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達也\Desktop\選手権HP2017\"/>
    </mc:Choice>
  </mc:AlternateContent>
  <workbookProtection workbookPassword="CC6B" lockStructure="1"/>
  <bookViews>
    <workbookView xWindow="600" yWindow="225" windowWidth="19395" windowHeight="8355" tabRatio="943" firstSheet="6" activeTab="6"/>
  </bookViews>
  <sheets>
    <sheet name="団体登録内容コピー" sheetId="20" state="hidden" r:id="rId1"/>
    <sheet name="団体登録内容" sheetId="1" state="hidden" r:id="rId2"/>
    <sheet name="長３自由" sheetId="11" state="hidden" r:id="rId3"/>
    <sheet name="角２自由" sheetId="14" state="hidden" r:id="rId4"/>
    <sheet name="確認書自由" sheetId="15" state="hidden" r:id="rId5"/>
    <sheet name="構成員入金済み" sheetId="18" state="hidden" r:id="rId6"/>
    <sheet name="入力について" sheetId="30" r:id="rId7"/>
    <sheet name="最初に入力して下さい" sheetId="23" r:id="rId8"/>
    <sheet name="部門別入力シート １" sheetId="21" r:id="rId9"/>
    <sheet name="部門別入力シート ２ (ペア・フリーペア)" sheetId="22" r:id="rId10"/>
    <sheet name="部門別入力シート ３ (フリー チーム)" sheetId="29" r:id="rId11"/>
    <sheet name="部門別入力シート ４(コンテスト)" sheetId="25" r:id="rId12"/>
    <sheet name="申込書" sheetId="28" r:id="rId13"/>
    <sheet name="Sheet1" sheetId="27" r:id="rId14"/>
    <sheet name="Sheet6" sheetId="26" r:id="rId15"/>
  </sheets>
  <externalReferences>
    <externalReference r:id="rId16"/>
    <externalReference r:id="rId17"/>
    <externalReference r:id="rId18"/>
  </externalReferences>
  <definedNames>
    <definedName name="_xlnm.Print_Area" localSheetId="4">確認書自由!$A$1:$AK$216</definedName>
    <definedName name="_xlnm.Print_Area" localSheetId="3">角２自由!$A$1:$Y$66</definedName>
    <definedName name="_xlnm.Print_Area" localSheetId="5">構成員入金済み!$A$1:$H$6</definedName>
    <definedName name="_xlnm.Print_Area" localSheetId="12">申込書!$B$1:$K$52</definedName>
    <definedName name="_xlnm.Print_Area" localSheetId="2">長３自由!$A$1:$O$40</definedName>
    <definedName name="_xlnm.Print_Area" localSheetId="8">'部門別入力シート １'!$B$1:$Q$155</definedName>
    <definedName name="_xlnm.Print_Area" localSheetId="9">'部門別入力シート ２ (ペア・フリーペア)'!$B$1:$Q$155</definedName>
    <definedName name="_xlnm.Print_Area" localSheetId="10">'部門別入力シート ３ (フリー チーム)'!$B$1:$Q$155</definedName>
    <definedName name="_xlnm.Print_Area" localSheetId="11">'部門別入力シート ４(コンテスト)'!$B$1:$Q$155</definedName>
    <definedName name="学年">[1]構成員名簿!$O$27:$P$71</definedName>
    <definedName name="県">[1]構成員名簿!$T$42:$U$86</definedName>
    <definedName name="構成員">[1]構成員名簿!$B$4:$M$724</definedName>
    <definedName name="団体会員申込書用">[1]最初にご記入下さい!$A$30:$U$75</definedName>
  </definedNames>
  <calcPr calcId="152511"/>
</workbook>
</file>

<file path=xl/calcChain.xml><?xml version="1.0" encoding="utf-8"?>
<calcChain xmlns="http://schemas.openxmlformats.org/spreadsheetml/2006/main">
  <c r="AJ23" i="28" l="1"/>
  <c r="T5" i="22"/>
  <c r="O5" i="22" s="1"/>
  <c r="AM33" i="28"/>
  <c r="V24" i="29"/>
  <c r="U24" i="29"/>
  <c r="R24" i="29"/>
  <c r="Q24" i="29"/>
  <c r="T1" i="29"/>
  <c r="U1" i="29" s="1"/>
  <c r="X155" i="29"/>
  <c r="W155" i="29"/>
  <c r="T155" i="29"/>
  <c r="S155" i="29"/>
  <c r="R155" i="29"/>
  <c r="L155" i="29"/>
  <c r="J155" i="29"/>
  <c r="H155" i="29"/>
  <c r="D155" i="29"/>
  <c r="C155" i="29" s="1"/>
  <c r="X154" i="29"/>
  <c r="Y154" i="29" s="1"/>
  <c r="W154" i="29"/>
  <c r="T154" i="29"/>
  <c r="S154" i="29"/>
  <c r="R154" i="29"/>
  <c r="L154" i="29"/>
  <c r="J154" i="29"/>
  <c r="H154" i="29"/>
  <c r="D154" i="29"/>
  <c r="C154" i="29" s="1"/>
  <c r="X153" i="29"/>
  <c r="W153" i="29"/>
  <c r="T153" i="29"/>
  <c r="S153" i="29"/>
  <c r="R153" i="29"/>
  <c r="L153" i="29"/>
  <c r="J153" i="29"/>
  <c r="H153" i="29"/>
  <c r="D153" i="29"/>
  <c r="C153" i="29" s="1"/>
  <c r="X152" i="29"/>
  <c r="W152" i="29"/>
  <c r="T152" i="29"/>
  <c r="S152" i="29"/>
  <c r="R152" i="29"/>
  <c r="L152" i="29"/>
  <c r="J152" i="29"/>
  <c r="H152" i="29"/>
  <c r="D152" i="29"/>
  <c r="C152" i="29" s="1"/>
  <c r="X151" i="29"/>
  <c r="Y151" i="29" s="1"/>
  <c r="W151" i="29"/>
  <c r="T151" i="29"/>
  <c r="S151" i="29"/>
  <c r="R151" i="29"/>
  <c r="L151" i="29"/>
  <c r="J151" i="29"/>
  <c r="H151" i="29"/>
  <c r="D151" i="29"/>
  <c r="C151" i="29" s="1"/>
  <c r="X150" i="29"/>
  <c r="Y150" i="29" s="1"/>
  <c r="W150" i="29"/>
  <c r="T150" i="29"/>
  <c r="S150" i="29"/>
  <c r="R150" i="29"/>
  <c r="L150" i="29"/>
  <c r="J150" i="29"/>
  <c r="H150" i="29"/>
  <c r="D150" i="29"/>
  <c r="C150" i="29" s="1"/>
  <c r="X149" i="29"/>
  <c r="W149" i="29"/>
  <c r="T149" i="29"/>
  <c r="S149" i="29"/>
  <c r="R149" i="29"/>
  <c r="L149" i="29"/>
  <c r="J149" i="29"/>
  <c r="H149" i="29"/>
  <c r="D149" i="29"/>
  <c r="X148" i="29"/>
  <c r="W148" i="29"/>
  <c r="T148" i="29"/>
  <c r="S148" i="29"/>
  <c r="R148" i="29"/>
  <c r="L148" i="29"/>
  <c r="J148" i="29"/>
  <c r="H148" i="29"/>
  <c r="D148" i="29"/>
  <c r="X147" i="29"/>
  <c r="Y147" i="29" s="1"/>
  <c r="W147" i="29"/>
  <c r="T147" i="29"/>
  <c r="S147" i="29"/>
  <c r="R147" i="29"/>
  <c r="L147" i="29"/>
  <c r="J147" i="29"/>
  <c r="H147" i="29"/>
  <c r="D147" i="29"/>
  <c r="X146" i="29"/>
  <c r="Y146" i="29" s="1"/>
  <c r="W146" i="29"/>
  <c r="T146" i="29"/>
  <c r="S146" i="29"/>
  <c r="R146" i="29"/>
  <c r="L146" i="29"/>
  <c r="J146" i="29"/>
  <c r="H146" i="29"/>
  <c r="D146" i="29"/>
  <c r="X145" i="29"/>
  <c r="W145" i="29"/>
  <c r="T145" i="29"/>
  <c r="S145" i="29"/>
  <c r="R145" i="29"/>
  <c r="L145" i="29"/>
  <c r="J145" i="29"/>
  <c r="H145" i="29"/>
  <c r="D145" i="29"/>
  <c r="X144" i="29"/>
  <c r="W144" i="29"/>
  <c r="T144" i="29"/>
  <c r="S144" i="29"/>
  <c r="R144" i="29"/>
  <c r="L144" i="29"/>
  <c r="J144" i="29"/>
  <c r="H144" i="29"/>
  <c r="D144" i="29"/>
  <c r="X143" i="29"/>
  <c r="Y143" i="29" s="1"/>
  <c r="W143" i="29"/>
  <c r="T143" i="29"/>
  <c r="S143" i="29"/>
  <c r="R143" i="29"/>
  <c r="L143" i="29"/>
  <c r="J143" i="29"/>
  <c r="H143" i="29"/>
  <c r="D143" i="29"/>
  <c r="X142" i="29"/>
  <c r="Y142" i="29" s="1"/>
  <c r="W142" i="29"/>
  <c r="T142" i="29"/>
  <c r="S142" i="29"/>
  <c r="R142" i="29"/>
  <c r="L142" i="29"/>
  <c r="J142" i="29"/>
  <c r="H142" i="29"/>
  <c r="D142" i="29"/>
  <c r="C142" i="29" s="1"/>
  <c r="X141" i="29"/>
  <c r="W141" i="29"/>
  <c r="T141" i="29"/>
  <c r="S141" i="29"/>
  <c r="R141" i="29"/>
  <c r="L141" i="29"/>
  <c r="J141" i="29"/>
  <c r="H141" i="29"/>
  <c r="D141" i="29"/>
  <c r="X140" i="29"/>
  <c r="W140" i="29"/>
  <c r="T140" i="29"/>
  <c r="S140" i="29"/>
  <c r="R140" i="29"/>
  <c r="L140" i="29"/>
  <c r="J140" i="29"/>
  <c r="H140" i="29"/>
  <c r="D140" i="29"/>
  <c r="X139" i="29"/>
  <c r="Y139" i="29" s="1"/>
  <c r="W139" i="29"/>
  <c r="T139" i="29"/>
  <c r="S139" i="29"/>
  <c r="R139" i="29"/>
  <c r="L139" i="29"/>
  <c r="J139" i="29"/>
  <c r="H139" i="29"/>
  <c r="D139" i="29"/>
  <c r="X138" i="29"/>
  <c r="Y138" i="29" s="1"/>
  <c r="W138" i="29"/>
  <c r="T138" i="29"/>
  <c r="S138" i="29"/>
  <c r="R138" i="29"/>
  <c r="L138" i="29"/>
  <c r="J138" i="29"/>
  <c r="H138" i="29"/>
  <c r="D138" i="29"/>
  <c r="X137" i="29"/>
  <c r="W137" i="29"/>
  <c r="T137" i="29"/>
  <c r="S137" i="29"/>
  <c r="R137" i="29"/>
  <c r="L137" i="29"/>
  <c r="J137" i="29"/>
  <c r="H137" i="29"/>
  <c r="D137" i="29"/>
  <c r="X136" i="29"/>
  <c r="W136" i="29"/>
  <c r="T136" i="29"/>
  <c r="S136" i="29"/>
  <c r="R136" i="29"/>
  <c r="L136" i="29"/>
  <c r="J136" i="29"/>
  <c r="H136" i="29"/>
  <c r="D136" i="29"/>
  <c r="X135" i="29"/>
  <c r="Y135" i="29" s="1"/>
  <c r="W135" i="29"/>
  <c r="T135" i="29"/>
  <c r="S135" i="29"/>
  <c r="R135" i="29"/>
  <c r="L135" i="29"/>
  <c r="J135" i="29"/>
  <c r="H135" i="29"/>
  <c r="D135" i="29"/>
  <c r="X134" i="29"/>
  <c r="Y134" i="29" s="1"/>
  <c r="W134" i="29"/>
  <c r="T134" i="29"/>
  <c r="S134" i="29"/>
  <c r="R134" i="29"/>
  <c r="L134" i="29"/>
  <c r="J134" i="29"/>
  <c r="H134" i="29"/>
  <c r="D134" i="29"/>
  <c r="C134" i="29" s="1"/>
  <c r="X133" i="29"/>
  <c r="W133" i="29"/>
  <c r="T133" i="29"/>
  <c r="S133" i="29"/>
  <c r="R133" i="29"/>
  <c r="L133" i="29"/>
  <c r="J133" i="29"/>
  <c r="H133" i="29"/>
  <c r="D133" i="29"/>
  <c r="X132" i="29"/>
  <c r="W132" i="29"/>
  <c r="T132" i="29"/>
  <c r="S132" i="29"/>
  <c r="R132" i="29"/>
  <c r="L132" i="29"/>
  <c r="J132" i="29"/>
  <c r="H132" i="29"/>
  <c r="D132" i="29"/>
  <c r="X131" i="29"/>
  <c r="Y131" i="29" s="1"/>
  <c r="W131" i="29"/>
  <c r="T131" i="29"/>
  <c r="S131" i="29"/>
  <c r="R131" i="29"/>
  <c r="L131" i="29"/>
  <c r="J131" i="29"/>
  <c r="H131" i="29"/>
  <c r="D131" i="29"/>
  <c r="X130" i="29"/>
  <c r="Y130" i="29" s="1"/>
  <c r="W130" i="29"/>
  <c r="T130" i="29"/>
  <c r="S130" i="29"/>
  <c r="R130" i="29"/>
  <c r="L130" i="29"/>
  <c r="J130" i="29"/>
  <c r="H130" i="29"/>
  <c r="D130" i="29"/>
  <c r="X129" i="29"/>
  <c r="W129" i="29"/>
  <c r="T129" i="29"/>
  <c r="S129" i="29"/>
  <c r="R129" i="29"/>
  <c r="L129" i="29"/>
  <c r="J129" i="29"/>
  <c r="H129" i="29"/>
  <c r="D129" i="29"/>
  <c r="X128" i="29"/>
  <c r="W128" i="29"/>
  <c r="T128" i="29"/>
  <c r="S128" i="29"/>
  <c r="R128" i="29"/>
  <c r="L128" i="29"/>
  <c r="J128" i="29"/>
  <c r="H128" i="29"/>
  <c r="D128" i="29"/>
  <c r="X127" i="29"/>
  <c r="Y127" i="29" s="1"/>
  <c r="W127" i="29"/>
  <c r="T127" i="29"/>
  <c r="S127" i="29"/>
  <c r="R127" i="29"/>
  <c r="L127" i="29"/>
  <c r="J127" i="29"/>
  <c r="H127" i="29"/>
  <c r="D127" i="29"/>
  <c r="X126" i="29"/>
  <c r="Y126" i="29" s="1"/>
  <c r="W126" i="29"/>
  <c r="T126" i="29"/>
  <c r="S126" i="29"/>
  <c r="R126" i="29"/>
  <c r="L126" i="29"/>
  <c r="J126" i="29"/>
  <c r="H126" i="29"/>
  <c r="D126" i="29"/>
  <c r="C126" i="29" s="1"/>
  <c r="X125" i="29"/>
  <c r="W125" i="29"/>
  <c r="T125" i="29"/>
  <c r="S125" i="29"/>
  <c r="R125" i="29"/>
  <c r="L125" i="29"/>
  <c r="J125" i="29"/>
  <c r="H125" i="29"/>
  <c r="D125" i="29"/>
  <c r="X124" i="29"/>
  <c r="W124" i="29"/>
  <c r="T124" i="29"/>
  <c r="S124" i="29"/>
  <c r="R124" i="29"/>
  <c r="L124" i="29"/>
  <c r="J124" i="29"/>
  <c r="H124" i="29"/>
  <c r="D124" i="29"/>
  <c r="X123" i="29"/>
  <c r="Y123" i="29" s="1"/>
  <c r="W123" i="29"/>
  <c r="T123" i="29"/>
  <c r="S123" i="29"/>
  <c r="R123" i="29"/>
  <c r="L123" i="29"/>
  <c r="J123" i="29"/>
  <c r="H123" i="29"/>
  <c r="D123" i="29"/>
  <c r="X122" i="29"/>
  <c r="Y122" i="29" s="1"/>
  <c r="W122" i="29"/>
  <c r="T122" i="29"/>
  <c r="S122" i="29"/>
  <c r="R122" i="29"/>
  <c r="L122" i="29"/>
  <c r="J122" i="29"/>
  <c r="H122" i="29"/>
  <c r="D122" i="29"/>
  <c r="X121" i="29"/>
  <c r="W121" i="29"/>
  <c r="T121" i="29"/>
  <c r="S121" i="29"/>
  <c r="R121" i="29"/>
  <c r="L121" i="29"/>
  <c r="J121" i="29"/>
  <c r="H121" i="29"/>
  <c r="D121" i="29"/>
  <c r="X120" i="29"/>
  <c r="W120" i="29"/>
  <c r="T120" i="29"/>
  <c r="S120" i="29"/>
  <c r="R120" i="29"/>
  <c r="L120" i="29"/>
  <c r="J120" i="29"/>
  <c r="H120" i="29"/>
  <c r="D120" i="29"/>
  <c r="X119" i="29"/>
  <c r="Y119" i="29" s="1"/>
  <c r="W119" i="29"/>
  <c r="T119" i="29"/>
  <c r="S119" i="29"/>
  <c r="R119" i="29"/>
  <c r="L119" i="29"/>
  <c r="J119" i="29"/>
  <c r="H119" i="29"/>
  <c r="D119" i="29"/>
  <c r="X118" i="29"/>
  <c r="Y118" i="29" s="1"/>
  <c r="W118" i="29"/>
  <c r="T118" i="29"/>
  <c r="S118" i="29"/>
  <c r="R118" i="29"/>
  <c r="L118" i="29"/>
  <c r="J118" i="29"/>
  <c r="H118" i="29"/>
  <c r="D118" i="29"/>
  <c r="C118" i="29" s="1"/>
  <c r="X117" i="29"/>
  <c r="W117" i="29"/>
  <c r="T117" i="29"/>
  <c r="S117" i="29"/>
  <c r="R117" i="29"/>
  <c r="L117" i="29"/>
  <c r="J117" i="29"/>
  <c r="H117" i="29"/>
  <c r="D117" i="29"/>
  <c r="X116" i="29"/>
  <c r="W116" i="29"/>
  <c r="T116" i="29"/>
  <c r="S116" i="29"/>
  <c r="R116" i="29"/>
  <c r="L116" i="29"/>
  <c r="J116" i="29"/>
  <c r="H116" i="29"/>
  <c r="D116" i="29"/>
  <c r="X115" i="29"/>
  <c r="Y115" i="29" s="1"/>
  <c r="W115" i="29"/>
  <c r="T115" i="29"/>
  <c r="S115" i="29"/>
  <c r="R115" i="29"/>
  <c r="L115" i="29"/>
  <c r="J115" i="29"/>
  <c r="H115" i="29"/>
  <c r="D115" i="29"/>
  <c r="X114" i="29"/>
  <c r="Y114" i="29" s="1"/>
  <c r="W114" i="29"/>
  <c r="T114" i="29"/>
  <c r="S114" i="29"/>
  <c r="R114" i="29"/>
  <c r="L114" i="29"/>
  <c r="J114" i="29"/>
  <c r="H114" i="29"/>
  <c r="D114" i="29"/>
  <c r="X113" i="29"/>
  <c r="W113" i="29"/>
  <c r="T113" i="29"/>
  <c r="S113" i="29"/>
  <c r="R113" i="29"/>
  <c r="L113" i="29"/>
  <c r="J113" i="29"/>
  <c r="H113" i="29"/>
  <c r="D113" i="29"/>
  <c r="X112" i="29"/>
  <c r="W112" i="29"/>
  <c r="T112" i="29"/>
  <c r="S112" i="29"/>
  <c r="R112" i="29"/>
  <c r="L112" i="29"/>
  <c r="J112" i="29"/>
  <c r="H112" i="29"/>
  <c r="D112" i="29"/>
  <c r="X111" i="29"/>
  <c r="Y111" i="29" s="1"/>
  <c r="W111" i="29"/>
  <c r="T111" i="29"/>
  <c r="S111" i="29"/>
  <c r="R111" i="29"/>
  <c r="L111" i="29"/>
  <c r="J111" i="29"/>
  <c r="H111" i="29"/>
  <c r="D111" i="29"/>
  <c r="X110" i="29"/>
  <c r="Y110" i="29" s="1"/>
  <c r="W110" i="29"/>
  <c r="T110" i="29"/>
  <c r="S110" i="29"/>
  <c r="R110" i="29"/>
  <c r="L110" i="29"/>
  <c r="J110" i="29"/>
  <c r="H110" i="29"/>
  <c r="D110" i="29"/>
  <c r="C110" i="29" s="1"/>
  <c r="X109" i="29"/>
  <c r="W109" i="29"/>
  <c r="T109" i="29"/>
  <c r="S109" i="29"/>
  <c r="R109" i="29"/>
  <c r="L109" i="29"/>
  <c r="J109" i="29"/>
  <c r="H109" i="29"/>
  <c r="D109" i="29"/>
  <c r="X108" i="29"/>
  <c r="W108" i="29"/>
  <c r="T108" i="29"/>
  <c r="S108" i="29"/>
  <c r="R108" i="29"/>
  <c r="L108" i="29"/>
  <c r="J108" i="29"/>
  <c r="H108" i="29"/>
  <c r="D108" i="29"/>
  <c r="X107" i="29"/>
  <c r="Y107" i="29" s="1"/>
  <c r="W107" i="29"/>
  <c r="T107" i="29"/>
  <c r="S107" i="29"/>
  <c r="R107" i="29"/>
  <c r="L107" i="29"/>
  <c r="J107" i="29"/>
  <c r="H107" i="29"/>
  <c r="D107" i="29"/>
  <c r="X106" i="29"/>
  <c r="Y106" i="29" s="1"/>
  <c r="W106" i="29"/>
  <c r="T106" i="29"/>
  <c r="S106" i="29"/>
  <c r="R106" i="29"/>
  <c r="L106" i="29"/>
  <c r="J106" i="29"/>
  <c r="H106" i="29"/>
  <c r="D106" i="29"/>
  <c r="X105" i="29"/>
  <c r="W105" i="29"/>
  <c r="T105" i="29"/>
  <c r="S105" i="29"/>
  <c r="R105" i="29"/>
  <c r="L105" i="29"/>
  <c r="J105" i="29"/>
  <c r="H105" i="29"/>
  <c r="D105" i="29"/>
  <c r="X104" i="29"/>
  <c r="W104" i="29"/>
  <c r="T104" i="29"/>
  <c r="S104" i="29"/>
  <c r="R104" i="29"/>
  <c r="L104" i="29"/>
  <c r="J104" i="29"/>
  <c r="H104" i="29"/>
  <c r="D104" i="29"/>
  <c r="X103" i="29"/>
  <c r="Y103" i="29" s="1"/>
  <c r="W103" i="29"/>
  <c r="T103" i="29"/>
  <c r="S103" i="29"/>
  <c r="R103" i="29"/>
  <c r="L103" i="29"/>
  <c r="J103" i="29"/>
  <c r="H103" i="29"/>
  <c r="D103" i="29"/>
  <c r="X102" i="29"/>
  <c r="Y102" i="29" s="1"/>
  <c r="W102" i="29"/>
  <c r="T102" i="29"/>
  <c r="S102" i="29"/>
  <c r="R102" i="29"/>
  <c r="L102" i="29"/>
  <c r="J102" i="29"/>
  <c r="H102" i="29"/>
  <c r="D102" i="29"/>
  <c r="C102" i="29" s="1"/>
  <c r="X101" i="29"/>
  <c r="W101" i="29"/>
  <c r="T101" i="29"/>
  <c r="S101" i="29"/>
  <c r="R101" i="29"/>
  <c r="L101" i="29"/>
  <c r="J101" i="29"/>
  <c r="H101" i="29"/>
  <c r="D101" i="29"/>
  <c r="X100" i="29"/>
  <c r="W100" i="29"/>
  <c r="T100" i="29"/>
  <c r="S100" i="29"/>
  <c r="R100" i="29"/>
  <c r="L100" i="29"/>
  <c r="J100" i="29"/>
  <c r="H100" i="29"/>
  <c r="D100" i="29"/>
  <c r="X99" i="29"/>
  <c r="Y99" i="29" s="1"/>
  <c r="W99" i="29"/>
  <c r="T99" i="29"/>
  <c r="S99" i="29"/>
  <c r="R99" i="29"/>
  <c r="L99" i="29"/>
  <c r="J99" i="29"/>
  <c r="H99" i="29"/>
  <c r="D99" i="29"/>
  <c r="X98" i="29"/>
  <c r="Y98" i="29" s="1"/>
  <c r="W98" i="29"/>
  <c r="T98" i="29"/>
  <c r="S98" i="29"/>
  <c r="R98" i="29"/>
  <c r="L98" i="29"/>
  <c r="J98" i="29"/>
  <c r="H98" i="29"/>
  <c r="D98" i="29"/>
  <c r="X97" i="29"/>
  <c r="W97" i="29"/>
  <c r="T97" i="29"/>
  <c r="S97" i="29"/>
  <c r="R97" i="29"/>
  <c r="L97" i="29"/>
  <c r="J97" i="29"/>
  <c r="H97" i="29"/>
  <c r="D97" i="29"/>
  <c r="X96" i="29"/>
  <c r="W96" i="29"/>
  <c r="T96" i="29"/>
  <c r="S96" i="29"/>
  <c r="R96" i="29"/>
  <c r="L96" i="29"/>
  <c r="J96" i="29"/>
  <c r="H96" i="29"/>
  <c r="D96" i="29"/>
  <c r="X95" i="29"/>
  <c r="Y95" i="29" s="1"/>
  <c r="W95" i="29"/>
  <c r="T95" i="29"/>
  <c r="S95" i="29"/>
  <c r="R95" i="29"/>
  <c r="L95" i="29"/>
  <c r="J95" i="29"/>
  <c r="H95" i="29"/>
  <c r="D95" i="29"/>
  <c r="X94" i="29"/>
  <c r="Y94" i="29" s="1"/>
  <c r="W94" i="29"/>
  <c r="T94" i="29"/>
  <c r="S94" i="29"/>
  <c r="R94" i="29"/>
  <c r="L94" i="29"/>
  <c r="J94" i="29"/>
  <c r="H94" i="29"/>
  <c r="D94" i="29"/>
  <c r="C94" i="29" s="1"/>
  <c r="X93" i="29"/>
  <c r="W93" i="29"/>
  <c r="T93" i="29"/>
  <c r="S93" i="29"/>
  <c r="R93" i="29"/>
  <c r="L93" i="29"/>
  <c r="J93" i="29"/>
  <c r="H93" i="29"/>
  <c r="D93" i="29"/>
  <c r="X92" i="29"/>
  <c r="W92" i="29"/>
  <c r="T92" i="29"/>
  <c r="S92" i="29"/>
  <c r="R92" i="29"/>
  <c r="L92" i="29"/>
  <c r="J92" i="29"/>
  <c r="H92" i="29"/>
  <c r="D92" i="29"/>
  <c r="X91" i="29"/>
  <c r="Y91" i="29" s="1"/>
  <c r="W91" i="29"/>
  <c r="T91" i="29"/>
  <c r="S91" i="29"/>
  <c r="R91" i="29"/>
  <c r="L91" i="29"/>
  <c r="J91" i="29"/>
  <c r="H91" i="29"/>
  <c r="D91" i="29"/>
  <c r="X90" i="29"/>
  <c r="Y90" i="29" s="1"/>
  <c r="W90" i="29"/>
  <c r="T90" i="29"/>
  <c r="S90" i="29"/>
  <c r="R90" i="29"/>
  <c r="L90" i="29"/>
  <c r="J90" i="29"/>
  <c r="H90" i="29"/>
  <c r="D90" i="29"/>
  <c r="X89" i="29"/>
  <c r="W89" i="29"/>
  <c r="T89" i="29"/>
  <c r="S89" i="29"/>
  <c r="R89" i="29"/>
  <c r="L89" i="29"/>
  <c r="J89" i="29"/>
  <c r="H89" i="29"/>
  <c r="D89" i="29"/>
  <c r="X88" i="29"/>
  <c r="W88" i="29"/>
  <c r="T88" i="29"/>
  <c r="S88" i="29"/>
  <c r="R88" i="29"/>
  <c r="L88" i="29"/>
  <c r="J88" i="29"/>
  <c r="H88" i="29"/>
  <c r="D88" i="29"/>
  <c r="X87" i="29"/>
  <c r="Y87" i="29" s="1"/>
  <c r="W87" i="29"/>
  <c r="T87" i="29"/>
  <c r="S87" i="29"/>
  <c r="R87" i="29"/>
  <c r="L87" i="29"/>
  <c r="J87" i="29"/>
  <c r="H87" i="29"/>
  <c r="D87" i="29"/>
  <c r="X86" i="29"/>
  <c r="Y86" i="29" s="1"/>
  <c r="W86" i="29"/>
  <c r="T86" i="29"/>
  <c r="S86" i="29"/>
  <c r="R86" i="29"/>
  <c r="L86" i="29"/>
  <c r="J86" i="29"/>
  <c r="H86" i="29"/>
  <c r="D86" i="29"/>
  <c r="C86" i="29" s="1"/>
  <c r="X85" i="29"/>
  <c r="W85" i="29"/>
  <c r="T85" i="29"/>
  <c r="S85" i="29"/>
  <c r="R85" i="29"/>
  <c r="L85" i="29"/>
  <c r="J85" i="29"/>
  <c r="H85" i="29"/>
  <c r="D85" i="29"/>
  <c r="X84" i="29"/>
  <c r="W84" i="29"/>
  <c r="T84" i="29"/>
  <c r="S84" i="29"/>
  <c r="R84" i="29"/>
  <c r="L84" i="29"/>
  <c r="J84" i="29"/>
  <c r="H84" i="29"/>
  <c r="D84" i="29"/>
  <c r="X83" i="29"/>
  <c r="Y83" i="29" s="1"/>
  <c r="W83" i="29"/>
  <c r="T83" i="29"/>
  <c r="S83" i="29"/>
  <c r="R83" i="29"/>
  <c r="L83" i="29"/>
  <c r="J83" i="29"/>
  <c r="H83" i="29"/>
  <c r="D83" i="29"/>
  <c r="X82" i="29"/>
  <c r="Y82" i="29" s="1"/>
  <c r="W82" i="29"/>
  <c r="T82" i="29"/>
  <c r="S82" i="29"/>
  <c r="R82" i="29"/>
  <c r="L82" i="29"/>
  <c r="J82" i="29"/>
  <c r="H82" i="29"/>
  <c r="D82" i="29"/>
  <c r="X81" i="29"/>
  <c r="W81" i="29"/>
  <c r="Y81" i="29" s="1"/>
  <c r="T81" i="29"/>
  <c r="S81" i="29"/>
  <c r="R81" i="29"/>
  <c r="L81" i="29"/>
  <c r="J81" i="29"/>
  <c r="H81" i="29"/>
  <c r="D81" i="29"/>
  <c r="X80" i="29"/>
  <c r="W80" i="29"/>
  <c r="T80" i="29"/>
  <c r="S80" i="29"/>
  <c r="R80" i="29"/>
  <c r="L80" i="29"/>
  <c r="J80" i="29"/>
  <c r="H80" i="29"/>
  <c r="D80" i="29"/>
  <c r="X79" i="29"/>
  <c r="Y79" i="29" s="1"/>
  <c r="W79" i="29"/>
  <c r="T79" i="29"/>
  <c r="S79" i="29"/>
  <c r="R79" i="29"/>
  <c r="L79" i="29"/>
  <c r="J79" i="29"/>
  <c r="H79" i="29"/>
  <c r="D79" i="29"/>
  <c r="X78" i="29"/>
  <c r="Y78" i="29" s="1"/>
  <c r="W78" i="29"/>
  <c r="T78" i="29"/>
  <c r="S78" i="29"/>
  <c r="R78" i="29"/>
  <c r="L78" i="29"/>
  <c r="J78" i="29"/>
  <c r="H78" i="29"/>
  <c r="D78" i="29"/>
  <c r="C78" i="29" s="1"/>
  <c r="X77" i="29"/>
  <c r="W77" i="29"/>
  <c r="T77" i="29"/>
  <c r="S77" i="29"/>
  <c r="R77" i="29"/>
  <c r="L77" i="29"/>
  <c r="J77" i="29"/>
  <c r="H77" i="29"/>
  <c r="D77" i="29"/>
  <c r="X76" i="29"/>
  <c r="W76" i="29"/>
  <c r="T76" i="29"/>
  <c r="S76" i="29"/>
  <c r="R76" i="29"/>
  <c r="L76" i="29"/>
  <c r="J76" i="29"/>
  <c r="H76" i="29"/>
  <c r="D76" i="29"/>
  <c r="X75" i="29"/>
  <c r="Y75" i="29" s="1"/>
  <c r="W75" i="29"/>
  <c r="T75" i="29"/>
  <c r="S75" i="29"/>
  <c r="R75" i="29"/>
  <c r="L75" i="29"/>
  <c r="J75" i="29"/>
  <c r="H75" i="29"/>
  <c r="D75" i="29"/>
  <c r="X74" i="29"/>
  <c r="Y74" i="29" s="1"/>
  <c r="W74" i="29"/>
  <c r="T74" i="29"/>
  <c r="S74" i="29"/>
  <c r="R74" i="29"/>
  <c r="L74" i="29"/>
  <c r="J74" i="29"/>
  <c r="H74" i="29"/>
  <c r="D74" i="29"/>
  <c r="X73" i="29"/>
  <c r="W73" i="29"/>
  <c r="T73" i="29"/>
  <c r="S73" i="29"/>
  <c r="R73" i="29"/>
  <c r="L73" i="29"/>
  <c r="J73" i="29"/>
  <c r="H73" i="29"/>
  <c r="D73" i="29"/>
  <c r="X72" i="29"/>
  <c r="W72" i="29"/>
  <c r="T72" i="29"/>
  <c r="S72" i="29"/>
  <c r="R72" i="29"/>
  <c r="L72" i="29"/>
  <c r="J72" i="29"/>
  <c r="H72" i="29"/>
  <c r="D72" i="29"/>
  <c r="X71" i="29"/>
  <c r="Y71" i="29" s="1"/>
  <c r="W71" i="29"/>
  <c r="T71" i="29"/>
  <c r="S71" i="29"/>
  <c r="R71" i="29"/>
  <c r="L71" i="29"/>
  <c r="J71" i="29"/>
  <c r="H71" i="29"/>
  <c r="D71" i="29"/>
  <c r="X70" i="29"/>
  <c r="Y70" i="29" s="1"/>
  <c r="W70" i="29"/>
  <c r="T70" i="29"/>
  <c r="S70" i="29"/>
  <c r="R70" i="29"/>
  <c r="L70" i="29"/>
  <c r="J70" i="29"/>
  <c r="H70" i="29"/>
  <c r="D70" i="29"/>
  <c r="C70" i="29" s="1"/>
  <c r="X69" i="29"/>
  <c r="W69" i="29"/>
  <c r="T69" i="29"/>
  <c r="S69" i="29"/>
  <c r="R69" i="29"/>
  <c r="L69" i="29"/>
  <c r="J69" i="29"/>
  <c r="H69" i="29"/>
  <c r="D69" i="29"/>
  <c r="X68" i="29"/>
  <c r="W68" i="29"/>
  <c r="T68" i="29"/>
  <c r="S68" i="29"/>
  <c r="R68" i="29"/>
  <c r="L68" i="29"/>
  <c r="J68" i="29"/>
  <c r="H68" i="29"/>
  <c r="D68" i="29"/>
  <c r="X67" i="29"/>
  <c r="Y67" i="29" s="1"/>
  <c r="W67" i="29"/>
  <c r="T67" i="29"/>
  <c r="S67" i="29"/>
  <c r="R67" i="29"/>
  <c r="L67" i="29"/>
  <c r="J67" i="29"/>
  <c r="H67" i="29"/>
  <c r="D67" i="29"/>
  <c r="X66" i="29"/>
  <c r="Y66" i="29" s="1"/>
  <c r="W66" i="29"/>
  <c r="T66" i="29"/>
  <c r="S66" i="29"/>
  <c r="R66" i="29"/>
  <c r="L66" i="29"/>
  <c r="J66" i="29"/>
  <c r="H66" i="29"/>
  <c r="D66" i="29"/>
  <c r="X65" i="29"/>
  <c r="W65" i="29"/>
  <c r="T65" i="29"/>
  <c r="S65" i="29"/>
  <c r="R65" i="29"/>
  <c r="L65" i="29"/>
  <c r="J65" i="29"/>
  <c r="H65" i="29"/>
  <c r="D65" i="29"/>
  <c r="X64" i="29"/>
  <c r="W64" i="29"/>
  <c r="T64" i="29"/>
  <c r="S64" i="29"/>
  <c r="R64" i="29"/>
  <c r="L64" i="29"/>
  <c r="J64" i="29"/>
  <c r="H64" i="29"/>
  <c r="D64" i="29"/>
  <c r="X63" i="29"/>
  <c r="Y63" i="29" s="1"/>
  <c r="W63" i="29"/>
  <c r="T63" i="29"/>
  <c r="S63" i="29"/>
  <c r="R63" i="29"/>
  <c r="L63" i="29"/>
  <c r="J63" i="29"/>
  <c r="H63" i="29"/>
  <c r="D63" i="29"/>
  <c r="X62" i="29"/>
  <c r="Y62" i="29" s="1"/>
  <c r="W62" i="29"/>
  <c r="T62" i="29"/>
  <c r="S62" i="29"/>
  <c r="R62" i="29"/>
  <c r="L62" i="29"/>
  <c r="J62" i="29"/>
  <c r="H62" i="29"/>
  <c r="D62" i="29"/>
  <c r="C62" i="29" s="1"/>
  <c r="X61" i="29"/>
  <c r="W61" i="29"/>
  <c r="T61" i="29"/>
  <c r="S61" i="29"/>
  <c r="R61" i="29"/>
  <c r="L61" i="29"/>
  <c r="J61" i="29"/>
  <c r="H61" i="29"/>
  <c r="D61" i="29"/>
  <c r="X60" i="29"/>
  <c r="W60" i="29"/>
  <c r="T60" i="29"/>
  <c r="S60" i="29"/>
  <c r="R60" i="29"/>
  <c r="L60" i="29"/>
  <c r="J60" i="29"/>
  <c r="H60" i="29"/>
  <c r="D60" i="29"/>
  <c r="X59" i="29"/>
  <c r="Y59" i="29" s="1"/>
  <c r="W59" i="29"/>
  <c r="T59" i="29"/>
  <c r="S59" i="29"/>
  <c r="R59" i="29"/>
  <c r="L59" i="29"/>
  <c r="J59" i="29"/>
  <c r="H59" i="29"/>
  <c r="D59" i="29"/>
  <c r="X58" i="29"/>
  <c r="Y58" i="29" s="1"/>
  <c r="W58" i="29"/>
  <c r="T58" i="29"/>
  <c r="S58" i="29"/>
  <c r="R58" i="29"/>
  <c r="L58" i="29"/>
  <c r="J58" i="29"/>
  <c r="H58" i="29"/>
  <c r="D58" i="29"/>
  <c r="X57" i="29"/>
  <c r="W57" i="29"/>
  <c r="T57" i="29"/>
  <c r="S57" i="29"/>
  <c r="R57" i="29"/>
  <c r="L57" i="29"/>
  <c r="J57" i="29"/>
  <c r="H57" i="29"/>
  <c r="D57" i="29"/>
  <c r="X56" i="29"/>
  <c r="W56" i="29"/>
  <c r="T56" i="29"/>
  <c r="S56" i="29"/>
  <c r="R56" i="29"/>
  <c r="L56" i="29"/>
  <c r="J56" i="29"/>
  <c r="H56" i="29"/>
  <c r="D56" i="29"/>
  <c r="X55" i="29"/>
  <c r="Y55" i="29" s="1"/>
  <c r="W55" i="29"/>
  <c r="T55" i="29"/>
  <c r="S55" i="29"/>
  <c r="R55" i="29"/>
  <c r="L55" i="29"/>
  <c r="J55" i="29"/>
  <c r="H55" i="29"/>
  <c r="D55" i="29"/>
  <c r="X54" i="29"/>
  <c r="Y54" i="29" s="1"/>
  <c r="W54" i="29"/>
  <c r="T54" i="29"/>
  <c r="S54" i="29"/>
  <c r="R54" i="29"/>
  <c r="L54" i="29"/>
  <c r="J54" i="29"/>
  <c r="H54" i="29"/>
  <c r="D54" i="29"/>
  <c r="C54" i="29" s="1"/>
  <c r="X53" i="29"/>
  <c r="W53" i="29"/>
  <c r="T53" i="29"/>
  <c r="S53" i="29"/>
  <c r="R53" i="29"/>
  <c r="L53" i="29"/>
  <c r="J53" i="29"/>
  <c r="H53" i="29"/>
  <c r="D53" i="29"/>
  <c r="X52" i="29"/>
  <c r="W52" i="29"/>
  <c r="T52" i="29"/>
  <c r="S52" i="29"/>
  <c r="R52" i="29"/>
  <c r="L52" i="29"/>
  <c r="J52" i="29"/>
  <c r="H52" i="29"/>
  <c r="D52" i="29"/>
  <c r="X51" i="29"/>
  <c r="Y51" i="29" s="1"/>
  <c r="W51" i="29"/>
  <c r="T51" i="29"/>
  <c r="S51" i="29"/>
  <c r="R51" i="29"/>
  <c r="L51" i="29"/>
  <c r="J51" i="29"/>
  <c r="H51" i="29"/>
  <c r="D51" i="29"/>
  <c r="X50" i="29"/>
  <c r="Y50" i="29" s="1"/>
  <c r="W50" i="29"/>
  <c r="T50" i="29"/>
  <c r="S50" i="29"/>
  <c r="R50" i="29"/>
  <c r="L50" i="29"/>
  <c r="J50" i="29"/>
  <c r="H50" i="29"/>
  <c r="D50" i="29"/>
  <c r="X49" i="29"/>
  <c r="W49" i="29"/>
  <c r="Y49" i="29" s="1"/>
  <c r="T49" i="29"/>
  <c r="S49" i="29"/>
  <c r="R49" i="29"/>
  <c r="L49" i="29"/>
  <c r="J49" i="29"/>
  <c r="H49" i="29"/>
  <c r="D49" i="29"/>
  <c r="X48" i="29"/>
  <c r="W48" i="29"/>
  <c r="T48" i="29"/>
  <c r="S48" i="29"/>
  <c r="R48" i="29"/>
  <c r="L48" i="29"/>
  <c r="J48" i="29"/>
  <c r="H48" i="29"/>
  <c r="D48" i="29"/>
  <c r="X47" i="29"/>
  <c r="Y47" i="29" s="1"/>
  <c r="W47" i="29"/>
  <c r="T47" i="29"/>
  <c r="S47" i="29"/>
  <c r="R47" i="29"/>
  <c r="L47" i="29"/>
  <c r="J47" i="29"/>
  <c r="H47" i="29"/>
  <c r="D47" i="29"/>
  <c r="X46" i="29"/>
  <c r="Y46" i="29" s="1"/>
  <c r="W46" i="29"/>
  <c r="T46" i="29"/>
  <c r="S46" i="29"/>
  <c r="R46" i="29"/>
  <c r="L46" i="29"/>
  <c r="J46" i="29"/>
  <c r="H46" i="29"/>
  <c r="D46" i="29"/>
  <c r="C46" i="29" s="1"/>
  <c r="X45" i="29"/>
  <c r="W45" i="29"/>
  <c r="T45" i="29"/>
  <c r="S45" i="29"/>
  <c r="R45" i="29"/>
  <c r="L45" i="29"/>
  <c r="J45" i="29"/>
  <c r="H45" i="29"/>
  <c r="X44" i="29"/>
  <c r="W44" i="29"/>
  <c r="T44" i="29"/>
  <c r="S44" i="29"/>
  <c r="R44" i="29"/>
  <c r="L44" i="29"/>
  <c r="J44" i="29"/>
  <c r="H44" i="29"/>
  <c r="X43" i="29"/>
  <c r="Y43" i="29" s="1"/>
  <c r="W43" i="29"/>
  <c r="T43" i="29"/>
  <c r="S43" i="29"/>
  <c r="R43" i="29"/>
  <c r="L43" i="29"/>
  <c r="J43" i="29"/>
  <c r="H43" i="29"/>
  <c r="X42" i="29"/>
  <c r="Y42" i="29" s="1"/>
  <c r="W42" i="29"/>
  <c r="T42" i="29"/>
  <c r="S42" i="29"/>
  <c r="R42" i="29"/>
  <c r="L42" i="29"/>
  <c r="J42" i="29"/>
  <c r="H42" i="29"/>
  <c r="X41" i="29"/>
  <c r="W41" i="29"/>
  <c r="T41" i="29"/>
  <c r="S41" i="29"/>
  <c r="R41" i="29"/>
  <c r="L41" i="29"/>
  <c r="J41" i="29"/>
  <c r="H41" i="29"/>
  <c r="X40" i="29"/>
  <c r="W40" i="29"/>
  <c r="T40" i="29"/>
  <c r="S40" i="29"/>
  <c r="R40" i="29"/>
  <c r="L40" i="29"/>
  <c r="J40" i="29"/>
  <c r="H40" i="29"/>
  <c r="X39" i="29"/>
  <c r="Y39" i="29" s="1"/>
  <c r="W39" i="29"/>
  <c r="T39" i="29"/>
  <c r="S39" i="29"/>
  <c r="R39" i="29"/>
  <c r="L39" i="29"/>
  <c r="J39" i="29"/>
  <c r="H39" i="29"/>
  <c r="X38" i="29"/>
  <c r="Y38" i="29" s="1"/>
  <c r="W38" i="29"/>
  <c r="T38" i="29"/>
  <c r="S38" i="29"/>
  <c r="R38" i="29"/>
  <c r="L38" i="29"/>
  <c r="J38" i="29"/>
  <c r="H38" i="29"/>
  <c r="X37" i="29"/>
  <c r="W37" i="29"/>
  <c r="T37" i="29"/>
  <c r="S37" i="29"/>
  <c r="R37" i="29"/>
  <c r="L37" i="29"/>
  <c r="J37" i="29"/>
  <c r="H37" i="29"/>
  <c r="X36" i="29"/>
  <c r="W36" i="29"/>
  <c r="T36" i="29"/>
  <c r="S36" i="29"/>
  <c r="R36" i="29"/>
  <c r="L36" i="29"/>
  <c r="J36" i="29"/>
  <c r="H36" i="29"/>
  <c r="X35" i="29"/>
  <c r="Y35" i="29" s="1"/>
  <c r="W35" i="29"/>
  <c r="T35" i="29"/>
  <c r="S35" i="29"/>
  <c r="R35" i="29"/>
  <c r="L35" i="29"/>
  <c r="J35" i="29"/>
  <c r="H35" i="29"/>
  <c r="X34" i="29"/>
  <c r="Y34" i="29" s="1"/>
  <c r="W34" i="29"/>
  <c r="T34" i="29"/>
  <c r="S34" i="29"/>
  <c r="R34" i="29"/>
  <c r="L34" i="29"/>
  <c r="J34" i="29"/>
  <c r="H34" i="29"/>
  <c r="D34" i="29"/>
  <c r="C34" i="29" s="1"/>
  <c r="X33" i="29"/>
  <c r="W33" i="29"/>
  <c r="Y33" i="29" s="1"/>
  <c r="T33" i="29"/>
  <c r="S33" i="29"/>
  <c r="R33" i="29"/>
  <c r="L33" i="29"/>
  <c r="J33" i="29"/>
  <c r="H33" i="29"/>
  <c r="X32" i="29"/>
  <c r="W32" i="29"/>
  <c r="Y32" i="29" s="1"/>
  <c r="T32" i="29"/>
  <c r="S32" i="29"/>
  <c r="R32" i="29"/>
  <c r="L32" i="29"/>
  <c r="J32" i="29"/>
  <c r="H32" i="29"/>
  <c r="X31" i="29"/>
  <c r="Y31" i="29" s="1"/>
  <c r="W31" i="29"/>
  <c r="T31" i="29"/>
  <c r="S31" i="29"/>
  <c r="R31" i="29"/>
  <c r="L31" i="29"/>
  <c r="J31" i="29"/>
  <c r="H31" i="29"/>
  <c r="X30" i="29"/>
  <c r="Y30" i="29" s="1"/>
  <c r="W30" i="29"/>
  <c r="T30" i="29"/>
  <c r="S30" i="29"/>
  <c r="R30" i="29"/>
  <c r="L30" i="29"/>
  <c r="J30" i="29"/>
  <c r="H30" i="29"/>
  <c r="X29" i="29"/>
  <c r="W29" i="29"/>
  <c r="T29" i="29"/>
  <c r="S29" i="29"/>
  <c r="R29" i="29"/>
  <c r="L29" i="29"/>
  <c r="J29" i="29"/>
  <c r="H29" i="29"/>
  <c r="X28" i="29"/>
  <c r="W28" i="29"/>
  <c r="T28" i="29"/>
  <c r="S28" i="29"/>
  <c r="R28" i="29"/>
  <c r="L28" i="29"/>
  <c r="J28" i="29"/>
  <c r="H28" i="29"/>
  <c r="X27" i="29"/>
  <c r="Y27" i="29" s="1"/>
  <c r="W27" i="29"/>
  <c r="T27" i="29"/>
  <c r="S27" i="29"/>
  <c r="R27" i="29"/>
  <c r="L27" i="29"/>
  <c r="J27" i="29"/>
  <c r="H27" i="29"/>
  <c r="Y26" i="29"/>
  <c r="X26" i="29"/>
  <c r="W26" i="29"/>
  <c r="T26" i="29"/>
  <c r="S26" i="29"/>
  <c r="R26" i="29"/>
  <c r="L26" i="29"/>
  <c r="J26" i="29"/>
  <c r="H26" i="29"/>
  <c r="X25" i="29"/>
  <c r="W25" i="29"/>
  <c r="T25" i="29"/>
  <c r="S25" i="29"/>
  <c r="R25" i="29"/>
  <c r="L25" i="29"/>
  <c r="J25" i="29"/>
  <c r="H25" i="29"/>
  <c r="L24" i="29"/>
  <c r="J24" i="29"/>
  <c r="H24" i="29"/>
  <c r="D24" i="29"/>
  <c r="C24" i="29" s="1"/>
  <c r="X23" i="29"/>
  <c r="Y23" i="29" s="1"/>
  <c r="W23" i="29"/>
  <c r="T23" i="29"/>
  <c r="S23" i="29"/>
  <c r="R23" i="29"/>
  <c r="L23" i="29"/>
  <c r="J23" i="29"/>
  <c r="H23" i="29"/>
  <c r="X22" i="29"/>
  <c r="Y22" i="29" s="1"/>
  <c r="W22" i="29"/>
  <c r="T22" i="29"/>
  <c r="S22" i="29"/>
  <c r="R22" i="29"/>
  <c r="L22" i="29"/>
  <c r="J22" i="29"/>
  <c r="H22" i="29"/>
  <c r="X21" i="29"/>
  <c r="W21" i="29"/>
  <c r="T21" i="29"/>
  <c r="S21" i="29"/>
  <c r="R21" i="29"/>
  <c r="L21" i="29"/>
  <c r="J21" i="29"/>
  <c r="H21" i="29"/>
  <c r="X20" i="29"/>
  <c r="W20" i="29"/>
  <c r="T20" i="29"/>
  <c r="S20" i="29"/>
  <c r="R20" i="29"/>
  <c r="L20" i="29"/>
  <c r="J20" i="29"/>
  <c r="H20" i="29"/>
  <c r="X19" i="29"/>
  <c r="Y19" i="29" s="1"/>
  <c r="W19" i="29"/>
  <c r="T19" i="29"/>
  <c r="S19" i="29"/>
  <c r="R19" i="29"/>
  <c r="L19" i="29"/>
  <c r="J19" i="29"/>
  <c r="H19" i="29"/>
  <c r="X18" i="29"/>
  <c r="Y18" i="29" s="1"/>
  <c r="W18" i="29"/>
  <c r="T18" i="29"/>
  <c r="S18" i="29"/>
  <c r="R18" i="29"/>
  <c r="L18" i="29"/>
  <c r="J18" i="29"/>
  <c r="H18" i="29"/>
  <c r="X17" i="29"/>
  <c r="W17" i="29"/>
  <c r="T17" i="29"/>
  <c r="S17" i="29"/>
  <c r="R17" i="29"/>
  <c r="L17" i="29"/>
  <c r="J17" i="29"/>
  <c r="H17" i="29"/>
  <c r="X16" i="29"/>
  <c r="W16" i="29"/>
  <c r="T16" i="29"/>
  <c r="S16" i="29"/>
  <c r="R16" i="29"/>
  <c r="L16" i="29"/>
  <c r="J16" i="29"/>
  <c r="H16" i="29"/>
  <c r="X15" i="29"/>
  <c r="Y15" i="29" s="1"/>
  <c r="W15" i="29"/>
  <c r="T15" i="29"/>
  <c r="S15" i="29"/>
  <c r="R15" i="29"/>
  <c r="L15" i="29"/>
  <c r="J15" i="29"/>
  <c r="H15" i="29"/>
  <c r="X14" i="29"/>
  <c r="Y14" i="29" s="1"/>
  <c r="W14" i="29"/>
  <c r="T14" i="29"/>
  <c r="S14" i="29"/>
  <c r="R14" i="29"/>
  <c r="L14" i="29"/>
  <c r="J14" i="29"/>
  <c r="H14" i="29"/>
  <c r="D14" i="29"/>
  <c r="C14" i="29" s="1"/>
  <c r="W4" i="29"/>
  <c r="X4" i="29" s="1"/>
  <c r="W3" i="29"/>
  <c r="X3" i="29" s="1"/>
  <c r="W2" i="29"/>
  <c r="X2" i="29" s="1"/>
  <c r="W1" i="29"/>
  <c r="X1" i="29" s="1"/>
  <c r="T5" i="21"/>
  <c r="U5" i="21" s="1"/>
  <c r="U5" i="22" l="1"/>
  <c r="Y25" i="29"/>
  <c r="Y28" i="29"/>
  <c r="Y29" i="29"/>
  <c r="D31" i="28"/>
  <c r="Y56" i="29"/>
  <c r="Y88" i="29"/>
  <c r="Y112" i="29"/>
  <c r="Y128" i="29"/>
  <c r="Y144" i="29"/>
  <c r="Y17" i="29"/>
  <c r="Y21" i="29"/>
  <c r="Y20" i="29"/>
  <c r="Y16" i="29"/>
  <c r="W24" i="29"/>
  <c r="Y155" i="29"/>
  <c r="Y36" i="29"/>
  <c r="Y40" i="29"/>
  <c r="Y65" i="29"/>
  <c r="Y72" i="29"/>
  <c r="Y97" i="29"/>
  <c r="Y104" i="29"/>
  <c r="Y120" i="29"/>
  <c r="Y136" i="29"/>
  <c r="Y152" i="29"/>
  <c r="Y37" i="29"/>
  <c r="Y41" i="29"/>
  <c r="Y57" i="29"/>
  <c r="Y73" i="29"/>
  <c r="Y89" i="29"/>
  <c r="Y48" i="29"/>
  <c r="Y64" i="29"/>
  <c r="Y80" i="29"/>
  <c r="Y96" i="29"/>
  <c r="Y124" i="29"/>
  <c r="Y132" i="29"/>
  <c r="Y140" i="29"/>
  <c r="Y148" i="29"/>
  <c r="U3" i="29"/>
  <c r="Y105" i="29"/>
  <c r="Y113" i="29"/>
  <c r="Y121" i="29"/>
  <c r="Y129" i="29"/>
  <c r="Y137" i="29"/>
  <c r="Y145" i="29"/>
  <c r="Y153" i="29"/>
  <c r="Y44" i="29"/>
  <c r="Y52" i="29"/>
  <c r="Y60" i="29"/>
  <c r="Y68" i="29"/>
  <c r="Y76" i="29"/>
  <c r="Y84" i="29"/>
  <c r="Y92" i="29"/>
  <c r="Y100" i="29"/>
  <c r="Y108" i="29"/>
  <c r="Y116" i="29"/>
  <c r="Y45" i="29"/>
  <c r="Y53" i="29"/>
  <c r="Y61" i="29"/>
  <c r="Y69" i="29"/>
  <c r="Y77" i="29"/>
  <c r="Y85" i="29"/>
  <c r="Y93" i="29"/>
  <c r="Y101" i="29"/>
  <c r="Y109" i="29"/>
  <c r="Y117" i="29"/>
  <c r="Y125" i="29"/>
  <c r="Y133" i="29"/>
  <c r="Y141" i="29"/>
  <c r="Y149" i="29"/>
  <c r="P3" i="29"/>
  <c r="AF40" i="28" s="1"/>
  <c r="X7" i="29"/>
  <c r="O3" i="29"/>
  <c r="U2" i="29"/>
  <c r="U4" i="29"/>
  <c r="AE37" i="28"/>
  <c r="P5" i="22"/>
  <c r="AF37" i="28" s="1"/>
  <c r="F15" i="23"/>
  <c r="E14" i="23"/>
  <c r="E13" i="23"/>
  <c r="AD55" i="28"/>
  <c r="AD54" i="28"/>
  <c r="AD36" i="28"/>
  <c r="AE17" i="28"/>
  <c r="AD14" i="28"/>
  <c r="AD15" i="28"/>
  <c r="AD16" i="28"/>
  <c r="AD17" i="28"/>
  <c r="AD13" i="28"/>
  <c r="AF33" i="28"/>
  <c r="AG25" i="28"/>
  <c r="AG26" i="28"/>
  <c r="AG27" i="28"/>
  <c r="AG28" i="28"/>
  <c r="AG29" i="28"/>
  <c r="AG30" i="28"/>
  <c r="AG31" i="28"/>
  <c r="AG32" i="28"/>
  <c r="AG33" i="28"/>
  <c r="AG34" i="28"/>
  <c r="AD26" i="28"/>
  <c r="AD27" i="28"/>
  <c r="AD28" i="28"/>
  <c r="AD29" i="28"/>
  <c r="AD30" i="28"/>
  <c r="AD31" i="28"/>
  <c r="AD32" i="28"/>
  <c r="AD25" i="28"/>
  <c r="C16" i="28"/>
  <c r="C15" i="28"/>
  <c r="D14" i="28"/>
  <c r="K6" i="28"/>
  <c r="K9" i="28"/>
  <c r="K12" i="28"/>
  <c r="K15" i="28"/>
  <c r="M27" i="28"/>
  <c r="N27" i="28"/>
  <c r="U27" i="28" s="1"/>
  <c r="O27" i="28"/>
  <c r="P27" i="28"/>
  <c r="Q27" i="28"/>
  <c r="R27" i="28"/>
  <c r="S27" i="28"/>
  <c r="T27" i="28"/>
  <c r="M30" i="28"/>
  <c r="U30" i="28" s="1"/>
  <c r="N30" i="28"/>
  <c r="O30" i="28"/>
  <c r="O9" i="29" l="1"/>
  <c r="E31" i="28" s="1"/>
  <c r="P9" i="29"/>
  <c r="U7" i="29"/>
  <c r="Y7" i="29" s="1"/>
  <c r="K17" i="28"/>
  <c r="X11" i="26"/>
  <c r="W11" i="26"/>
  <c r="Y11" i="26" s="1"/>
  <c r="T11" i="26"/>
  <c r="S11" i="26"/>
  <c r="R11" i="26"/>
  <c r="L11" i="26"/>
  <c r="J11" i="26"/>
  <c r="H11" i="26"/>
  <c r="D11" i="26"/>
  <c r="C11" i="26"/>
  <c r="Y10" i="26"/>
  <c r="X10" i="26"/>
  <c r="W10" i="26"/>
  <c r="T10" i="26"/>
  <c r="S10" i="26"/>
  <c r="R10" i="26"/>
  <c r="L10" i="26"/>
  <c r="J10" i="26"/>
  <c r="H10" i="26"/>
  <c r="D10" i="26"/>
  <c r="C10" i="26"/>
  <c r="X9" i="26"/>
  <c r="Y9" i="26" s="1"/>
  <c r="W9" i="26"/>
  <c r="T9" i="26"/>
  <c r="S9" i="26"/>
  <c r="R9" i="26"/>
  <c r="L9" i="26"/>
  <c r="J9" i="26"/>
  <c r="H9" i="26"/>
  <c r="D9" i="26"/>
  <c r="C9" i="26" s="1"/>
  <c r="X8" i="26"/>
  <c r="W8" i="26"/>
  <c r="Y8" i="26" s="1"/>
  <c r="T8" i="26"/>
  <c r="S8" i="26"/>
  <c r="R8" i="26"/>
  <c r="L8" i="26"/>
  <c r="J8" i="26"/>
  <c r="H8" i="26"/>
  <c r="D8" i="26"/>
  <c r="C8" i="26"/>
  <c r="AK32" i="28" l="1"/>
  <c r="AM32" i="28" s="1"/>
  <c r="T4" i="25"/>
  <c r="O6" i="25" s="1"/>
  <c r="T3" i="25"/>
  <c r="O5" i="25" s="1"/>
  <c r="T2" i="25"/>
  <c r="O4" i="25" s="1"/>
  <c r="T1" i="25"/>
  <c r="O3" i="25" s="1"/>
  <c r="T6" i="21"/>
  <c r="U6" i="21" s="1"/>
  <c r="AF55" i="28" s="1"/>
  <c r="P9" i="21"/>
  <c r="AF54" i="28" s="1"/>
  <c r="X155" i="25"/>
  <c r="W155" i="25"/>
  <c r="Y155" i="25" s="1"/>
  <c r="T155" i="25"/>
  <c r="S155" i="25"/>
  <c r="R155" i="25"/>
  <c r="L155" i="25"/>
  <c r="J155" i="25"/>
  <c r="H155" i="25"/>
  <c r="D155" i="25"/>
  <c r="C155" i="25" s="1"/>
  <c r="Y154" i="25"/>
  <c r="X154" i="25"/>
  <c r="W154" i="25"/>
  <c r="T154" i="25"/>
  <c r="S154" i="25"/>
  <c r="R154" i="25"/>
  <c r="L154" i="25"/>
  <c r="J154" i="25"/>
  <c r="H154" i="25"/>
  <c r="D154" i="25"/>
  <c r="C154" i="25" s="1"/>
  <c r="X153" i="25"/>
  <c r="W153" i="25"/>
  <c r="Y153" i="25" s="1"/>
  <c r="T153" i="25"/>
  <c r="S153" i="25"/>
  <c r="R153" i="25"/>
  <c r="L153" i="25"/>
  <c r="J153" i="25"/>
  <c r="H153" i="25"/>
  <c r="D153" i="25"/>
  <c r="C153" i="25" s="1"/>
  <c r="X152" i="25"/>
  <c r="W152" i="25"/>
  <c r="Y152" i="25" s="1"/>
  <c r="T152" i="25"/>
  <c r="S152" i="25"/>
  <c r="R152" i="25"/>
  <c r="L152" i="25"/>
  <c r="J152" i="25"/>
  <c r="H152" i="25"/>
  <c r="D152" i="25"/>
  <c r="C152" i="25"/>
  <c r="Y151" i="25"/>
  <c r="X151" i="25"/>
  <c r="W151" i="25"/>
  <c r="T151" i="25"/>
  <c r="S151" i="25"/>
  <c r="R151" i="25"/>
  <c r="L151" i="25"/>
  <c r="J151" i="25"/>
  <c r="H151" i="25"/>
  <c r="D151" i="25"/>
  <c r="C151" i="25" s="1"/>
  <c r="Y150" i="25"/>
  <c r="X150" i="25"/>
  <c r="W150" i="25"/>
  <c r="T150" i="25"/>
  <c r="S150" i="25"/>
  <c r="R150" i="25"/>
  <c r="L150" i="25"/>
  <c r="J150" i="25"/>
  <c r="H150" i="25"/>
  <c r="D150" i="25"/>
  <c r="C150" i="25" s="1"/>
  <c r="X149" i="25"/>
  <c r="W149" i="25"/>
  <c r="Y149" i="25" s="1"/>
  <c r="T149" i="25"/>
  <c r="S149" i="25"/>
  <c r="R149" i="25"/>
  <c r="L149" i="25"/>
  <c r="J149" i="25"/>
  <c r="H149" i="25"/>
  <c r="D149" i="25"/>
  <c r="C149" i="25" s="1"/>
  <c r="X148" i="25"/>
  <c r="W148" i="25"/>
  <c r="Y148" i="25" s="1"/>
  <c r="T148" i="25"/>
  <c r="S148" i="25"/>
  <c r="R148" i="25"/>
  <c r="L148" i="25"/>
  <c r="J148" i="25"/>
  <c r="H148" i="25"/>
  <c r="D148" i="25"/>
  <c r="C148" i="25"/>
  <c r="Y147" i="25"/>
  <c r="X147" i="25"/>
  <c r="W147" i="25"/>
  <c r="T147" i="25"/>
  <c r="S147" i="25"/>
  <c r="R147" i="25"/>
  <c r="L147" i="25"/>
  <c r="J147" i="25"/>
  <c r="H147" i="25"/>
  <c r="D147" i="25"/>
  <c r="C147" i="25"/>
  <c r="Y146" i="25"/>
  <c r="X146" i="25"/>
  <c r="W146" i="25"/>
  <c r="T146" i="25"/>
  <c r="S146" i="25"/>
  <c r="R146" i="25"/>
  <c r="L146" i="25"/>
  <c r="J146" i="25"/>
  <c r="H146" i="25"/>
  <c r="D146" i="25"/>
  <c r="C146" i="25" s="1"/>
  <c r="X145" i="25"/>
  <c r="W145" i="25"/>
  <c r="Y145" i="25" s="1"/>
  <c r="T145" i="25"/>
  <c r="S145" i="25"/>
  <c r="R145" i="25"/>
  <c r="L145" i="25"/>
  <c r="J145" i="25"/>
  <c r="H145" i="25"/>
  <c r="D145" i="25"/>
  <c r="C145" i="25" s="1"/>
  <c r="X144" i="25"/>
  <c r="W144" i="25"/>
  <c r="Y144" i="25" s="1"/>
  <c r="T144" i="25"/>
  <c r="S144" i="25"/>
  <c r="R144" i="25"/>
  <c r="L144" i="25"/>
  <c r="J144" i="25"/>
  <c r="H144" i="25"/>
  <c r="D144" i="25"/>
  <c r="C144" i="25"/>
  <c r="Y143" i="25"/>
  <c r="X143" i="25"/>
  <c r="W143" i="25"/>
  <c r="T143" i="25"/>
  <c r="S143" i="25"/>
  <c r="R143" i="25"/>
  <c r="L143" i="25"/>
  <c r="J143" i="25"/>
  <c r="H143" i="25"/>
  <c r="D143" i="25"/>
  <c r="C143" i="25"/>
  <c r="Y142" i="25"/>
  <c r="X142" i="25"/>
  <c r="W142" i="25"/>
  <c r="T142" i="25"/>
  <c r="S142" i="25"/>
  <c r="R142" i="25"/>
  <c r="L142" i="25"/>
  <c r="J142" i="25"/>
  <c r="H142" i="25"/>
  <c r="D142" i="25"/>
  <c r="C142" i="25" s="1"/>
  <c r="X141" i="25"/>
  <c r="W141" i="25"/>
  <c r="Y141" i="25" s="1"/>
  <c r="T141" i="25"/>
  <c r="S141" i="25"/>
  <c r="R141" i="25"/>
  <c r="L141" i="25"/>
  <c r="J141" i="25"/>
  <c r="H141" i="25"/>
  <c r="D141" i="25"/>
  <c r="C141" i="25" s="1"/>
  <c r="X140" i="25"/>
  <c r="W140" i="25"/>
  <c r="Y140" i="25" s="1"/>
  <c r="T140" i="25"/>
  <c r="S140" i="25"/>
  <c r="R140" i="25"/>
  <c r="L140" i="25"/>
  <c r="J140" i="25"/>
  <c r="H140" i="25"/>
  <c r="D140" i="25"/>
  <c r="C140" i="25"/>
  <c r="Y139" i="25"/>
  <c r="X139" i="25"/>
  <c r="W139" i="25"/>
  <c r="T139" i="25"/>
  <c r="S139" i="25"/>
  <c r="R139" i="25"/>
  <c r="L139" i="25"/>
  <c r="J139" i="25"/>
  <c r="H139" i="25"/>
  <c r="D139" i="25"/>
  <c r="C139" i="25"/>
  <c r="Y138" i="25"/>
  <c r="X138" i="25"/>
  <c r="W138" i="25"/>
  <c r="T138" i="25"/>
  <c r="S138" i="25"/>
  <c r="R138" i="25"/>
  <c r="L138" i="25"/>
  <c r="J138" i="25"/>
  <c r="H138" i="25"/>
  <c r="D138" i="25"/>
  <c r="C138" i="25" s="1"/>
  <c r="X137" i="25"/>
  <c r="W137" i="25"/>
  <c r="Y137" i="25" s="1"/>
  <c r="T137" i="25"/>
  <c r="S137" i="25"/>
  <c r="R137" i="25"/>
  <c r="L137" i="25"/>
  <c r="J137" i="25"/>
  <c r="H137" i="25"/>
  <c r="D137" i="25"/>
  <c r="C137" i="25" s="1"/>
  <c r="X136" i="25"/>
  <c r="W136" i="25"/>
  <c r="Y136" i="25" s="1"/>
  <c r="T136" i="25"/>
  <c r="S136" i="25"/>
  <c r="R136" i="25"/>
  <c r="L136" i="25"/>
  <c r="J136" i="25"/>
  <c r="H136" i="25"/>
  <c r="D136" i="25"/>
  <c r="C136" i="25"/>
  <c r="Y135" i="25"/>
  <c r="X135" i="25"/>
  <c r="W135" i="25"/>
  <c r="T135" i="25"/>
  <c r="S135" i="25"/>
  <c r="R135" i="25"/>
  <c r="L135" i="25"/>
  <c r="J135" i="25"/>
  <c r="H135" i="25"/>
  <c r="D135" i="25"/>
  <c r="C135" i="25"/>
  <c r="Y134" i="25"/>
  <c r="X134" i="25"/>
  <c r="W134" i="25"/>
  <c r="T134" i="25"/>
  <c r="S134" i="25"/>
  <c r="R134" i="25"/>
  <c r="L134" i="25"/>
  <c r="J134" i="25"/>
  <c r="H134" i="25"/>
  <c r="D134" i="25"/>
  <c r="C134" i="25" s="1"/>
  <c r="X133" i="25"/>
  <c r="W133" i="25"/>
  <c r="Y133" i="25" s="1"/>
  <c r="T133" i="25"/>
  <c r="S133" i="25"/>
  <c r="R133" i="25"/>
  <c r="L133" i="25"/>
  <c r="J133" i="25"/>
  <c r="H133" i="25"/>
  <c r="D133" i="25"/>
  <c r="C133" i="25" s="1"/>
  <c r="X132" i="25"/>
  <c r="W132" i="25"/>
  <c r="Y132" i="25" s="1"/>
  <c r="T132" i="25"/>
  <c r="S132" i="25"/>
  <c r="R132" i="25"/>
  <c r="L132" i="25"/>
  <c r="J132" i="25"/>
  <c r="H132" i="25"/>
  <c r="D132" i="25"/>
  <c r="C132" i="25"/>
  <c r="Y131" i="25"/>
  <c r="X131" i="25"/>
  <c r="W131" i="25"/>
  <c r="T131" i="25"/>
  <c r="S131" i="25"/>
  <c r="R131" i="25"/>
  <c r="L131" i="25"/>
  <c r="J131" i="25"/>
  <c r="H131" i="25"/>
  <c r="D131" i="25"/>
  <c r="C131" i="25"/>
  <c r="Y130" i="25"/>
  <c r="X130" i="25"/>
  <c r="W130" i="25"/>
  <c r="T130" i="25"/>
  <c r="S130" i="25"/>
  <c r="R130" i="25"/>
  <c r="L130" i="25"/>
  <c r="J130" i="25"/>
  <c r="H130" i="25"/>
  <c r="D130" i="25"/>
  <c r="C130" i="25" s="1"/>
  <c r="X129" i="25"/>
  <c r="W129" i="25"/>
  <c r="Y129" i="25" s="1"/>
  <c r="T129" i="25"/>
  <c r="S129" i="25"/>
  <c r="R129" i="25"/>
  <c r="L129" i="25"/>
  <c r="J129" i="25"/>
  <c r="H129" i="25"/>
  <c r="D129" i="25"/>
  <c r="C129" i="25" s="1"/>
  <c r="X128" i="25"/>
  <c r="W128" i="25"/>
  <c r="Y128" i="25" s="1"/>
  <c r="T128" i="25"/>
  <c r="S128" i="25"/>
  <c r="R128" i="25"/>
  <c r="L128" i="25"/>
  <c r="J128" i="25"/>
  <c r="H128" i="25"/>
  <c r="D128" i="25"/>
  <c r="C128" i="25"/>
  <c r="Y127" i="25"/>
  <c r="X127" i="25"/>
  <c r="W127" i="25"/>
  <c r="T127" i="25"/>
  <c r="S127" i="25"/>
  <c r="R127" i="25"/>
  <c r="L127" i="25"/>
  <c r="J127" i="25"/>
  <c r="H127" i="25"/>
  <c r="D127" i="25"/>
  <c r="C127" i="25"/>
  <c r="Y126" i="25"/>
  <c r="X126" i="25"/>
  <c r="W126" i="25"/>
  <c r="T126" i="25"/>
  <c r="S126" i="25"/>
  <c r="R126" i="25"/>
  <c r="L126" i="25"/>
  <c r="J126" i="25"/>
  <c r="H126" i="25"/>
  <c r="D126" i="25"/>
  <c r="C126" i="25" s="1"/>
  <c r="X125" i="25"/>
  <c r="W125" i="25"/>
  <c r="Y125" i="25" s="1"/>
  <c r="T125" i="25"/>
  <c r="S125" i="25"/>
  <c r="R125" i="25"/>
  <c r="L125" i="25"/>
  <c r="J125" i="25"/>
  <c r="H125" i="25"/>
  <c r="D125" i="25"/>
  <c r="C125" i="25" s="1"/>
  <c r="X124" i="25"/>
  <c r="W124" i="25"/>
  <c r="Y124" i="25" s="1"/>
  <c r="T124" i="25"/>
  <c r="S124" i="25"/>
  <c r="R124" i="25"/>
  <c r="L124" i="25"/>
  <c r="J124" i="25"/>
  <c r="H124" i="25"/>
  <c r="D124" i="25"/>
  <c r="C124" i="25"/>
  <c r="Y123" i="25"/>
  <c r="X123" i="25"/>
  <c r="W123" i="25"/>
  <c r="T123" i="25"/>
  <c r="S123" i="25"/>
  <c r="R123" i="25"/>
  <c r="L123" i="25"/>
  <c r="J123" i="25"/>
  <c r="H123" i="25"/>
  <c r="D123" i="25"/>
  <c r="C123" i="25"/>
  <c r="Y122" i="25"/>
  <c r="X122" i="25"/>
  <c r="W122" i="25"/>
  <c r="T122" i="25"/>
  <c r="S122" i="25"/>
  <c r="R122" i="25"/>
  <c r="L122" i="25"/>
  <c r="J122" i="25"/>
  <c r="H122" i="25"/>
  <c r="D122" i="25"/>
  <c r="C122" i="25" s="1"/>
  <c r="X121" i="25"/>
  <c r="W121" i="25"/>
  <c r="Y121" i="25" s="1"/>
  <c r="T121" i="25"/>
  <c r="S121" i="25"/>
  <c r="R121" i="25"/>
  <c r="L121" i="25"/>
  <c r="J121" i="25"/>
  <c r="H121" i="25"/>
  <c r="D121" i="25"/>
  <c r="C121" i="25" s="1"/>
  <c r="X120" i="25"/>
  <c r="W120" i="25"/>
  <c r="Y120" i="25" s="1"/>
  <c r="T120" i="25"/>
  <c r="S120" i="25"/>
  <c r="R120" i="25"/>
  <c r="L120" i="25"/>
  <c r="J120" i="25"/>
  <c r="H120" i="25"/>
  <c r="D120" i="25"/>
  <c r="C120" i="25"/>
  <c r="Y119" i="25"/>
  <c r="X119" i="25"/>
  <c r="W119" i="25"/>
  <c r="T119" i="25"/>
  <c r="S119" i="25"/>
  <c r="R119" i="25"/>
  <c r="L119" i="25"/>
  <c r="J119" i="25"/>
  <c r="H119" i="25"/>
  <c r="D119" i="25"/>
  <c r="C119" i="25"/>
  <c r="Y118" i="25"/>
  <c r="X118" i="25"/>
  <c r="W118" i="25"/>
  <c r="T118" i="25"/>
  <c r="S118" i="25"/>
  <c r="R118" i="25"/>
  <c r="L118" i="25"/>
  <c r="J118" i="25"/>
  <c r="H118" i="25"/>
  <c r="D118" i="25"/>
  <c r="C118" i="25" s="1"/>
  <c r="X117" i="25"/>
  <c r="W117" i="25"/>
  <c r="Y117" i="25" s="1"/>
  <c r="T117" i="25"/>
  <c r="S117" i="25"/>
  <c r="R117" i="25"/>
  <c r="L117" i="25"/>
  <c r="J117" i="25"/>
  <c r="H117" i="25"/>
  <c r="D117" i="25"/>
  <c r="C117" i="25" s="1"/>
  <c r="X116" i="25"/>
  <c r="W116" i="25"/>
  <c r="Y116" i="25" s="1"/>
  <c r="T116" i="25"/>
  <c r="S116" i="25"/>
  <c r="R116" i="25"/>
  <c r="L116" i="25"/>
  <c r="J116" i="25"/>
  <c r="H116" i="25"/>
  <c r="D116" i="25"/>
  <c r="C116" i="25"/>
  <c r="Y115" i="25"/>
  <c r="X115" i="25"/>
  <c r="W115" i="25"/>
  <c r="T115" i="25"/>
  <c r="S115" i="25"/>
  <c r="R115" i="25"/>
  <c r="L115" i="25"/>
  <c r="J115" i="25"/>
  <c r="H115" i="25"/>
  <c r="D115" i="25"/>
  <c r="C115" i="25"/>
  <c r="Y114" i="25"/>
  <c r="X114" i="25"/>
  <c r="W114" i="25"/>
  <c r="T114" i="25"/>
  <c r="S114" i="25"/>
  <c r="R114" i="25"/>
  <c r="L114" i="25"/>
  <c r="J114" i="25"/>
  <c r="H114" i="25"/>
  <c r="D114" i="25"/>
  <c r="C114" i="25" s="1"/>
  <c r="X113" i="25"/>
  <c r="W113" i="25"/>
  <c r="Y113" i="25" s="1"/>
  <c r="T113" i="25"/>
  <c r="S113" i="25"/>
  <c r="R113" i="25"/>
  <c r="L113" i="25"/>
  <c r="J113" i="25"/>
  <c r="H113" i="25"/>
  <c r="D113" i="25"/>
  <c r="C113" i="25" s="1"/>
  <c r="X112" i="25"/>
  <c r="W112" i="25"/>
  <c r="Y112" i="25" s="1"/>
  <c r="T112" i="25"/>
  <c r="S112" i="25"/>
  <c r="R112" i="25"/>
  <c r="L112" i="25"/>
  <c r="J112" i="25"/>
  <c r="H112" i="25"/>
  <c r="D112" i="25"/>
  <c r="C112" i="25"/>
  <c r="Y111" i="25"/>
  <c r="X111" i="25"/>
  <c r="W111" i="25"/>
  <c r="T111" i="25"/>
  <c r="S111" i="25"/>
  <c r="R111" i="25"/>
  <c r="L111" i="25"/>
  <c r="J111" i="25"/>
  <c r="H111" i="25"/>
  <c r="D111" i="25"/>
  <c r="C111" i="25"/>
  <c r="Y110" i="25"/>
  <c r="X110" i="25"/>
  <c r="W110" i="25"/>
  <c r="T110" i="25"/>
  <c r="S110" i="25"/>
  <c r="R110" i="25"/>
  <c r="L110" i="25"/>
  <c r="J110" i="25"/>
  <c r="H110" i="25"/>
  <c r="D110" i="25"/>
  <c r="C110" i="25" s="1"/>
  <c r="X109" i="25"/>
  <c r="W109" i="25"/>
  <c r="Y109" i="25" s="1"/>
  <c r="T109" i="25"/>
  <c r="S109" i="25"/>
  <c r="R109" i="25"/>
  <c r="L109" i="25"/>
  <c r="J109" i="25"/>
  <c r="H109" i="25"/>
  <c r="D109" i="25"/>
  <c r="C109" i="25" s="1"/>
  <c r="X108" i="25"/>
  <c r="W108" i="25"/>
  <c r="Y108" i="25" s="1"/>
  <c r="T108" i="25"/>
  <c r="S108" i="25"/>
  <c r="R108" i="25"/>
  <c r="L108" i="25"/>
  <c r="J108" i="25"/>
  <c r="H108" i="25"/>
  <c r="D108" i="25"/>
  <c r="C108" i="25"/>
  <c r="Y107" i="25"/>
  <c r="X107" i="25"/>
  <c r="W107" i="25"/>
  <c r="T107" i="25"/>
  <c r="S107" i="25"/>
  <c r="R107" i="25"/>
  <c r="L107" i="25"/>
  <c r="J107" i="25"/>
  <c r="H107" i="25"/>
  <c r="D107" i="25"/>
  <c r="C107" i="25"/>
  <c r="Y106" i="25"/>
  <c r="X106" i="25"/>
  <c r="W106" i="25"/>
  <c r="T106" i="25"/>
  <c r="S106" i="25"/>
  <c r="R106" i="25"/>
  <c r="L106" i="25"/>
  <c r="J106" i="25"/>
  <c r="H106" i="25"/>
  <c r="D106" i="25"/>
  <c r="C106" i="25" s="1"/>
  <c r="X105" i="25"/>
  <c r="W105" i="25"/>
  <c r="Y105" i="25" s="1"/>
  <c r="T105" i="25"/>
  <c r="S105" i="25"/>
  <c r="R105" i="25"/>
  <c r="L105" i="25"/>
  <c r="J105" i="25"/>
  <c r="H105" i="25"/>
  <c r="D105" i="25"/>
  <c r="C105" i="25" s="1"/>
  <c r="X104" i="25"/>
  <c r="W104" i="25"/>
  <c r="Y104" i="25" s="1"/>
  <c r="T104" i="25"/>
  <c r="S104" i="25"/>
  <c r="R104" i="25"/>
  <c r="L104" i="25"/>
  <c r="J104" i="25"/>
  <c r="H104" i="25"/>
  <c r="D104" i="25"/>
  <c r="C104" i="25"/>
  <c r="Y103" i="25"/>
  <c r="X103" i="25"/>
  <c r="W103" i="25"/>
  <c r="T103" i="25"/>
  <c r="S103" i="25"/>
  <c r="R103" i="25"/>
  <c r="L103" i="25"/>
  <c r="J103" i="25"/>
  <c r="H103" i="25"/>
  <c r="D103" i="25"/>
  <c r="C103" i="25"/>
  <c r="Y102" i="25"/>
  <c r="X102" i="25"/>
  <c r="W102" i="25"/>
  <c r="T102" i="25"/>
  <c r="S102" i="25"/>
  <c r="R102" i="25"/>
  <c r="L102" i="25"/>
  <c r="J102" i="25"/>
  <c r="H102" i="25"/>
  <c r="D102" i="25"/>
  <c r="C102" i="25" s="1"/>
  <c r="X101" i="25"/>
  <c r="W101" i="25"/>
  <c r="Y101" i="25" s="1"/>
  <c r="T101" i="25"/>
  <c r="S101" i="25"/>
  <c r="R101" i="25"/>
  <c r="L101" i="25"/>
  <c r="J101" i="25"/>
  <c r="H101" i="25"/>
  <c r="D101" i="25"/>
  <c r="C101" i="25" s="1"/>
  <c r="X100" i="25"/>
  <c r="W100" i="25"/>
  <c r="Y100" i="25" s="1"/>
  <c r="T100" i="25"/>
  <c r="S100" i="25"/>
  <c r="R100" i="25"/>
  <c r="L100" i="25"/>
  <c r="J100" i="25"/>
  <c r="H100" i="25"/>
  <c r="D100" i="25"/>
  <c r="C100" i="25"/>
  <c r="Y99" i="25"/>
  <c r="X99" i="25"/>
  <c r="W99" i="25"/>
  <c r="T99" i="25"/>
  <c r="S99" i="25"/>
  <c r="R99" i="25"/>
  <c r="L99" i="25"/>
  <c r="J99" i="25"/>
  <c r="H99" i="25"/>
  <c r="D99" i="25"/>
  <c r="C99" i="25"/>
  <c r="Y98" i="25"/>
  <c r="X98" i="25"/>
  <c r="W98" i="25"/>
  <c r="T98" i="25"/>
  <c r="S98" i="25"/>
  <c r="R98" i="25"/>
  <c r="L98" i="25"/>
  <c r="J98" i="25"/>
  <c r="H98" i="25"/>
  <c r="D98" i="25"/>
  <c r="C98" i="25" s="1"/>
  <c r="X97" i="25"/>
  <c r="W97" i="25"/>
  <c r="Y97" i="25" s="1"/>
  <c r="T97" i="25"/>
  <c r="S97" i="25"/>
  <c r="R97" i="25"/>
  <c r="L97" i="25"/>
  <c r="J97" i="25"/>
  <c r="H97" i="25"/>
  <c r="D97" i="25"/>
  <c r="C97" i="25" s="1"/>
  <c r="X96" i="25"/>
  <c r="W96" i="25"/>
  <c r="Y96" i="25" s="1"/>
  <c r="T96" i="25"/>
  <c r="S96" i="25"/>
  <c r="R96" i="25"/>
  <c r="L96" i="25"/>
  <c r="J96" i="25"/>
  <c r="H96" i="25"/>
  <c r="D96" i="25"/>
  <c r="C96" i="25"/>
  <c r="Y95" i="25"/>
  <c r="X95" i="25"/>
  <c r="W95" i="25"/>
  <c r="T95" i="25"/>
  <c r="S95" i="25"/>
  <c r="R95" i="25"/>
  <c r="L95" i="25"/>
  <c r="J95" i="25"/>
  <c r="H95" i="25"/>
  <c r="D95" i="25"/>
  <c r="C95" i="25"/>
  <c r="Y94" i="25"/>
  <c r="X94" i="25"/>
  <c r="W94" i="25"/>
  <c r="T94" i="25"/>
  <c r="S94" i="25"/>
  <c r="R94" i="25"/>
  <c r="L94" i="25"/>
  <c r="J94" i="25"/>
  <c r="H94" i="25"/>
  <c r="D94" i="25"/>
  <c r="C94" i="25" s="1"/>
  <c r="X93" i="25"/>
  <c r="W93" i="25"/>
  <c r="Y93" i="25" s="1"/>
  <c r="T93" i="25"/>
  <c r="S93" i="25"/>
  <c r="R93" i="25"/>
  <c r="L93" i="25"/>
  <c r="J93" i="25"/>
  <c r="H93" i="25"/>
  <c r="D93" i="25"/>
  <c r="C93" i="25" s="1"/>
  <c r="X92" i="25"/>
  <c r="W92" i="25"/>
  <c r="Y92" i="25" s="1"/>
  <c r="T92" i="25"/>
  <c r="S92" i="25"/>
  <c r="R92" i="25"/>
  <c r="L92" i="25"/>
  <c r="J92" i="25"/>
  <c r="H92" i="25"/>
  <c r="D92" i="25"/>
  <c r="C92" i="25"/>
  <c r="Y91" i="25"/>
  <c r="X91" i="25"/>
  <c r="W91" i="25"/>
  <c r="T91" i="25"/>
  <c r="S91" i="25"/>
  <c r="R91" i="25"/>
  <c r="L91" i="25"/>
  <c r="J91" i="25"/>
  <c r="H91" i="25"/>
  <c r="D91" i="25"/>
  <c r="C91" i="25"/>
  <c r="Y90" i="25"/>
  <c r="X90" i="25"/>
  <c r="W90" i="25"/>
  <c r="T90" i="25"/>
  <c r="S90" i="25"/>
  <c r="R90" i="25"/>
  <c r="L90" i="25"/>
  <c r="J90" i="25"/>
  <c r="H90" i="25"/>
  <c r="D90" i="25"/>
  <c r="C90" i="25" s="1"/>
  <c r="X89" i="25"/>
  <c r="W89" i="25"/>
  <c r="Y89" i="25" s="1"/>
  <c r="T89" i="25"/>
  <c r="S89" i="25"/>
  <c r="R89" i="25"/>
  <c r="L89" i="25"/>
  <c r="J89" i="25"/>
  <c r="H89" i="25"/>
  <c r="D89" i="25"/>
  <c r="C89" i="25" s="1"/>
  <c r="X88" i="25"/>
  <c r="W88" i="25"/>
  <c r="Y88" i="25" s="1"/>
  <c r="T88" i="25"/>
  <c r="S88" i="25"/>
  <c r="R88" i="25"/>
  <c r="L88" i="25"/>
  <c r="J88" i="25"/>
  <c r="H88" i="25"/>
  <c r="D88" i="25"/>
  <c r="C88" i="25"/>
  <c r="Y87" i="25"/>
  <c r="X87" i="25"/>
  <c r="W87" i="25"/>
  <c r="T87" i="25"/>
  <c r="S87" i="25"/>
  <c r="R87" i="25"/>
  <c r="L87" i="25"/>
  <c r="J87" i="25"/>
  <c r="H87" i="25"/>
  <c r="D87" i="25"/>
  <c r="C87" i="25"/>
  <c r="Y86" i="25"/>
  <c r="X86" i="25"/>
  <c r="W86" i="25"/>
  <c r="T86" i="25"/>
  <c r="S86" i="25"/>
  <c r="R86" i="25"/>
  <c r="L86" i="25"/>
  <c r="J86" i="25"/>
  <c r="H86" i="25"/>
  <c r="D86" i="25"/>
  <c r="C86" i="25" s="1"/>
  <c r="X85" i="25"/>
  <c r="W85" i="25"/>
  <c r="Y85" i="25" s="1"/>
  <c r="T85" i="25"/>
  <c r="S85" i="25"/>
  <c r="R85" i="25"/>
  <c r="L85" i="25"/>
  <c r="J85" i="25"/>
  <c r="H85" i="25"/>
  <c r="D85" i="25"/>
  <c r="C85" i="25" s="1"/>
  <c r="X84" i="25"/>
  <c r="W84" i="25"/>
  <c r="Y84" i="25" s="1"/>
  <c r="T84" i="25"/>
  <c r="S84" i="25"/>
  <c r="R84" i="25"/>
  <c r="L84" i="25"/>
  <c r="J84" i="25"/>
  <c r="H84" i="25"/>
  <c r="D84" i="25"/>
  <c r="C84" i="25"/>
  <c r="Y83" i="25"/>
  <c r="X83" i="25"/>
  <c r="W83" i="25"/>
  <c r="T83" i="25"/>
  <c r="S83" i="25"/>
  <c r="R83" i="25"/>
  <c r="L83" i="25"/>
  <c r="J83" i="25"/>
  <c r="H83" i="25"/>
  <c r="D83" i="25"/>
  <c r="C83" i="25"/>
  <c r="Y82" i="25"/>
  <c r="X82" i="25"/>
  <c r="W82" i="25"/>
  <c r="T82" i="25"/>
  <c r="S82" i="25"/>
  <c r="R82" i="25"/>
  <c r="L82" i="25"/>
  <c r="J82" i="25"/>
  <c r="H82" i="25"/>
  <c r="D82" i="25"/>
  <c r="C82" i="25" s="1"/>
  <c r="X81" i="25"/>
  <c r="W81" i="25"/>
  <c r="Y81" i="25" s="1"/>
  <c r="T81" i="25"/>
  <c r="S81" i="25"/>
  <c r="R81" i="25"/>
  <c r="L81" i="25"/>
  <c r="J81" i="25"/>
  <c r="H81" i="25"/>
  <c r="D81" i="25"/>
  <c r="C81" i="25" s="1"/>
  <c r="X80" i="25"/>
  <c r="W80" i="25"/>
  <c r="Y80" i="25" s="1"/>
  <c r="T80" i="25"/>
  <c r="S80" i="25"/>
  <c r="R80" i="25"/>
  <c r="L80" i="25"/>
  <c r="J80" i="25"/>
  <c r="H80" i="25"/>
  <c r="D80" i="25"/>
  <c r="C80" i="25"/>
  <c r="Y79" i="25"/>
  <c r="X79" i="25"/>
  <c r="W79" i="25"/>
  <c r="T79" i="25"/>
  <c r="S79" i="25"/>
  <c r="R79" i="25"/>
  <c r="L79" i="25"/>
  <c r="J79" i="25"/>
  <c r="H79" i="25"/>
  <c r="D79" i="25"/>
  <c r="C79" i="25"/>
  <c r="Y78" i="25"/>
  <c r="X78" i="25"/>
  <c r="W78" i="25"/>
  <c r="T78" i="25"/>
  <c r="S78" i="25"/>
  <c r="R78" i="25"/>
  <c r="L78" i="25"/>
  <c r="J78" i="25"/>
  <c r="H78" i="25"/>
  <c r="D78" i="25"/>
  <c r="C78" i="25" s="1"/>
  <c r="X77" i="25"/>
  <c r="W77" i="25"/>
  <c r="Y77" i="25" s="1"/>
  <c r="T77" i="25"/>
  <c r="S77" i="25"/>
  <c r="R77" i="25"/>
  <c r="L77" i="25"/>
  <c r="J77" i="25"/>
  <c r="H77" i="25"/>
  <c r="D77" i="25"/>
  <c r="C77" i="25" s="1"/>
  <c r="X76" i="25"/>
  <c r="W76" i="25"/>
  <c r="Y76" i="25" s="1"/>
  <c r="T76" i="25"/>
  <c r="S76" i="25"/>
  <c r="R76" i="25"/>
  <c r="L76" i="25"/>
  <c r="J76" i="25"/>
  <c r="H76" i="25"/>
  <c r="D76" i="25"/>
  <c r="C76" i="25"/>
  <c r="Y75" i="25"/>
  <c r="X75" i="25"/>
  <c r="W75" i="25"/>
  <c r="T75" i="25"/>
  <c r="S75" i="25"/>
  <c r="R75" i="25"/>
  <c r="L75" i="25"/>
  <c r="J75" i="25"/>
  <c r="H75" i="25"/>
  <c r="D75" i="25"/>
  <c r="C75" i="25"/>
  <c r="Y74" i="25"/>
  <c r="X74" i="25"/>
  <c r="W74" i="25"/>
  <c r="T74" i="25"/>
  <c r="S74" i="25"/>
  <c r="R74" i="25"/>
  <c r="L74" i="25"/>
  <c r="J74" i="25"/>
  <c r="H74" i="25"/>
  <c r="D74" i="25"/>
  <c r="C74" i="25" s="1"/>
  <c r="X73" i="25"/>
  <c r="W73" i="25"/>
  <c r="Y73" i="25" s="1"/>
  <c r="T73" i="25"/>
  <c r="S73" i="25"/>
  <c r="R73" i="25"/>
  <c r="L73" i="25"/>
  <c r="J73" i="25"/>
  <c r="H73" i="25"/>
  <c r="D73" i="25"/>
  <c r="C73" i="25" s="1"/>
  <c r="X72" i="25"/>
  <c r="W72" i="25"/>
  <c r="Y72" i="25" s="1"/>
  <c r="T72" i="25"/>
  <c r="S72" i="25"/>
  <c r="R72" i="25"/>
  <c r="L72" i="25"/>
  <c r="J72" i="25"/>
  <c r="H72" i="25"/>
  <c r="D72" i="25"/>
  <c r="C72" i="25"/>
  <c r="Y71" i="25"/>
  <c r="X71" i="25"/>
  <c r="W71" i="25"/>
  <c r="T71" i="25"/>
  <c r="S71" i="25"/>
  <c r="R71" i="25"/>
  <c r="L71" i="25"/>
  <c r="J71" i="25"/>
  <c r="H71" i="25"/>
  <c r="D71" i="25"/>
  <c r="C71" i="25"/>
  <c r="Y70" i="25"/>
  <c r="X70" i="25"/>
  <c r="W70" i="25"/>
  <c r="T70" i="25"/>
  <c r="S70" i="25"/>
  <c r="R70" i="25"/>
  <c r="L70" i="25"/>
  <c r="J70" i="25"/>
  <c r="H70" i="25"/>
  <c r="D70" i="25"/>
  <c r="C70" i="25" s="1"/>
  <c r="X69" i="25"/>
  <c r="W69" i="25"/>
  <c r="Y69" i="25" s="1"/>
  <c r="T69" i="25"/>
  <c r="S69" i="25"/>
  <c r="R69" i="25"/>
  <c r="L69" i="25"/>
  <c r="J69" i="25"/>
  <c r="H69" i="25"/>
  <c r="D69" i="25"/>
  <c r="C69" i="25" s="1"/>
  <c r="X68" i="25"/>
  <c r="W68" i="25"/>
  <c r="Y68" i="25" s="1"/>
  <c r="T68" i="25"/>
  <c r="S68" i="25"/>
  <c r="R68" i="25"/>
  <c r="L68" i="25"/>
  <c r="J68" i="25"/>
  <c r="H68" i="25"/>
  <c r="D68" i="25"/>
  <c r="C68" i="25"/>
  <c r="Y67" i="25"/>
  <c r="X67" i="25"/>
  <c r="W67" i="25"/>
  <c r="T67" i="25"/>
  <c r="S67" i="25"/>
  <c r="R67" i="25"/>
  <c r="L67" i="25"/>
  <c r="J67" i="25"/>
  <c r="H67" i="25"/>
  <c r="D67" i="25"/>
  <c r="C67" i="25"/>
  <c r="Y66" i="25"/>
  <c r="X66" i="25"/>
  <c r="W66" i="25"/>
  <c r="T66" i="25"/>
  <c r="S66" i="25"/>
  <c r="R66" i="25"/>
  <c r="L66" i="25"/>
  <c r="J66" i="25"/>
  <c r="H66" i="25"/>
  <c r="D66" i="25"/>
  <c r="C66" i="25" s="1"/>
  <c r="X65" i="25"/>
  <c r="W65" i="25"/>
  <c r="Y65" i="25" s="1"/>
  <c r="T65" i="25"/>
  <c r="S65" i="25"/>
  <c r="R65" i="25"/>
  <c r="L65" i="25"/>
  <c r="J65" i="25"/>
  <c r="H65" i="25"/>
  <c r="D65" i="25"/>
  <c r="C65" i="25" s="1"/>
  <c r="X64" i="25"/>
  <c r="W64" i="25"/>
  <c r="Y64" i="25" s="1"/>
  <c r="T64" i="25"/>
  <c r="S64" i="25"/>
  <c r="R64" i="25"/>
  <c r="L64" i="25"/>
  <c r="J64" i="25"/>
  <c r="H64" i="25"/>
  <c r="D64" i="25"/>
  <c r="C64" i="25"/>
  <c r="Y63" i="25"/>
  <c r="X63" i="25"/>
  <c r="W63" i="25"/>
  <c r="T63" i="25"/>
  <c r="S63" i="25"/>
  <c r="R63" i="25"/>
  <c r="L63" i="25"/>
  <c r="J63" i="25"/>
  <c r="H63" i="25"/>
  <c r="D63" i="25"/>
  <c r="C63" i="25"/>
  <c r="Y62" i="25"/>
  <c r="X62" i="25"/>
  <c r="W62" i="25"/>
  <c r="T62" i="25"/>
  <c r="S62" i="25"/>
  <c r="R62" i="25"/>
  <c r="L62" i="25"/>
  <c r="J62" i="25"/>
  <c r="H62" i="25"/>
  <c r="D62" i="25"/>
  <c r="C62" i="25" s="1"/>
  <c r="X61" i="25"/>
  <c r="W61" i="25"/>
  <c r="Y61" i="25" s="1"/>
  <c r="T61" i="25"/>
  <c r="S61" i="25"/>
  <c r="R61" i="25"/>
  <c r="L61" i="25"/>
  <c r="J61" i="25"/>
  <c r="H61" i="25"/>
  <c r="D61" i="25"/>
  <c r="C61" i="25" s="1"/>
  <c r="X60" i="25"/>
  <c r="W60" i="25"/>
  <c r="Y60" i="25" s="1"/>
  <c r="T60" i="25"/>
  <c r="S60" i="25"/>
  <c r="R60" i="25"/>
  <c r="L60" i="25"/>
  <c r="J60" i="25"/>
  <c r="H60" i="25"/>
  <c r="D60" i="25"/>
  <c r="C60" i="25"/>
  <c r="Y59" i="25"/>
  <c r="X59" i="25"/>
  <c r="W59" i="25"/>
  <c r="T59" i="25"/>
  <c r="S59" i="25"/>
  <c r="R59" i="25"/>
  <c r="L59" i="25"/>
  <c r="J59" i="25"/>
  <c r="H59" i="25"/>
  <c r="D59" i="25"/>
  <c r="C59" i="25"/>
  <c r="Y58" i="25"/>
  <c r="X58" i="25"/>
  <c r="W58" i="25"/>
  <c r="T58" i="25"/>
  <c r="S58" i="25"/>
  <c r="R58" i="25"/>
  <c r="L58" i="25"/>
  <c r="J58" i="25"/>
  <c r="H58" i="25"/>
  <c r="D58" i="25"/>
  <c r="C58" i="25" s="1"/>
  <c r="X57" i="25"/>
  <c r="W57" i="25"/>
  <c r="Y57" i="25" s="1"/>
  <c r="T57" i="25"/>
  <c r="S57" i="25"/>
  <c r="R57" i="25"/>
  <c r="L57" i="25"/>
  <c r="J57" i="25"/>
  <c r="H57" i="25"/>
  <c r="D57" i="25"/>
  <c r="C57" i="25" s="1"/>
  <c r="X56" i="25"/>
  <c r="W56" i="25"/>
  <c r="Y56" i="25" s="1"/>
  <c r="T56" i="25"/>
  <c r="S56" i="25"/>
  <c r="R56" i="25"/>
  <c r="L56" i="25"/>
  <c r="J56" i="25"/>
  <c r="H56" i="25"/>
  <c r="D56" i="25"/>
  <c r="C56" i="25"/>
  <c r="Y55" i="25"/>
  <c r="X55" i="25"/>
  <c r="W55" i="25"/>
  <c r="T55" i="25"/>
  <c r="S55" i="25"/>
  <c r="R55" i="25"/>
  <c r="L55" i="25"/>
  <c r="J55" i="25"/>
  <c r="H55" i="25"/>
  <c r="D55" i="25"/>
  <c r="C55" i="25"/>
  <c r="Y54" i="25"/>
  <c r="X54" i="25"/>
  <c r="W54" i="25"/>
  <c r="T54" i="25"/>
  <c r="S54" i="25"/>
  <c r="R54" i="25"/>
  <c r="L54" i="25"/>
  <c r="J54" i="25"/>
  <c r="H54" i="25"/>
  <c r="D54" i="25"/>
  <c r="C54" i="25" s="1"/>
  <c r="X53" i="25"/>
  <c r="W53" i="25"/>
  <c r="Y53" i="25" s="1"/>
  <c r="T53" i="25"/>
  <c r="S53" i="25"/>
  <c r="R53" i="25"/>
  <c r="L53" i="25"/>
  <c r="J53" i="25"/>
  <c r="H53" i="25"/>
  <c r="D53" i="25"/>
  <c r="C53" i="25" s="1"/>
  <c r="X52" i="25"/>
  <c r="W52" i="25"/>
  <c r="Y52" i="25" s="1"/>
  <c r="T52" i="25"/>
  <c r="S52" i="25"/>
  <c r="R52" i="25"/>
  <c r="L52" i="25"/>
  <c r="J52" i="25"/>
  <c r="H52" i="25"/>
  <c r="D52" i="25"/>
  <c r="C52" i="25"/>
  <c r="Y51" i="25"/>
  <c r="X51" i="25"/>
  <c r="W51" i="25"/>
  <c r="T51" i="25"/>
  <c r="S51" i="25"/>
  <c r="R51" i="25"/>
  <c r="L51" i="25"/>
  <c r="J51" i="25"/>
  <c r="H51" i="25"/>
  <c r="D51" i="25"/>
  <c r="C51" i="25"/>
  <c r="Y50" i="25"/>
  <c r="X50" i="25"/>
  <c r="W50" i="25"/>
  <c r="T50" i="25"/>
  <c r="S50" i="25"/>
  <c r="R50" i="25"/>
  <c r="L50" i="25"/>
  <c r="J50" i="25"/>
  <c r="H50" i="25"/>
  <c r="D50" i="25"/>
  <c r="C50" i="25" s="1"/>
  <c r="X49" i="25"/>
  <c r="W49" i="25"/>
  <c r="Y49" i="25" s="1"/>
  <c r="T49" i="25"/>
  <c r="S49" i="25"/>
  <c r="R49" i="25"/>
  <c r="L49" i="25"/>
  <c r="J49" i="25"/>
  <c r="H49" i="25"/>
  <c r="D49" i="25"/>
  <c r="C49" i="25" s="1"/>
  <c r="X48" i="25"/>
  <c r="W48" i="25"/>
  <c r="Y48" i="25" s="1"/>
  <c r="T48" i="25"/>
  <c r="S48" i="25"/>
  <c r="R48" i="25"/>
  <c r="L48" i="25"/>
  <c r="J48" i="25"/>
  <c r="H48" i="25"/>
  <c r="D48" i="25"/>
  <c r="C48" i="25"/>
  <c r="Y47" i="25"/>
  <c r="X47" i="25"/>
  <c r="W47" i="25"/>
  <c r="T47" i="25"/>
  <c r="S47" i="25"/>
  <c r="R47" i="25"/>
  <c r="L47" i="25"/>
  <c r="J47" i="25"/>
  <c r="H47" i="25"/>
  <c r="D47" i="25"/>
  <c r="C47" i="25"/>
  <c r="Y46" i="25"/>
  <c r="X46" i="25"/>
  <c r="W46" i="25"/>
  <c r="T46" i="25"/>
  <c r="S46" i="25"/>
  <c r="R46" i="25"/>
  <c r="L46" i="25"/>
  <c r="J46" i="25"/>
  <c r="H46" i="25"/>
  <c r="D46" i="25"/>
  <c r="C46" i="25" s="1"/>
  <c r="X45" i="25"/>
  <c r="W45" i="25"/>
  <c r="Y45" i="25" s="1"/>
  <c r="T45" i="25"/>
  <c r="S45" i="25"/>
  <c r="R45" i="25"/>
  <c r="L45" i="25"/>
  <c r="J45" i="25"/>
  <c r="H45" i="25"/>
  <c r="D45" i="25"/>
  <c r="C45" i="25" s="1"/>
  <c r="X44" i="25"/>
  <c r="W44" i="25"/>
  <c r="Y44" i="25" s="1"/>
  <c r="T44" i="25"/>
  <c r="S44" i="25"/>
  <c r="R44" i="25"/>
  <c r="L44" i="25"/>
  <c r="J44" i="25"/>
  <c r="H44" i="25"/>
  <c r="D44" i="25"/>
  <c r="C44" i="25"/>
  <c r="Y43" i="25"/>
  <c r="X43" i="25"/>
  <c r="W43" i="25"/>
  <c r="T43" i="25"/>
  <c r="S43" i="25"/>
  <c r="R43" i="25"/>
  <c r="L43" i="25"/>
  <c r="J43" i="25"/>
  <c r="H43" i="25"/>
  <c r="D43" i="25"/>
  <c r="C43" i="25"/>
  <c r="Y42" i="25"/>
  <c r="X42" i="25"/>
  <c r="W42" i="25"/>
  <c r="T42" i="25"/>
  <c r="S42" i="25"/>
  <c r="R42" i="25"/>
  <c r="L42" i="25"/>
  <c r="J42" i="25"/>
  <c r="H42" i="25"/>
  <c r="D42" i="25"/>
  <c r="C42" i="25" s="1"/>
  <c r="X41" i="25"/>
  <c r="W41" i="25"/>
  <c r="Y41" i="25" s="1"/>
  <c r="T41" i="25"/>
  <c r="S41" i="25"/>
  <c r="R41" i="25"/>
  <c r="L41" i="25"/>
  <c r="J41" i="25"/>
  <c r="H41" i="25"/>
  <c r="D41" i="25"/>
  <c r="C41" i="25" s="1"/>
  <c r="X40" i="25"/>
  <c r="W40" i="25"/>
  <c r="Y40" i="25" s="1"/>
  <c r="T40" i="25"/>
  <c r="S40" i="25"/>
  <c r="R40" i="25"/>
  <c r="L40" i="25"/>
  <c r="J40" i="25"/>
  <c r="H40" i="25"/>
  <c r="D40" i="25"/>
  <c r="C40" i="25"/>
  <c r="Y39" i="25"/>
  <c r="X39" i="25"/>
  <c r="W39" i="25"/>
  <c r="T39" i="25"/>
  <c r="S39" i="25"/>
  <c r="R39" i="25"/>
  <c r="L39" i="25"/>
  <c r="J39" i="25"/>
  <c r="H39" i="25"/>
  <c r="D39" i="25"/>
  <c r="C39" i="25" s="1"/>
  <c r="Y38" i="25"/>
  <c r="X38" i="25"/>
  <c r="W38" i="25"/>
  <c r="T38" i="25"/>
  <c r="S38" i="25"/>
  <c r="R38" i="25"/>
  <c r="L38" i="25"/>
  <c r="J38" i="25"/>
  <c r="H38" i="25"/>
  <c r="D38" i="25"/>
  <c r="C38" i="25" s="1"/>
  <c r="X37" i="25"/>
  <c r="W37" i="25"/>
  <c r="Y37" i="25" s="1"/>
  <c r="T37" i="25"/>
  <c r="S37" i="25"/>
  <c r="R37" i="25"/>
  <c r="L37" i="25"/>
  <c r="J37" i="25"/>
  <c r="H37" i="25"/>
  <c r="D37" i="25"/>
  <c r="C37" i="25" s="1"/>
  <c r="X36" i="25"/>
  <c r="W36" i="25"/>
  <c r="Y36" i="25" s="1"/>
  <c r="T36" i="25"/>
  <c r="S36" i="25"/>
  <c r="R36" i="25"/>
  <c r="L36" i="25"/>
  <c r="J36" i="25"/>
  <c r="H36" i="25"/>
  <c r="D36" i="25"/>
  <c r="C36" i="25"/>
  <c r="Y35" i="25"/>
  <c r="X35" i="25"/>
  <c r="W35" i="25"/>
  <c r="T35" i="25"/>
  <c r="S35" i="25"/>
  <c r="R35" i="25"/>
  <c r="L35" i="25"/>
  <c r="J35" i="25"/>
  <c r="H35" i="25"/>
  <c r="D35" i="25"/>
  <c r="C35" i="25"/>
  <c r="Y34" i="25"/>
  <c r="X34" i="25"/>
  <c r="W34" i="25"/>
  <c r="T34" i="25"/>
  <c r="S34" i="25"/>
  <c r="R34" i="25"/>
  <c r="L34" i="25"/>
  <c r="J34" i="25"/>
  <c r="H34" i="25"/>
  <c r="D34" i="25"/>
  <c r="C34" i="25" s="1"/>
  <c r="X33" i="25"/>
  <c r="W33" i="25"/>
  <c r="Y33" i="25" s="1"/>
  <c r="T33" i="25"/>
  <c r="S33" i="25"/>
  <c r="R33" i="25"/>
  <c r="L33" i="25"/>
  <c r="J33" i="25"/>
  <c r="H33" i="25"/>
  <c r="D33" i="25"/>
  <c r="C33" i="25" s="1"/>
  <c r="X32" i="25"/>
  <c r="W32" i="25"/>
  <c r="Y32" i="25" s="1"/>
  <c r="T32" i="25"/>
  <c r="S32" i="25"/>
  <c r="R32" i="25"/>
  <c r="L32" i="25"/>
  <c r="J32" i="25"/>
  <c r="H32" i="25"/>
  <c r="D32" i="25"/>
  <c r="C32" i="25"/>
  <c r="Y31" i="25"/>
  <c r="X31" i="25"/>
  <c r="W31" i="25"/>
  <c r="T31" i="25"/>
  <c r="S31" i="25"/>
  <c r="R31" i="25"/>
  <c r="L31" i="25"/>
  <c r="J31" i="25"/>
  <c r="H31" i="25"/>
  <c r="D31" i="25"/>
  <c r="C31" i="25" s="1"/>
  <c r="Y30" i="25"/>
  <c r="X30" i="25"/>
  <c r="W30" i="25"/>
  <c r="T30" i="25"/>
  <c r="S30" i="25"/>
  <c r="R30" i="25"/>
  <c r="L30" i="25"/>
  <c r="J30" i="25"/>
  <c r="H30" i="25"/>
  <c r="D30" i="25"/>
  <c r="C30" i="25" s="1"/>
  <c r="X29" i="25"/>
  <c r="W29" i="25"/>
  <c r="Y29" i="25" s="1"/>
  <c r="T29" i="25"/>
  <c r="S29" i="25"/>
  <c r="R29" i="25"/>
  <c r="L29" i="25"/>
  <c r="J29" i="25"/>
  <c r="H29" i="25"/>
  <c r="D29" i="25"/>
  <c r="C29" i="25" s="1"/>
  <c r="X28" i="25"/>
  <c r="W28" i="25"/>
  <c r="Y28" i="25" s="1"/>
  <c r="T28" i="25"/>
  <c r="S28" i="25"/>
  <c r="R28" i="25"/>
  <c r="L28" i="25"/>
  <c r="J28" i="25"/>
  <c r="H28" i="25"/>
  <c r="D28" i="25"/>
  <c r="C28" i="25"/>
  <c r="Y27" i="25"/>
  <c r="X27" i="25"/>
  <c r="W27" i="25"/>
  <c r="T27" i="25"/>
  <c r="S27" i="25"/>
  <c r="R27" i="25"/>
  <c r="L27" i="25"/>
  <c r="J27" i="25"/>
  <c r="H27" i="25"/>
  <c r="D27" i="25"/>
  <c r="C27" i="25" s="1"/>
  <c r="Y26" i="25"/>
  <c r="X26" i="25"/>
  <c r="W26" i="25"/>
  <c r="T26" i="25"/>
  <c r="S26" i="25"/>
  <c r="R26" i="25"/>
  <c r="L26" i="25"/>
  <c r="J26" i="25"/>
  <c r="H26" i="25"/>
  <c r="D26" i="25"/>
  <c r="C26" i="25" s="1"/>
  <c r="X25" i="25"/>
  <c r="W25" i="25"/>
  <c r="Y25" i="25" s="1"/>
  <c r="T25" i="25"/>
  <c r="S25" i="25"/>
  <c r="R25" i="25"/>
  <c r="L25" i="25"/>
  <c r="J25" i="25"/>
  <c r="H25" i="25"/>
  <c r="D25" i="25"/>
  <c r="C25" i="25" s="1"/>
  <c r="X24" i="25"/>
  <c r="W24" i="25"/>
  <c r="Y24" i="25" s="1"/>
  <c r="T24" i="25"/>
  <c r="S24" i="25"/>
  <c r="R24" i="25"/>
  <c r="L24" i="25"/>
  <c r="J24" i="25"/>
  <c r="H24" i="25"/>
  <c r="D24" i="25"/>
  <c r="C24" i="25"/>
  <c r="Y23" i="25"/>
  <c r="X23" i="25"/>
  <c r="W23" i="25"/>
  <c r="T23" i="25"/>
  <c r="S23" i="25"/>
  <c r="R23" i="25"/>
  <c r="L23" i="25"/>
  <c r="J23" i="25"/>
  <c r="H23" i="25"/>
  <c r="D23" i="25"/>
  <c r="C23" i="25"/>
  <c r="Y22" i="25"/>
  <c r="X22" i="25"/>
  <c r="W22" i="25"/>
  <c r="T22" i="25"/>
  <c r="S22" i="25"/>
  <c r="R22" i="25"/>
  <c r="L22" i="25"/>
  <c r="J22" i="25"/>
  <c r="H22" i="25"/>
  <c r="D22" i="25"/>
  <c r="C22" i="25" s="1"/>
  <c r="X21" i="25"/>
  <c r="W21" i="25"/>
  <c r="Y21" i="25" s="1"/>
  <c r="T21" i="25"/>
  <c r="S21" i="25"/>
  <c r="R21" i="25"/>
  <c r="L21" i="25"/>
  <c r="J21" i="25"/>
  <c r="H21" i="25"/>
  <c r="D21" i="25"/>
  <c r="C21" i="25" s="1"/>
  <c r="X20" i="25"/>
  <c r="W20" i="25"/>
  <c r="Y20" i="25" s="1"/>
  <c r="T20" i="25"/>
  <c r="S20" i="25"/>
  <c r="R20" i="25"/>
  <c r="L20" i="25"/>
  <c r="J20" i="25"/>
  <c r="H20" i="25"/>
  <c r="D20" i="25"/>
  <c r="C20" i="25"/>
  <c r="Y19" i="25"/>
  <c r="X19" i="25"/>
  <c r="W19" i="25"/>
  <c r="T19" i="25"/>
  <c r="S19" i="25"/>
  <c r="R19" i="25"/>
  <c r="L19" i="25"/>
  <c r="J19" i="25"/>
  <c r="H19" i="25"/>
  <c r="D19" i="25"/>
  <c r="C19" i="25" s="1"/>
  <c r="Y18" i="25"/>
  <c r="X18" i="25"/>
  <c r="W18" i="25"/>
  <c r="T18" i="25"/>
  <c r="S18" i="25"/>
  <c r="R18" i="25"/>
  <c r="L18" i="25"/>
  <c r="J18" i="25"/>
  <c r="H18" i="25"/>
  <c r="D18" i="25"/>
  <c r="C18" i="25" s="1"/>
  <c r="X17" i="25"/>
  <c r="W17" i="25"/>
  <c r="Y17" i="25" s="1"/>
  <c r="T17" i="25"/>
  <c r="S17" i="25"/>
  <c r="R17" i="25"/>
  <c r="L17" i="25"/>
  <c r="J17" i="25"/>
  <c r="H17" i="25"/>
  <c r="D17" i="25"/>
  <c r="C17" i="25" s="1"/>
  <c r="X16" i="25"/>
  <c r="W16" i="25"/>
  <c r="Y16" i="25" s="1"/>
  <c r="T16" i="25"/>
  <c r="S16" i="25"/>
  <c r="R16" i="25"/>
  <c r="L16" i="25"/>
  <c r="J16" i="25"/>
  <c r="H16" i="25"/>
  <c r="D16" i="25"/>
  <c r="C16" i="25"/>
  <c r="Y15" i="25"/>
  <c r="X15" i="25"/>
  <c r="W15" i="25"/>
  <c r="T15" i="25"/>
  <c r="S15" i="25"/>
  <c r="R15" i="25"/>
  <c r="L15" i="25"/>
  <c r="J15" i="25"/>
  <c r="H15" i="25"/>
  <c r="D15" i="25"/>
  <c r="C15" i="25" s="1"/>
  <c r="X14" i="25"/>
  <c r="Y14" i="25" s="1"/>
  <c r="W14" i="25"/>
  <c r="T14" i="25"/>
  <c r="S14" i="25"/>
  <c r="R14" i="25"/>
  <c r="L14" i="25"/>
  <c r="J14" i="25"/>
  <c r="H14" i="25"/>
  <c r="D14" i="25"/>
  <c r="C14" i="25" s="1"/>
  <c r="W4" i="25"/>
  <c r="X4" i="25" s="1"/>
  <c r="W3" i="25"/>
  <c r="X3" i="25" s="1"/>
  <c r="W2" i="25"/>
  <c r="W1" i="25"/>
  <c r="X1" i="25" s="1"/>
  <c r="C10" i="28"/>
  <c r="E12" i="23"/>
  <c r="C5" i="28" s="1"/>
  <c r="F18" i="23"/>
  <c r="I17" i="23"/>
  <c r="D13" i="28" s="1"/>
  <c r="F17" i="23"/>
  <c r="D12" i="28" s="1"/>
  <c r="E16" i="23"/>
  <c r="C8" i="28" s="1"/>
  <c r="AF7" i="28"/>
  <c r="AF8" i="28"/>
  <c r="E11" i="23"/>
  <c r="E10" i="23"/>
  <c r="C7" i="28" s="1"/>
  <c r="G8" i="23"/>
  <c r="V8" i="23"/>
  <c r="V9" i="23"/>
  <c r="T10" i="23"/>
  <c r="T11" i="23"/>
  <c r="T12" i="23"/>
  <c r="T13" i="23"/>
  <c r="T14" i="23"/>
  <c r="U15" i="23"/>
  <c r="T16" i="23"/>
  <c r="U17" i="23"/>
  <c r="X17" i="23"/>
  <c r="U18" i="23"/>
  <c r="T20" i="23"/>
  <c r="AF57" i="28" l="1"/>
  <c r="C11" i="28"/>
  <c r="D23" i="28"/>
  <c r="AE14" i="28"/>
  <c r="AE15" i="28"/>
  <c r="F23" i="28"/>
  <c r="O9" i="25"/>
  <c r="AE13" i="28"/>
  <c r="B23" i="28"/>
  <c r="H23" i="28"/>
  <c r="AE16" i="28"/>
  <c r="U3" i="25"/>
  <c r="P5" i="25" s="1"/>
  <c r="AF15" i="28" s="1"/>
  <c r="U1" i="25"/>
  <c r="P3" i="25" s="1"/>
  <c r="AF13" i="28" s="1"/>
  <c r="X2" i="25"/>
  <c r="X7" i="25" s="1"/>
  <c r="O9" i="21"/>
  <c r="C31" i="28" s="1"/>
  <c r="AK30" i="28" s="1"/>
  <c r="AM30" i="28" s="1"/>
  <c r="U2" i="25"/>
  <c r="P4" i="25" s="1"/>
  <c r="AF14" i="28" s="1"/>
  <c r="U4" i="25"/>
  <c r="P6" i="25" s="1"/>
  <c r="AF16" i="28" s="1"/>
  <c r="AF17" i="28" l="1"/>
  <c r="AE55" i="28"/>
  <c r="AK31" i="28"/>
  <c r="AM31" i="28" s="1"/>
  <c r="AE54" i="28"/>
  <c r="P9" i="25"/>
  <c r="K22" i="28" s="1"/>
  <c r="U7" i="25"/>
  <c r="Y7" i="25" s="1"/>
  <c r="W4" i="21" l="1"/>
  <c r="W3" i="21"/>
  <c r="W2" i="21"/>
  <c r="W1" i="21"/>
  <c r="T4" i="21"/>
  <c r="T3" i="21"/>
  <c r="T2" i="21"/>
  <c r="F25" i="22"/>
  <c r="F41" i="22"/>
  <c r="F57" i="22"/>
  <c r="F73" i="22"/>
  <c r="F89" i="22"/>
  <c r="F105" i="22"/>
  <c r="F121" i="22"/>
  <c r="F137" i="22"/>
  <c r="F153" i="22"/>
  <c r="T4" i="22"/>
  <c r="C35" i="22"/>
  <c r="F35" i="22" s="1"/>
  <c r="C51" i="22"/>
  <c r="F51" i="22" s="1"/>
  <c r="C67" i="22"/>
  <c r="F67" i="22" s="1"/>
  <c r="C83" i="22"/>
  <c r="F83" i="22" s="1"/>
  <c r="C99" i="22"/>
  <c r="F99" i="22" s="1"/>
  <c r="C103" i="22"/>
  <c r="F103" i="22" s="1"/>
  <c r="C107" i="22"/>
  <c r="F107" i="22" s="1"/>
  <c r="C111" i="22"/>
  <c r="F111" i="22" s="1"/>
  <c r="C115" i="22"/>
  <c r="F115" i="22" s="1"/>
  <c r="C119" i="22"/>
  <c r="F119" i="22" s="1"/>
  <c r="C123" i="22"/>
  <c r="F123" i="22" s="1"/>
  <c r="C127" i="22"/>
  <c r="F127" i="22" s="1"/>
  <c r="C131" i="22"/>
  <c r="F131" i="22" s="1"/>
  <c r="C135" i="22"/>
  <c r="F135" i="22" s="1"/>
  <c r="C139" i="22"/>
  <c r="F139" i="22" s="1"/>
  <c r="C143" i="22"/>
  <c r="F143" i="22" s="1"/>
  <c r="C147" i="22"/>
  <c r="F147" i="22" s="1"/>
  <c r="C151" i="22"/>
  <c r="F151" i="22" s="1"/>
  <c r="C155" i="22"/>
  <c r="F155" i="22" s="1"/>
  <c r="X155" i="22"/>
  <c r="W155" i="22"/>
  <c r="T155" i="22"/>
  <c r="S155" i="22"/>
  <c r="R155" i="22"/>
  <c r="L155" i="22"/>
  <c r="J155" i="22"/>
  <c r="H155" i="22"/>
  <c r="D155" i="22"/>
  <c r="X154" i="22"/>
  <c r="Y154" i="22" s="1"/>
  <c r="W154" i="22"/>
  <c r="T154" i="22"/>
  <c r="S154" i="22"/>
  <c r="R154" i="22"/>
  <c r="L154" i="22"/>
  <c r="J154" i="22"/>
  <c r="H154" i="22"/>
  <c r="D154" i="22"/>
  <c r="C154" i="22" s="1"/>
  <c r="F154" i="22" s="1"/>
  <c r="X153" i="22"/>
  <c r="W153" i="22"/>
  <c r="T153" i="22"/>
  <c r="S153" i="22"/>
  <c r="R153" i="22"/>
  <c r="L153" i="22"/>
  <c r="J153" i="22"/>
  <c r="H153" i="22"/>
  <c r="D153" i="22"/>
  <c r="C153" i="22" s="1"/>
  <c r="X152" i="22"/>
  <c r="W152" i="22"/>
  <c r="T152" i="22"/>
  <c r="S152" i="22"/>
  <c r="R152" i="22"/>
  <c r="L152" i="22"/>
  <c r="J152" i="22"/>
  <c r="H152" i="22"/>
  <c r="D152" i="22"/>
  <c r="C152" i="22" s="1"/>
  <c r="F152" i="22" s="1"/>
  <c r="X151" i="22"/>
  <c r="W151" i="22"/>
  <c r="Y151" i="22" s="1"/>
  <c r="T151" i="22"/>
  <c r="S151" i="22"/>
  <c r="R151" i="22"/>
  <c r="L151" i="22"/>
  <c r="J151" i="22"/>
  <c r="H151" i="22"/>
  <c r="D151" i="22"/>
  <c r="X150" i="22"/>
  <c r="Y150" i="22" s="1"/>
  <c r="W150" i="22"/>
  <c r="T150" i="22"/>
  <c r="S150" i="22"/>
  <c r="R150" i="22"/>
  <c r="L150" i="22"/>
  <c r="J150" i="22"/>
  <c r="H150" i="22"/>
  <c r="D150" i="22"/>
  <c r="C150" i="22" s="1"/>
  <c r="F150" i="22" s="1"/>
  <c r="X149" i="22"/>
  <c r="W149" i="22"/>
  <c r="T149" i="22"/>
  <c r="S149" i="22"/>
  <c r="R149" i="22"/>
  <c r="L149" i="22"/>
  <c r="J149" i="22"/>
  <c r="H149" i="22"/>
  <c r="D149" i="22"/>
  <c r="C149" i="22" s="1"/>
  <c r="F149" i="22" s="1"/>
  <c r="X148" i="22"/>
  <c r="W148" i="22"/>
  <c r="T148" i="22"/>
  <c r="S148" i="22"/>
  <c r="R148" i="22"/>
  <c r="L148" i="22"/>
  <c r="J148" i="22"/>
  <c r="H148" i="22"/>
  <c r="D148" i="22"/>
  <c r="C148" i="22" s="1"/>
  <c r="F148" i="22" s="1"/>
  <c r="X147" i="22"/>
  <c r="W147" i="22"/>
  <c r="Y147" i="22" s="1"/>
  <c r="T147" i="22"/>
  <c r="S147" i="22"/>
  <c r="R147" i="22"/>
  <c r="L147" i="22"/>
  <c r="J147" i="22"/>
  <c r="H147" i="22"/>
  <c r="D147" i="22"/>
  <c r="X146" i="22"/>
  <c r="Y146" i="22" s="1"/>
  <c r="W146" i="22"/>
  <c r="T146" i="22"/>
  <c r="S146" i="22"/>
  <c r="R146" i="22"/>
  <c r="L146" i="22"/>
  <c r="J146" i="22"/>
  <c r="H146" i="22"/>
  <c r="D146" i="22"/>
  <c r="C146" i="22" s="1"/>
  <c r="F146" i="22" s="1"/>
  <c r="X145" i="22"/>
  <c r="W145" i="22"/>
  <c r="T145" i="22"/>
  <c r="S145" i="22"/>
  <c r="R145" i="22"/>
  <c r="L145" i="22"/>
  <c r="J145" i="22"/>
  <c r="H145" i="22"/>
  <c r="D145" i="22"/>
  <c r="C145" i="22" s="1"/>
  <c r="F145" i="22" s="1"/>
  <c r="X144" i="22"/>
  <c r="W144" i="22"/>
  <c r="T144" i="22"/>
  <c r="S144" i="22"/>
  <c r="R144" i="22"/>
  <c r="L144" i="22"/>
  <c r="J144" i="22"/>
  <c r="H144" i="22"/>
  <c r="D144" i="22"/>
  <c r="C144" i="22" s="1"/>
  <c r="F144" i="22" s="1"/>
  <c r="X143" i="22"/>
  <c r="W143" i="22"/>
  <c r="Y143" i="22" s="1"/>
  <c r="T143" i="22"/>
  <c r="S143" i="22"/>
  <c r="R143" i="22"/>
  <c r="L143" i="22"/>
  <c r="J143" i="22"/>
  <c r="H143" i="22"/>
  <c r="D143" i="22"/>
  <c r="X142" i="22"/>
  <c r="Y142" i="22" s="1"/>
  <c r="W142" i="22"/>
  <c r="T142" i="22"/>
  <c r="S142" i="22"/>
  <c r="R142" i="22"/>
  <c r="L142" i="22"/>
  <c r="J142" i="22"/>
  <c r="H142" i="22"/>
  <c r="D142" i="22"/>
  <c r="C142" i="22" s="1"/>
  <c r="F142" i="22" s="1"/>
  <c r="X141" i="22"/>
  <c r="W141" i="22"/>
  <c r="T141" i="22"/>
  <c r="S141" i="22"/>
  <c r="R141" i="22"/>
  <c r="L141" i="22"/>
  <c r="J141" i="22"/>
  <c r="H141" i="22"/>
  <c r="D141" i="22"/>
  <c r="C141" i="22" s="1"/>
  <c r="F141" i="22" s="1"/>
  <c r="X140" i="22"/>
  <c r="W140" i="22"/>
  <c r="T140" i="22"/>
  <c r="S140" i="22"/>
  <c r="R140" i="22"/>
  <c r="L140" i="22"/>
  <c r="J140" i="22"/>
  <c r="H140" i="22"/>
  <c r="D140" i="22"/>
  <c r="C140" i="22" s="1"/>
  <c r="F140" i="22" s="1"/>
  <c r="X139" i="22"/>
  <c r="W139" i="22"/>
  <c r="Y139" i="22" s="1"/>
  <c r="T139" i="22"/>
  <c r="S139" i="22"/>
  <c r="R139" i="22"/>
  <c r="L139" i="22"/>
  <c r="J139" i="22"/>
  <c r="H139" i="22"/>
  <c r="D139" i="22"/>
  <c r="X138" i="22"/>
  <c r="Y138" i="22" s="1"/>
  <c r="W138" i="22"/>
  <c r="T138" i="22"/>
  <c r="S138" i="22"/>
  <c r="R138" i="22"/>
  <c r="L138" i="22"/>
  <c r="J138" i="22"/>
  <c r="H138" i="22"/>
  <c r="D138" i="22"/>
  <c r="C138" i="22" s="1"/>
  <c r="F138" i="22" s="1"/>
  <c r="X137" i="22"/>
  <c r="W137" i="22"/>
  <c r="T137" i="22"/>
  <c r="S137" i="22"/>
  <c r="R137" i="22"/>
  <c r="L137" i="22"/>
  <c r="J137" i="22"/>
  <c r="H137" i="22"/>
  <c r="D137" i="22"/>
  <c r="C137" i="22" s="1"/>
  <c r="X136" i="22"/>
  <c r="W136" i="22"/>
  <c r="T136" i="22"/>
  <c r="S136" i="22"/>
  <c r="R136" i="22"/>
  <c r="L136" i="22"/>
  <c r="J136" i="22"/>
  <c r="H136" i="22"/>
  <c r="D136" i="22"/>
  <c r="C136" i="22" s="1"/>
  <c r="F136" i="22" s="1"/>
  <c r="X135" i="22"/>
  <c r="W135" i="22"/>
  <c r="Y135" i="22" s="1"/>
  <c r="T135" i="22"/>
  <c r="S135" i="22"/>
  <c r="R135" i="22"/>
  <c r="L135" i="22"/>
  <c r="J135" i="22"/>
  <c r="H135" i="22"/>
  <c r="D135" i="22"/>
  <c r="X134" i="22"/>
  <c r="Y134" i="22" s="1"/>
  <c r="W134" i="22"/>
  <c r="T134" i="22"/>
  <c r="S134" i="22"/>
  <c r="R134" i="22"/>
  <c r="L134" i="22"/>
  <c r="J134" i="22"/>
  <c r="H134" i="22"/>
  <c r="D134" i="22"/>
  <c r="C134" i="22" s="1"/>
  <c r="F134" i="22" s="1"/>
  <c r="X133" i="22"/>
  <c r="W133" i="22"/>
  <c r="T133" i="22"/>
  <c r="S133" i="22"/>
  <c r="R133" i="22"/>
  <c r="L133" i="22"/>
  <c r="J133" i="22"/>
  <c r="H133" i="22"/>
  <c r="D133" i="22"/>
  <c r="C133" i="22" s="1"/>
  <c r="F133" i="22" s="1"/>
  <c r="X132" i="22"/>
  <c r="W132" i="22"/>
  <c r="T132" i="22"/>
  <c r="S132" i="22"/>
  <c r="R132" i="22"/>
  <c r="L132" i="22"/>
  <c r="J132" i="22"/>
  <c r="H132" i="22"/>
  <c r="D132" i="22"/>
  <c r="C132" i="22" s="1"/>
  <c r="F132" i="22" s="1"/>
  <c r="X131" i="22"/>
  <c r="W131" i="22"/>
  <c r="Y131" i="22" s="1"/>
  <c r="T131" i="22"/>
  <c r="S131" i="22"/>
  <c r="R131" i="22"/>
  <c r="L131" i="22"/>
  <c r="J131" i="22"/>
  <c r="H131" i="22"/>
  <c r="D131" i="22"/>
  <c r="X130" i="22"/>
  <c r="Y130" i="22" s="1"/>
  <c r="W130" i="22"/>
  <c r="T130" i="22"/>
  <c r="S130" i="22"/>
  <c r="R130" i="22"/>
  <c r="L130" i="22"/>
  <c r="J130" i="22"/>
  <c r="H130" i="22"/>
  <c r="D130" i="22"/>
  <c r="C130" i="22" s="1"/>
  <c r="F130" i="22" s="1"/>
  <c r="X129" i="22"/>
  <c r="W129" i="22"/>
  <c r="T129" i="22"/>
  <c r="S129" i="22"/>
  <c r="R129" i="22"/>
  <c r="L129" i="22"/>
  <c r="J129" i="22"/>
  <c r="H129" i="22"/>
  <c r="D129" i="22"/>
  <c r="C129" i="22" s="1"/>
  <c r="F129" i="22" s="1"/>
  <c r="X128" i="22"/>
  <c r="W128" i="22"/>
  <c r="T128" i="22"/>
  <c r="S128" i="22"/>
  <c r="R128" i="22"/>
  <c r="L128" i="22"/>
  <c r="J128" i="22"/>
  <c r="H128" i="22"/>
  <c r="D128" i="22"/>
  <c r="C128" i="22" s="1"/>
  <c r="F128" i="22" s="1"/>
  <c r="X127" i="22"/>
  <c r="W127" i="22"/>
  <c r="Y127" i="22" s="1"/>
  <c r="T127" i="22"/>
  <c r="S127" i="22"/>
  <c r="R127" i="22"/>
  <c r="L127" i="22"/>
  <c r="J127" i="22"/>
  <c r="H127" i="22"/>
  <c r="D127" i="22"/>
  <c r="X126" i="22"/>
  <c r="Y126" i="22" s="1"/>
  <c r="W126" i="22"/>
  <c r="T126" i="22"/>
  <c r="S126" i="22"/>
  <c r="R126" i="22"/>
  <c r="L126" i="22"/>
  <c r="J126" i="22"/>
  <c r="H126" i="22"/>
  <c r="D126" i="22"/>
  <c r="C126" i="22" s="1"/>
  <c r="F126" i="22" s="1"/>
  <c r="X125" i="22"/>
  <c r="W125" i="22"/>
  <c r="T125" i="22"/>
  <c r="S125" i="22"/>
  <c r="R125" i="22"/>
  <c r="L125" i="22"/>
  <c r="J125" i="22"/>
  <c r="H125" i="22"/>
  <c r="D125" i="22"/>
  <c r="C125" i="22" s="1"/>
  <c r="F125" i="22" s="1"/>
  <c r="X124" i="22"/>
  <c r="W124" i="22"/>
  <c r="T124" i="22"/>
  <c r="S124" i="22"/>
  <c r="R124" i="22"/>
  <c r="L124" i="22"/>
  <c r="J124" i="22"/>
  <c r="H124" i="22"/>
  <c r="D124" i="22"/>
  <c r="C124" i="22" s="1"/>
  <c r="F124" i="22" s="1"/>
  <c r="X123" i="22"/>
  <c r="W123" i="22"/>
  <c r="Y123" i="22" s="1"/>
  <c r="T123" i="22"/>
  <c r="S123" i="22"/>
  <c r="R123" i="22"/>
  <c r="L123" i="22"/>
  <c r="J123" i="22"/>
  <c r="H123" i="22"/>
  <c r="D123" i="22"/>
  <c r="X122" i="22"/>
  <c r="Y122" i="22" s="1"/>
  <c r="W122" i="22"/>
  <c r="T122" i="22"/>
  <c r="S122" i="22"/>
  <c r="R122" i="22"/>
  <c r="L122" i="22"/>
  <c r="J122" i="22"/>
  <c r="H122" i="22"/>
  <c r="D122" i="22"/>
  <c r="C122" i="22" s="1"/>
  <c r="F122" i="22" s="1"/>
  <c r="X121" i="22"/>
  <c r="W121" i="22"/>
  <c r="T121" i="22"/>
  <c r="S121" i="22"/>
  <c r="R121" i="22"/>
  <c r="L121" i="22"/>
  <c r="J121" i="22"/>
  <c r="H121" i="22"/>
  <c r="D121" i="22"/>
  <c r="C121" i="22" s="1"/>
  <c r="X120" i="22"/>
  <c r="W120" i="22"/>
  <c r="T120" i="22"/>
  <c r="S120" i="22"/>
  <c r="R120" i="22"/>
  <c r="L120" i="22"/>
  <c r="J120" i="22"/>
  <c r="H120" i="22"/>
  <c r="D120" i="22"/>
  <c r="C120" i="22" s="1"/>
  <c r="F120" i="22" s="1"/>
  <c r="X119" i="22"/>
  <c r="W119" i="22"/>
  <c r="Y119" i="22" s="1"/>
  <c r="T119" i="22"/>
  <c r="S119" i="22"/>
  <c r="R119" i="22"/>
  <c r="L119" i="22"/>
  <c r="J119" i="22"/>
  <c r="H119" i="22"/>
  <c r="D119" i="22"/>
  <c r="X118" i="22"/>
  <c r="Y118" i="22" s="1"/>
  <c r="W118" i="22"/>
  <c r="T118" i="22"/>
  <c r="S118" i="22"/>
  <c r="R118" i="22"/>
  <c r="L118" i="22"/>
  <c r="J118" i="22"/>
  <c r="H118" i="22"/>
  <c r="D118" i="22"/>
  <c r="C118" i="22" s="1"/>
  <c r="F118" i="22" s="1"/>
  <c r="X117" i="22"/>
  <c r="W117" i="22"/>
  <c r="T117" i="22"/>
  <c r="S117" i="22"/>
  <c r="R117" i="22"/>
  <c r="L117" i="22"/>
  <c r="J117" i="22"/>
  <c r="H117" i="22"/>
  <c r="D117" i="22"/>
  <c r="C117" i="22" s="1"/>
  <c r="F117" i="22" s="1"/>
  <c r="X116" i="22"/>
  <c r="W116" i="22"/>
  <c r="T116" i="22"/>
  <c r="S116" i="22"/>
  <c r="R116" i="22"/>
  <c r="L116" i="22"/>
  <c r="J116" i="22"/>
  <c r="H116" i="22"/>
  <c r="D116" i="22"/>
  <c r="C116" i="22" s="1"/>
  <c r="F116" i="22" s="1"/>
  <c r="X115" i="22"/>
  <c r="W115" i="22"/>
  <c r="Y115" i="22" s="1"/>
  <c r="T115" i="22"/>
  <c r="S115" i="22"/>
  <c r="R115" i="22"/>
  <c r="L115" i="22"/>
  <c r="J115" i="22"/>
  <c r="H115" i="22"/>
  <c r="D115" i="22"/>
  <c r="X114" i="22"/>
  <c r="Y114" i="22" s="1"/>
  <c r="W114" i="22"/>
  <c r="T114" i="22"/>
  <c r="S114" i="22"/>
  <c r="R114" i="22"/>
  <c r="L114" i="22"/>
  <c r="J114" i="22"/>
  <c r="H114" i="22"/>
  <c r="D114" i="22"/>
  <c r="C114" i="22" s="1"/>
  <c r="F114" i="22" s="1"/>
  <c r="X113" i="22"/>
  <c r="W113" i="22"/>
  <c r="T113" i="22"/>
  <c r="S113" i="22"/>
  <c r="R113" i="22"/>
  <c r="L113" i="22"/>
  <c r="J113" i="22"/>
  <c r="H113" i="22"/>
  <c r="D113" i="22"/>
  <c r="C113" i="22" s="1"/>
  <c r="F113" i="22" s="1"/>
  <c r="X112" i="22"/>
  <c r="W112" i="22"/>
  <c r="T112" i="22"/>
  <c r="S112" i="22"/>
  <c r="R112" i="22"/>
  <c r="L112" i="22"/>
  <c r="J112" i="22"/>
  <c r="H112" i="22"/>
  <c r="D112" i="22"/>
  <c r="C112" i="22" s="1"/>
  <c r="F112" i="22" s="1"/>
  <c r="X111" i="22"/>
  <c r="W111" i="22"/>
  <c r="Y111" i="22" s="1"/>
  <c r="T111" i="22"/>
  <c r="S111" i="22"/>
  <c r="R111" i="22"/>
  <c r="L111" i="22"/>
  <c r="J111" i="22"/>
  <c r="H111" i="22"/>
  <c r="D111" i="22"/>
  <c r="X110" i="22"/>
  <c r="Y110" i="22" s="1"/>
  <c r="W110" i="22"/>
  <c r="T110" i="22"/>
  <c r="S110" i="22"/>
  <c r="R110" i="22"/>
  <c r="L110" i="22"/>
  <c r="J110" i="22"/>
  <c r="H110" i="22"/>
  <c r="D110" i="22"/>
  <c r="C110" i="22" s="1"/>
  <c r="F110" i="22" s="1"/>
  <c r="X109" i="22"/>
  <c r="W109" i="22"/>
  <c r="T109" i="22"/>
  <c r="S109" i="22"/>
  <c r="R109" i="22"/>
  <c r="L109" i="22"/>
  <c r="J109" i="22"/>
  <c r="H109" i="22"/>
  <c r="D109" i="22"/>
  <c r="C109" i="22" s="1"/>
  <c r="F109" i="22" s="1"/>
  <c r="X108" i="22"/>
  <c r="W108" i="22"/>
  <c r="T108" i="22"/>
  <c r="S108" i="22"/>
  <c r="R108" i="22"/>
  <c r="L108" i="22"/>
  <c r="J108" i="22"/>
  <c r="H108" i="22"/>
  <c r="D108" i="22"/>
  <c r="C108" i="22" s="1"/>
  <c r="F108" i="22" s="1"/>
  <c r="X107" i="22"/>
  <c r="W107" i="22"/>
  <c r="Y107" i="22" s="1"/>
  <c r="T107" i="22"/>
  <c r="S107" i="22"/>
  <c r="R107" i="22"/>
  <c r="L107" i="22"/>
  <c r="J107" i="22"/>
  <c r="H107" i="22"/>
  <c r="D107" i="22"/>
  <c r="X106" i="22"/>
  <c r="Y106" i="22" s="1"/>
  <c r="W106" i="22"/>
  <c r="T106" i="22"/>
  <c r="S106" i="22"/>
  <c r="R106" i="22"/>
  <c r="L106" i="22"/>
  <c r="J106" i="22"/>
  <c r="H106" i="22"/>
  <c r="D106" i="22"/>
  <c r="C106" i="22" s="1"/>
  <c r="F106" i="22" s="1"/>
  <c r="X105" i="22"/>
  <c r="W105" i="22"/>
  <c r="T105" i="22"/>
  <c r="S105" i="22"/>
  <c r="R105" i="22"/>
  <c r="L105" i="22"/>
  <c r="J105" i="22"/>
  <c r="H105" i="22"/>
  <c r="D105" i="22"/>
  <c r="C105" i="22" s="1"/>
  <c r="X104" i="22"/>
  <c r="W104" i="22"/>
  <c r="T104" i="22"/>
  <c r="S104" i="22"/>
  <c r="R104" i="22"/>
  <c r="L104" i="22"/>
  <c r="J104" i="22"/>
  <c r="H104" i="22"/>
  <c r="D104" i="22"/>
  <c r="C104" i="22" s="1"/>
  <c r="F104" i="22" s="1"/>
  <c r="X103" i="22"/>
  <c r="W103" i="22"/>
  <c r="Y103" i="22" s="1"/>
  <c r="T103" i="22"/>
  <c r="S103" i="22"/>
  <c r="R103" i="22"/>
  <c r="L103" i="22"/>
  <c r="J103" i="22"/>
  <c r="H103" i="22"/>
  <c r="D103" i="22"/>
  <c r="X102" i="22"/>
  <c r="Y102" i="22" s="1"/>
  <c r="W102" i="22"/>
  <c r="T102" i="22"/>
  <c r="S102" i="22"/>
  <c r="R102" i="22"/>
  <c r="L102" i="22"/>
  <c r="J102" i="22"/>
  <c r="H102" i="22"/>
  <c r="D102" i="22"/>
  <c r="C102" i="22" s="1"/>
  <c r="F102" i="22" s="1"/>
  <c r="X101" i="22"/>
  <c r="W101" i="22"/>
  <c r="T101" i="22"/>
  <c r="S101" i="22"/>
  <c r="R101" i="22"/>
  <c r="L101" i="22"/>
  <c r="J101" i="22"/>
  <c r="H101" i="22"/>
  <c r="D101" i="22"/>
  <c r="C101" i="22" s="1"/>
  <c r="F101" i="22" s="1"/>
  <c r="X100" i="22"/>
  <c r="W100" i="22"/>
  <c r="T100" i="22"/>
  <c r="S100" i="22"/>
  <c r="R100" i="22"/>
  <c r="L100" i="22"/>
  <c r="J100" i="22"/>
  <c r="H100" i="22"/>
  <c r="D100" i="22"/>
  <c r="C100" i="22" s="1"/>
  <c r="F100" i="22" s="1"/>
  <c r="X99" i="22"/>
  <c r="W99" i="22"/>
  <c r="Y99" i="22" s="1"/>
  <c r="T99" i="22"/>
  <c r="S99" i="22"/>
  <c r="R99" i="22"/>
  <c r="L99" i="22"/>
  <c r="J99" i="22"/>
  <c r="H99" i="22"/>
  <c r="D99" i="22"/>
  <c r="X98" i="22"/>
  <c r="Y98" i="22" s="1"/>
  <c r="W98" i="22"/>
  <c r="T98" i="22"/>
  <c r="S98" i="22"/>
  <c r="R98" i="22"/>
  <c r="L98" i="22"/>
  <c r="J98" i="22"/>
  <c r="H98" i="22"/>
  <c r="D98" i="22"/>
  <c r="C98" i="22" s="1"/>
  <c r="F98" i="22" s="1"/>
  <c r="X97" i="22"/>
  <c r="W97" i="22"/>
  <c r="T97" i="22"/>
  <c r="S97" i="22"/>
  <c r="R97" i="22"/>
  <c r="L97" i="22"/>
  <c r="J97" i="22"/>
  <c r="H97" i="22"/>
  <c r="D97" i="22"/>
  <c r="C97" i="22" s="1"/>
  <c r="F97" i="22" s="1"/>
  <c r="X96" i="22"/>
  <c r="W96" i="22"/>
  <c r="T96" i="22"/>
  <c r="S96" i="22"/>
  <c r="R96" i="22"/>
  <c r="L96" i="22"/>
  <c r="J96" i="22"/>
  <c r="H96" i="22"/>
  <c r="D96" i="22"/>
  <c r="C96" i="22" s="1"/>
  <c r="F96" i="22" s="1"/>
  <c r="X95" i="22"/>
  <c r="W95" i="22"/>
  <c r="Y95" i="22" s="1"/>
  <c r="T95" i="22"/>
  <c r="S95" i="22"/>
  <c r="R95" i="22"/>
  <c r="L95" i="22"/>
  <c r="J95" i="22"/>
  <c r="H95" i="22"/>
  <c r="D95" i="22"/>
  <c r="C95" i="22" s="1"/>
  <c r="F95" i="22" s="1"/>
  <c r="X94" i="22"/>
  <c r="Y94" i="22" s="1"/>
  <c r="W94" i="22"/>
  <c r="T94" i="22"/>
  <c r="S94" i="22"/>
  <c r="R94" i="22"/>
  <c r="L94" i="22"/>
  <c r="J94" i="22"/>
  <c r="H94" i="22"/>
  <c r="D94" i="22"/>
  <c r="C94" i="22" s="1"/>
  <c r="F94" i="22" s="1"/>
  <c r="X93" i="22"/>
  <c r="W93" i="22"/>
  <c r="T93" i="22"/>
  <c r="S93" i="22"/>
  <c r="R93" i="22"/>
  <c r="L93" i="22"/>
  <c r="J93" i="22"/>
  <c r="H93" i="22"/>
  <c r="D93" i="22"/>
  <c r="C93" i="22" s="1"/>
  <c r="F93" i="22" s="1"/>
  <c r="X92" i="22"/>
  <c r="W92" i="22"/>
  <c r="T92" i="22"/>
  <c r="S92" i="22"/>
  <c r="R92" i="22"/>
  <c r="L92" i="22"/>
  <c r="J92" i="22"/>
  <c r="H92" i="22"/>
  <c r="D92" i="22"/>
  <c r="C92" i="22" s="1"/>
  <c r="F92" i="22" s="1"/>
  <c r="X91" i="22"/>
  <c r="W91" i="22"/>
  <c r="Y91" i="22" s="1"/>
  <c r="T91" i="22"/>
  <c r="S91" i="22"/>
  <c r="R91" i="22"/>
  <c r="L91" i="22"/>
  <c r="J91" i="22"/>
  <c r="H91" i="22"/>
  <c r="D91" i="22"/>
  <c r="C91" i="22" s="1"/>
  <c r="F91" i="22" s="1"/>
  <c r="X90" i="22"/>
  <c r="Y90" i="22" s="1"/>
  <c r="W90" i="22"/>
  <c r="T90" i="22"/>
  <c r="S90" i="22"/>
  <c r="R90" i="22"/>
  <c r="L90" i="22"/>
  <c r="J90" i="22"/>
  <c r="H90" i="22"/>
  <c r="D90" i="22"/>
  <c r="C90" i="22" s="1"/>
  <c r="F90" i="22" s="1"/>
  <c r="X89" i="22"/>
  <c r="W89" i="22"/>
  <c r="T89" i="22"/>
  <c r="S89" i="22"/>
  <c r="R89" i="22"/>
  <c r="L89" i="22"/>
  <c r="J89" i="22"/>
  <c r="H89" i="22"/>
  <c r="D89" i="22"/>
  <c r="C89" i="22" s="1"/>
  <c r="X88" i="22"/>
  <c r="W88" i="22"/>
  <c r="T88" i="22"/>
  <c r="S88" i="22"/>
  <c r="R88" i="22"/>
  <c r="L88" i="22"/>
  <c r="J88" i="22"/>
  <c r="H88" i="22"/>
  <c r="D88" i="22"/>
  <c r="C88" i="22" s="1"/>
  <c r="F88" i="22" s="1"/>
  <c r="X87" i="22"/>
  <c r="W87" i="22"/>
  <c r="Y87" i="22" s="1"/>
  <c r="T87" i="22"/>
  <c r="S87" i="22"/>
  <c r="R87" i="22"/>
  <c r="L87" i="22"/>
  <c r="J87" i="22"/>
  <c r="H87" i="22"/>
  <c r="D87" i="22"/>
  <c r="C87" i="22" s="1"/>
  <c r="F87" i="22" s="1"/>
  <c r="X86" i="22"/>
  <c r="Y86" i="22" s="1"/>
  <c r="W86" i="22"/>
  <c r="T86" i="22"/>
  <c r="S86" i="22"/>
  <c r="R86" i="22"/>
  <c r="L86" i="22"/>
  <c r="J86" i="22"/>
  <c r="H86" i="22"/>
  <c r="D86" i="22"/>
  <c r="C86" i="22" s="1"/>
  <c r="F86" i="22" s="1"/>
  <c r="X85" i="22"/>
  <c r="W85" i="22"/>
  <c r="T85" i="22"/>
  <c r="S85" i="22"/>
  <c r="R85" i="22"/>
  <c r="L85" i="22"/>
  <c r="J85" i="22"/>
  <c r="H85" i="22"/>
  <c r="D85" i="22"/>
  <c r="C85" i="22" s="1"/>
  <c r="F85" i="22" s="1"/>
  <c r="X84" i="22"/>
  <c r="W84" i="22"/>
  <c r="T84" i="22"/>
  <c r="S84" i="22"/>
  <c r="R84" i="22"/>
  <c r="L84" i="22"/>
  <c r="J84" i="22"/>
  <c r="H84" i="22"/>
  <c r="D84" i="22"/>
  <c r="C84" i="22" s="1"/>
  <c r="F84" i="22" s="1"/>
  <c r="X83" i="22"/>
  <c r="W83" i="22"/>
  <c r="Y83" i="22" s="1"/>
  <c r="T83" i="22"/>
  <c r="S83" i="22"/>
  <c r="R83" i="22"/>
  <c r="L83" i="22"/>
  <c r="J83" i="22"/>
  <c r="H83" i="22"/>
  <c r="D83" i="22"/>
  <c r="X82" i="22"/>
  <c r="Y82" i="22" s="1"/>
  <c r="W82" i="22"/>
  <c r="T82" i="22"/>
  <c r="S82" i="22"/>
  <c r="R82" i="22"/>
  <c r="L82" i="22"/>
  <c r="J82" i="22"/>
  <c r="H82" i="22"/>
  <c r="D82" i="22"/>
  <c r="C82" i="22" s="1"/>
  <c r="F82" i="22" s="1"/>
  <c r="X81" i="22"/>
  <c r="W81" i="22"/>
  <c r="T81" i="22"/>
  <c r="S81" i="22"/>
  <c r="R81" i="22"/>
  <c r="L81" i="22"/>
  <c r="J81" i="22"/>
  <c r="H81" i="22"/>
  <c r="D81" i="22"/>
  <c r="C81" i="22" s="1"/>
  <c r="F81" i="22" s="1"/>
  <c r="X80" i="22"/>
  <c r="W80" i="22"/>
  <c r="T80" i="22"/>
  <c r="S80" i="22"/>
  <c r="R80" i="22"/>
  <c r="L80" i="22"/>
  <c r="J80" i="22"/>
  <c r="H80" i="22"/>
  <c r="D80" i="22"/>
  <c r="C80" i="22" s="1"/>
  <c r="F80" i="22" s="1"/>
  <c r="X79" i="22"/>
  <c r="W79" i="22"/>
  <c r="Y79" i="22" s="1"/>
  <c r="T79" i="22"/>
  <c r="S79" i="22"/>
  <c r="R79" i="22"/>
  <c r="L79" i="22"/>
  <c r="J79" i="22"/>
  <c r="H79" i="22"/>
  <c r="D79" i="22"/>
  <c r="C79" i="22" s="1"/>
  <c r="F79" i="22" s="1"/>
  <c r="X78" i="22"/>
  <c r="Y78" i="22" s="1"/>
  <c r="W78" i="22"/>
  <c r="T78" i="22"/>
  <c r="S78" i="22"/>
  <c r="R78" i="22"/>
  <c r="L78" i="22"/>
  <c r="J78" i="22"/>
  <c r="H78" i="22"/>
  <c r="D78" i="22"/>
  <c r="C78" i="22" s="1"/>
  <c r="F78" i="22" s="1"/>
  <c r="X77" i="22"/>
  <c r="W77" i="22"/>
  <c r="T77" i="22"/>
  <c r="S77" i="22"/>
  <c r="R77" i="22"/>
  <c r="L77" i="22"/>
  <c r="J77" i="22"/>
  <c r="H77" i="22"/>
  <c r="D77" i="22"/>
  <c r="C77" i="22" s="1"/>
  <c r="F77" i="22" s="1"/>
  <c r="X76" i="22"/>
  <c r="W76" i="22"/>
  <c r="T76" i="22"/>
  <c r="S76" i="22"/>
  <c r="R76" i="22"/>
  <c r="L76" i="22"/>
  <c r="J76" i="22"/>
  <c r="H76" i="22"/>
  <c r="D76" i="22"/>
  <c r="C76" i="22" s="1"/>
  <c r="F76" i="22" s="1"/>
  <c r="X75" i="22"/>
  <c r="W75" i="22"/>
  <c r="Y75" i="22" s="1"/>
  <c r="T75" i="22"/>
  <c r="S75" i="22"/>
  <c r="R75" i="22"/>
  <c r="L75" i="22"/>
  <c r="J75" i="22"/>
  <c r="H75" i="22"/>
  <c r="D75" i="22"/>
  <c r="C75" i="22" s="1"/>
  <c r="F75" i="22" s="1"/>
  <c r="X74" i="22"/>
  <c r="Y74" i="22" s="1"/>
  <c r="W74" i="22"/>
  <c r="T74" i="22"/>
  <c r="S74" i="22"/>
  <c r="R74" i="22"/>
  <c r="L74" i="22"/>
  <c r="J74" i="22"/>
  <c r="H74" i="22"/>
  <c r="D74" i="22"/>
  <c r="C74" i="22" s="1"/>
  <c r="F74" i="22" s="1"/>
  <c r="X73" i="22"/>
  <c r="W73" i="22"/>
  <c r="T73" i="22"/>
  <c r="S73" i="22"/>
  <c r="R73" i="22"/>
  <c r="L73" i="22"/>
  <c r="J73" i="22"/>
  <c r="H73" i="22"/>
  <c r="D73" i="22"/>
  <c r="C73" i="22" s="1"/>
  <c r="X72" i="22"/>
  <c r="W72" i="22"/>
  <c r="T72" i="22"/>
  <c r="S72" i="22"/>
  <c r="R72" i="22"/>
  <c r="L72" i="22"/>
  <c r="J72" i="22"/>
  <c r="H72" i="22"/>
  <c r="D72" i="22"/>
  <c r="C72" i="22" s="1"/>
  <c r="F72" i="22" s="1"/>
  <c r="X71" i="22"/>
  <c r="W71" i="22"/>
  <c r="Y71" i="22" s="1"/>
  <c r="T71" i="22"/>
  <c r="S71" i="22"/>
  <c r="R71" i="22"/>
  <c r="L71" i="22"/>
  <c r="J71" i="22"/>
  <c r="H71" i="22"/>
  <c r="D71" i="22"/>
  <c r="C71" i="22" s="1"/>
  <c r="F71" i="22" s="1"/>
  <c r="X70" i="22"/>
  <c r="Y70" i="22" s="1"/>
  <c r="W70" i="22"/>
  <c r="T70" i="22"/>
  <c r="S70" i="22"/>
  <c r="R70" i="22"/>
  <c r="L70" i="22"/>
  <c r="J70" i="22"/>
  <c r="H70" i="22"/>
  <c r="D70" i="22"/>
  <c r="C70" i="22" s="1"/>
  <c r="F70" i="22" s="1"/>
  <c r="X69" i="22"/>
  <c r="W69" i="22"/>
  <c r="T69" i="22"/>
  <c r="S69" i="22"/>
  <c r="R69" i="22"/>
  <c r="L69" i="22"/>
  <c r="J69" i="22"/>
  <c r="H69" i="22"/>
  <c r="D69" i="22"/>
  <c r="C69" i="22" s="1"/>
  <c r="F69" i="22" s="1"/>
  <c r="X68" i="22"/>
  <c r="W68" i="22"/>
  <c r="T68" i="22"/>
  <c r="S68" i="22"/>
  <c r="R68" i="22"/>
  <c r="L68" i="22"/>
  <c r="J68" i="22"/>
  <c r="H68" i="22"/>
  <c r="D68" i="22"/>
  <c r="C68" i="22" s="1"/>
  <c r="F68" i="22" s="1"/>
  <c r="X67" i="22"/>
  <c r="W67" i="22"/>
  <c r="Y67" i="22" s="1"/>
  <c r="T67" i="22"/>
  <c r="S67" i="22"/>
  <c r="R67" i="22"/>
  <c r="L67" i="22"/>
  <c r="J67" i="22"/>
  <c r="H67" i="22"/>
  <c r="D67" i="22"/>
  <c r="X66" i="22"/>
  <c r="Y66" i="22" s="1"/>
  <c r="W66" i="22"/>
  <c r="T66" i="22"/>
  <c r="S66" i="22"/>
  <c r="R66" i="22"/>
  <c r="L66" i="22"/>
  <c r="J66" i="22"/>
  <c r="H66" i="22"/>
  <c r="D66" i="22"/>
  <c r="C66" i="22" s="1"/>
  <c r="F66" i="22" s="1"/>
  <c r="X65" i="22"/>
  <c r="W65" i="22"/>
  <c r="T65" i="22"/>
  <c r="S65" i="22"/>
  <c r="R65" i="22"/>
  <c r="L65" i="22"/>
  <c r="J65" i="22"/>
  <c r="H65" i="22"/>
  <c r="D65" i="22"/>
  <c r="C65" i="22" s="1"/>
  <c r="F65" i="22" s="1"/>
  <c r="X64" i="22"/>
  <c r="W64" i="22"/>
  <c r="T64" i="22"/>
  <c r="S64" i="22"/>
  <c r="R64" i="22"/>
  <c r="L64" i="22"/>
  <c r="J64" i="22"/>
  <c r="H64" i="22"/>
  <c r="D64" i="22"/>
  <c r="C64" i="22" s="1"/>
  <c r="F64" i="22" s="1"/>
  <c r="X63" i="22"/>
  <c r="W63" i="22"/>
  <c r="Y63" i="22" s="1"/>
  <c r="T63" i="22"/>
  <c r="S63" i="22"/>
  <c r="R63" i="22"/>
  <c r="L63" i="22"/>
  <c r="J63" i="22"/>
  <c r="H63" i="22"/>
  <c r="D63" i="22"/>
  <c r="C63" i="22" s="1"/>
  <c r="F63" i="22" s="1"/>
  <c r="X62" i="22"/>
  <c r="Y62" i="22" s="1"/>
  <c r="W62" i="22"/>
  <c r="T62" i="22"/>
  <c r="S62" i="22"/>
  <c r="R62" i="22"/>
  <c r="L62" i="22"/>
  <c r="J62" i="22"/>
  <c r="H62" i="22"/>
  <c r="D62" i="22"/>
  <c r="C62" i="22" s="1"/>
  <c r="F62" i="22" s="1"/>
  <c r="X61" i="22"/>
  <c r="W61" i="22"/>
  <c r="T61" i="22"/>
  <c r="S61" i="22"/>
  <c r="R61" i="22"/>
  <c r="L61" i="22"/>
  <c r="J61" i="22"/>
  <c r="H61" i="22"/>
  <c r="D61" i="22"/>
  <c r="C61" i="22" s="1"/>
  <c r="F61" i="22" s="1"/>
  <c r="X60" i="22"/>
  <c r="W60" i="22"/>
  <c r="T60" i="22"/>
  <c r="S60" i="22"/>
  <c r="R60" i="22"/>
  <c r="L60" i="22"/>
  <c r="J60" i="22"/>
  <c r="H60" i="22"/>
  <c r="D60" i="22"/>
  <c r="C60" i="22" s="1"/>
  <c r="F60" i="22" s="1"/>
  <c r="X59" i="22"/>
  <c r="W59" i="22"/>
  <c r="Y59" i="22" s="1"/>
  <c r="T59" i="22"/>
  <c r="S59" i="22"/>
  <c r="R59" i="22"/>
  <c r="L59" i="22"/>
  <c r="J59" i="22"/>
  <c r="H59" i="22"/>
  <c r="D59" i="22"/>
  <c r="C59" i="22" s="1"/>
  <c r="F59" i="22" s="1"/>
  <c r="X58" i="22"/>
  <c r="Y58" i="22" s="1"/>
  <c r="W58" i="22"/>
  <c r="T58" i="22"/>
  <c r="S58" i="22"/>
  <c r="R58" i="22"/>
  <c r="L58" i="22"/>
  <c r="J58" i="22"/>
  <c r="H58" i="22"/>
  <c r="D58" i="22"/>
  <c r="C58" i="22" s="1"/>
  <c r="F58" i="22" s="1"/>
  <c r="X57" i="22"/>
  <c r="W57" i="22"/>
  <c r="T57" i="22"/>
  <c r="S57" i="22"/>
  <c r="R57" i="22"/>
  <c r="L57" i="22"/>
  <c r="J57" i="22"/>
  <c r="H57" i="22"/>
  <c r="D57" i="22"/>
  <c r="C57" i="22" s="1"/>
  <c r="X56" i="22"/>
  <c r="W56" i="22"/>
  <c r="T56" i="22"/>
  <c r="S56" i="22"/>
  <c r="R56" i="22"/>
  <c r="L56" i="22"/>
  <c r="J56" i="22"/>
  <c r="H56" i="22"/>
  <c r="D56" i="22"/>
  <c r="C56" i="22" s="1"/>
  <c r="F56" i="22" s="1"/>
  <c r="X55" i="22"/>
  <c r="W55" i="22"/>
  <c r="Y55" i="22" s="1"/>
  <c r="T55" i="22"/>
  <c r="S55" i="22"/>
  <c r="R55" i="22"/>
  <c r="L55" i="22"/>
  <c r="J55" i="22"/>
  <c r="H55" i="22"/>
  <c r="D55" i="22"/>
  <c r="C55" i="22" s="1"/>
  <c r="F55" i="22" s="1"/>
  <c r="X54" i="22"/>
  <c r="Y54" i="22" s="1"/>
  <c r="W54" i="22"/>
  <c r="T54" i="22"/>
  <c r="S54" i="22"/>
  <c r="R54" i="22"/>
  <c r="L54" i="22"/>
  <c r="J54" i="22"/>
  <c r="H54" i="22"/>
  <c r="D54" i="22"/>
  <c r="C54" i="22" s="1"/>
  <c r="F54" i="22" s="1"/>
  <c r="X53" i="22"/>
  <c r="W53" i="22"/>
  <c r="T53" i="22"/>
  <c r="S53" i="22"/>
  <c r="R53" i="22"/>
  <c r="L53" i="22"/>
  <c r="J53" i="22"/>
  <c r="H53" i="22"/>
  <c r="D53" i="22"/>
  <c r="C53" i="22" s="1"/>
  <c r="F53" i="22" s="1"/>
  <c r="X52" i="22"/>
  <c r="W52" i="22"/>
  <c r="T52" i="22"/>
  <c r="S52" i="22"/>
  <c r="R52" i="22"/>
  <c r="L52" i="22"/>
  <c r="J52" i="22"/>
  <c r="H52" i="22"/>
  <c r="D52" i="22"/>
  <c r="C52" i="22" s="1"/>
  <c r="F52" i="22" s="1"/>
  <c r="X51" i="22"/>
  <c r="W51" i="22"/>
  <c r="Y51" i="22" s="1"/>
  <c r="T51" i="22"/>
  <c r="S51" i="22"/>
  <c r="R51" i="22"/>
  <c r="L51" i="22"/>
  <c r="J51" i="22"/>
  <c r="H51" i="22"/>
  <c r="D51" i="22"/>
  <c r="X50" i="22"/>
  <c r="Y50" i="22" s="1"/>
  <c r="W50" i="22"/>
  <c r="T50" i="22"/>
  <c r="S50" i="22"/>
  <c r="R50" i="22"/>
  <c r="L50" i="22"/>
  <c r="J50" i="22"/>
  <c r="H50" i="22"/>
  <c r="D50" i="22"/>
  <c r="C50" i="22" s="1"/>
  <c r="F50" i="22" s="1"/>
  <c r="X49" i="22"/>
  <c r="W49" i="22"/>
  <c r="T49" i="22"/>
  <c r="S49" i="22"/>
  <c r="R49" i="22"/>
  <c r="L49" i="22"/>
  <c r="J49" i="22"/>
  <c r="H49" i="22"/>
  <c r="D49" i="22"/>
  <c r="C49" i="22" s="1"/>
  <c r="F49" i="22" s="1"/>
  <c r="X48" i="22"/>
  <c r="W48" i="22"/>
  <c r="T48" i="22"/>
  <c r="S48" i="22"/>
  <c r="R48" i="22"/>
  <c r="L48" i="22"/>
  <c r="J48" i="22"/>
  <c r="H48" i="22"/>
  <c r="D48" i="22"/>
  <c r="C48" i="22" s="1"/>
  <c r="F48" i="22" s="1"/>
  <c r="X47" i="22"/>
  <c r="W47" i="22"/>
  <c r="Y47" i="22" s="1"/>
  <c r="T47" i="22"/>
  <c r="S47" i="22"/>
  <c r="R47" i="22"/>
  <c r="L47" i="22"/>
  <c r="J47" i="22"/>
  <c r="H47" i="22"/>
  <c r="D47" i="22"/>
  <c r="C47" i="22" s="1"/>
  <c r="F47" i="22" s="1"/>
  <c r="X46" i="22"/>
  <c r="Y46" i="22" s="1"/>
  <c r="W46" i="22"/>
  <c r="T46" i="22"/>
  <c r="S46" i="22"/>
  <c r="R46" i="22"/>
  <c r="L46" i="22"/>
  <c r="J46" i="22"/>
  <c r="H46" i="22"/>
  <c r="D46" i="22"/>
  <c r="C46" i="22" s="1"/>
  <c r="F46" i="22" s="1"/>
  <c r="X45" i="22"/>
  <c r="W45" i="22"/>
  <c r="T45" i="22"/>
  <c r="S45" i="22"/>
  <c r="R45" i="22"/>
  <c r="L45" i="22"/>
  <c r="J45" i="22"/>
  <c r="H45" i="22"/>
  <c r="D45" i="22"/>
  <c r="C45" i="22" s="1"/>
  <c r="F45" i="22" s="1"/>
  <c r="X44" i="22"/>
  <c r="W44" i="22"/>
  <c r="T44" i="22"/>
  <c r="S44" i="22"/>
  <c r="R44" i="22"/>
  <c r="L44" i="22"/>
  <c r="J44" i="22"/>
  <c r="H44" i="22"/>
  <c r="D44" i="22"/>
  <c r="C44" i="22" s="1"/>
  <c r="F44" i="22" s="1"/>
  <c r="X43" i="22"/>
  <c r="W43" i="22"/>
  <c r="T43" i="22"/>
  <c r="S43" i="22"/>
  <c r="R43" i="22"/>
  <c r="L43" i="22"/>
  <c r="J43" i="22"/>
  <c r="H43" i="22"/>
  <c r="D43" i="22"/>
  <c r="C43" i="22" s="1"/>
  <c r="F43" i="22" s="1"/>
  <c r="X42" i="22"/>
  <c r="W42" i="22"/>
  <c r="T42" i="22"/>
  <c r="S42" i="22"/>
  <c r="R42" i="22"/>
  <c r="L42" i="22"/>
  <c r="J42" i="22"/>
  <c r="H42" i="22"/>
  <c r="D42" i="22"/>
  <c r="C42" i="22" s="1"/>
  <c r="F42" i="22" s="1"/>
  <c r="X41" i="22"/>
  <c r="W41" i="22"/>
  <c r="T41" i="22"/>
  <c r="S41" i="22"/>
  <c r="R41" i="22"/>
  <c r="L41" i="22"/>
  <c r="J41" i="22"/>
  <c r="H41" i="22"/>
  <c r="D41" i="22"/>
  <c r="C41" i="22" s="1"/>
  <c r="X40" i="22"/>
  <c r="W40" i="22"/>
  <c r="T40" i="22"/>
  <c r="S40" i="22"/>
  <c r="R40" i="22"/>
  <c r="L40" i="22"/>
  <c r="J40" i="22"/>
  <c r="H40" i="22"/>
  <c r="D40" i="22"/>
  <c r="C40" i="22" s="1"/>
  <c r="F40" i="22" s="1"/>
  <c r="X39" i="22"/>
  <c r="W39" i="22"/>
  <c r="Y39" i="22" s="1"/>
  <c r="T39" i="22"/>
  <c r="S39" i="22"/>
  <c r="R39" i="22"/>
  <c r="L39" i="22"/>
  <c r="J39" i="22"/>
  <c r="H39" i="22"/>
  <c r="D39" i="22"/>
  <c r="C39" i="22" s="1"/>
  <c r="F39" i="22" s="1"/>
  <c r="X38" i="22"/>
  <c r="W38" i="22"/>
  <c r="T38" i="22"/>
  <c r="S38" i="22"/>
  <c r="R38" i="22"/>
  <c r="L38" i="22"/>
  <c r="J38" i="22"/>
  <c r="H38" i="22"/>
  <c r="D38" i="22"/>
  <c r="C38" i="22" s="1"/>
  <c r="F38" i="22" s="1"/>
  <c r="X37" i="22"/>
  <c r="W37" i="22"/>
  <c r="T37" i="22"/>
  <c r="S37" i="22"/>
  <c r="R37" i="22"/>
  <c r="L37" i="22"/>
  <c r="J37" i="22"/>
  <c r="H37" i="22"/>
  <c r="D37" i="22"/>
  <c r="C37" i="22" s="1"/>
  <c r="F37" i="22" s="1"/>
  <c r="X36" i="22"/>
  <c r="W36" i="22"/>
  <c r="T36" i="22"/>
  <c r="S36" i="22"/>
  <c r="R36" i="22"/>
  <c r="L36" i="22"/>
  <c r="J36" i="22"/>
  <c r="H36" i="22"/>
  <c r="D36" i="22"/>
  <c r="C36" i="22" s="1"/>
  <c r="F36" i="22" s="1"/>
  <c r="X35" i="22"/>
  <c r="W35" i="22"/>
  <c r="Y35" i="22" s="1"/>
  <c r="T35" i="22"/>
  <c r="S35" i="22"/>
  <c r="R35" i="22"/>
  <c r="L35" i="22"/>
  <c r="J35" i="22"/>
  <c r="H35" i="22"/>
  <c r="D35" i="22"/>
  <c r="Y34" i="22"/>
  <c r="X34" i="22"/>
  <c r="W34" i="22"/>
  <c r="T34" i="22"/>
  <c r="S34" i="22"/>
  <c r="R34" i="22"/>
  <c r="L34" i="22"/>
  <c r="J34" i="22"/>
  <c r="H34" i="22"/>
  <c r="D34" i="22"/>
  <c r="C34" i="22" s="1"/>
  <c r="F34" i="22" s="1"/>
  <c r="X33" i="22"/>
  <c r="W33" i="22"/>
  <c r="T33" i="22"/>
  <c r="S33" i="22"/>
  <c r="R33" i="22"/>
  <c r="L33" i="22"/>
  <c r="J33" i="22"/>
  <c r="H33" i="22"/>
  <c r="D33" i="22"/>
  <c r="C33" i="22" s="1"/>
  <c r="F33" i="22" s="1"/>
  <c r="X32" i="22"/>
  <c r="W32" i="22"/>
  <c r="Y32" i="22" s="1"/>
  <c r="T32" i="22"/>
  <c r="S32" i="22"/>
  <c r="R32" i="22"/>
  <c r="L32" i="22"/>
  <c r="J32" i="22"/>
  <c r="H32" i="22"/>
  <c r="D32" i="22"/>
  <c r="C32" i="22" s="1"/>
  <c r="F32" i="22" s="1"/>
  <c r="X31" i="22"/>
  <c r="W31" i="22"/>
  <c r="T31" i="22"/>
  <c r="S31" i="22"/>
  <c r="R31" i="22"/>
  <c r="L31" i="22"/>
  <c r="J31" i="22"/>
  <c r="H31" i="22"/>
  <c r="D31" i="22"/>
  <c r="C31" i="22" s="1"/>
  <c r="F31" i="22" s="1"/>
  <c r="X30" i="22"/>
  <c r="W30" i="22"/>
  <c r="T30" i="22"/>
  <c r="S30" i="22"/>
  <c r="R30" i="22"/>
  <c r="L30" i="22"/>
  <c r="J30" i="22"/>
  <c r="H30" i="22"/>
  <c r="D30" i="22"/>
  <c r="C30" i="22" s="1"/>
  <c r="F30" i="22" s="1"/>
  <c r="X29" i="22"/>
  <c r="Y29" i="22" s="1"/>
  <c r="W29" i="22"/>
  <c r="T29" i="22"/>
  <c r="S29" i="22"/>
  <c r="R29" i="22"/>
  <c r="L29" i="22"/>
  <c r="J29" i="22"/>
  <c r="H29" i="22"/>
  <c r="D29" i="22"/>
  <c r="C29" i="22" s="1"/>
  <c r="F29" i="22" s="1"/>
  <c r="X28" i="22"/>
  <c r="W28" i="22"/>
  <c r="Y28" i="22" s="1"/>
  <c r="T28" i="22"/>
  <c r="S28" i="22"/>
  <c r="R28" i="22"/>
  <c r="L28" i="22"/>
  <c r="J28" i="22"/>
  <c r="H28" i="22"/>
  <c r="D28" i="22"/>
  <c r="C28" i="22" s="1"/>
  <c r="F28" i="22" s="1"/>
  <c r="X27" i="22"/>
  <c r="W27" i="22"/>
  <c r="T27" i="22"/>
  <c r="S27" i="22"/>
  <c r="R27" i="22"/>
  <c r="L27" i="22"/>
  <c r="J27" i="22"/>
  <c r="H27" i="22"/>
  <c r="D27" i="22"/>
  <c r="C27" i="22" s="1"/>
  <c r="F27" i="22" s="1"/>
  <c r="X26" i="22"/>
  <c r="W26" i="22"/>
  <c r="Y26" i="22" s="1"/>
  <c r="T26" i="22"/>
  <c r="S26" i="22"/>
  <c r="R26" i="22"/>
  <c r="L26" i="22"/>
  <c r="J26" i="22"/>
  <c r="H26" i="22"/>
  <c r="D26" i="22"/>
  <c r="C26" i="22" s="1"/>
  <c r="F26" i="22" s="1"/>
  <c r="X25" i="22"/>
  <c r="Y25" i="22" s="1"/>
  <c r="W25" i="22"/>
  <c r="T25" i="22"/>
  <c r="S25" i="22"/>
  <c r="R25" i="22"/>
  <c r="L25" i="22"/>
  <c r="J25" i="22"/>
  <c r="H25" i="22"/>
  <c r="D25" i="22"/>
  <c r="C25" i="22" s="1"/>
  <c r="X24" i="22"/>
  <c r="W24" i="22"/>
  <c r="Y24" i="22" s="1"/>
  <c r="T24" i="22"/>
  <c r="S24" i="22"/>
  <c r="R24" i="22"/>
  <c r="L24" i="22"/>
  <c r="J24" i="22"/>
  <c r="H24" i="22"/>
  <c r="D24" i="22"/>
  <c r="C24" i="22" s="1"/>
  <c r="F24" i="22" s="1"/>
  <c r="X23" i="22"/>
  <c r="W23" i="22"/>
  <c r="T23" i="22"/>
  <c r="S23" i="22"/>
  <c r="R23" i="22"/>
  <c r="L23" i="22"/>
  <c r="J23" i="22"/>
  <c r="H23" i="22"/>
  <c r="D23" i="22"/>
  <c r="C23" i="22" s="1"/>
  <c r="F23" i="22" s="1"/>
  <c r="X22" i="22"/>
  <c r="W22" i="22"/>
  <c r="Y22" i="22" s="1"/>
  <c r="T22" i="22"/>
  <c r="S22" i="22"/>
  <c r="R22" i="22"/>
  <c r="L22" i="22"/>
  <c r="J22" i="22"/>
  <c r="H22" i="22"/>
  <c r="D22" i="22"/>
  <c r="C22" i="22" s="1"/>
  <c r="F22" i="22" s="1"/>
  <c r="X21" i="22"/>
  <c r="Y21" i="22" s="1"/>
  <c r="W21" i="22"/>
  <c r="T21" i="22"/>
  <c r="S21" i="22"/>
  <c r="R21" i="22"/>
  <c r="L21" i="22"/>
  <c r="J21" i="22"/>
  <c r="H21" i="22"/>
  <c r="D21" i="22"/>
  <c r="C21" i="22" s="1"/>
  <c r="F21" i="22" s="1"/>
  <c r="X20" i="22"/>
  <c r="W20" i="22"/>
  <c r="Y20" i="22" s="1"/>
  <c r="T20" i="22"/>
  <c r="S20" i="22"/>
  <c r="R20" i="22"/>
  <c r="L20" i="22"/>
  <c r="J20" i="22"/>
  <c r="H20" i="22"/>
  <c r="D20" i="22"/>
  <c r="C20" i="22" s="1"/>
  <c r="F20" i="22" s="1"/>
  <c r="X19" i="22"/>
  <c r="W19" i="22"/>
  <c r="T19" i="22"/>
  <c r="S19" i="22"/>
  <c r="R19" i="22"/>
  <c r="L19" i="22"/>
  <c r="J19" i="22"/>
  <c r="H19" i="22"/>
  <c r="D19" i="22"/>
  <c r="C19" i="22" s="1"/>
  <c r="F19" i="22" s="1"/>
  <c r="X18" i="22"/>
  <c r="W18" i="22"/>
  <c r="Y18" i="22" s="1"/>
  <c r="T18" i="22"/>
  <c r="S18" i="22"/>
  <c r="R18" i="22"/>
  <c r="L18" i="22"/>
  <c r="J18" i="22"/>
  <c r="H18" i="22"/>
  <c r="D18" i="22"/>
  <c r="C18" i="22" s="1"/>
  <c r="F18" i="22" s="1"/>
  <c r="X17" i="22"/>
  <c r="W17" i="22"/>
  <c r="Y17" i="22" s="1"/>
  <c r="T17" i="22"/>
  <c r="S17" i="22"/>
  <c r="R17" i="22"/>
  <c r="L17" i="22"/>
  <c r="J17" i="22"/>
  <c r="H17" i="22"/>
  <c r="D17" i="22"/>
  <c r="C17" i="22" s="1"/>
  <c r="F17" i="22" s="1"/>
  <c r="X16" i="22"/>
  <c r="W16" i="22"/>
  <c r="T16" i="22"/>
  <c r="S16" i="22"/>
  <c r="R16" i="22"/>
  <c r="L16" i="22"/>
  <c r="J16" i="22"/>
  <c r="H16" i="22"/>
  <c r="D16" i="22"/>
  <c r="C16" i="22" s="1"/>
  <c r="F16" i="22" s="1"/>
  <c r="X15" i="22"/>
  <c r="W15" i="22"/>
  <c r="T15" i="22"/>
  <c r="S15" i="22"/>
  <c r="R15" i="22"/>
  <c r="L15" i="22"/>
  <c r="J15" i="22"/>
  <c r="H15" i="22"/>
  <c r="D15" i="22"/>
  <c r="C15" i="22" s="1"/>
  <c r="F15" i="22" s="1"/>
  <c r="X14" i="22"/>
  <c r="W14" i="22"/>
  <c r="T14" i="22"/>
  <c r="S14" i="22"/>
  <c r="R14" i="22"/>
  <c r="L14" i="22"/>
  <c r="J14" i="22"/>
  <c r="H14" i="22"/>
  <c r="D14" i="22"/>
  <c r="C14" i="22" s="1"/>
  <c r="F14" i="22" s="1"/>
  <c r="J150" i="21"/>
  <c r="D34" i="21"/>
  <c r="C34" i="21" s="1"/>
  <c r="H34" i="21"/>
  <c r="J34" i="21"/>
  <c r="L34" i="21"/>
  <c r="D35" i="21"/>
  <c r="C35" i="21" s="1"/>
  <c r="H35" i="21"/>
  <c r="J35" i="21"/>
  <c r="L35" i="21"/>
  <c r="D36" i="21"/>
  <c r="C36" i="21" s="1"/>
  <c r="H36" i="21"/>
  <c r="J36" i="21"/>
  <c r="L36" i="21"/>
  <c r="D37" i="21"/>
  <c r="C37" i="21" s="1"/>
  <c r="H37" i="21"/>
  <c r="J37" i="21"/>
  <c r="L37" i="21"/>
  <c r="D38" i="21"/>
  <c r="C38" i="21" s="1"/>
  <c r="H38" i="21"/>
  <c r="J38" i="21"/>
  <c r="L38" i="21"/>
  <c r="D39" i="21"/>
  <c r="C39" i="21" s="1"/>
  <c r="H39" i="21"/>
  <c r="J39" i="21"/>
  <c r="L39" i="21"/>
  <c r="D40" i="21"/>
  <c r="C40" i="21" s="1"/>
  <c r="H40" i="21"/>
  <c r="J40" i="21"/>
  <c r="L40" i="21"/>
  <c r="D41" i="21"/>
  <c r="C41" i="21" s="1"/>
  <c r="H41" i="21"/>
  <c r="J41" i="21"/>
  <c r="L41" i="21"/>
  <c r="D42" i="21"/>
  <c r="C42" i="21" s="1"/>
  <c r="H42" i="21"/>
  <c r="J42" i="21"/>
  <c r="L42" i="21"/>
  <c r="D43" i="21"/>
  <c r="C43" i="21" s="1"/>
  <c r="H43" i="21"/>
  <c r="J43" i="21"/>
  <c r="L43" i="21"/>
  <c r="D44" i="21"/>
  <c r="C44" i="21" s="1"/>
  <c r="H44" i="21"/>
  <c r="J44" i="21"/>
  <c r="L44" i="21"/>
  <c r="D45" i="21"/>
  <c r="C45" i="21" s="1"/>
  <c r="H45" i="21"/>
  <c r="J45" i="21"/>
  <c r="L45" i="21"/>
  <c r="D46" i="21"/>
  <c r="C46" i="21" s="1"/>
  <c r="H46" i="21"/>
  <c r="J46" i="21"/>
  <c r="L46" i="21"/>
  <c r="D47" i="21"/>
  <c r="C47" i="21" s="1"/>
  <c r="H47" i="21"/>
  <c r="J47" i="21"/>
  <c r="L47" i="21"/>
  <c r="D48" i="21"/>
  <c r="C48" i="21" s="1"/>
  <c r="H48" i="21"/>
  <c r="J48" i="21"/>
  <c r="L48" i="21"/>
  <c r="D49" i="21"/>
  <c r="C49" i="21" s="1"/>
  <c r="H49" i="21"/>
  <c r="J49" i="21"/>
  <c r="L49" i="21"/>
  <c r="D50" i="21"/>
  <c r="C50" i="21" s="1"/>
  <c r="H50" i="21"/>
  <c r="J50" i="21"/>
  <c r="L50" i="21"/>
  <c r="D51" i="21"/>
  <c r="C51" i="21" s="1"/>
  <c r="H51" i="21"/>
  <c r="J51" i="21"/>
  <c r="L51" i="21"/>
  <c r="D52" i="21"/>
  <c r="C52" i="21" s="1"/>
  <c r="H52" i="21"/>
  <c r="J52" i="21"/>
  <c r="L52" i="21"/>
  <c r="D53" i="21"/>
  <c r="C53" i="21" s="1"/>
  <c r="H53" i="21"/>
  <c r="J53" i="21"/>
  <c r="L53" i="21"/>
  <c r="D54" i="21"/>
  <c r="C54" i="21" s="1"/>
  <c r="H54" i="21"/>
  <c r="J54" i="21"/>
  <c r="L54" i="21"/>
  <c r="D55" i="21"/>
  <c r="C55" i="21" s="1"/>
  <c r="H55" i="21"/>
  <c r="J55" i="21"/>
  <c r="L55" i="21"/>
  <c r="D56" i="21"/>
  <c r="C56" i="21" s="1"/>
  <c r="H56" i="21"/>
  <c r="J56" i="21"/>
  <c r="L56" i="21"/>
  <c r="D57" i="21"/>
  <c r="C57" i="21" s="1"/>
  <c r="H57" i="21"/>
  <c r="J57" i="21"/>
  <c r="L57" i="21"/>
  <c r="D58" i="21"/>
  <c r="C58" i="21" s="1"/>
  <c r="H58" i="21"/>
  <c r="J58" i="21"/>
  <c r="L58" i="21"/>
  <c r="D59" i="21"/>
  <c r="C59" i="21" s="1"/>
  <c r="H59" i="21"/>
  <c r="J59" i="21"/>
  <c r="L59" i="21"/>
  <c r="D60" i="21"/>
  <c r="C60" i="21" s="1"/>
  <c r="H60" i="21"/>
  <c r="J60" i="21"/>
  <c r="L60" i="21"/>
  <c r="D61" i="21"/>
  <c r="C61" i="21" s="1"/>
  <c r="H61" i="21"/>
  <c r="J61" i="21"/>
  <c r="L61" i="21"/>
  <c r="D62" i="21"/>
  <c r="C62" i="21" s="1"/>
  <c r="H62" i="21"/>
  <c r="J62" i="21"/>
  <c r="L62" i="21"/>
  <c r="D63" i="21"/>
  <c r="C63" i="21" s="1"/>
  <c r="H63" i="21"/>
  <c r="J63" i="21"/>
  <c r="L63" i="21"/>
  <c r="D64" i="21"/>
  <c r="C64" i="21" s="1"/>
  <c r="H64" i="21"/>
  <c r="J64" i="21"/>
  <c r="L64" i="21"/>
  <c r="D65" i="21"/>
  <c r="C65" i="21" s="1"/>
  <c r="H65" i="21"/>
  <c r="J65" i="21"/>
  <c r="L65" i="21"/>
  <c r="D66" i="21"/>
  <c r="C66" i="21" s="1"/>
  <c r="H66" i="21"/>
  <c r="J66" i="21"/>
  <c r="L66" i="21"/>
  <c r="D67" i="21"/>
  <c r="C67" i="21" s="1"/>
  <c r="H67" i="21"/>
  <c r="J67" i="21"/>
  <c r="L67" i="21"/>
  <c r="D68" i="21"/>
  <c r="C68" i="21" s="1"/>
  <c r="H68" i="21"/>
  <c r="J68" i="21"/>
  <c r="L68" i="21"/>
  <c r="D69" i="21"/>
  <c r="C69" i="21" s="1"/>
  <c r="H69" i="21"/>
  <c r="J69" i="21"/>
  <c r="L69" i="21"/>
  <c r="D70" i="21"/>
  <c r="C70" i="21" s="1"/>
  <c r="H70" i="21"/>
  <c r="J70" i="21"/>
  <c r="L70" i="21"/>
  <c r="D71" i="21"/>
  <c r="C71" i="21" s="1"/>
  <c r="H71" i="21"/>
  <c r="J71" i="21"/>
  <c r="L71" i="21"/>
  <c r="D72" i="21"/>
  <c r="C72" i="21" s="1"/>
  <c r="H72" i="21"/>
  <c r="J72" i="21"/>
  <c r="L72" i="21"/>
  <c r="D73" i="21"/>
  <c r="C73" i="21" s="1"/>
  <c r="H73" i="21"/>
  <c r="J73" i="21"/>
  <c r="L73" i="21"/>
  <c r="D74" i="21"/>
  <c r="C74" i="21" s="1"/>
  <c r="H74" i="21"/>
  <c r="J74" i="21"/>
  <c r="L74" i="21"/>
  <c r="D75" i="21"/>
  <c r="C75" i="21" s="1"/>
  <c r="H75" i="21"/>
  <c r="J75" i="21"/>
  <c r="L75" i="21"/>
  <c r="D76" i="21"/>
  <c r="C76" i="21" s="1"/>
  <c r="H76" i="21"/>
  <c r="J76" i="21"/>
  <c r="L76" i="21"/>
  <c r="D77" i="21"/>
  <c r="C77" i="21" s="1"/>
  <c r="H77" i="21"/>
  <c r="J77" i="21"/>
  <c r="L77" i="21"/>
  <c r="D78" i="21"/>
  <c r="C78" i="21" s="1"/>
  <c r="H78" i="21"/>
  <c r="J78" i="21"/>
  <c r="L78" i="21"/>
  <c r="D79" i="21"/>
  <c r="C79" i="21" s="1"/>
  <c r="H79" i="21"/>
  <c r="J79" i="21"/>
  <c r="L79" i="21"/>
  <c r="D80" i="21"/>
  <c r="C80" i="21" s="1"/>
  <c r="H80" i="21"/>
  <c r="J80" i="21"/>
  <c r="L80" i="21"/>
  <c r="D81" i="21"/>
  <c r="C81" i="21" s="1"/>
  <c r="H81" i="21"/>
  <c r="J81" i="21"/>
  <c r="L81" i="21"/>
  <c r="D82" i="21"/>
  <c r="C82" i="21" s="1"/>
  <c r="H82" i="21"/>
  <c r="J82" i="21"/>
  <c r="L82" i="21"/>
  <c r="D83" i="21"/>
  <c r="C83" i="21" s="1"/>
  <c r="H83" i="21"/>
  <c r="J83" i="21"/>
  <c r="L83" i="21"/>
  <c r="D84" i="21"/>
  <c r="C84" i="21" s="1"/>
  <c r="H84" i="21"/>
  <c r="J84" i="21"/>
  <c r="L84" i="21"/>
  <c r="D85" i="21"/>
  <c r="C85" i="21" s="1"/>
  <c r="H85" i="21"/>
  <c r="J85" i="21"/>
  <c r="L85" i="21"/>
  <c r="D86" i="21"/>
  <c r="C86" i="21" s="1"/>
  <c r="H86" i="21"/>
  <c r="J86" i="21"/>
  <c r="L86" i="21"/>
  <c r="D87" i="21"/>
  <c r="C87" i="21" s="1"/>
  <c r="H87" i="21"/>
  <c r="J87" i="21"/>
  <c r="L87" i="21"/>
  <c r="D88" i="21"/>
  <c r="C88" i="21" s="1"/>
  <c r="H88" i="21"/>
  <c r="J88" i="21"/>
  <c r="L88" i="21"/>
  <c r="D89" i="21"/>
  <c r="C89" i="21" s="1"/>
  <c r="H89" i="21"/>
  <c r="J89" i="21"/>
  <c r="L89" i="21"/>
  <c r="D90" i="21"/>
  <c r="C90" i="21" s="1"/>
  <c r="H90" i="21"/>
  <c r="J90" i="21"/>
  <c r="L90" i="21"/>
  <c r="D91" i="21"/>
  <c r="C91" i="21" s="1"/>
  <c r="H91" i="21"/>
  <c r="J91" i="21"/>
  <c r="L91" i="21"/>
  <c r="D92" i="21"/>
  <c r="C92" i="21" s="1"/>
  <c r="H92" i="21"/>
  <c r="J92" i="21"/>
  <c r="L92" i="21"/>
  <c r="D93" i="21"/>
  <c r="C93" i="21" s="1"/>
  <c r="H93" i="21"/>
  <c r="J93" i="21"/>
  <c r="L93" i="21"/>
  <c r="D94" i="21"/>
  <c r="C94" i="21" s="1"/>
  <c r="H94" i="21"/>
  <c r="J94" i="21"/>
  <c r="L94" i="21"/>
  <c r="D95" i="21"/>
  <c r="C95" i="21" s="1"/>
  <c r="H95" i="21"/>
  <c r="J95" i="21"/>
  <c r="L95" i="21"/>
  <c r="D96" i="21"/>
  <c r="C96" i="21" s="1"/>
  <c r="H96" i="21"/>
  <c r="J96" i="21"/>
  <c r="L96" i="21"/>
  <c r="D97" i="21"/>
  <c r="C97" i="21" s="1"/>
  <c r="H97" i="21"/>
  <c r="J97" i="21"/>
  <c r="L97" i="21"/>
  <c r="D98" i="21"/>
  <c r="C98" i="21" s="1"/>
  <c r="H98" i="21"/>
  <c r="J98" i="21"/>
  <c r="L98" i="21"/>
  <c r="D99" i="21"/>
  <c r="C99" i="21" s="1"/>
  <c r="H99" i="21"/>
  <c r="J99" i="21"/>
  <c r="L99" i="21"/>
  <c r="D100" i="21"/>
  <c r="C100" i="21" s="1"/>
  <c r="H100" i="21"/>
  <c r="J100" i="21"/>
  <c r="L100" i="21"/>
  <c r="D101" i="21"/>
  <c r="C101" i="21" s="1"/>
  <c r="H101" i="21"/>
  <c r="J101" i="21"/>
  <c r="L101" i="21"/>
  <c r="D102" i="21"/>
  <c r="C102" i="21" s="1"/>
  <c r="H102" i="21"/>
  <c r="J102" i="21"/>
  <c r="L102" i="21"/>
  <c r="D103" i="21"/>
  <c r="C103" i="21" s="1"/>
  <c r="H103" i="21"/>
  <c r="J103" i="21"/>
  <c r="L103" i="21"/>
  <c r="D104" i="21"/>
  <c r="C104" i="21" s="1"/>
  <c r="H104" i="21"/>
  <c r="J104" i="21"/>
  <c r="L104" i="21"/>
  <c r="D105" i="21"/>
  <c r="C105" i="21" s="1"/>
  <c r="H105" i="21"/>
  <c r="J105" i="21"/>
  <c r="L105" i="21"/>
  <c r="D106" i="21"/>
  <c r="C106" i="21" s="1"/>
  <c r="H106" i="21"/>
  <c r="J106" i="21"/>
  <c r="L106" i="21"/>
  <c r="D107" i="21"/>
  <c r="C107" i="21" s="1"/>
  <c r="H107" i="21"/>
  <c r="J107" i="21"/>
  <c r="L107" i="21"/>
  <c r="D108" i="21"/>
  <c r="C108" i="21" s="1"/>
  <c r="H108" i="21"/>
  <c r="J108" i="21"/>
  <c r="L108" i="21"/>
  <c r="D109" i="21"/>
  <c r="C109" i="21" s="1"/>
  <c r="H109" i="21"/>
  <c r="J109" i="21"/>
  <c r="L109" i="21"/>
  <c r="D110" i="21"/>
  <c r="C110" i="21" s="1"/>
  <c r="H110" i="21"/>
  <c r="J110" i="21"/>
  <c r="L110" i="21"/>
  <c r="D111" i="21"/>
  <c r="C111" i="21" s="1"/>
  <c r="H111" i="21"/>
  <c r="J111" i="21"/>
  <c r="L111" i="21"/>
  <c r="D112" i="21"/>
  <c r="C112" i="21" s="1"/>
  <c r="H112" i="21"/>
  <c r="J112" i="21"/>
  <c r="L112" i="21"/>
  <c r="D113" i="21"/>
  <c r="C113" i="21" s="1"/>
  <c r="H113" i="21"/>
  <c r="J113" i="21"/>
  <c r="L113" i="21"/>
  <c r="D114" i="21"/>
  <c r="C114" i="21" s="1"/>
  <c r="H114" i="21"/>
  <c r="J114" i="21"/>
  <c r="L114" i="21"/>
  <c r="D115" i="21"/>
  <c r="C115" i="21" s="1"/>
  <c r="H115" i="21"/>
  <c r="J115" i="21"/>
  <c r="L115" i="21"/>
  <c r="D116" i="21"/>
  <c r="C116" i="21" s="1"/>
  <c r="H116" i="21"/>
  <c r="J116" i="21"/>
  <c r="L116" i="21"/>
  <c r="D117" i="21"/>
  <c r="C117" i="21" s="1"/>
  <c r="H117" i="21"/>
  <c r="J117" i="21"/>
  <c r="L117" i="21"/>
  <c r="D118" i="21"/>
  <c r="C118" i="21" s="1"/>
  <c r="H118" i="21"/>
  <c r="J118" i="21"/>
  <c r="L118" i="21"/>
  <c r="D119" i="21"/>
  <c r="C119" i="21" s="1"/>
  <c r="H119" i="21"/>
  <c r="J119" i="21"/>
  <c r="L119" i="21"/>
  <c r="D120" i="21"/>
  <c r="C120" i="21" s="1"/>
  <c r="H120" i="21"/>
  <c r="J120" i="21"/>
  <c r="L120" i="21"/>
  <c r="C121" i="21"/>
  <c r="D121" i="21"/>
  <c r="H121" i="21"/>
  <c r="J121" i="21"/>
  <c r="L121" i="21"/>
  <c r="D122" i="21"/>
  <c r="C122" i="21" s="1"/>
  <c r="H122" i="21"/>
  <c r="J122" i="21"/>
  <c r="L122" i="21"/>
  <c r="D123" i="21"/>
  <c r="C123" i="21" s="1"/>
  <c r="H123" i="21"/>
  <c r="J123" i="21"/>
  <c r="L123" i="21"/>
  <c r="D124" i="21"/>
  <c r="C124" i="21" s="1"/>
  <c r="H124" i="21"/>
  <c r="J124" i="21"/>
  <c r="L124" i="21"/>
  <c r="D125" i="21"/>
  <c r="C125" i="21" s="1"/>
  <c r="H125" i="21"/>
  <c r="J125" i="21"/>
  <c r="L125" i="21"/>
  <c r="D126" i="21"/>
  <c r="C126" i="21" s="1"/>
  <c r="H126" i="21"/>
  <c r="J126" i="21"/>
  <c r="L126" i="21"/>
  <c r="D127" i="21"/>
  <c r="C127" i="21" s="1"/>
  <c r="H127" i="21"/>
  <c r="J127" i="21"/>
  <c r="L127" i="21"/>
  <c r="D128" i="21"/>
  <c r="C128" i="21" s="1"/>
  <c r="H128" i="21"/>
  <c r="J128" i="21"/>
  <c r="L128" i="21"/>
  <c r="D129" i="21"/>
  <c r="C129" i="21" s="1"/>
  <c r="H129" i="21"/>
  <c r="J129" i="21"/>
  <c r="L129" i="21"/>
  <c r="D130" i="21"/>
  <c r="C130" i="21" s="1"/>
  <c r="H130" i="21"/>
  <c r="J130" i="21"/>
  <c r="L130" i="21"/>
  <c r="D131" i="21"/>
  <c r="C131" i="21" s="1"/>
  <c r="H131" i="21"/>
  <c r="J131" i="21"/>
  <c r="L131" i="21"/>
  <c r="D132" i="21"/>
  <c r="C132" i="21" s="1"/>
  <c r="H132" i="21"/>
  <c r="J132" i="21"/>
  <c r="L132" i="21"/>
  <c r="D133" i="21"/>
  <c r="C133" i="21" s="1"/>
  <c r="H133" i="21"/>
  <c r="J133" i="21"/>
  <c r="L133" i="21"/>
  <c r="D134" i="21"/>
  <c r="C134" i="21" s="1"/>
  <c r="H134" i="21"/>
  <c r="J134" i="21"/>
  <c r="L134" i="21"/>
  <c r="D135" i="21"/>
  <c r="C135" i="21" s="1"/>
  <c r="H135" i="21"/>
  <c r="J135" i="21"/>
  <c r="L135" i="21"/>
  <c r="D136" i="21"/>
  <c r="C136" i="21" s="1"/>
  <c r="H136" i="21"/>
  <c r="J136" i="21"/>
  <c r="L136" i="21"/>
  <c r="D137" i="21"/>
  <c r="C137" i="21" s="1"/>
  <c r="H137" i="21"/>
  <c r="J137" i="21"/>
  <c r="L137" i="21"/>
  <c r="D138" i="21"/>
  <c r="C138" i="21" s="1"/>
  <c r="H138" i="21"/>
  <c r="J138" i="21"/>
  <c r="L138" i="21"/>
  <c r="D139" i="21"/>
  <c r="C139" i="21" s="1"/>
  <c r="H139" i="21"/>
  <c r="J139" i="21"/>
  <c r="L139" i="21"/>
  <c r="D140" i="21"/>
  <c r="C140" i="21" s="1"/>
  <c r="H140" i="21"/>
  <c r="J140" i="21"/>
  <c r="L140" i="21"/>
  <c r="D141" i="21"/>
  <c r="C141" i="21" s="1"/>
  <c r="H141" i="21"/>
  <c r="J141" i="21"/>
  <c r="L141" i="21"/>
  <c r="D142" i="21"/>
  <c r="C142" i="21" s="1"/>
  <c r="H142" i="21"/>
  <c r="J142" i="21"/>
  <c r="L142" i="21"/>
  <c r="D143" i="21"/>
  <c r="C143" i="21" s="1"/>
  <c r="H143" i="21"/>
  <c r="J143" i="21"/>
  <c r="L143" i="21"/>
  <c r="D144" i="21"/>
  <c r="C144" i="21" s="1"/>
  <c r="H144" i="21"/>
  <c r="J144" i="21"/>
  <c r="L144" i="21"/>
  <c r="D145" i="21"/>
  <c r="C145" i="21" s="1"/>
  <c r="H145" i="21"/>
  <c r="J145" i="21"/>
  <c r="L145" i="21"/>
  <c r="D146" i="21"/>
  <c r="C146" i="21" s="1"/>
  <c r="H146" i="21"/>
  <c r="J146" i="21"/>
  <c r="L146" i="21"/>
  <c r="D147" i="21"/>
  <c r="C147" i="21" s="1"/>
  <c r="H147" i="21"/>
  <c r="J147" i="21"/>
  <c r="L147" i="21"/>
  <c r="D148" i="21"/>
  <c r="C148" i="21" s="1"/>
  <c r="H148" i="21"/>
  <c r="J148" i="21"/>
  <c r="L148" i="21"/>
  <c r="D149" i="21"/>
  <c r="C149" i="21" s="1"/>
  <c r="H149" i="21"/>
  <c r="J149" i="21"/>
  <c r="L149" i="21"/>
  <c r="D150" i="21"/>
  <c r="C150" i="21" s="1"/>
  <c r="H150" i="21"/>
  <c r="L150" i="21"/>
  <c r="D151" i="21"/>
  <c r="C151" i="21" s="1"/>
  <c r="H151" i="21"/>
  <c r="J151" i="21"/>
  <c r="L151" i="21"/>
  <c r="D152" i="21"/>
  <c r="C152" i="21" s="1"/>
  <c r="H152" i="21"/>
  <c r="J152" i="21"/>
  <c r="L152" i="21"/>
  <c r="D153" i="21"/>
  <c r="C153" i="21" s="1"/>
  <c r="H153" i="21"/>
  <c r="J153" i="21"/>
  <c r="L153" i="21"/>
  <c r="D154" i="21"/>
  <c r="C154" i="21" s="1"/>
  <c r="H154" i="21"/>
  <c r="J154" i="21"/>
  <c r="L154" i="21"/>
  <c r="D155" i="21"/>
  <c r="C155" i="21" s="1"/>
  <c r="H155" i="21"/>
  <c r="J155" i="21"/>
  <c r="L155" i="21"/>
  <c r="S9" i="15"/>
  <c r="J19" i="21"/>
  <c r="J17" i="21"/>
  <c r="J15" i="21"/>
  <c r="H17" i="21"/>
  <c r="D15" i="21"/>
  <c r="C15" i="21" s="1"/>
  <c r="H15" i="21"/>
  <c r="L15" i="21"/>
  <c r="D16" i="21"/>
  <c r="C16" i="21" s="1"/>
  <c r="H16" i="21"/>
  <c r="J16" i="21"/>
  <c r="L16" i="21"/>
  <c r="D17" i="21"/>
  <c r="C17" i="21" s="1"/>
  <c r="L17" i="21"/>
  <c r="D18" i="21"/>
  <c r="C18" i="21" s="1"/>
  <c r="H18" i="21"/>
  <c r="J18" i="21"/>
  <c r="L18" i="21"/>
  <c r="D19" i="21"/>
  <c r="C19" i="21" s="1"/>
  <c r="H19" i="21"/>
  <c r="L19" i="21"/>
  <c r="D20" i="21"/>
  <c r="C20" i="21" s="1"/>
  <c r="H20" i="21"/>
  <c r="J20" i="21"/>
  <c r="L20" i="21"/>
  <c r="D21" i="21"/>
  <c r="C21" i="21" s="1"/>
  <c r="H21" i="21"/>
  <c r="J21" i="21"/>
  <c r="L21" i="21"/>
  <c r="D22" i="21"/>
  <c r="C22" i="21" s="1"/>
  <c r="H22" i="21"/>
  <c r="J22" i="21"/>
  <c r="L22" i="21"/>
  <c r="D23" i="21"/>
  <c r="C23" i="21" s="1"/>
  <c r="H23" i="21"/>
  <c r="J23" i="21"/>
  <c r="L23" i="21"/>
  <c r="D24" i="21"/>
  <c r="C24" i="21" s="1"/>
  <c r="H24" i="21"/>
  <c r="J24" i="21"/>
  <c r="L24" i="21"/>
  <c r="D25" i="21"/>
  <c r="C25" i="21" s="1"/>
  <c r="H25" i="21"/>
  <c r="J25" i="21"/>
  <c r="L25" i="21"/>
  <c r="D26" i="21"/>
  <c r="C26" i="21" s="1"/>
  <c r="H26" i="21"/>
  <c r="J26" i="21"/>
  <c r="L26" i="21"/>
  <c r="D27" i="21"/>
  <c r="C27" i="21" s="1"/>
  <c r="H27" i="21"/>
  <c r="J27" i="21"/>
  <c r="L27" i="21"/>
  <c r="D28" i="21"/>
  <c r="C28" i="21" s="1"/>
  <c r="H28" i="21"/>
  <c r="J28" i="21"/>
  <c r="L28" i="21"/>
  <c r="D29" i="21"/>
  <c r="C29" i="21" s="1"/>
  <c r="H29" i="21"/>
  <c r="J29" i="21"/>
  <c r="L29" i="21"/>
  <c r="D30" i="21"/>
  <c r="C30" i="21" s="1"/>
  <c r="H30" i="21"/>
  <c r="J30" i="21"/>
  <c r="L30" i="21"/>
  <c r="D31" i="21"/>
  <c r="C31" i="21" s="1"/>
  <c r="H31" i="21"/>
  <c r="J31" i="21"/>
  <c r="L31" i="21"/>
  <c r="D32" i="21"/>
  <c r="C32" i="21" s="1"/>
  <c r="H32" i="21"/>
  <c r="J32" i="21"/>
  <c r="L32" i="21"/>
  <c r="D33" i="21"/>
  <c r="C33" i="21" s="1"/>
  <c r="H33" i="21"/>
  <c r="J33" i="21"/>
  <c r="L33" i="21"/>
  <c r="H14" i="21"/>
  <c r="D14" i="21"/>
  <c r="C14" i="21" s="1"/>
  <c r="L14" i="21"/>
  <c r="J14" i="21"/>
  <c r="O4" i="22" l="1"/>
  <c r="AE36" i="28" s="1"/>
  <c r="AK29" i="28"/>
  <c r="Y40" i="22"/>
  <c r="Y44" i="22"/>
  <c r="Y48" i="22"/>
  <c r="Y52" i="22"/>
  <c r="Y56" i="22"/>
  <c r="Y60" i="22"/>
  <c r="Y64" i="22"/>
  <c r="Y68" i="22"/>
  <c r="Y72" i="22"/>
  <c r="Y76" i="22"/>
  <c r="Y80" i="22"/>
  <c r="Y84" i="22"/>
  <c r="Y88" i="22"/>
  <c r="Y92" i="22"/>
  <c r="Y16" i="22"/>
  <c r="Y30" i="22"/>
  <c r="Y31" i="22"/>
  <c r="Y38" i="22"/>
  <c r="Y41" i="22"/>
  <c r="Y42" i="22"/>
  <c r="Y96" i="22"/>
  <c r="Y100" i="22"/>
  <c r="Y104" i="22"/>
  <c r="Y108" i="22"/>
  <c r="Y112" i="22"/>
  <c r="Y116" i="22"/>
  <c r="Y120" i="22"/>
  <c r="Y124" i="22"/>
  <c r="Y128" i="22"/>
  <c r="Y132" i="22"/>
  <c r="Y136" i="22"/>
  <c r="Y140" i="22"/>
  <c r="Y144" i="22"/>
  <c r="Y148" i="22"/>
  <c r="Y152" i="22"/>
  <c r="Y37" i="22"/>
  <c r="Y14" i="22"/>
  <c r="Y33" i="22"/>
  <c r="Y49" i="22"/>
  <c r="Y53" i="22"/>
  <c r="Y57" i="22"/>
  <c r="Y61" i="22"/>
  <c r="Y65" i="22"/>
  <c r="Y69" i="22"/>
  <c r="Y73" i="22"/>
  <c r="Y77" i="22"/>
  <c r="Y81" i="22"/>
  <c r="Y85" i="22"/>
  <c r="Y89" i="22"/>
  <c r="Y93" i="22"/>
  <c r="Y97" i="22"/>
  <c r="Y101" i="22"/>
  <c r="Y105" i="22"/>
  <c r="Y109" i="22"/>
  <c r="Y113" i="22"/>
  <c r="Y117" i="22"/>
  <c r="Y121" i="22"/>
  <c r="Y125" i="22"/>
  <c r="Y129" i="22"/>
  <c r="Y133" i="22"/>
  <c r="Y137" i="22"/>
  <c r="Y141" i="22"/>
  <c r="Y145" i="22"/>
  <c r="Y149" i="22"/>
  <c r="Y153" i="22"/>
  <c r="Y155" i="22"/>
  <c r="Y15" i="22"/>
  <c r="Y19" i="22"/>
  <c r="Y23" i="22"/>
  <c r="Y27" i="22"/>
  <c r="Y36" i="22"/>
  <c r="Y43" i="22"/>
  <c r="Y45" i="22"/>
  <c r="O9" i="22"/>
  <c r="U4" i="22"/>
  <c r="P4" i="22" s="1"/>
  <c r="AF36" i="28" s="1"/>
  <c r="AF42" i="28" s="1"/>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R381" i="18"/>
  <c r="R382" i="18"/>
  <c r="R383" i="18"/>
  <c r="R384" i="18"/>
  <c r="R385" i="18"/>
  <c r="R386" i="18"/>
  <c r="R387" i="18"/>
  <c r="R388" i="18"/>
  <c r="R389" i="18"/>
  <c r="R390" i="18"/>
  <c r="R391" i="18"/>
  <c r="R392" i="18"/>
  <c r="R393" i="18"/>
  <c r="R394" i="18"/>
  <c r="R395" i="18"/>
  <c r="R396" i="18"/>
  <c r="R397" i="18"/>
  <c r="R398" i="18"/>
  <c r="R399" i="18"/>
  <c r="R400" i="18"/>
  <c r="R401" i="18"/>
  <c r="R402" i="18"/>
  <c r="R403" i="18"/>
  <c r="R404" i="18"/>
  <c r="R405" i="18"/>
  <c r="R406" i="18"/>
  <c r="R407" i="18"/>
  <c r="R408" i="18"/>
  <c r="R409" i="18"/>
  <c r="R410" i="18"/>
  <c r="R411" i="18"/>
  <c r="R412" i="18"/>
  <c r="R413" i="18"/>
  <c r="R414" i="18"/>
  <c r="R415" i="18"/>
  <c r="R416" i="18"/>
  <c r="R417" i="18"/>
  <c r="R418" i="18"/>
  <c r="R419" i="18"/>
  <c r="R420" i="18"/>
  <c r="R421" i="18"/>
  <c r="R422" i="18"/>
  <c r="R423" i="18"/>
  <c r="R424" i="18"/>
  <c r="R425" i="18"/>
  <c r="R426" i="18"/>
  <c r="R427" i="18"/>
  <c r="R428" i="18"/>
  <c r="R429" i="18"/>
  <c r="R430" i="18"/>
  <c r="R431" i="18"/>
  <c r="R432" i="18"/>
  <c r="R433" i="18"/>
  <c r="R434" i="18"/>
  <c r="R435" i="18"/>
  <c r="R436" i="18"/>
  <c r="R437" i="18"/>
  <c r="R438" i="18"/>
  <c r="R439" i="18"/>
  <c r="R440" i="18"/>
  <c r="R441" i="18"/>
  <c r="R442" i="18"/>
  <c r="R443" i="18"/>
  <c r="R444" i="18"/>
  <c r="R445" i="18"/>
  <c r="R446" i="18"/>
  <c r="R447" i="18"/>
  <c r="R448" i="18"/>
  <c r="R449" i="18"/>
  <c r="R450" i="18"/>
  <c r="R451" i="18"/>
  <c r="R452" i="18"/>
  <c r="R453" i="18"/>
  <c r="R454" i="18"/>
  <c r="R455" i="18"/>
  <c r="R456" i="18"/>
  <c r="R457" i="18"/>
  <c r="R458" i="18"/>
  <c r="R459" i="18"/>
  <c r="R460" i="18"/>
  <c r="R461" i="18"/>
  <c r="R462" i="18"/>
  <c r="R463" i="18"/>
  <c r="R464" i="18"/>
  <c r="R465" i="18"/>
  <c r="R466" i="18"/>
  <c r="R467" i="18"/>
  <c r="R468" i="18"/>
  <c r="R469" i="18"/>
  <c r="R470" i="18"/>
  <c r="R471" i="18"/>
  <c r="R472" i="18"/>
  <c r="R473" i="18"/>
  <c r="R474" i="18"/>
  <c r="R475" i="18"/>
  <c r="R476" i="18"/>
  <c r="R477" i="18"/>
  <c r="R478" i="18"/>
  <c r="R479" i="18"/>
  <c r="R480" i="18"/>
  <c r="R481" i="18"/>
  <c r="R482" i="18"/>
  <c r="R483" i="18"/>
  <c r="R484" i="18"/>
  <c r="R485" i="18"/>
  <c r="R486" i="18"/>
  <c r="R487" i="18"/>
  <c r="R488" i="18"/>
  <c r="R489" i="18"/>
  <c r="R490" i="18"/>
  <c r="R491" i="18"/>
  <c r="R492" i="18"/>
  <c r="R493" i="18"/>
  <c r="R494" i="18"/>
  <c r="R495" i="18"/>
  <c r="R496" i="18"/>
  <c r="R497" i="18"/>
  <c r="R498" i="18"/>
  <c r="R499" i="18"/>
  <c r="R500" i="18"/>
  <c r="R501" i="18"/>
  <c r="R502" i="18"/>
  <c r="R503" i="18"/>
  <c r="R504" i="18"/>
  <c r="R505" i="18"/>
  <c r="R506" i="18"/>
  <c r="R507" i="18"/>
  <c r="R508" i="18"/>
  <c r="R509" i="18"/>
  <c r="R510" i="18"/>
  <c r="R511" i="18"/>
  <c r="R512" i="18"/>
  <c r="R513" i="18"/>
  <c r="R514" i="18"/>
  <c r="R515" i="18"/>
  <c r="R516" i="18"/>
  <c r="R517" i="18"/>
  <c r="R518" i="18"/>
  <c r="R519" i="18"/>
  <c r="R520" i="18"/>
  <c r="R521" i="18"/>
  <c r="R522" i="18"/>
  <c r="R523" i="18"/>
  <c r="R524" i="18"/>
  <c r="R525" i="18"/>
  <c r="R526" i="18"/>
  <c r="R527" i="18"/>
  <c r="R528" i="18"/>
  <c r="R529" i="18"/>
  <c r="R530" i="18"/>
  <c r="R531" i="18"/>
  <c r="R532" i="18"/>
  <c r="R533" i="18"/>
  <c r="R534" i="18"/>
  <c r="R535" i="18"/>
  <c r="R536" i="18"/>
  <c r="R537" i="18"/>
  <c r="R538" i="18"/>
  <c r="R539" i="18"/>
  <c r="R540" i="18"/>
  <c r="R541" i="18"/>
  <c r="R542" i="18"/>
  <c r="R543" i="18"/>
  <c r="R544" i="18"/>
  <c r="R545" i="18"/>
  <c r="R546" i="18"/>
  <c r="R547" i="18"/>
  <c r="R548" i="18"/>
  <c r="R549" i="18"/>
  <c r="R550" i="18"/>
  <c r="R551" i="18"/>
  <c r="R552" i="18"/>
  <c r="R553" i="18"/>
  <c r="R554" i="18"/>
  <c r="R555" i="18"/>
  <c r="R556" i="18"/>
  <c r="R557" i="18"/>
  <c r="R558" i="18"/>
  <c r="R559" i="18"/>
  <c r="R560" i="18"/>
  <c r="R561" i="18"/>
  <c r="R562" i="18"/>
  <c r="R563" i="18"/>
  <c r="R564" i="18"/>
  <c r="R565" i="18"/>
  <c r="R566" i="18"/>
  <c r="R567" i="18"/>
  <c r="R568" i="18"/>
  <c r="R569" i="18"/>
  <c r="R570" i="18"/>
  <c r="R571" i="18"/>
  <c r="R572" i="18"/>
  <c r="R573" i="18"/>
  <c r="R574" i="18"/>
  <c r="R575" i="18"/>
  <c r="R576" i="18"/>
  <c r="R577" i="18"/>
  <c r="R578" i="18"/>
  <c r="R579" i="18"/>
  <c r="R580" i="18"/>
  <c r="R581" i="18"/>
  <c r="R582" i="18"/>
  <c r="R583" i="18"/>
  <c r="R584" i="18"/>
  <c r="R585" i="18"/>
  <c r="R586" i="18"/>
  <c r="R587" i="18"/>
  <c r="R588" i="18"/>
  <c r="R589" i="18"/>
  <c r="R590" i="18"/>
  <c r="R591" i="18"/>
  <c r="R592" i="18"/>
  <c r="R593" i="18"/>
  <c r="R594" i="18"/>
  <c r="R595" i="18"/>
  <c r="R596" i="18"/>
  <c r="R597" i="18"/>
  <c r="R598" i="18"/>
  <c r="R599" i="18"/>
  <c r="R600" i="18"/>
  <c r="R601" i="18"/>
  <c r="R602" i="18"/>
  <c r="R603" i="18"/>
  <c r="R604" i="18"/>
  <c r="R605" i="18"/>
  <c r="R606" i="18"/>
  <c r="R607" i="18"/>
  <c r="R608" i="18"/>
  <c r="R609" i="18"/>
  <c r="R610" i="18"/>
  <c r="R611" i="18"/>
  <c r="R612" i="18"/>
  <c r="R613" i="18"/>
  <c r="R614" i="18"/>
  <c r="R615" i="18"/>
  <c r="R616" i="18"/>
  <c r="R617" i="18"/>
  <c r="R618" i="18"/>
  <c r="R619" i="18"/>
  <c r="R620" i="18"/>
  <c r="R621" i="18"/>
  <c r="R622" i="18"/>
  <c r="R623" i="18"/>
  <c r="R624" i="18"/>
  <c r="R625" i="18"/>
  <c r="R626" i="18"/>
  <c r="R627" i="18"/>
  <c r="R628" i="18"/>
  <c r="R629" i="18"/>
  <c r="R630" i="18"/>
  <c r="R631" i="18"/>
  <c r="R632" i="18"/>
  <c r="R633" i="18"/>
  <c r="R634" i="18"/>
  <c r="R635" i="18"/>
  <c r="R636" i="18"/>
  <c r="R637" i="18"/>
  <c r="R638" i="18"/>
  <c r="R639" i="18"/>
  <c r="R640" i="18"/>
  <c r="R641" i="18"/>
  <c r="R642" i="18"/>
  <c r="R643" i="18"/>
  <c r="R644" i="18"/>
  <c r="R645" i="18"/>
  <c r="R646" i="18"/>
  <c r="R647" i="18"/>
  <c r="R648" i="18"/>
  <c r="R649" i="18"/>
  <c r="R650" i="18"/>
  <c r="R651" i="18"/>
  <c r="R652" i="18"/>
  <c r="R653" i="18"/>
  <c r="R654" i="18"/>
  <c r="R655" i="18"/>
  <c r="R656" i="18"/>
  <c r="R657" i="18"/>
  <c r="R658" i="18"/>
  <c r="R659" i="18"/>
  <c r="R660" i="18"/>
  <c r="R661" i="18"/>
  <c r="R662" i="18"/>
  <c r="R663" i="18"/>
  <c r="R664" i="18"/>
  <c r="R665" i="18"/>
  <c r="R666" i="18"/>
  <c r="R667" i="18"/>
  <c r="R668" i="18"/>
  <c r="R669" i="18"/>
  <c r="R670" i="18"/>
  <c r="R671" i="18"/>
  <c r="R672" i="18"/>
  <c r="R673" i="18"/>
  <c r="R674" i="18"/>
  <c r="R675" i="18"/>
  <c r="R676" i="18"/>
  <c r="R677" i="18"/>
  <c r="R678" i="18"/>
  <c r="R679" i="18"/>
  <c r="R680" i="18"/>
  <c r="R681" i="18"/>
  <c r="R682" i="18"/>
  <c r="R683" i="18"/>
  <c r="R684" i="18"/>
  <c r="R685" i="18"/>
  <c r="R686" i="18"/>
  <c r="R687" i="18"/>
  <c r="R688" i="18"/>
  <c r="R689" i="18"/>
  <c r="R690" i="18"/>
  <c r="R691" i="18"/>
  <c r="R692" i="18"/>
  <c r="R693" i="18"/>
  <c r="R694" i="18"/>
  <c r="R695" i="18"/>
  <c r="R696" i="18"/>
  <c r="R697" i="18"/>
  <c r="R698" i="18"/>
  <c r="R699" i="18"/>
  <c r="R700" i="18"/>
  <c r="R701" i="18"/>
  <c r="R702" i="18"/>
  <c r="R703" i="18"/>
  <c r="R704" i="18"/>
  <c r="R705" i="18"/>
  <c r="R706" i="18"/>
  <c r="R707" i="18"/>
  <c r="R708" i="18"/>
  <c r="R709" i="18"/>
  <c r="R710" i="18"/>
  <c r="R711" i="18"/>
  <c r="R712" i="18"/>
  <c r="R713" i="18"/>
  <c r="R714" i="18"/>
  <c r="R715" i="18"/>
  <c r="R716" i="18"/>
  <c r="R717" i="18"/>
  <c r="R718" i="18"/>
  <c r="R719" i="18"/>
  <c r="R720" i="18"/>
  <c r="R721" i="18"/>
  <c r="R722" i="18"/>
  <c r="R723" i="18"/>
  <c r="R724" i="18"/>
  <c r="R725" i="18"/>
  <c r="R726" i="18"/>
  <c r="R727" i="18"/>
  <c r="R728" i="18"/>
  <c r="R729" i="18"/>
  <c r="R730" i="18"/>
  <c r="R731" i="18"/>
  <c r="R732" i="18"/>
  <c r="R2" i="18"/>
  <c r="R3" i="18"/>
  <c r="R4" i="18"/>
  <c r="R5" i="18"/>
  <c r="R6" i="18"/>
  <c r="R7" i="18"/>
  <c r="R1" i="18"/>
  <c r="B31" i="28" l="1"/>
  <c r="AM29" i="28"/>
  <c r="AM34" i="28" s="1"/>
  <c r="K30" i="28" s="1"/>
  <c r="P9" i="22"/>
  <c r="AF59" i="28"/>
  <c r="T1" i="21"/>
  <c r="O1" i="21" s="1"/>
  <c r="X1" i="21"/>
  <c r="U2" i="21"/>
  <c r="P2" i="21" s="1"/>
  <c r="AF26" i="28" s="1"/>
  <c r="X2" i="21"/>
  <c r="P6" i="21" s="1"/>
  <c r="AF30" i="28" s="1"/>
  <c r="O3" i="21"/>
  <c r="AE27" i="28" s="1"/>
  <c r="X3" i="21"/>
  <c r="P7" i="21" s="1"/>
  <c r="AF31" i="28" s="1"/>
  <c r="U4" i="21"/>
  <c r="P4" i="21" s="1"/>
  <c r="AF28" i="28" s="1"/>
  <c r="O8" i="21"/>
  <c r="O5" i="21"/>
  <c r="R14" i="21"/>
  <c r="S14" i="21"/>
  <c r="T14" i="21"/>
  <c r="W14" i="21"/>
  <c r="X14" i="21"/>
  <c r="R15" i="21"/>
  <c r="S15" i="21"/>
  <c r="T15" i="21"/>
  <c r="W15" i="21"/>
  <c r="X15" i="21"/>
  <c r="R16" i="21"/>
  <c r="S16" i="21"/>
  <c r="T16" i="21"/>
  <c r="W16" i="21"/>
  <c r="X16" i="21"/>
  <c r="Y16" i="21" s="1"/>
  <c r="R17" i="21"/>
  <c r="S17" i="21"/>
  <c r="T17" i="21"/>
  <c r="W17" i="21"/>
  <c r="X17" i="21"/>
  <c r="R18" i="21"/>
  <c r="S18" i="21"/>
  <c r="T18" i="21"/>
  <c r="W18" i="21"/>
  <c r="X18" i="21"/>
  <c r="R19" i="21"/>
  <c r="S19" i="21"/>
  <c r="T19" i="21"/>
  <c r="W19" i="21"/>
  <c r="X19" i="21"/>
  <c r="R20" i="21"/>
  <c r="S20" i="21"/>
  <c r="T20" i="21"/>
  <c r="W20" i="21"/>
  <c r="X20" i="21"/>
  <c r="R21" i="21"/>
  <c r="S21" i="21"/>
  <c r="T21" i="21"/>
  <c r="W21" i="21"/>
  <c r="X21" i="21"/>
  <c r="R22" i="21"/>
  <c r="S22" i="21"/>
  <c r="T22" i="21"/>
  <c r="W22" i="21"/>
  <c r="X22" i="21"/>
  <c r="R23" i="21"/>
  <c r="S23" i="21"/>
  <c r="T23" i="21"/>
  <c r="W23" i="21"/>
  <c r="X23" i="21"/>
  <c r="R24" i="21"/>
  <c r="S24" i="21"/>
  <c r="T24" i="21"/>
  <c r="W24" i="21"/>
  <c r="X24" i="21"/>
  <c r="Y24" i="21" s="1"/>
  <c r="R25" i="21"/>
  <c r="S25" i="21"/>
  <c r="T25" i="21"/>
  <c r="W25" i="21"/>
  <c r="X25" i="21"/>
  <c r="R26" i="21"/>
  <c r="S26" i="21"/>
  <c r="T26" i="21"/>
  <c r="W26" i="21"/>
  <c r="X26" i="21"/>
  <c r="Y26" i="21" s="1"/>
  <c r="R27" i="21"/>
  <c r="S27" i="21"/>
  <c r="T27" i="21"/>
  <c r="W27" i="21"/>
  <c r="X27" i="21"/>
  <c r="R28" i="21"/>
  <c r="S28" i="21"/>
  <c r="T28" i="21"/>
  <c r="W28" i="21"/>
  <c r="X28" i="21"/>
  <c r="Y28" i="21" s="1"/>
  <c r="R29" i="21"/>
  <c r="S29" i="21"/>
  <c r="T29" i="21"/>
  <c r="W29" i="21"/>
  <c r="X29" i="21"/>
  <c r="R30" i="21"/>
  <c r="S30" i="21"/>
  <c r="T30" i="21"/>
  <c r="W30" i="21"/>
  <c r="X30" i="21"/>
  <c r="Y30" i="21" s="1"/>
  <c r="R31" i="21"/>
  <c r="S31" i="21"/>
  <c r="T31" i="21"/>
  <c r="W31" i="21"/>
  <c r="X31" i="21"/>
  <c r="R32" i="21"/>
  <c r="S32" i="21"/>
  <c r="T32" i="21"/>
  <c r="W32" i="21"/>
  <c r="X32" i="21"/>
  <c r="Y32" i="21" s="1"/>
  <c r="R33" i="21"/>
  <c r="S33" i="21"/>
  <c r="T33" i="21"/>
  <c r="W33" i="21"/>
  <c r="X33" i="21"/>
  <c r="R34" i="21"/>
  <c r="S34" i="21"/>
  <c r="T34" i="21"/>
  <c r="W34" i="21"/>
  <c r="X34" i="21"/>
  <c r="Y34" i="21" s="1"/>
  <c r="R35" i="21"/>
  <c r="S35" i="21"/>
  <c r="T35" i="21"/>
  <c r="W35" i="21"/>
  <c r="X35" i="21"/>
  <c r="R36" i="21"/>
  <c r="S36" i="21"/>
  <c r="T36" i="21"/>
  <c r="W36" i="21"/>
  <c r="X36" i="21"/>
  <c r="R37" i="21"/>
  <c r="S37" i="21"/>
  <c r="T37" i="21"/>
  <c r="W37" i="21"/>
  <c r="X37" i="21"/>
  <c r="R38" i="21"/>
  <c r="S38" i="21"/>
  <c r="T38" i="21"/>
  <c r="W38" i="21"/>
  <c r="X38" i="21"/>
  <c r="R39" i="21"/>
  <c r="S39" i="21"/>
  <c r="T39" i="21"/>
  <c r="W39" i="21"/>
  <c r="X39" i="21"/>
  <c r="R40" i="21"/>
  <c r="S40" i="21"/>
  <c r="T40" i="21"/>
  <c r="W40" i="21"/>
  <c r="X40" i="21"/>
  <c r="R41" i="21"/>
  <c r="S41" i="21"/>
  <c r="T41" i="21"/>
  <c r="W41" i="21"/>
  <c r="X41" i="21"/>
  <c r="R42" i="21"/>
  <c r="S42" i="21"/>
  <c r="T42" i="21"/>
  <c r="W42" i="21"/>
  <c r="X42" i="21"/>
  <c r="Y42" i="21" s="1"/>
  <c r="R43" i="21"/>
  <c r="S43" i="21"/>
  <c r="T43" i="21"/>
  <c r="W43" i="21"/>
  <c r="X43" i="21"/>
  <c r="R44" i="21"/>
  <c r="S44" i="21"/>
  <c r="T44" i="21"/>
  <c r="W44" i="21"/>
  <c r="X44" i="21"/>
  <c r="R45" i="21"/>
  <c r="S45" i="21"/>
  <c r="T45" i="21"/>
  <c r="W45" i="21"/>
  <c r="X45" i="21"/>
  <c r="R46" i="21"/>
  <c r="S46" i="21"/>
  <c r="T46" i="21"/>
  <c r="W46" i="21"/>
  <c r="X46" i="21"/>
  <c r="R47" i="21"/>
  <c r="S47" i="21"/>
  <c r="T47" i="21"/>
  <c r="W47" i="21"/>
  <c r="X47" i="21"/>
  <c r="R48" i="21"/>
  <c r="S48" i="21"/>
  <c r="T48" i="21"/>
  <c r="W48" i="21"/>
  <c r="X48" i="21"/>
  <c r="R49" i="21"/>
  <c r="S49" i="21"/>
  <c r="T49" i="21"/>
  <c r="W49" i="21"/>
  <c r="X49" i="21"/>
  <c r="R50" i="21"/>
  <c r="S50" i="21"/>
  <c r="T50" i="21"/>
  <c r="W50" i="21"/>
  <c r="X50" i="21"/>
  <c r="Y50" i="21" s="1"/>
  <c r="R51" i="21"/>
  <c r="S51" i="21"/>
  <c r="T51" i="21"/>
  <c r="W51" i="21"/>
  <c r="X51" i="21"/>
  <c r="R52" i="21"/>
  <c r="S52" i="21"/>
  <c r="T52" i="21"/>
  <c r="W52" i="21"/>
  <c r="X52" i="21"/>
  <c r="R53" i="21"/>
  <c r="S53" i="21"/>
  <c r="T53" i="21"/>
  <c r="W53" i="21"/>
  <c r="X53" i="21"/>
  <c r="R54" i="21"/>
  <c r="S54" i="21"/>
  <c r="T54" i="21"/>
  <c r="W54" i="21"/>
  <c r="X54" i="21"/>
  <c r="R55" i="21"/>
  <c r="S55" i="21"/>
  <c r="T55" i="21"/>
  <c r="W55" i="21"/>
  <c r="X55" i="21"/>
  <c r="R56" i="21"/>
  <c r="S56" i="21"/>
  <c r="T56" i="21"/>
  <c r="W56" i="21"/>
  <c r="X56" i="21"/>
  <c r="R57" i="21"/>
  <c r="S57" i="21"/>
  <c r="T57" i="21"/>
  <c r="W57" i="21"/>
  <c r="X57" i="21"/>
  <c r="R58" i="21"/>
  <c r="S58" i="21"/>
  <c r="T58" i="21"/>
  <c r="W58" i="21"/>
  <c r="X58" i="21"/>
  <c r="Y58" i="21" s="1"/>
  <c r="R59" i="21"/>
  <c r="S59" i="21"/>
  <c r="T59" i="21"/>
  <c r="W59" i="21"/>
  <c r="X59" i="21"/>
  <c r="R60" i="21"/>
  <c r="S60" i="21"/>
  <c r="T60" i="21"/>
  <c r="W60" i="21"/>
  <c r="X60" i="21"/>
  <c r="R61" i="21"/>
  <c r="S61" i="21"/>
  <c r="T61" i="21"/>
  <c r="W61" i="21"/>
  <c r="X61" i="21"/>
  <c r="R62" i="21"/>
  <c r="S62" i="21"/>
  <c r="T62" i="21"/>
  <c r="W62" i="21"/>
  <c r="X62" i="21"/>
  <c r="R63" i="21"/>
  <c r="S63" i="21"/>
  <c r="T63" i="21"/>
  <c r="W63" i="21"/>
  <c r="X63" i="21"/>
  <c r="R64" i="21"/>
  <c r="S64" i="21"/>
  <c r="T64" i="21"/>
  <c r="W64" i="21"/>
  <c r="X64" i="21"/>
  <c r="R65" i="21"/>
  <c r="S65" i="21"/>
  <c r="T65" i="21"/>
  <c r="W65" i="21"/>
  <c r="X65" i="21"/>
  <c r="R66" i="21"/>
  <c r="S66" i="21"/>
  <c r="T66" i="21"/>
  <c r="W66" i="21"/>
  <c r="X66" i="21"/>
  <c r="Y66" i="21" s="1"/>
  <c r="R67" i="21"/>
  <c r="S67" i="21"/>
  <c r="T67" i="21"/>
  <c r="W67" i="21"/>
  <c r="X67" i="21"/>
  <c r="R68" i="21"/>
  <c r="S68" i="21"/>
  <c r="T68" i="21"/>
  <c r="W68" i="21"/>
  <c r="X68" i="21"/>
  <c r="R69" i="21"/>
  <c r="S69" i="21"/>
  <c r="T69" i="21"/>
  <c r="W69" i="21"/>
  <c r="X69" i="21"/>
  <c r="R70" i="21"/>
  <c r="S70" i="21"/>
  <c r="T70" i="21"/>
  <c r="W70" i="21"/>
  <c r="X70" i="21"/>
  <c r="R71" i="21"/>
  <c r="S71" i="21"/>
  <c r="T71" i="21"/>
  <c r="W71" i="21"/>
  <c r="X71" i="21"/>
  <c r="R72" i="21"/>
  <c r="S72" i="21"/>
  <c r="T72" i="21"/>
  <c r="W72" i="21"/>
  <c r="X72" i="21"/>
  <c r="R73" i="21"/>
  <c r="S73" i="21"/>
  <c r="T73" i="21"/>
  <c r="W73" i="21"/>
  <c r="X73" i="21"/>
  <c r="R74" i="21"/>
  <c r="S74" i="21"/>
  <c r="T74" i="21"/>
  <c r="W74" i="21"/>
  <c r="X74" i="21"/>
  <c r="Y74" i="21" s="1"/>
  <c r="R75" i="21"/>
  <c r="S75" i="21"/>
  <c r="T75" i="21"/>
  <c r="W75" i="21"/>
  <c r="X75" i="21"/>
  <c r="R76" i="21"/>
  <c r="S76" i="21"/>
  <c r="T76" i="21"/>
  <c r="W76" i="21"/>
  <c r="X76" i="21"/>
  <c r="R77" i="21"/>
  <c r="S77" i="21"/>
  <c r="T77" i="21"/>
  <c r="W77" i="21"/>
  <c r="X77" i="21"/>
  <c r="R78" i="21"/>
  <c r="S78" i="21"/>
  <c r="T78" i="21"/>
  <c r="W78" i="21"/>
  <c r="X78" i="21"/>
  <c r="R79" i="21"/>
  <c r="S79" i="21"/>
  <c r="T79" i="21"/>
  <c r="W79" i="21"/>
  <c r="X79" i="21"/>
  <c r="R80" i="21"/>
  <c r="S80" i="21"/>
  <c r="T80" i="21"/>
  <c r="W80" i="21"/>
  <c r="X80" i="21"/>
  <c r="R81" i="21"/>
  <c r="S81" i="21"/>
  <c r="T81" i="21"/>
  <c r="W81" i="21"/>
  <c r="X81" i="21"/>
  <c r="R82" i="21"/>
  <c r="S82" i="21"/>
  <c r="T82" i="21"/>
  <c r="W82" i="21"/>
  <c r="X82" i="21"/>
  <c r="Y82" i="21" s="1"/>
  <c r="R83" i="21"/>
  <c r="S83" i="21"/>
  <c r="T83" i="21"/>
  <c r="W83" i="21"/>
  <c r="X83" i="21"/>
  <c r="R84" i="21"/>
  <c r="S84" i="21"/>
  <c r="T84" i="21"/>
  <c r="W84" i="21"/>
  <c r="X84" i="21"/>
  <c r="R85" i="21"/>
  <c r="S85" i="21"/>
  <c r="T85" i="21"/>
  <c r="W85" i="21"/>
  <c r="X85" i="21"/>
  <c r="R86" i="21"/>
  <c r="S86" i="21"/>
  <c r="T86" i="21"/>
  <c r="W86" i="21"/>
  <c r="X86" i="21"/>
  <c r="R87" i="21"/>
  <c r="S87" i="21"/>
  <c r="T87" i="21"/>
  <c r="W87" i="21"/>
  <c r="X87" i="21"/>
  <c r="R88" i="21"/>
  <c r="S88" i="21"/>
  <c r="T88" i="21"/>
  <c r="W88" i="21"/>
  <c r="X88" i="21"/>
  <c r="R89" i="21"/>
  <c r="S89" i="21"/>
  <c r="T89" i="21"/>
  <c r="W89" i="21"/>
  <c r="X89" i="21"/>
  <c r="R90" i="21"/>
  <c r="S90" i="21"/>
  <c r="T90" i="21"/>
  <c r="W90" i="21"/>
  <c r="X90" i="21"/>
  <c r="Y90" i="21" s="1"/>
  <c r="R91" i="21"/>
  <c r="S91" i="21"/>
  <c r="T91" i="21"/>
  <c r="W91" i="21"/>
  <c r="X91" i="21"/>
  <c r="R92" i="21"/>
  <c r="S92" i="21"/>
  <c r="T92" i="21"/>
  <c r="W92" i="21"/>
  <c r="X92" i="21"/>
  <c r="R93" i="21"/>
  <c r="S93" i="21"/>
  <c r="T93" i="21"/>
  <c r="W93" i="21"/>
  <c r="X93" i="21"/>
  <c r="R94" i="21"/>
  <c r="S94" i="21"/>
  <c r="T94" i="21"/>
  <c r="W94" i="21"/>
  <c r="X94" i="21"/>
  <c r="R95" i="21"/>
  <c r="S95" i="21"/>
  <c r="T95" i="21"/>
  <c r="W95" i="21"/>
  <c r="X95" i="21"/>
  <c r="R96" i="21"/>
  <c r="S96" i="21"/>
  <c r="T96" i="21"/>
  <c r="W96" i="21"/>
  <c r="X96" i="21"/>
  <c r="R97" i="21"/>
  <c r="S97" i="21"/>
  <c r="T97" i="21"/>
  <c r="W97" i="21"/>
  <c r="X97" i="21"/>
  <c r="R98" i="21"/>
  <c r="S98" i="21"/>
  <c r="T98" i="21"/>
  <c r="W98" i="21"/>
  <c r="X98" i="21"/>
  <c r="Y98" i="21" s="1"/>
  <c r="R99" i="21"/>
  <c r="S99" i="21"/>
  <c r="T99" i="21"/>
  <c r="W99" i="21"/>
  <c r="X99" i="21"/>
  <c r="R100" i="21"/>
  <c r="S100" i="21"/>
  <c r="T100" i="21"/>
  <c r="W100" i="21"/>
  <c r="X100" i="21"/>
  <c r="R101" i="21"/>
  <c r="S101" i="21"/>
  <c r="T101" i="21"/>
  <c r="W101" i="21"/>
  <c r="X101" i="21"/>
  <c r="R102" i="21"/>
  <c r="S102" i="21"/>
  <c r="T102" i="21"/>
  <c r="W102" i="21"/>
  <c r="X102" i="21"/>
  <c r="R103" i="21"/>
  <c r="S103" i="21"/>
  <c r="T103" i="21"/>
  <c r="W103" i="21"/>
  <c r="X103" i="21"/>
  <c r="R104" i="21"/>
  <c r="S104" i="21"/>
  <c r="T104" i="21"/>
  <c r="W104" i="21"/>
  <c r="X104" i="21"/>
  <c r="R105" i="21"/>
  <c r="S105" i="21"/>
  <c r="T105" i="21"/>
  <c r="W105" i="21"/>
  <c r="X105" i="21"/>
  <c r="R106" i="21"/>
  <c r="S106" i="21"/>
  <c r="T106" i="21"/>
  <c r="W106" i="21"/>
  <c r="X106" i="21"/>
  <c r="Y106" i="21" s="1"/>
  <c r="R107" i="21"/>
  <c r="S107" i="21"/>
  <c r="T107" i="21"/>
  <c r="W107" i="21"/>
  <c r="X107" i="21"/>
  <c r="R108" i="21"/>
  <c r="S108" i="21"/>
  <c r="T108" i="21"/>
  <c r="W108" i="21"/>
  <c r="X108" i="21"/>
  <c r="R109" i="21"/>
  <c r="S109" i="21"/>
  <c r="T109" i="21"/>
  <c r="W109" i="21"/>
  <c r="X109" i="21"/>
  <c r="R110" i="21"/>
  <c r="S110" i="21"/>
  <c r="T110" i="21"/>
  <c r="W110" i="21"/>
  <c r="X110" i="21"/>
  <c r="R111" i="21"/>
  <c r="S111" i="21"/>
  <c r="T111" i="21"/>
  <c r="W111" i="21"/>
  <c r="X111" i="21"/>
  <c r="R112" i="21"/>
  <c r="S112" i="21"/>
  <c r="T112" i="21"/>
  <c r="W112" i="21"/>
  <c r="X112" i="21"/>
  <c r="R113" i="21"/>
  <c r="S113" i="21"/>
  <c r="T113" i="21"/>
  <c r="W113" i="21"/>
  <c r="X113" i="21"/>
  <c r="R114" i="21"/>
  <c r="S114" i="21"/>
  <c r="T114" i="21"/>
  <c r="W114" i="21"/>
  <c r="X114" i="21"/>
  <c r="Y114" i="21" s="1"/>
  <c r="R115" i="21"/>
  <c r="S115" i="21"/>
  <c r="T115" i="21"/>
  <c r="W115" i="21"/>
  <c r="X115" i="21"/>
  <c r="R116" i="21"/>
  <c r="S116" i="21"/>
  <c r="T116" i="21"/>
  <c r="W116" i="21"/>
  <c r="X116" i="21"/>
  <c r="R117" i="21"/>
  <c r="S117" i="21"/>
  <c r="T117" i="21"/>
  <c r="W117" i="21"/>
  <c r="X117" i="21"/>
  <c r="R118" i="21"/>
  <c r="S118" i="21"/>
  <c r="T118" i="21"/>
  <c r="W118" i="21"/>
  <c r="X118" i="21"/>
  <c r="R119" i="21"/>
  <c r="S119" i="21"/>
  <c r="T119" i="21"/>
  <c r="W119" i="21"/>
  <c r="X119" i="21"/>
  <c r="R120" i="21"/>
  <c r="S120" i="21"/>
  <c r="T120" i="21"/>
  <c r="W120" i="21"/>
  <c r="X120" i="21"/>
  <c r="R121" i="21"/>
  <c r="S121" i="21"/>
  <c r="T121" i="21"/>
  <c r="W121" i="21"/>
  <c r="X121" i="21"/>
  <c r="R122" i="21"/>
  <c r="S122" i="21"/>
  <c r="T122" i="21"/>
  <c r="W122" i="21"/>
  <c r="X122" i="21"/>
  <c r="Y122" i="21" s="1"/>
  <c r="R123" i="21"/>
  <c r="S123" i="21"/>
  <c r="T123" i="21"/>
  <c r="W123" i="21"/>
  <c r="X123" i="21"/>
  <c r="R124" i="21"/>
  <c r="S124" i="21"/>
  <c r="T124" i="21"/>
  <c r="W124" i="21"/>
  <c r="X124" i="21"/>
  <c r="R125" i="21"/>
  <c r="S125" i="21"/>
  <c r="T125" i="21"/>
  <c r="W125" i="21"/>
  <c r="X125" i="21"/>
  <c r="R126" i="21"/>
  <c r="S126" i="21"/>
  <c r="T126" i="21"/>
  <c r="W126" i="21"/>
  <c r="X126" i="21"/>
  <c r="R127" i="21"/>
  <c r="S127" i="21"/>
  <c r="T127" i="21"/>
  <c r="W127" i="21"/>
  <c r="X127" i="21"/>
  <c r="R128" i="21"/>
  <c r="S128" i="21"/>
  <c r="T128" i="21"/>
  <c r="W128" i="21"/>
  <c r="X128" i="21"/>
  <c r="R129" i="21"/>
  <c r="S129" i="21"/>
  <c r="T129" i="21"/>
  <c r="W129" i="21"/>
  <c r="X129" i="21"/>
  <c r="R130" i="21"/>
  <c r="S130" i="21"/>
  <c r="T130" i="21"/>
  <c r="W130" i="21"/>
  <c r="X130" i="21"/>
  <c r="Y130" i="21" s="1"/>
  <c r="R131" i="21"/>
  <c r="S131" i="21"/>
  <c r="T131" i="21"/>
  <c r="W131" i="21"/>
  <c r="X131" i="21"/>
  <c r="R132" i="21"/>
  <c r="S132" i="21"/>
  <c r="T132" i="21"/>
  <c r="W132" i="21"/>
  <c r="X132" i="21"/>
  <c r="R133" i="21"/>
  <c r="S133" i="21"/>
  <c r="T133" i="21"/>
  <c r="W133" i="21"/>
  <c r="X133" i="21"/>
  <c r="R134" i="21"/>
  <c r="S134" i="21"/>
  <c r="T134" i="21"/>
  <c r="W134" i="21"/>
  <c r="X134" i="21"/>
  <c r="R135" i="21"/>
  <c r="S135" i="21"/>
  <c r="T135" i="21"/>
  <c r="W135" i="21"/>
  <c r="X135" i="21"/>
  <c r="R136" i="21"/>
  <c r="S136" i="21"/>
  <c r="T136" i="21"/>
  <c r="W136" i="21"/>
  <c r="X136" i="21"/>
  <c r="R137" i="21"/>
  <c r="S137" i="21"/>
  <c r="T137" i="21"/>
  <c r="W137" i="21"/>
  <c r="X137" i="21"/>
  <c r="R138" i="21"/>
  <c r="S138" i="21"/>
  <c r="T138" i="21"/>
  <c r="W138" i="21"/>
  <c r="X138" i="21"/>
  <c r="Y138" i="21" s="1"/>
  <c r="R139" i="21"/>
  <c r="S139" i="21"/>
  <c r="T139" i="21"/>
  <c r="W139" i="21"/>
  <c r="X139" i="21"/>
  <c r="R140" i="21"/>
  <c r="S140" i="21"/>
  <c r="T140" i="21"/>
  <c r="W140" i="21"/>
  <c r="X140" i="21"/>
  <c r="R141" i="21"/>
  <c r="S141" i="21"/>
  <c r="T141" i="21"/>
  <c r="W141" i="21"/>
  <c r="X141" i="21"/>
  <c r="R142" i="21"/>
  <c r="S142" i="21"/>
  <c r="T142" i="21"/>
  <c r="W142" i="21"/>
  <c r="X142" i="21"/>
  <c r="R143" i="21"/>
  <c r="S143" i="21"/>
  <c r="T143" i="21"/>
  <c r="W143" i="21"/>
  <c r="X143" i="21"/>
  <c r="R144" i="21"/>
  <c r="S144" i="21"/>
  <c r="T144" i="21"/>
  <c r="W144" i="21"/>
  <c r="X144" i="21"/>
  <c r="R145" i="21"/>
  <c r="S145" i="21"/>
  <c r="T145" i="21"/>
  <c r="W145" i="21"/>
  <c r="X145" i="21"/>
  <c r="R146" i="21"/>
  <c r="S146" i="21"/>
  <c r="T146" i="21"/>
  <c r="W146" i="21"/>
  <c r="X146" i="21"/>
  <c r="Y146" i="21" s="1"/>
  <c r="R147" i="21"/>
  <c r="S147" i="21"/>
  <c r="T147" i="21"/>
  <c r="W147" i="21"/>
  <c r="X147" i="21"/>
  <c r="R148" i="21"/>
  <c r="S148" i="21"/>
  <c r="T148" i="21"/>
  <c r="W148" i="21"/>
  <c r="X148" i="21"/>
  <c r="R149" i="21"/>
  <c r="S149" i="21"/>
  <c r="T149" i="21"/>
  <c r="W149" i="21"/>
  <c r="X149" i="21"/>
  <c r="R150" i="21"/>
  <c r="S150" i="21"/>
  <c r="T150" i="21"/>
  <c r="W150" i="21"/>
  <c r="X150" i="21"/>
  <c r="R151" i="21"/>
  <c r="S151" i="21"/>
  <c r="T151" i="21"/>
  <c r="W151" i="21"/>
  <c r="X151" i="21"/>
  <c r="R152" i="21"/>
  <c r="S152" i="21"/>
  <c r="T152" i="21"/>
  <c r="W152" i="21"/>
  <c r="X152" i="21"/>
  <c r="R153" i="21"/>
  <c r="S153" i="21"/>
  <c r="T153" i="21"/>
  <c r="W153" i="21"/>
  <c r="X153" i="21"/>
  <c r="R154" i="21"/>
  <c r="S154" i="21"/>
  <c r="T154" i="21"/>
  <c r="W154" i="21"/>
  <c r="X154" i="21"/>
  <c r="Y154" i="21" s="1"/>
  <c r="R155" i="21"/>
  <c r="S155" i="21"/>
  <c r="T155" i="21"/>
  <c r="W155" i="21"/>
  <c r="X155" i="21"/>
  <c r="B27" i="28" l="1"/>
  <c r="AE25" i="28"/>
  <c r="E27" i="28"/>
  <c r="AE29" i="28"/>
  <c r="I27" i="28"/>
  <c r="AE32" i="28"/>
  <c r="D27" i="28"/>
  <c r="Y31" i="21"/>
  <c r="Y27" i="21"/>
  <c r="Y149" i="21"/>
  <c r="Y141" i="21"/>
  <c r="Y133" i="21"/>
  <c r="Y37" i="21"/>
  <c r="Y33" i="21"/>
  <c r="Y29" i="21"/>
  <c r="Y25" i="21"/>
  <c r="Y21" i="21"/>
  <c r="Y143" i="21"/>
  <c r="Y73" i="21"/>
  <c r="Y69" i="21"/>
  <c r="Y119" i="21"/>
  <c r="Y115" i="21"/>
  <c r="Y112" i="21"/>
  <c r="Y108" i="21"/>
  <c r="Y80" i="21"/>
  <c r="Y76" i="21"/>
  <c r="Y153" i="21"/>
  <c r="Y137" i="21"/>
  <c r="Y55" i="21"/>
  <c r="Y51" i="21"/>
  <c r="Y48" i="21"/>
  <c r="Y44" i="21"/>
  <c r="Y87" i="21"/>
  <c r="Y83" i="21"/>
  <c r="Y41" i="21"/>
  <c r="Y140" i="21"/>
  <c r="Y105" i="21"/>
  <c r="Y101" i="21"/>
  <c r="Y18" i="21"/>
  <c r="Y155" i="21"/>
  <c r="Y152" i="21"/>
  <c r="Y126" i="21"/>
  <c r="Y88" i="21"/>
  <c r="Y84" i="21"/>
  <c r="Y81" i="21"/>
  <c r="Y77" i="21"/>
  <c r="Y70" i="21"/>
  <c r="Y62" i="21"/>
  <c r="Y17" i="21"/>
  <c r="Y142" i="21"/>
  <c r="Y139" i="21"/>
  <c r="Y136" i="21"/>
  <c r="Y102" i="21"/>
  <c r="Y94" i="21"/>
  <c r="Y148" i="21"/>
  <c r="Y150" i="21"/>
  <c r="Y147" i="21"/>
  <c r="Y144" i="21"/>
  <c r="Y134" i="21"/>
  <c r="Y131" i="21"/>
  <c r="Y128" i="21"/>
  <c r="Y124" i="21"/>
  <c r="Y121" i="21"/>
  <c r="Y117" i="21"/>
  <c r="Y110" i="21"/>
  <c r="Y103" i="21"/>
  <c r="Y99" i="21"/>
  <c r="Y96" i="21"/>
  <c r="Y92" i="21"/>
  <c r="Y89" i="21"/>
  <c r="Y85" i="21"/>
  <c r="Y78" i="21"/>
  <c r="Y71" i="21"/>
  <c r="Y67" i="21"/>
  <c r="Y64" i="21"/>
  <c r="Y60" i="21"/>
  <c r="Y57" i="21"/>
  <c r="Y53" i="21"/>
  <c r="Y46" i="21"/>
  <c r="Y39" i="21"/>
  <c r="Y36" i="21"/>
  <c r="Y23" i="21"/>
  <c r="Y20" i="21"/>
  <c r="Y127" i="21"/>
  <c r="Y123" i="21"/>
  <c r="Y120" i="21"/>
  <c r="Y116" i="21"/>
  <c r="Y113" i="21"/>
  <c r="Y109" i="21"/>
  <c r="Y95" i="21"/>
  <c r="Y91" i="21"/>
  <c r="Y63" i="21"/>
  <c r="Y59" i="21"/>
  <c r="Y56" i="21"/>
  <c r="Y52" i="21"/>
  <c r="Y49" i="21"/>
  <c r="Y45" i="21"/>
  <c r="Y38" i="21"/>
  <c r="Y35" i="21"/>
  <c r="Y22" i="21"/>
  <c r="Y19" i="21"/>
  <c r="Y151" i="21"/>
  <c r="Y145" i="21"/>
  <c r="Y135" i="21"/>
  <c r="Y132" i="21"/>
  <c r="Y129" i="21"/>
  <c r="Y125" i="21"/>
  <c r="Y118" i="21"/>
  <c r="Y111" i="21"/>
  <c r="Y107" i="21"/>
  <c r="Y104" i="21"/>
  <c r="Y100" i="21"/>
  <c r="Y97" i="21"/>
  <c r="Y93" i="21"/>
  <c r="Y86" i="21"/>
  <c r="Y79" i="21"/>
  <c r="Y75" i="21"/>
  <c r="Y72" i="21"/>
  <c r="Y68" i="21"/>
  <c r="Y65" i="21"/>
  <c r="Y61" i="21"/>
  <c r="Y54" i="21"/>
  <c r="Y47" i="21"/>
  <c r="Y43" i="21"/>
  <c r="Y40" i="21"/>
  <c r="Y14" i="21"/>
  <c r="Y15" i="21"/>
  <c r="O7" i="21"/>
  <c r="X4" i="21"/>
  <c r="P8" i="21" s="1"/>
  <c r="AF32" i="28" s="1"/>
  <c r="U3" i="21"/>
  <c r="P3" i="21" s="1"/>
  <c r="AF27" i="28" s="1"/>
  <c r="O6" i="21"/>
  <c r="U1" i="21"/>
  <c r="P5" i="21"/>
  <c r="AF29" i="28" s="1"/>
  <c r="O4" i="21"/>
  <c r="O2" i="21"/>
  <c r="X7" i="21" l="1"/>
  <c r="P1" i="21"/>
  <c r="AF25" i="28" s="1"/>
  <c r="AF34" i="28" s="1"/>
  <c r="K26" i="28" s="1"/>
  <c r="J33" i="28" s="1"/>
  <c r="U7" i="21"/>
  <c r="Y7" i="21" s="1"/>
  <c r="H27" i="28"/>
  <c r="AE31" i="28"/>
  <c r="F27" i="28"/>
  <c r="AE28" i="28"/>
  <c r="G27" i="28"/>
  <c r="AE30" i="28"/>
  <c r="C27" i="28"/>
  <c r="AE26" i="28"/>
  <c r="O11" i="21"/>
  <c r="P11" i="21" l="1"/>
  <c r="D15" i="11"/>
  <c r="D14" i="11"/>
  <c r="Z38" i="20" l="1"/>
  <c r="AB38" i="20"/>
  <c r="AD38" i="20"/>
  <c r="AF38" i="20"/>
  <c r="AH38" i="20"/>
  <c r="AJ38" i="20"/>
  <c r="AL38" i="20"/>
  <c r="Z49" i="20"/>
  <c r="AB49" i="20"/>
  <c r="AD49" i="20"/>
  <c r="AF49" i="20"/>
  <c r="AH49" i="20"/>
  <c r="AJ49" i="20"/>
  <c r="AL49" i="20"/>
  <c r="Z35" i="20"/>
  <c r="AB35" i="20"/>
  <c r="AD35" i="20"/>
  <c r="AF35" i="20"/>
  <c r="AH35" i="20"/>
  <c r="AJ35" i="20"/>
  <c r="AL35" i="20"/>
  <c r="AB3" i="20"/>
  <c r="AD3" i="20"/>
  <c r="AH3" i="20"/>
  <c r="AJ3" i="20"/>
  <c r="AL3" i="20"/>
  <c r="Z18" i="20"/>
  <c r="AB18" i="20"/>
  <c r="AD18" i="20"/>
  <c r="AF18" i="20"/>
  <c r="AH18" i="20"/>
  <c r="AJ18" i="20"/>
  <c r="AL18" i="20"/>
  <c r="Z5" i="20"/>
  <c r="AD5" i="20"/>
  <c r="AF5" i="20"/>
  <c r="AH5" i="20"/>
  <c r="Z11" i="20"/>
  <c r="AB11" i="20"/>
  <c r="AD11" i="20"/>
  <c r="AF11" i="20"/>
  <c r="AH11" i="20"/>
  <c r="AJ11" i="20"/>
  <c r="AL11" i="20"/>
  <c r="Z15" i="20"/>
  <c r="AB15" i="20"/>
  <c r="AD15" i="20"/>
  <c r="AF15" i="20"/>
  <c r="AH15" i="20"/>
  <c r="AJ15" i="20"/>
  <c r="AL15" i="20"/>
  <c r="Z27" i="20"/>
  <c r="AB27" i="20"/>
  <c r="AD27" i="20"/>
  <c r="AF27" i="20"/>
  <c r="AH27" i="20"/>
  <c r="AJ27" i="20"/>
  <c r="AL27" i="20"/>
  <c r="B25" i="20"/>
  <c r="B39" i="20"/>
  <c r="B44" i="20"/>
  <c r="B47" i="20"/>
  <c r="Z50" i="20"/>
  <c r="AB50" i="20"/>
  <c r="AD50" i="20"/>
  <c r="AF50" i="20"/>
  <c r="AH50" i="20"/>
  <c r="AJ50" i="20"/>
  <c r="AL50" i="20"/>
  <c r="Z33" i="20"/>
  <c r="AB33" i="20"/>
  <c r="AF33" i="20"/>
  <c r="AH33" i="20"/>
  <c r="AJ33" i="20"/>
  <c r="AL33" i="20"/>
  <c r="Z46" i="20"/>
  <c r="AB46" i="20"/>
  <c r="AD46" i="20"/>
  <c r="AF46" i="20"/>
  <c r="AH46" i="20"/>
  <c r="AJ46" i="20"/>
  <c r="AL46" i="20"/>
  <c r="Z43" i="20"/>
  <c r="AB43" i="20"/>
  <c r="AD43" i="20"/>
  <c r="AF43" i="20"/>
  <c r="AH43" i="20"/>
  <c r="AJ43" i="20"/>
  <c r="AL43" i="20"/>
  <c r="Z52" i="20"/>
  <c r="AB52" i="20"/>
  <c r="AD52" i="20"/>
  <c r="AF52" i="20"/>
  <c r="AH52" i="20"/>
  <c r="AJ52" i="20"/>
  <c r="AL52" i="20"/>
  <c r="Z22" i="20"/>
  <c r="AB22" i="20"/>
  <c r="AD22" i="20"/>
  <c r="AF22" i="20"/>
  <c r="AH22" i="20"/>
  <c r="AJ22" i="20"/>
  <c r="AL22" i="20"/>
  <c r="Z17" i="20"/>
  <c r="AB17" i="20"/>
  <c r="AD17" i="20"/>
  <c r="AF17" i="20"/>
  <c r="AH17" i="20"/>
  <c r="AJ17" i="20"/>
  <c r="AL17" i="20"/>
  <c r="Z36" i="20"/>
  <c r="AB36" i="20"/>
  <c r="AD36" i="20"/>
  <c r="AF36" i="20"/>
  <c r="AH36" i="20"/>
  <c r="AJ36" i="20"/>
  <c r="AL36" i="20"/>
  <c r="Z45" i="20"/>
  <c r="AD45" i="20"/>
  <c r="AF45" i="20"/>
  <c r="AH45" i="20"/>
  <c r="AJ45" i="20"/>
  <c r="AL45" i="20"/>
  <c r="Z42" i="20"/>
  <c r="AB42" i="20"/>
  <c r="AF42" i="20"/>
  <c r="AH42" i="20"/>
  <c r="AJ42" i="20"/>
  <c r="AL42" i="20"/>
  <c r="Z34" i="20"/>
  <c r="AB34" i="20"/>
  <c r="AD34" i="20"/>
  <c r="AF34" i="20"/>
  <c r="AJ34" i="20"/>
  <c r="AL34" i="20"/>
  <c r="Z13" i="20"/>
  <c r="AB13" i="20"/>
  <c r="AD13" i="20"/>
  <c r="AF13" i="20"/>
  <c r="AH13" i="20"/>
  <c r="AJ13" i="20"/>
  <c r="AL13" i="20"/>
  <c r="Z51" i="20"/>
  <c r="AB51" i="20"/>
  <c r="AD51" i="20"/>
  <c r="AF51" i="20"/>
  <c r="AH51" i="20"/>
  <c r="AJ51" i="20"/>
  <c r="AL51" i="20"/>
  <c r="Z26" i="20"/>
  <c r="AB26" i="20"/>
  <c r="AF26" i="20"/>
  <c r="AH26" i="20"/>
  <c r="AJ26" i="20"/>
  <c r="AL26" i="20"/>
  <c r="Z29" i="20"/>
  <c r="AB29" i="20"/>
  <c r="AD29" i="20"/>
  <c r="AF29" i="20"/>
  <c r="AH29" i="20"/>
  <c r="AJ29" i="20"/>
  <c r="AL29" i="20"/>
  <c r="Z6" i="20"/>
  <c r="AD6" i="20"/>
  <c r="AF6" i="20"/>
  <c r="AJ6" i="20"/>
  <c r="AL6" i="20"/>
  <c r="Z28" i="20"/>
  <c r="AB28" i="20"/>
  <c r="AD28" i="20"/>
  <c r="AF28" i="20"/>
  <c r="AH28" i="20"/>
  <c r="AJ28" i="20"/>
  <c r="AL28" i="20"/>
  <c r="Z9" i="20"/>
  <c r="AB9" i="20"/>
  <c r="AD9" i="20"/>
  <c r="AF9" i="20"/>
  <c r="AH9" i="20"/>
  <c r="AJ9" i="20"/>
  <c r="AL9" i="20"/>
  <c r="Z30" i="20"/>
  <c r="AB30" i="20"/>
  <c r="AD30" i="20"/>
  <c r="AF30" i="20"/>
  <c r="AH30" i="20"/>
  <c r="AJ30" i="20"/>
  <c r="AL30" i="20"/>
  <c r="Z7" i="20"/>
  <c r="AB7" i="20"/>
  <c r="AD7" i="20"/>
  <c r="AF7" i="20"/>
  <c r="AH7" i="20"/>
  <c r="AJ7" i="20"/>
  <c r="AL7" i="20"/>
  <c r="Z4" i="20"/>
  <c r="AD4" i="20"/>
  <c r="AF4" i="20"/>
  <c r="AH4" i="20"/>
  <c r="AL4" i="20"/>
  <c r="Z40" i="20"/>
  <c r="AB40" i="20"/>
  <c r="AF40" i="20"/>
  <c r="AH40" i="20"/>
  <c r="AJ40" i="20"/>
  <c r="AL40" i="20"/>
  <c r="Z41" i="20"/>
  <c r="AB41" i="20"/>
  <c r="AD41" i="20"/>
  <c r="AF41" i="20"/>
  <c r="AH41" i="20"/>
  <c r="AJ41" i="20"/>
  <c r="AL41" i="20"/>
  <c r="Z8" i="20"/>
  <c r="AB8" i="20"/>
  <c r="AD8" i="20"/>
  <c r="AF8" i="20"/>
  <c r="AH8" i="20"/>
  <c r="AJ8" i="20"/>
  <c r="AL8" i="20"/>
  <c r="Z31" i="20"/>
  <c r="AD31" i="20"/>
  <c r="AF31" i="20"/>
  <c r="AH31" i="20"/>
  <c r="AL31" i="20"/>
  <c r="Z55" i="20"/>
  <c r="AB55" i="20"/>
  <c r="AD55" i="20"/>
  <c r="AF55" i="20"/>
  <c r="AH55" i="20"/>
  <c r="AJ55" i="20"/>
  <c r="AL55" i="20"/>
  <c r="Z54" i="20"/>
  <c r="AB54" i="20"/>
  <c r="AD54" i="20"/>
  <c r="AF54" i="20"/>
  <c r="AH54" i="20"/>
  <c r="AJ54" i="20"/>
  <c r="AL54" i="20"/>
  <c r="AB48" i="20"/>
  <c r="AD48" i="20"/>
  <c r="AF48" i="20"/>
  <c r="AJ48" i="20"/>
  <c r="AL48" i="20"/>
  <c r="Z24" i="20"/>
  <c r="AB24" i="20"/>
  <c r="AD24" i="20"/>
  <c r="AF24" i="20"/>
  <c r="AH24" i="20"/>
  <c r="AL24" i="20"/>
  <c r="Z32" i="20"/>
  <c r="AB32" i="20"/>
  <c r="AF32" i="20"/>
  <c r="AH32" i="20"/>
  <c r="AJ32" i="20"/>
  <c r="AL32" i="20"/>
  <c r="Z37" i="20"/>
  <c r="AB37" i="20"/>
  <c r="AD37" i="20"/>
  <c r="AF37" i="20"/>
  <c r="AH37" i="20"/>
  <c r="AJ37" i="20"/>
  <c r="AL37" i="20"/>
  <c r="Z10" i="20"/>
  <c r="AB10" i="20"/>
  <c r="AD10" i="20"/>
  <c r="AF10" i="20"/>
  <c r="AH10" i="20"/>
  <c r="AJ10" i="20"/>
  <c r="AL10" i="20"/>
  <c r="Z19" i="20"/>
  <c r="AD19" i="20"/>
  <c r="AF19" i="20"/>
  <c r="AH19" i="20"/>
  <c r="AJ19" i="20"/>
  <c r="AL19" i="20"/>
  <c r="Z53" i="20"/>
  <c r="AB53" i="20"/>
  <c r="AD53" i="20"/>
  <c r="AF53" i="20"/>
  <c r="AH53" i="20"/>
  <c r="AJ53" i="20"/>
  <c r="AL53" i="20"/>
  <c r="Z16" i="20"/>
  <c r="AB16" i="20"/>
  <c r="AD16" i="20"/>
  <c r="AF16" i="20"/>
  <c r="AH16" i="20"/>
  <c r="AJ16" i="20"/>
  <c r="AL16" i="20"/>
  <c r="AB20" i="20"/>
  <c r="AD20" i="20"/>
  <c r="AF20" i="20"/>
  <c r="AH20" i="20"/>
  <c r="AJ20" i="20"/>
  <c r="AL20" i="20"/>
  <c r="Z14" i="20"/>
  <c r="AB14" i="20"/>
  <c r="AD14" i="20"/>
  <c r="AF14" i="20"/>
  <c r="AH14" i="20"/>
  <c r="AJ14" i="20"/>
  <c r="AL14" i="20"/>
  <c r="BE282" i="20"/>
  <c r="BD282" i="20"/>
  <c r="BC282" i="20"/>
  <c r="BB282" i="20"/>
  <c r="BA282" i="20"/>
  <c r="AZ282" i="20"/>
  <c r="AY282" i="20"/>
  <c r="AX282" i="20"/>
  <c r="AW282" i="20"/>
  <c r="AV282" i="20"/>
  <c r="AU282" i="20"/>
  <c r="AT282" i="20"/>
  <c r="AS282" i="20"/>
  <c r="AR282" i="20"/>
  <c r="AQ282" i="20"/>
  <c r="AP282" i="20"/>
  <c r="AO282" i="20"/>
  <c r="AN282" i="20"/>
  <c r="AM282" i="20"/>
  <c r="AL282" i="20"/>
  <c r="AK282" i="20"/>
  <c r="AJ282" i="20"/>
  <c r="AI282" i="20"/>
  <c r="AH282" i="20"/>
  <c r="AG282" i="20"/>
  <c r="AF282" i="20"/>
  <c r="AE282" i="20"/>
  <c r="AD282" i="20"/>
  <c r="AC282" i="20"/>
  <c r="AB282" i="20"/>
  <c r="AA282" i="20"/>
  <c r="Z282" i="20"/>
  <c r="Y282" i="20"/>
  <c r="X282" i="20"/>
  <c r="W282" i="20"/>
  <c r="V282" i="20"/>
  <c r="U282" i="20"/>
  <c r="T282" i="20"/>
  <c r="S282" i="20"/>
  <c r="R282" i="20"/>
  <c r="Q282" i="20"/>
  <c r="P282" i="20"/>
  <c r="O282" i="20"/>
  <c r="N282" i="20"/>
  <c r="M282" i="20"/>
  <c r="L282" i="20"/>
  <c r="K282" i="20"/>
  <c r="J282" i="20"/>
  <c r="I282" i="20"/>
  <c r="H282" i="20"/>
  <c r="G282" i="20"/>
  <c r="F282" i="20"/>
  <c r="E282" i="20"/>
  <c r="D282" i="20"/>
  <c r="C282" i="20"/>
  <c r="B282" i="20"/>
  <c r="A282" i="20"/>
  <c r="BE281" i="20"/>
  <c r="BD281" i="20"/>
  <c r="BC281" i="20"/>
  <c r="BB281" i="20"/>
  <c r="BA281" i="20"/>
  <c r="AZ281" i="20"/>
  <c r="AY281" i="20"/>
  <c r="AX281" i="20"/>
  <c r="AW281" i="20"/>
  <c r="AV281" i="20"/>
  <c r="AU281" i="20"/>
  <c r="AT281" i="20"/>
  <c r="AS281" i="20"/>
  <c r="AR281" i="20"/>
  <c r="AQ281" i="20"/>
  <c r="AP281" i="20"/>
  <c r="AO281" i="20"/>
  <c r="AN281" i="20"/>
  <c r="AM281" i="20"/>
  <c r="AL281" i="20"/>
  <c r="AK281" i="20"/>
  <c r="AJ281" i="20"/>
  <c r="AI281" i="20"/>
  <c r="AH281" i="20"/>
  <c r="AG281" i="20"/>
  <c r="AF281" i="20"/>
  <c r="AE281" i="20"/>
  <c r="AD281" i="20"/>
  <c r="AC281" i="20"/>
  <c r="AB281" i="20"/>
  <c r="AA281" i="20"/>
  <c r="Z281" i="20"/>
  <c r="Y281" i="20"/>
  <c r="X281" i="20"/>
  <c r="W281" i="20"/>
  <c r="V281" i="20"/>
  <c r="U281" i="20"/>
  <c r="T281" i="20"/>
  <c r="S281" i="20"/>
  <c r="R281" i="20"/>
  <c r="Q281" i="20"/>
  <c r="P281" i="20"/>
  <c r="O281" i="20"/>
  <c r="N281" i="20"/>
  <c r="M281" i="20"/>
  <c r="L281" i="20"/>
  <c r="K281" i="20"/>
  <c r="J281" i="20"/>
  <c r="I281" i="20"/>
  <c r="H281" i="20"/>
  <c r="G281" i="20"/>
  <c r="F281" i="20"/>
  <c r="E281" i="20"/>
  <c r="D281" i="20"/>
  <c r="C281" i="20"/>
  <c r="B281" i="20"/>
  <c r="A281" i="20"/>
  <c r="BE280" i="20"/>
  <c r="BD280" i="20"/>
  <c r="BC280" i="20"/>
  <c r="BB280" i="20"/>
  <c r="BA280" i="20"/>
  <c r="AZ280" i="20"/>
  <c r="AY280" i="20"/>
  <c r="AX280" i="20"/>
  <c r="AW280" i="20"/>
  <c r="AV280" i="20"/>
  <c r="AU280" i="20"/>
  <c r="AT280" i="20"/>
  <c r="AS280" i="20"/>
  <c r="AR280" i="20"/>
  <c r="AQ280" i="20"/>
  <c r="AP280" i="20"/>
  <c r="AO280" i="20"/>
  <c r="AN280" i="20"/>
  <c r="AM280" i="20"/>
  <c r="AL280" i="20"/>
  <c r="AK280" i="20"/>
  <c r="AJ280" i="20"/>
  <c r="AI280" i="20"/>
  <c r="AH280" i="20"/>
  <c r="AG280" i="20"/>
  <c r="AF280" i="20"/>
  <c r="AE280" i="20"/>
  <c r="AD280" i="20"/>
  <c r="AC280" i="20"/>
  <c r="AB280" i="20"/>
  <c r="AA280" i="20"/>
  <c r="Z280" i="20"/>
  <c r="Y280" i="20"/>
  <c r="X280" i="20"/>
  <c r="W280" i="20"/>
  <c r="V280" i="20"/>
  <c r="U280" i="20"/>
  <c r="T280" i="20"/>
  <c r="S280" i="20"/>
  <c r="R280" i="20"/>
  <c r="Q280" i="20"/>
  <c r="P280" i="20"/>
  <c r="O280" i="20"/>
  <c r="N280" i="20"/>
  <c r="M280" i="20"/>
  <c r="L280" i="20"/>
  <c r="K280" i="20"/>
  <c r="J280" i="20"/>
  <c r="I280" i="20"/>
  <c r="H280" i="20"/>
  <c r="G280" i="20"/>
  <c r="F280" i="20"/>
  <c r="E280" i="20"/>
  <c r="D280" i="20"/>
  <c r="C280" i="20"/>
  <c r="B280" i="20"/>
  <c r="A280" i="20"/>
  <c r="BE279" i="20"/>
  <c r="BD279" i="20"/>
  <c r="BC279" i="20"/>
  <c r="BB279" i="20"/>
  <c r="BA279" i="20"/>
  <c r="AZ279" i="20"/>
  <c r="AY279" i="20"/>
  <c r="AX279" i="20"/>
  <c r="AW279" i="20"/>
  <c r="AV279" i="20"/>
  <c r="AU279" i="20"/>
  <c r="AT279" i="20"/>
  <c r="AS279" i="20"/>
  <c r="AR279" i="20"/>
  <c r="AQ279" i="20"/>
  <c r="AP279" i="20"/>
  <c r="AO279" i="20"/>
  <c r="AN279" i="20"/>
  <c r="AM279" i="20"/>
  <c r="AL279" i="20"/>
  <c r="AK279" i="20"/>
  <c r="AJ279" i="20"/>
  <c r="AI279" i="20"/>
  <c r="AH279" i="20"/>
  <c r="AG279" i="20"/>
  <c r="AF279" i="20"/>
  <c r="AE279" i="20"/>
  <c r="AD279" i="20"/>
  <c r="AC279" i="20"/>
  <c r="AB279" i="20"/>
  <c r="AA279" i="20"/>
  <c r="Z279" i="20"/>
  <c r="Y279" i="20"/>
  <c r="X279" i="20"/>
  <c r="W279" i="20"/>
  <c r="V279" i="20"/>
  <c r="U279" i="20"/>
  <c r="T279" i="20"/>
  <c r="S279" i="20"/>
  <c r="R279" i="20"/>
  <c r="Q279" i="20"/>
  <c r="P279" i="20"/>
  <c r="O279" i="20"/>
  <c r="N279" i="20"/>
  <c r="M279" i="20"/>
  <c r="L279" i="20"/>
  <c r="K279" i="20"/>
  <c r="J279" i="20"/>
  <c r="I279" i="20"/>
  <c r="H279" i="20"/>
  <c r="G279" i="20"/>
  <c r="F279" i="20"/>
  <c r="E279" i="20"/>
  <c r="D279" i="20"/>
  <c r="C279" i="20"/>
  <c r="B279" i="20"/>
  <c r="A279" i="20"/>
  <c r="BE278" i="20"/>
  <c r="BD278" i="20"/>
  <c r="BC278" i="20"/>
  <c r="BB278" i="20"/>
  <c r="BA278" i="20"/>
  <c r="AZ278" i="20"/>
  <c r="AY278" i="20"/>
  <c r="AX278" i="20"/>
  <c r="AW278" i="20"/>
  <c r="AV278" i="20"/>
  <c r="AU278" i="20"/>
  <c r="AT278" i="20"/>
  <c r="AS278" i="20"/>
  <c r="AR278" i="20"/>
  <c r="AQ278" i="20"/>
  <c r="AP278" i="20"/>
  <c r="AO278" i="20"/>
  <c r="AN278" i="20"/>
  <c r="AM278" i="20"/>
  <c r="AL278" i="20"/>
  <c r="AK278" i="20"/>
  <c r="AJ278" i="20"/>
  <c r="AI278" i="20"/>
  <c r="AH278" i="20"/>
  <c r="AG278" i="20"/>
  <c r="AF278" i="20"/>
  <c r="AE278" i="20"/>
  <c r="AD278" i="20"/>
  <c r="AC278" i="20"/>
  <c r="AB278" i="20"/>
  <c r="AA278" i="20"/>
  <c r="Z278" i="20"/>
  <c r="Y278" i="20"/>
  <c r="X278" i="20"/>
  <c r="W278" i="20"/>
  <c r="V278" i="20"/>
  <c r="U278" i="20"/>
  <c r="T278" i="20"/>
  <c r="S278" i="20"/>
  <c r="R278" i="20"/>
  <c r="Q278" i="20"/>
  <c r="P278" i="20"/>
  <c r="O278" i="20"/>
  <c r="N278" i="20"/>
  <c r="M278" i="20"/>
  <c r="L278" i="20"/>
  <c r="K278" i="20"/>
  <c r="J278" i="20"/>
  <c r="I278" i="20"/>
  <c r="H278" i="20"/>
  <c r="G278" i="20"/>
  <c r="F278" i="20"/>
  <c r="E278" i="20"/>
  <c r="D278" i="20"/>
  <c r="C278" i="20"/>
  <c r="B278" i="20"/>
  <c r="A278" i="20"/>
  <c r="BE277" i="20"/>
  <c r="BD277" i="20"/>
  <c r="BC277" i="20"/>
  <c r="BB277" i="20"/>
  <c r="BA277" i="20"/>
  <c r="AZ277" i="20"/>
  <c r="AY277" i="20"/>
  <c r="AX277" i="20"/>
  <c r="AW277" i="20"/>
  <c r="AV277" i="20"/>
  <c r="AU277" i="20"/>
  <c r="AT277" i="20"/>
  <c r="AS277" i="20"/>
  <c r="AR277" i="20"/>
  <c r="AQ277" i="20"/>
  <c r="AP277" i="20"/>
  <c r="AO277" i="20"/>
  <c r="AN277" i="20"/>
  <c r="AM277" i="20"/>
  <c r="AL277" i="20"/>
  <c r="AK277" i="20"/>
  <c r="AJ277" i="20"/>
  <c r="AI277" i="20"/>
  <c r="AH277" i="20"/>
  <c r="AG277" i="20"/>
  <c r="AF277" i="20"/>
  <c r="AE277" i="20"/>
  <c r="AD277" i="20"/>
  <c r="AC277" i="20"/>
  <c r="AB277" i="20"/>
  <c r="AA277" i="20"/>
  <c r="Z277" i="20"/>
  <c r="Y277" i="20"/>
  <c r="X277" i="20"/>
  <c r="W277" i="20"/>
  <c r="V277" i="20"/>
  <c r="U277" i="20"/>
  <c r="T277" i="20"/>
  <c r="S277" i="20"/>
  <c r="R277" i="20"/>
  <c r="Q277" i="20"/>
  <c r="P277" i="20"/>
  <c r="O277" i="20"/>
  <c r="N277" i="20"/>
  <c r="M277" i="20"/>
  <c r="L277" i="20"/>
  <c r="K277" i="20"/>
  <c r="J277" i="20"/>
  <c r="I277" i="20"/>
  <c r="H277" i="20"/>
  <c r="G277" i="20"/>
  <c r="F277" i="20"/>
  <c r="E277" i="20"/>
  <c r="D277" i="20"/>
  <c r="C277" i="20"/>
  <c r="B277" i="20"/>
  <c r="A277" i="20"/>
  <c r="BE276" i="20"/>
  <c r="BD276" i="20"/>
  <c r="BC276" i="20"/>
  <c r="BB276" i="20"/>
  <c r="BA276" i="20"/>
  <c r="AZ276" i="20"/>
  <c r="AY276" i="20"/>
  <c r="AX276" i="20"/>
  <c r="AW276" i="20"/>
  <c r="AV276" i="20"/>
  <c r="AU276" i="20"/>
  <c r="AT276" i="20"/>
  <c r="AS276" i="20"/>
  <c r="AR276" i="20"/>
  <c r="AQ276" i="20"/>
  <c r="AP276" i="20"/>
  <c r="AO276" i="20"/>
  <c r="AN276" i="20"/>
  <c r="AM276" i="20"/>
  <c r="AL276" i="20"/>
  <c r="AK276" i="20"/>
  <c r="AJ276" i="20"/>
  <c r="AI276" i="20"/>
  <c r="AH276" i="20"/>
  <c r="AG276" i="20"/>
  <c r="AF276" i="20"/>
  <c r="AE276" i="20"/>
  <c r="AD276" i="20"/>
  <c r="AC276" i="20"/>
  <c r="AB276" i="20"/>
  <c r="AA276" i="20"/>
  <c r="Z276" i="20"/>
  <c r="Y276" i="20"/>
  <c r="X276" i="20"/>
  <c r="W276" i="20"/>
  <c r="V276" i="20"/>
  <c r="U276" i="20"/>
  <c r="T276" i="20"/>
  <c r="S276" i="20"/>
  <c r="R276" i="20"/>
  <c r="Q276" i="20"/>
  <c r="P276" i="20"/>
  <c r="O276" i="20"/>
  <c r="N276" i="20"/>
  <c r="M276" i="20"/>
  <c r="L276" i="20"/>
  <c r="K276" i="20"/>
  <c r="J276" i="20"/>
  <c r="I276" i="20"/>
  <c r="H276" i="20"/>
  <c r="G276" i="20"/>
  <c r="F276" i="20"/>
  <c r="E276" i="20"/>
  <c r="D276" i="20"/>
  <c r="C276" i="20"/>
  <c r="B276" i="20"/>
  <c r="A276" i="20"/>
  <c r="BE275" i="20"/>
  <c r="BD275" i="20"/>
  <c r="BC275" i="20"/>
  <c r="BB275" i="20"/>
  <c r="BA275" i="20"/>
  <c r="AZ275" i="20"/>
  <c r="AY275" i="20"/>
  <c r="AX275" i="20"/>
  <c r="AW275" i="20"/>
  <c r="AV275" i="20"/>
  <c r="AU275" i="20"/>
  <c r="AT275" i="20"/>
  <c r="AS275" i="20"/>
  <c r="AR275" i="20"/>
  <c r="AQ275" i="20"/>
  <c r="AP275" i="20"/>
  <c r="AO275" i="20"/>
  <c r="AN275" i="20"/>
  <c r="AM275" i="20"/>
  <c r="AL275" i="20"/>
  <c r="AK275" i="20"/>
  <c r="AJ275" i="20"/>
  <c r="AI275" i="20"/>
  <c r="AH275" i="20"/>
  <c r="AG275" i="20"/>
  <c r="AF275" i="20"/>
  <c r="AE275" i="20"/>
  <c r="AD275" i="20"/>
  <c r="AC275" i="20"/>
  <c r="AB275" i="20"/>
  <c r="AA275" i="20"/>
  <c r="Z275" i="20"/>
  <c r="Y275" i="20"/>
  <c r="X275" i="20"/>
  <c r="W275" i="20"/>
  <c r="V275" i="20"/>
  <c r="U275" i="20"/>
  <c r="T275" i="20"/>
  <c r="S275" i="20"/>
  <c r="R275" i="20"/>
  <c r="Q275" i="20"/>
  <c r="P275" i="20"/>
  <c r="O275" i="20"/>
  <c r="N275" i="20"/>
  <c r="M275" i="20"/>
  <c r="L275" i="20"/>
  <c r="K275" i="20"/>
  <c r="J275" i="20"/>
  <c r="I275" i="20"/>
  <c r="H275" i="20"/>
  <c r="G275" i="20"/>
  <c r="F275" i="20"/>
  <c r="E275" i="20"/>
  <c r="D275" i="20"/>
  <c r="C275" i="20"/>
  <c r="B275" i="20"/>
  <c r="A275" i="20"/>
  <c r="BE274" i="20"/>
  <c r="BD274" i="20"/>
  <c r="BC274" i="20"/>
  <c r="BB274" i="20"/>
  <c r="BA274" i="20"/>
  <c r="AZ274" i="20"/>
  <c r="AY274" i="20"/>
  <c r="AX274" i="20"/>
  <c r="AW274" i="20"/>
  <c r="AV274" i="20"/>
  <c r="AU274" i="20"/>
  <c r="AT274" i="20"/>
  <c r="AS274" i="20"/>
  <c r="AR274" i="20"/>
  <c r="AQ274" i="20"/>
  <c r="AP274" i="20"/>
  <c r="AO274" i="20"/>
  <c r="AN274" i="20"/>
  <c r="AM274" i="20"/>
  <c r="AL274" i="20"/>
  <c r="AK274" i="20"/>
  <c r="AJ274" i="20"/>
  <c r="AI274" i="20"/>
  <c r="AH274" i="20"/>
  <c r="AG274" i="20"/>
  <c r="AF274" i="20"/>
  <c r="AE274" i="20"/>
  <c r="AD274" i="20"/>
  <c r="AC274" i="20"/>
  <c r="AB274" i="20"/>
  <c r="AA274" i="20"/>
  <c r="Z274" i="20"/>
  <c r="Y274" i="20"/>
  <c r="X274" i="20"/>
  <c r="W274" i="20"/>
  <c r="V274" i="20"/>
  <c r="U274" i="20"/>
  <c r="T274" i="20"/>
  <c r="S274" i="20"/>
  <c r="R274" i="20"/>
  <c r="Q274" i="20"/>
  <c r="P274" i="20"/>
  <c r="O274" i="20"/>
  <c r="N274" i="20"/>
  <c r="M274" i="20"/>
  <c r="L274" i="20"/>
  <c r="K274" i="20"/>
  <c r="J274" i="20"/>
  <c r="I274" i="20"/>
  <c r="H274" i="20"/>
  <c r="G274" i="20"/>
  <c r="F274" i="20"/>
  <c r="E274" i="20"/>
  <c r="D274" i="20"/>
  <c r="C274" i="20"/>
  <c r="B274" i="20"/>
  <c r="A274" i="20"/>
  <c r="BE273" i="20"/>
  <c r="BD273" i="20"/>
  <c r="BC273" i="20"/>
  <c r="BB273" i="20"/>
  <c r="BA273" i="20"/>
  <c r="AZ273" i="20"/>
  <c r="AY273" i="20"/>
  <c r="AX273" i="20"/>
  <c r="AW273" i="20"/>
  <c r="AV273" i="20"/>
  <c r="AU273" i="20"/>
  <c r="AT273" i="20"/>
  <c r="AS273" i="20"/>
  <c r="AR273" i="20"/>
  <c r="AQ273" i="20"/>
  <c r="AP273" i="20"/>
  <c r="AO273" i="20"/>
  <c r="AN273" i="20"/>
  <c r="AM273" i="20"/>
  <c r="AL273" i="20"/>
  <c r="AK273" i="20"/>
  <c r="AJ273" i="20"/>
  <c r="AI273" i="20"/>
  <c r="AH273" i="20"/>
  <c r="AG273" i="20"/>
  <c r="AF273" i="20"/>
  <c r="AE273" i="20"/>
  <c r="AD273" i="20"/>
  <c r="AC273" i="20"/>
  <c r="AB273" i="20"/>
  <c r="AA273" i="20"/>
  <c r="Z273" i="20"/>
  <c r="Y273" i="20"/>
  <c r="X273" i="20"/>
  <c r="W273" i="20"/>
  <c r="V273" i="20"/>
  <c r="U273" i="20"/>
  <c r="T273" i="20"/>
  <c r="S273" i="20"/>
  <c r="R273" i="20"/>
  <c r="Q273" i="20"/>
  <c r="P273" i="20"/>
  <c r="O273" i="20"/>
  <c r="N273" i="20"/>
  <c r="M273" i="20"/>
  <c r="L273" i="20"/>
  <c r="K273" i="20"/>
  <c r="J273" i="20"/>
  <c r="I273" i="20"/>
  <c r="H273" i="20"/>
  <c r="G273" i="20"/>
  <c r="F273" i="20"/>
  <c r="E273" i="20"/>
  <c r="D273" i="20"/>
  <c r="C273" i="20"/>
  <c r="B273" i="20"/>
  <c r="A273" i="20"/>
  <c r="BE272" i="20"/>
  <c r="BD272" i="20"/>
  <c r="BC272" i="20"/>
  <c r="BB272" i="20"/>
  <c r="BA272" i="20"/>
  <c r="AZ272" i="20"/>
  <c r="AY272" i="20"/>
  <c r="AX272" i="20"/>
  <c r="AW272" i="20"/>
  <c r="AV272" i="20"/>
  <c r="AU272" i="20"/>
  <c r="AT272" i="20"/>
  <c r="AS272" i="20"/>
  <c r="AR272" i="20"/>
  <c r="AQ272" i="20"/>
  <c r="AP272" i="20"/>
  <c r="AO272" i="20"/>
  <c r="AN272" i="20"/>
  <c r="AM272" i="20"/>
  <c r="AL272" i="20"/>
  <c r="AK272" i="20"/>
  <c r="AJ272" i="20"/>
  <c r="AI272" i="20"/>
  <c r="AH272" i="20"/>
  <c r="AG272" i="20"/>
  <c r="AF272" i="20"/>
  <c r="AE272" i="20"/>
  <c r="AD272" i="20"/>
  <c r="AC272" i="20"/>
  <c r="AB272" i="20"/>
  <c r="AA272" i="20"/>
  <c r="Z272" i="20"/>
  <c r="Y272" i="20"/>
  <c r="X272" i="20"/>
  <c r="W272" i="20"/>
  <c r="V272" i="20"/>
  <c r="U272" i="20"/>
  <c r="T272" i="20"/>
  <c r="S272" i="20"/>
  <c r="R272" i="20"/>
  <c r="Q272" i="20"/>
  <c r="P272" i="20"/>
  <c r="O272" i="20"/>
  <c r="N272" i="20"/>
  <c r="M272" i="20"/>
  <c r="L272" i="20"/>
  <c r="K272" i="20"/>
  <c r="J272" i="20"/>
  <c r="I272" i="20"/>
  <c r="H272" i="20"/>
  <c r="G272" i="20"/>
  <c r="F272" i="20"/>
  <c r="E272" i="20"/>
  <c r="D272" i="20"/>
  <c r="C272" i="20"/>
  <c r="B272" i="20"/>
  <c r="A272" i="20"/>
  <c r="BE271" i="20"/>
  <c r="BD271" i="20"/>
  <c r="BC271" i="20"/>
  <c r="BB271" i="20"/>
  <c r="BA271" i="20"/>
  <c r="AZ271" i="20"/>
  <c r="AY271" i="20"/>
  <c r="AX271" i="20"/>
  <c r="AW271" i="20"/>
  <c r="AV271" i="20"/>
  <c r="AU271" i="20"/>
  <c r="AT271" i="20"/>
  <c r="AS271" i="20"/>
  <c r="AR271" i="20"/>
  <c r="AQ271" i="20"/>
  <c r="AP271" i="20"/>
  <c r="AO271" i="20"/>
  <c r="AN271" i="20"/>
  <c r="AM271" i="20"/>
  <c r="AL271" i="20"/>
  <c r="AK271" i="20"/>
  <c r="AJ271" i="20"/>
  <c r="AI271" i="20"/>
  <c r="AH271" i="20"/>
  <c r="AG271" i="20"/>
  <c r="AF271" i="20"/>
  <c r="AE271" i="20"/>
  <c r="AD271" i="20"/>
  <c r="AC271" i="20"/>
  <c r="AB271" i="20"/>
  <c r="AA271" i="20"/>
  <c r="Z271" i="20"/>
  <c r="Y271" i="20"/>
  <c r="X271" i="20"/>
  <c r="W271" i="20"/>
  <c r="V271" i="20"/>
  <c r="U271" i="20"/>
  <c r="T271" i="20"/>
  <c r="S271" i="20"/>
  <c r="R271" i="20"/>
  <c r="Q271" i="20"/>
  <c r="P271" i="20"/>
  <c r="O271" i="20"/>
  <c r="N271" i="20"/>
  <c r="M271" i="20"/>
  <c r="L271" i="20"/>
  <c r="K271" i="20"/>
  <c r="J271" i="20"/>
  <c r="I271" i="20"/>
  <c r="H271" i="20"/>
  <c r="G271" i="20"/>
  <c r="F271" i="20"/>
  <c r="E271" i="20"/>
  <c r="D271" i="20"/>
  <c r="C271" i="20"/>
  <c r="B271" i="20"/>
  <c r="A271" i="20"/>
  <c r="BE270" i="20"/>
  <c r="BD270" i="20"/>
  <c r="BC270" i="20"/>
  <c r="BB270" i="20"/>
  <c r="BA270" i="20"/>
  <c r="AZ270" i="20"/>
  <c r="AY270" i="20"/>
  <c r="AX270" i="20"/>
  <c r="AW270" i="20"/>
  <c r="AV270" i="20"/>
  <c r="AU270" i="20"/>
  <c r="AT270" i="20"/>
  <c r="AS270" i="20"/>
  <c r="AR270" i="20"/>
  <c r="AQ270" i="20"/>
  <c r="AP270" i="20"/>
  <c r="AO270" i="20"/>
  <c r="AN270" i="20"/>
  <c r="AM270" i="20"/>
  <c r="AL270" i="20"/>
  <c r="AK270" i="20"/>
  <c r="AJ270" i="20"/>
  <c r="AI270" i="20"/>
  <c r="AH270" i="20"/>
  <c r="AG270" i="20"/>
  <c r="AF270" i="20"/>
  <c r="AE270" i="20"/>
  <c r="AD270" i="20"/>
  <c r="AC270" i="20"/>
  <c r="AB270" i="20"/>
  <c r="AA270" i="20"/>
  <c r="Z270" i="20"/>
  <c r="Y270" i="20"/>
  <c r="X270" i="20"/>
  <c r="W270" i="20"/>
  <c r="V270" i="20"/>
  <c r="U270" i="20"/>
  <c r="T270" i="20"/>
  <c r="S270" i="20"/>
  <c r="R270" i="20"/>
  <c r="Q270" i="20"/>
  <c r="P270" i="20"/>
  <c r="O270" i="20"/>
  <c r="N270" i="20"/>
  <c r="M270" i="20"/>
  <c r="L270" i="20"/>
  <c r="K270" i="20"/>
  <c r="J270" i="20"/>
  <c r="I270" i="20"/>
  <c r="H270" i="20"/>
  <c r="G270" i="20"/>
  <c r="F270" i="20"/>
  <c r="E270" i="20"/>
  <c r="D270" i="20"/>
  <c r="C270" i="20"/>
  <c r="B270" i="20"/>
  <c r="A270" i="20"/>
  <c r="BE269" i="20"/>
  <c r="BD269" i="20"/>
  <c r="BC269" i="20"/>
  <c r="BB269" i="20"/>
  <c r="BA269" i="20"/>
  <c r="AZ269" i="20"/>
  <c r="AY269" i="20"/>
  <c r="AX269" i="20"/>
  <c r="AW269" i="20"/>
  <c r="AV269" i="20"/>
  <c r="AU269" i="20"/>
  <c r="AT269" i="20"/>
  <c r="AS269" i="20"/>
  <c r="AR269" i="20"/>
  <c r="AQ269" i="20"/>
  <c r="AP269" i="20"/>
  <c r="AO269" i="20"/>
  <c r="AN269" i="20"/>
  <c r="AM269" i="20"/>
  <c r="AL269" i="20"/>
  <c r="AK269" i="20"/>
  <c r="AJ269" i="20"/>
  <c r="AI269" i="20"/>
  <c r="AH269" i="20"/>
  <c r="AG269" i="20"/>
  <c r="AF269" i="20"/>
  <c r="AE269" i="20"/>
  <c r="AD269" i="20"/>
  <c r="AC269" i="20"/>
  <c r="AB269" i="20"/>
  <c r="AA269" i="20"/>
  <c r="Z269" i="20"/>
  <c r="Y269" i="20"/>
  <c r="X269" i="20"/>
  <c r="W269" i="20"/>
  <c r="V269" i="20"/>
  <c r="U269" i="20"/>
  <c r="T269" i="20"/>
  <c r="S269" i="20"/>
  <c r="R269" i="20"/>
  <c r="Q269" i="20"/>
  <c r="P269" i="20"/>
  <c r="O269" i="20"/>
  <c r="N269" i="20"/>
  <c r="M269" i="20"/>
  <c r="L269" i="20"/>
  <c r="K269" i="20"/>
  <c r="J269" i="20"/>
  <c r="I269" i="20"/>
  <c r="H269" i="20"/>
  <c r="G269" i="20"/>
  <c r="F269" i="20"/>
  <c r="E269" i="20"/>
  <c r="D269" i="20"/>
  <c r="C269" i="20"/>
  <c r="B269" i="20"/>
  <c r="A269" i="20"/>
  <c r="BE268" i="20"/>
  <c r="BD268" i="20"/>
  <c r="BC268" i="20"/>
  <c r="BB268" i="20"/>
  <c r="BA268" i="20"/>
  <c r="AZ268" i="20"/>
  <c r="AY268" i="20"/>
  <c r="AX268" i="20"/>
  <c r="AW268" i="20"/>
  <c r="AV268" i="20"/>
  <c r="AU268" i="20"/>
  <c r="AT268" i="20"/>
  <c r="AS268" i="20"/>
  <c r="AR268" i="20"/>
  <c r="AQ268" i="20"/>
  <c r="AP268" i="20"/>
  <c r="AO268" i="20"/>
  <c r="AN268" i="20"/>
  <c r="AM268" i="20"/>
  <c r="AL268" i="20"/>
  <c r="AK268" i="20"/>
  <c r="AJ268" i="20"/>
  <c r="AI268" i="20"/>
  <c r="AH268" i="20"/>
  <c r="AG268" i="20"/>
  <c r="AF268" i="20"/>
  <c r="AE268" i="20"/>
  <c r="AD268" i="20"/>
  <c r="AC268" i="20"/>
  <c r="AB268" i="20"/>
  <c r="AA268" i="20"/>
  <c r="Z268" i="20"/>
  <c r="Y268" i="20"/>
  <c r="X268" i="20"/>
  <c r="W268" i="20"/>
  <c r="V268" i="20"/>
  <c r="U268" i="20"/>
  <c r="T268" i="20"/>
  <c r="S268" i="20"/>
  <c r="R268" i="20"/>
  <c r="Q268" i="20"/>
  <c r="P268" i="20"/>
  <c r="O268" i="20"/>
  <c r="N268" i="20"/>
  <c r="M268" i="20"/>
  <c r="L268" i="20"/>
  <c r="K268" i="20"/>
  <c r="J268" i="20"/>
  <c r="I268" i="20"/>
  <c r="H268" i="20"/>
  <c r="G268" i="20"/>
  <c r="F268" i="20"/>
  <c r="E268" i="20"/>
  <c r="D268" i="20"/>
  <c r="C268" i="20"/>
  <c r="B268" i="20"/>
  <c r="A268" i="20"/>
  <c r="BE267" i="20"/>
  <c r="BD267" i="20"/>
  <c r="BC267" i="20"/>
  <c r="BB267" i="20"/>
  <c r="BA267" i="20"/>
  <c r="AZ267" i="20"/>
  <c r="AY267" i="20"/>
  <c r="AX267" i="20"/>
  <c r="AW267" i="20"/>
  <c r="AV267" i="20"/>
  <c r="AU267" i="20"/>
  <c r="AT267" i="20"/>
  <c r="AS267" i="20"/>
  <c r="AR267" i="20"/>
  <c r="AQ267" i="20"/>
  <c r="AP267" i="20"/>
  <c r="AO267" i="20"/>
  <c r="AN267" i="20"/>
  <c r="AM267" i="20"/>
  <c r="AL267" i="20"/>
  <c r="AK267" i="20"/>
  <c r="AJ267" i="20"/>
  <c r="AI267" i="20"/>
  <c r="AH267" i="20"/>
  <c r="AG267" i="20"/>
  <c r="AF267" i="20"/>
  <c r="AE267" i="20"/>
  <c r="AD267" i="20"/>
  <c r="AC267" i="20"/>
  <c r="AB267" i="20"/>
  <c r="AA267" i="20"/>
  <c r="Z267" i="20"/>
  <c r="Y267" i="20"/>
  <c r="X267" i="20"/>
  <c r="W267" i="20"/>
  <c r="V267" i="20"/>
  <c r="U267" i="20"/>
  <c r="T267" i="20"/>
  <c r="S267" i="20"/>
  <c r="R267" i="20"/>
  <c r="Q267" i="20"/>
  <c r="P267" i="20"/>
  <c r="O267" i="20"/>
  <c r="N267" i="20"/>
  <c r="M267" i="20"/>
  <c r="L267" i="20"/>
  <c r="K267" i="20"/>
  <c r="J267" i="20"/>
  <c r="I267" i="20"/>
  <c r="H267" i="20"/>
  <c r="G267" i="20"/>
  <c r="F267" i="20"/>
  <c r="E267" i="20"/>
  <c r="D267" i="20"/>
  <c r="C267" i="20"/>
  <c r="B267" i="20"/>
  <c r="A267" i="20"/>
  <c r="BE266" i="20"/>
  <c r="BD266" i="20"/>
  <c r="BC266" i="20"/>
  <c r="BB266" i="20"/>
  <c r="BA266" i="20"/>
  <c r="AZ266" i="20"/>
  <c r="AY266" i="20"/>
  <c r="AX266" i="20"/>
  <c r="AW266" i="20"/>
  <c r="AV266" i="20"/>
  <c r="AU266" i="20"/>
  <c r="AT266" i="20"/>
  <c r="AS266" i="20"/>
  <c r="AR266" i="20"/>
  <c r="AQ266" i="20"/>
  <c r="AP266" i="20"/>
  <c r="AO266" i="20"/>
  <c r="AN266" i="20"/>
  <c r="AM266" i="20"/>
  <c r="AL266" i="20"/>
  <c r="AK266" i="20"/>
  <c r="AJ266" i="20"/>
  <c r="AI266" i="20"/>
  <c r="AH266" i="20"/>
  <c r="AG266" i="20"/>
  <c r="AF266" i="20"/>
  <c r="AE266" i="20"/>
  <c r="AD266" i="20"/>
  <c r="AC266" i="20"/>
  <c r="AB266" i="20"/>
  <c r="AA266" i="20"/>
  <c r="Z266" i="20"/>
  <c r="Y266" i="20"/>
  <c r="X266" i="20"/>
  <c r="W266" i="20"/>
  <c r="V266" i="20"/>
  <c r="U266" i="20"/>
  <c r="T266" i="20"/>
  <c r="S266" i="20"/>
  <c r="R266" i="20"/>
  <c r="Q266" i="20"/>
  <c r="P266" i="20"/>
  <c r="O266" i="20"/>
  <c r="N266" i="20"/>
  <c r="M266" i="20"/>
  <c r="L266" i="20"/>
  <c r="K266" i="20"/>
  <c r="J266" i="20"/>
  <c r="I266" i="20"/>
  <c r="H266" i="20"/>
  <c r="G266" i="20"/>
  <c r="F266" i="20"/>
  <c r="E266" i="20"/>
  <c r="D266" i="20"/>
  <c r="C266" i="20"/>
  <c r="B266" i="20"/>
  <c r="A266" i="20"/>
  <c r="BE265" i="20"/>
  <c r="BD265" i="20"/>
  <c r="BC265" i="20"/>
  <c r="BB265" i="20"/>
  <c r="BA265" i="20"/>
  <c r="AZ265" i="20"/>
  <c r="AY265" i="20"/>
  <c r="AX265" i="20"/>
  <c r="AW265" i="20"/>
  <c r="AV265" i="20"/>
  <c r="AU265" i="20"/>
  <c r="AT265" i="20"/>
  <c r="AS265" i="20"/>
  <c r="AR265" i="20"/>
  <c r="AQ265" i="20"/>
  <c r="AP265" i="20"/>
  <c r="AO265" i="20"/>
  <c r="AN265" i="20"/>
  <c r="AM265" i="20"/>
  <c r="AL265" i="20"/>
  <c r="AK265" i="20"/>
  <c r="AJ265" i="20"/>
  <c r="AI265" i="20"/>
  <c r="AH265" i="20"/>
  <c r="AG265" i="20"/>
  <c r="AF265" i="20"/>
  <c r="AE265" i="20"/>
  <c r="AD265" i="20"/>
  <c r="AC265" i="20"/>
  <c r="AB265" i="20"/>
  <c r="AA265" i="20"/>
  <c r="Z265" i="20"/>
  <c r="Y265" i="20"/>
  <c r="X265" i="20"/>
  <c r="W265" i="20"/>
  <c r="V265" i="20"/>
  <c r="U265" i="20"/>
  <c r="T265" i="20"/>
  <c r="S265" i="20"/>
  <c r="R265" i="20"/>
  <c r="Q265" i="20"/>
  <c r="P265" i="20"/>
  <c r="O265" i="20"/>
  <c r="N265" i="20"/>
  <c r="M265" i="20"/>
  <c r="L265" i="20"/>
  <c r="K265" i="20"/>
  <c r="J265" i="20"/>
  <c r="I265" i="20"/>
  <c r="H265" i="20"/>
  <c r="G265" i="20"/>
  <c r="F265" i="20"/>
  <c r="E265" i="20"/>
  <c r="D265" i="20"/>
  <c r="C265" i="20"/>
  <c r="B265" i="20"/>
  <c r="A265" i="20"/>
  <c r="BE264" i="20"/>
  <c r="BD264" i="20"/>
  <c r="BC264" i="20"/>
  <c r="BB264" i="20"/>
  <c r="BA264" i="20"/>
  <c r="AZ264" i="20"/>
  <c r="AY264" i="20"/>
  <c r="AX264" i="20"/>
  <c r="AW264" i="20"/>
  <c r="AV264" i="20"/>
  <c r="AU264" i="20"/>
  <c r="AT264" i="20"/>
  <c r="AS264" i="20"/>
  <c r="AR264" i="20"/>
  <c r="AQ264" i="20"/>
  <c r="AP264" i="20"/>
  <c r="AO264" i="20"/>
  <c r="AN264" i="20"/>
  <c r="AM264" i="20"/>
  <c r="AL264" i="20"/>
  <c r="AK264" i="20"/>
  <c r="AJ264" i="20"/>
  <c r="AI264" i="20"/>
  <c r="AH264" i="20"/>
  <c r="AG264" i="20"/>
  <c r="AF264" i="20"/>
  <c r="AE264" i="20"/>
  <c r="AD264" i="20"/>
  <c r="AC264" i="20"/>
  <c r="AB264" i="20"/>
  <c r="AA264" i="20"/>
  <c r="Z264" i="20"/>
  <c r="Y264" i="20"/>
  <c r="X264" i="20"/>
  <c r="W264" i="20"/>
  <c r="V264" i="20"/>
  <c r="U264" i="20"/>
  <c r="T264" i="20"/>
  <c r="S264" i="20"/>
  <c r="R264" i="20"/>
  <c r="Q264" i="20"/>
  <c r="P264" i="20"/>
  <c r="O264" i="20"/>
  <c r="N264" i="20"/>
  <c r="M264" i="20"/>
  <c r="L264" i="20"/>
  <c r="K264" i="20"/>
  <c r="J264" i="20"/>
  <c r="I264" i="20"/>
  <c r="H264" i="20"/>
  <c r="G264" i="20"/>
  <c r="F264" i="20"/>
  <c r="E264" i="20"/>
  <c r="D264" i="20"/>
  <c r="C264" i="20"/>
  <c r="B264" i="20"/>
  <c r="A264" i="20"/>
  <c r="BE263" i="20"/>
  <c r="BD263" i="20"/>
  <c r="BC263" i="20"/>
  <c r="BB263" i="20"/>
  <c r="BA263" i="20"/>
  <c r="AZ263" i="20"/>
  <c r="AY263" i="20"/>
  <c r="AX263" i="20"/>
  <c r="AW263" i="20"/>
  <c r="AV263" i="20"/>
  <c r="AU263" i="20"/>
  <c r="AT263" i="20"/>
  <c r="AS263" i="20"/>
  <c r="AR263" i="20"/>
  <c r="AQ263" i="20"/>
  <c r="AP263" i="20"/>
  <c r="AO263" i="20"/>
  <c r="AN263" i="20"/>
  <c r="AM263" i="20"/>
  <c r="AL263" i="20"/>
  <c r="AK263" i="20"/>
  <c r="AJ263" i="20"/>
  <c r="AI263" i="20"/>
  <c r="AH263" i="20"/>
  <c r="AG263" i="20"/>
  <c r="AF263" i="20"/>
  <c r="AE263" i="20"/>
  <c r="AD263" i="20"/>
  <c r="AC263" i="20"/>
  <c r="AB263" i="20"/>
  <c r="AA263" i="20"/>
  <c r="Z263" i="20"/>
  <c r="Y263" i="20"/>
  <c r="X263" i="20"/>
  <c r="W263" i="20"/>
  <c r="V263" i="20"/>
  <c r="U263" i="20"/>
  <c r="T263" i="20"/>
  <c r="S263" i="20"/>
  <c r="R263" i="20"/>
  <c r="Q263" i="20"/>
  <c r="P263" i="20"/>
  <c r="O263" i="20"/>
  <c r="N263" i="20"/>
  <c r="M263" i="20"/>
  <c r="L263" i="20"/>
  <c r="K263" i="20"/>
  <c r="J263" i="20"/>
  <c r="I263" i="20"/>
  <c r="H263" i="20"/>
  <c r="G263" i="20"/>
  <c r="F263" i="20"/>
  <c r="E263" i="20"/>
  <c r="D263" i="20"/>
  <c r="C263" i="20"/>
  <c r="B263" i="20"/>
  <c r="A263" i="20"/>
  <c r="BE262" i="20"/>
  <c r="BD262" i="20"/>
  <c r="BC262" i="20"/>
  <c r="BB262" i="20"/>
  <c r="BA262" i="20"/>
  <c r="AZ262" i="20"/>
  <c r="AY262" i="20"/>
  <c r="AX262" i="20"/>
  <c r="AW262" i="20"/>
  <c r="AV262" i="20"/>
  <c r="AU262" i="20"/>
  <c r="AT262" i="20"/>
  <c r="AS262" i="20"/>
  <c r="AR262" i="20"/>
  <c r="AQ262" i="20"/>
  <c r="AP262" i="20"/>
  <c r="AO262" i="20"/>
  <c r="AN262" i="20"/>
  <c r="AM262" i="20"/>
  <c r="AL262" i="20"/>
  <c r="AK262" i="20"/>
  <c r="AJ262" i="20"/>
  <c r="AI262" i="20"/>
  <c r="AH262" i="20"/>
  <c r="AG262" i="20"/>
  <c r="AF262" i="20"/>
  <c r="AE262" i="20"/>
  <c r="AD262" i="20"/>
  <c r="AC262" i="20"/>
  <c r="AB262" i="20"/>
  <c r="AA262" i="20"/>
  <c r="Z262" i="20"/>
  <c r="Y262" i="20"/>
  <c r="X262" i="20"/>
  <c r="W262" i="20"/>
  <c r="V262" i="20"/>
  <c r="U262" i="20"/>
  <c r="T262" i="20"/>
  <c r="S262" i="20"/>
  <c r="R262" i="20"/>
  <c r="Q262" i="20"/>
  <c r="P262" i="20"/>
  <c r="O262" i="20"/>
  <c r="N262" i="20"/>
  <c r="M262" i="20"/>
  <c r="L262" i="20"/>
  <c r="K262" i="20"/>
  <c r="J262" i="20"/>
  <c r="I262" i="20"/>
  <c r="H262" i="20"/>
  <c r="G262" i="20"/>
  <c r="F262" i="20"/>
  <c r="E262" i="20"/>
  <c r="D262" i="20"/>
  <c r="C262" i="20"/>
  <c r="B262" i="20"/>
  <c r="A262" i="20"/>
  <c r="BE261" i="20"/>
  <c r="BD261" i="20"/>
  <c r="BC261" i="20"/>
  <c r="BB261" i="20"/>
  <c r="BA261" i="20"/>
  <c r="AZ261" i="20"/>
  <c r="AY261" i="20"/>
  <c r="AX261" i="20"/>
  <c r="AW261" i="20"/>
  <c r="AV261" i="20"/>
  <c r="AU261" i="20"/>
  <c r="AT261" i="20"/>
  <c r="AS261" i="20"/>
  <c r="AR261" i="20"/>
  <c r="AQ261" i="20"/>
  <c r="AP261" i="20"/>
  <c r="AO261" i="20"/>
  <c r="AN261" i="20"/>
  <c r="AM261" i="20"/>
  <c r="AL261" i="20"/>
  <c r="AK261" i="20"/>
  <c r="AJ261" i="20"/>
  <c r="AI261" i="20"/>
  <c r="AH261" i="20"/>
  <c r="AG261" i="20"/>
  <c r="AF261" i="20"/>
  <c r="AE261" i="20"/>
  <c r="AD261" i="20"/>
  <c r="AC261" i="20"/>
  <c r="AB261" i="20"/>
  <c r="AA261" i="20"/>
  <c r="Z261" i="20"/>
  <c r="Y261" i="20"/>
  <c r="X261" i="20"/>
  <c r="W261" i="20"/>
  <c r="V261" i="20"/>
  <c r="U261" i="20"/>
  <c r="T261" i="20"/>
  <c r="S261" i="20"/>
  <c r="R261" i="20"/>
  <c r="Q261" i="20"/>
  <c r="P261" i="20"/>
  <c r="O261" i="20"/>
  <c r="N261" i="20"/>
  <c r="M261" i="20"/>
  <c r="L261" i="20"/>
  <c r="K261" i="20"/>
  <c r="J261" i="20"/>
  <c r="I261" i="20"/>
  <c r="H261" i="20"/>
  <c r="G261" i="20"/>
  <c r="F261" i="20"/>
  <c r="E261" i="20"/>
  <c r="D261" i="20"/>
  <c r="C261" i="20"/>
  <c r="B261" i="20"/>
  <c r="A261" i="20"/>
  <c r="BE260" i="20"/>
  <c r="BD260" i="20"/>
  <c r="BC260" i="20"/>
  <c r="BB260" i="20"/>
  <c r="BA260" i="20"/>
  <c r="AZ260" i="20"/>
  <c r="AY260" i="20"/>
  <c r="AX260" i="20"/>
  <c r="AW260" i="20"/>
  <c r="AV260" i="20"/>
  <c r="AU260" i="20"/>
  <c r="AT260" i="20"/>
  <c r="AS260" i="20"/>
  <c r="AR260" i="20"/>
  <c r="AQ260" i="20"/>
  <c r="AP260" i="20"/>
  <c r="AO260" i="20"/>
  <c r="AN260" i="20"/>
  <c r="AM260" i="20"/>
  <c r="AL260" i="20"/>
  <c r="AK260" i="20"/>
  <c r="AJ260" i="20"/>
  <c r="AI260" i="20"/>
  <c r="AH260" i="20"/>
  <c r="AG260" i="20"/>
  <c r="AF260" i="20"/>
  <c r="AE260" i="20"/>
  <c r="AD260" i="20"/>
  <c r="AC260" i="20"/>
  <c r="AB260" i="20"/>
  <c r="AA260" i="20"/>
  <c r="Z260" i="20"/>
  <c r="Y260" i="20"/>
  <c r="X260" i="20"/>
  <c r="W260" i="20"/>
  <c r="V260" i="20"/>
  <c r="U260" i="20"/>
  <c r="T260" i="20"/>
  <c r="S260" i="20"/>
  <c r="R260" i="20"/>
  <c r="Q260" i="20"/>
  <c r="P260" i="20"/>
  <c r="O260" i="20"/>
  <c r="N260" i="20"/>
  <c r="M260" i="20"/>
  <c r="L260" i="20"/>
  <c r="K260" i="20"/>
  <c r="J260" i="20"/>
  <c r="I260" i="20"/>
  <c r="H260" i="20"/>
  <c r="G260" i="20"/>
  <c r="F260" i="20"/>
  <c r="E260" i="20"/>
  <c r="D260" i="20"/>
  <c r="C260" i="20"/>
  <c r="B260" i="20"/>
  <c r="A260" i="20"/>
  <c r="BE259" i="20"/>
  <c r="BD259" i="20"/>
  <c r="BC259" i="20"/>
  <c r="BB259" i="20"/>
  <c r="BA259" i="20"/>
  <c r="AZ259" i="20"/>
  <c r="AY259" i="20"/>
  <c r="AX259" i="20"/>
  <c r="AW259" i="20"/>
  <c r="AV259" i="20"/>
  <c r="AU259" i="20"/>
  <c r="AT259" i="20"/>
  <c r="AS259" i="20"/>
  <c r="AR259" i="20"/>
  <c r="AQ259" i="20"/>
  <c r="AP259" i="20"/>
  <c r="AO259" i="20"/>
  <c r="AN259" i="20"/>
  <c r="AM259" i="20"/>
  <c r="AL259" i="20"/>
  <c r="AK259" i="20"/>
  <c r="AJ259" i="20"/>
  <c r="AI259" i="20"/>
  <c r="AH259" i="20"/>
  <c r="AG259" i="20"/>
  <c r="AF259" i="20"/>
  <c r="AE259" i="20"/>
  <c r="AD259" i="20"/>
  <c r="AC259" i="20"/>
  <c r="AB259" i="20"/>
  <c r="AA259" i="20"/>
  <c r="Z259" i="20"/>
  <c r="Y259" i="20"/>
  <c r="X259" i="20"/>
  <c r="W259" i="20"/>
  <c r="V259" i="20"/>
  <c r="U259" i="20"/>
  <c r="T259" i="20"/>
  <c r="S259" i="20"/>
  <c r="R259" i="20"/>
  <c r="Q259" i="20"/>
  <c r="P259" i="20"/>
  <c r="O259" i="20"/>
  <c r="N259" i="20"/>
  <c r="M259" i="20"/>
  <c r="L259" i="20"/>
  <c r="K259" i="20"/>
  <c r="J259" i="20"/>
  <c r="I259" i="20"/>
  <c r="H259" i="20"/>
  <c r="G259" i="20"/>
  <c r="F259" i="20"/>
  <c r="E259" i="20"/>
  <c r="D259" i="20"/>
  <c r="C259" i="20"/>
  <c r="B259" i="20"/>
  <c r="A259" i="20"/>
  <c r="BE258" i="20"/>
  <c r="BD258" i="20"/>
  <c r="BC258" i="20"/>
  <c r="BB258" i="20"/>
  <c r="BA258" i="20"/>
  <c r="AZ258" i="20"/>
  <c r="AY258" i="20"/>
  <c r="AX258" i="20"/>
  <c r="AW258" i="20"/>
  <c r="AV258" i="20"/>
  <c r="AU258" i="20"/>
  <c r="AT258" i="20"/>
  <c r="AS258" i="20"/>
  <c r="AR258" i="20"/>
  <c r="AQ258" i="20"/>
  <c r="AP258" i="20"/>
  <c r="AO258" i="20"/>
  <c r="AN258" i="20"/>
  <c r="AM258" i="20"/>
  <c r="AL258" i="20"/>
  <c r="AK258" i="20"/>
  <c r="AJ258" i="20"/>
  <c r="AI258" i="20"/>
  <c r="AH258" i="20"/>
  <c r="AG258" i="20"/>
  <c r="AF258" i="20"/>
  <c r="AE258" i="20"/>
  <c r="AD258" i="20"/>
  <c r="AC258" i="20"/>
  <c r="AB258" i="20"/>
  <c r="AA258" i="20"/>
  <c r="Z258" i="20"/>
  <c r="Y258" i="20"/>
  <c r="X258" i="20"/>
  <c r="W258" i="20"/>
  <c r="V258" i="20"/>
  <c r="U258" i="20"/>
  <c r="T258" i="20"/>
  <c r="S258" i="20"/>
  <c r="R258" i="20"/>
  <c r="Q258" i="20"/>
  <c r="P258" i="20"/>
  <c r="O258" i="20"/>
  <c r="N258" i="20"/>
  <c r="M258" i="20"/>
  <c r="L258" i="20"/>
  <c r="K258" i="20"/>
  <c r="J258" i="20"/>
  <c r="I258" i="20"/>
  <c r="H258" i="20"/>
  <c r="G258" i="20"/>
  <c r="F258" i="20"/>
  <c r="E258" i="20"/>
  <c r="D258" i="20"/>
  <c r="C258" i="20"/>
  <c r="B258" i="20"/>
  <c r="A258" i="20"/>
  <c r="BE257" i="20"/>
  <c r="BD257" i="20"/>
  <c r="BC257" i="20"/>
  <c r="BB257" i="20"/>
  <c r="BA257" i="20"/>
  <c r="AZ257" i="20"/>
  <c r="AY257" i="20"/>
  <c r="AX257" i="20"/>
  <c r="AW257" i="20"/>
  <c r="AV257" i="20"/>
  <c r="AU257" i="20"/>
  <c r="AT257" i="20"/>
  <c r="AS257" i="20"/>
  <c r="AR257" i="20"/>
  <c r="AQ257" i="20"/>
  <c r="AP257" i="20"/>
  <c r="AO257" i="20"/>
  <c r="AN257" i="20"/>
  <c r="AM257" i="20"/>
  <c r="AL257" i="20"/>
  <c r="AK257" i="20"/>
  <c r="AJ257" i="20"/>
  <c r="AI257" i="20"/>
  <c r="AH257" i="20"/>
  <c r="AG257" i="20"/>
  <c r="AF257" i="20"/>
  <c r="AE257" i="20"/>
  <c r="AD257" i="20"/>
  <c r="AC257" i="20"/>
  <c r="AB257" i="20"/>
  <c r="AA257" i="20"/>
  <c r="Z257" i="20"/>
  <c r="Y257" i="20"/>
  <c r="X257" i="20"/>
  <c r="W257" i="20"/>
  <c r="V257" i="20"/>
  <c r="U257" i="20"/>
  <c r="T257" i="20"/>
  <c r="S257" i="20"/>
  <c r="R257" i="20"/>
  <c r="Q257" i="20"/>
  <c r="P257" i="20"/>
  <c r="O257" i="20"/>
  <c r="N257" i="20"/>
  <c r="M257" i="20"/>
  <c r="L257" i="20"/>
  <c r="K257" i="20"/>
  <c r="J257" i="20"/>
  <c r="I257" i="20"/>
  <c r="H257" i="20"/>
  <c r="G257" i="20"/>
  <c r="F257" i="20"/>
  <c r="E257" i="20"/>
  <c r="D257" i="20"/>
  <c r="C257" i="20"/>
  <c r="B257" i="20"/>
  <c r="A257" i="20"/>
  <c r="BE256" i="20"/>
  <c r="BD256" i="20"/>
  <c r="BC256" i="20"/>
  <c r="BB256" i="20"/>
  <c r="BA256" i="20"/>
  <c r="AZ256" i="20"/>
  <c r="AY256" i="20"/>
  <c r="AX256" i="20"/>
  <c r="AW256" i="20"/>
  <c r="AV256" i="20"/>
  <c r="AU256" i="20"/>
  <c r="AT256" i="20"/>
  <c r="AS256" i="20"/>
  <c r="AR256" i="20"/>
  <c r="AQ256" i="20"/>
  <c r="AP256" i="20"/>
  <c r="AO256" i="20"/>
  <c r="AN256" i="20"/>
  <c r="AM256" i="20"/>
  <c r="AL256" i="20"/>
  <c r="AK256" i="20"/>
  <c r="AJ256" i="20"/>
  <c r="AI256" i="20"/>
  <c r="AH256" i="20"/>
  <c r="AG256" i="20"/>
  <c r="AF256" i="20"/>
  <c r="AE256" i="20"/>
  <c r="AD256" i="20"/>
  <c r="AC256" i="20"/>
  <c r="AB256" i="20"/>
  <c r="AA256" i="20"/>
  <c r="Z256" i="20"/>
  <c r="Y256" i="20"/>
  <c r="X256" i="20"/>
  <c r="W256" i="20"/>
  <c r="V256" i="20"/>
  <c r="U256" i="20"/>
  <c r="T256" i="20"/>
  <c r="S256" i="20"/>
  <c r="R256" i="20"/>
  <c r="Q256" i="20"/>
  <c r="P256" i="20"/>
  <c r="O256" i="20"/>
  <c r="N256" i="20"/>
  <c r="M256" i="20"/>
  <c r="L256" i="20"/>
  <c r="K256" i="20"/>
  <c r="J256" i="20"/>
  <c r="I256" i="20"/>
  <c r="H256" i="20"/>
  <c r="G256" i="20"/>
  <c r="F256" i="20"/>
  <c r="E256" i="20"/>
  <c r="D256" i="20"/>
  <c r="C256" i="20"/>
  <c r="B256" i="20"/>
  <c r="A256" i="20"/>
  <c r="BE255" i="20"/>
  <c r="BD255" i="20"/>
  <c r="BC255" i="20"/>
  <c r="BB255" i="20"/>
  <c r="BA255" i="20"/>
  <c r="AZ255" i="20"/>
  <c r="AY255" i="20"/>
  <c r="AX255" i="20"/>
  <c r="AW255" i="20"/>
  <c r="AV255" i="20"/>
  <c r="AU255" i="20"/>
  <c r="AT255" i="20"/>
  <c r="AS255" i="20"/>
  <c r="AR255" i="20"/>
  <c r="AQ255" i="20"/>
  <c r="AP255" i="20"/>
  <c r="AO255" i="20"/>
  <c r="AN255" i="20"/>
  <c r="AM255" i="20"/>
  <c r="AL255" i="20"/>
  <c r="AK255" i="20"/>
  <c r="AJ255" i="20"/>
  <c r="AI255" i="20"/>
  <c r="AH255" i="20"/>
  <c r="AG255" i="20"/>
  <c r="AF255" i="20"/>
  <c r="AE255" i="20"/>
  <c r="AD255" i="20"/>
  <c r="AC255" i="20"/>
  <c r="AB255" i="20"/>
  <c r="AA255" i="20"/>
  <c r="Z255" i="20"/>
  <c r="Y255" i="20"/>
  <c r="X255" i="20"/>
  <c r="W255" i="20"/>
  <c r="V255" i="20"/>
  <c r="U255" i="20"/>
  <c r="T255" i="20"/>
  <c r="S255" i="20"/>
  <c r="R255" i="20"/>
  <c r="Q255" i="20"/>
  <c r="P255" i="20"/>
  <c r="O255" i="20"/>
  <c r="N255" i="20"/>
  <c r="M255" i="20"/>
  <c r="L255" i="20"/>
  <c r="K255" i="20"/>
  <c r="J255" i="20"/>
  <c r="I255" i="20"/>
  <c r="H255" i="20"/>
  <c r="G255" i="20"/>
  <c r="F255" i="20"/>
  <c r="E255" i="20"/>
  <c r="D255" i="20"/>
  <c r="C255" i="20"/>
  <c r="B255" i="20"/>
  <c r="A255" i="20"/>
  <c r="BE254" i="20"/>
  <c r="BD254" i="20"/>
  <c r="BC254" i="20"/>
  <c r="BB254" i="20"/>
  <c r="BA254" i="20"/>
  <c r="AZ254" i="20"/>
  <c r="AY254" i="20"/>
  <c r="AX254" i="20"/>
  <c r="AW254" i="20"/>
  <c r="AV254" i="20"/>
  <c r="AU254" i="20"/>
  <c r="AT254" i="20"/>
  <c r="AS254" i="20"/>
  <c r="AR254" i="20"/>
  <c r="AQ254" i="20"/>
  <c r="AP254" i="20"/>
  <c r="AO254" i="20"/>
  <c r="AN254" i="20"/>
  <c r="AM254" i="20"/>
  <c r="AL254" i="20"/>
  <c r="AK254" i="20"/>
  <c r="AJ254" i="20"/>
  <c r="AI254" i="20"/>
  <c r="AH254" i="20"/>
  <c r="AG254" i="20"/>
  <c r="AF254" i="20"/>
  <c r="AE254" i="20"/>
  <c r="AD254" i="20"/>
  <c r="AC254" i="20"/>
  <c r="AB254" i="20"/>
  <c r="AA254" i="20"/>
  <c r="Z254" i="20"/>
  <c r="Y254" i="20"/>
  <c r="X254" i="20"/>
  <c r="W254" i="20"/>
  <c r="V254" i="20"/>
  <c r="U254" i="20"/>
  <c r="T254" i="20"/>
  <c r="S254" i="20"/>
  <c r="R254" i="20"/>
  <c r="Q254" i="20"/>
  <c r="P254" i="20"/>
  <c r="O254" i="20"/>
  <c r="N254" i="20"/>
  <c r="M254" i="20"/>
  <c r="L254" i="20"/>
  <c r="K254" i="20"/>
  <c r="J254" i="20"/>
  <c r="I254" i="20"/>
  <c r="H254" i="20"/>
  <c r="G254" i="20"/>
  <c r="F254" i="20"/>
  <c r="E254" i="20"/>
  <c r="D254" i="20"/>
  <c r="C254" i="20"/>
  <c r="B254" i="20"/>
  <c r="A254" i="20"/>
  <c r="BE253" i="20"/>
  <c r="BD253" i="20"/>
  <c r="BC253" i="20"/>
  <c r="BB253" i="20"/>
  <c r="BA253" i="20"/>
  <c r="AZ253" i="20"/>
  <c r="AY253" i="20"/>
  <c r="AX253" i="20"/>
  <c r="AW253" i="20"/>
  <c r="AV253" i="20"/>
  <c r="AU253" i="20"/>
  <c r="AT253" i="20"/>
  <c r="AS253" i="20"/>
  <c r="AR253" i="20"/>
  <c r="AQ253" i="20"/>
  <c r="AP253" i="20"/>
  <c r="AO253" i="20"/>
  <c r="AN253" i="20"/>
  <c r="AM253" i="20"/>
  <c r="AL253" i="20"/>
  <c r="AK253" i="20"/>
  <c r="AJ253" i="20"/>
  <c r="AI253" i="20"/>
  <c r="AH253" i="20"/>
  <c r="AG253" i="20"/>
  <c r="AF253" i="20"/>
  <c r="AE253" i="20"/>
  <c r="AD253" i="20"/>
  <c r="AC253" i="20"/>
  <c r="AB253" i="20"/>
  <c r="AA253" i="20"/>
  <c r="Z253" i="20"/>
  <c r="Y253" i="20"/>
  <c r="X253" i="20"/>
  <c r="W253" i="20"/>
  <c r="V253" i="20"/>
  <c r="U253" i="20"/>
  <c r="T253" i="20"/>
  <c r="S253" i="20"/>
  <c r="R253" i="20"/>
  <c r="Q253" i="20"/>
  <c r="P253" i="20"/>
  <c r="O253" i="20"/>
  <c r="N253" i="20"/>
  <c r="M253" i="20"/>
  <c r="L253" i="20"/>
  <c r="K253" i="20"/>
  <c r="J253" i="20"/>
  <c r="I253" i="20"/>
  <c r="H253" i="20"/>
  <c r="G253" i="20"/>
  <c r="F253" i="20"/>
  <c r="E253" i="20"/>
  <c r="D253" i="20"/>
  <c r="C253" i="20"/>
  <c r="B253" i="20"/>
  <c r="A253" i="20"/>
  <c r="BE252" i="20"/>
  <c r="BD252" i="20"/>
  <c r="BC252" i="20"/>
  <c r="BB252" i="20"/>
  <c r="BA252" i="20"/>
  <c r="AZ252" i="20"/>
  <c r="AY252" i="20"/>
  <c r="AX252" i="20"/>
  <c r="AW252" i="20"/>
  <c r="AV252" i="20"/>
  <c r="AU252" i="20"/>
  <c r="AT252" i="20"/>
  <c r="AS252" i="20"/>
  <c r="AR252" i="20"/>
  <c r="AQ252" i="20"/>
  <c r="AP252" i="20"/>
  <c r="AO252" i="20"/>
  <c r="AN252" i="20"/>
  <c r="AM252" i="20"/>
  <c r="AL252" i="20"/>
  <c r="AK252" i="20"/>
  <c r="AJ252" i="20"/>
  <c r="AI252" i="20"/>
  <c r="AH252" i="20"/>
  <c r="AG252" i="20"/>
  <c r="AF252" i="20"/>
  <c r="AE252" i="20"/>
  <c r="AD252" i="20"/>
  <c r="AC252" i="20"/>
  <c r="AB252" i="20"/>
  <c r="AA252" i="20"/>
  <c r="Z252" i="20"/>
  <c r="Y252" i="20"/>
  <c r="X252" i="20"/>
  <c r="W252" i="20"/>
  <c r="V252" i="20"/>
  <c r="U252" i="20"/>
  <c r="T252" i="20"/>
  <c r="S252" i="20"/>
  <c r="R252" i="20"/>
  <c r="Q252" i="20"/>
  <c r="P252" i="20"/>
  <c r="O252" i="20"/>
  <c r="N252" i="20"/>
  <c r="M252" i="20"/>
  <c r="L252" i="20"/>
  <c r="K252" i="20"/>
  <c r="J252" i="20"/>
  <c r="I252" i="20"/>
  <c r="H252" i="20"/>
  <c r="G252" i="20"/>
  <c r="F252" i="20"/>
  <c r="E252" i="20"/>
  <c r="D252" i="20"/>
  <c r="C252" i="20"/>
  <c r="B252" i="20"/>
  <c r="A252" i="20"/>
  <c r="BE251" i="20"/>
  <c r="BD251" i="20"/>
  <c r="BC251" i="20"/>
  <c r="BB251" i="20"/>
  <c r="BA251" i="20"/>
  <c r="AZ251" i="20"/>
  <c r="AY251" i="20"/>
  <c r="AX251" i="20"/>
  <c r="AW251" i="20"/>
  <c r="AV251" i="20"/>
  <c r="AU251" i="20"/>
  <c r="AT251" i="20"/>
  <c r="AS251" i="20"/>
  <c r="AR251" i="20"/>
  <c r="AQ251" i="20"/>
  <c r="AP251" i="20"/>
  <c r="AO251" i="20"/>
  <c r="AN251" i="20"/>
  <c r="AM251" i="20"/>
  <c r="AL251" i="20"/>
  <c r="AK251" i="20"/>
  <c r="AJ251" i="20"/>
  <c r="AI251" i="20"/>
  <c r="AH251" i="20"/>
  <c r="AG251" i="20"/>
  <c r="AF251" i="20"/>
  <c r="AE251" i="20"/>
  <c r="AD251" i="20"/>
  <c r="AC251" i="20"/>
  <c r="AB251" i="20"/>
  <c r="AA251" i="20"/>
  <c r="Z251" i="20"/>
  <c r="Y251" i="20"/>
  <c r="X251" i="20"/>
  <c r="W251" i="20"/>
  <c r="V251" i="20"/>
  <c r="U251" i="20"/>
  <c r="T251" i="20"/>
  <c r="S251" i="20"/>
  <c r="R251" i="20"/>
  <c r="Q251" i="20"/>
  <c r="P251" i="20"/>
  <c r="O251" i="20"/>
  <c r="N251" i="20"/>
  <c r="M251" i="20"/>
  <c r="L251" i="20"/>
  <c r="K251" i="20"/>
  <c r="J251" i="20"/>
  <c r="I251" i="20"/>
  <c r="H251" i="20"/>
  <c r="G251" i="20"/>
  <c r="F251" i="20"/>
  <c r="E251" i="20"/>
  <c r="D251" i="20"/>
  <c r="C251" i="20"/>
  <c r="B251" i="20"/>
  <c r="A251" i="20"/>
  <c r="BE250" i="20"/>
  <c r="BD250" i="20"/>
  <c r="BC250" i="20"/>
  <c r="BB250" i="20"/>
  <c r="BA250" i="20"/>
  <c r="AZ250" i="20"/>
  <c r="AY250" i="20"/>
  <c r="AX250" i="20"/>
  <c r="AW250" i="20"/>
  <c r="AV250" i="20"/>
  <c r="AU250" i="20"/>
  <c r="AT250" i="20"/>
  <c r="AS250" i="20"/>
  <c r="AR250" i="20"/>
  <c r="AQ250" i="20"/>
  <c r="AP250" i="20"/>
  <c r="AO250" i="20"/>
  <c r="AN250" i="20"/>
  <c r="AM250" i="20"/>
  <c r="AL250" i="20"/>
  <c r="AK250" i="20"/>
  <c r="AJ250" i="20"/>
  <c r="AI250" i="20"/>
  <c r="AH250" i="20"/>
  <c r="AG250" i="20"/>
  <c r="AF250" i="20"/>
  <c r="AE250" i="20"/>
  <c r="AD250" i="20"/>
  <c r="AC250" i="20"/>
  <c r="AB250" i="20"/>
  <c r="AA250" i="20"/>
  <c r="Z250" i="20"/>
  <c r="Y250" i="20"/>
  <c r="X250" i="20"/>
  <c r="W250" i="20"/>
  <c r="V250" i="20"/>
  <c r="U250" i="20"/>
  <c r="T250" i="20"/>
  <c r="S250" i="20"/>
  <c r="R250" i="20"/>
  <c r="Q250" i="20"/>
  <c r="P250" i="20"/>
  <c r="O250" i="20"/>
  <c r="N250" i="20"/>
  <c r="M250" i="20"/>
  <c r="L250" i="20"/>
  <c r="K250" i="20"/>
  <c r="J250" i="20"/>
  <c r="I250" i="20"/>
  <c r="H250" i="20"/>
  <c r="G250" i="20"/>
  <c r="F250" i="20"/>
  <c r="E250" i="20"/>
  <c r="D250" i="20"/>
  <c r="C250" i="20"/>
  <c r="B250" i="20"/>
  <c r="A250" i="20"/>
  <c r="BE249" i="20"/>
  <c r="BD249" i="20"/>
  <c r="BC249" i="20"/>
  <c r="BB249" i="20"/>
  <c r="BA249" i="20"/>
  <c r="AZ249" i="20"/>
  <c r="AY249" i="20"/>
  <c r="AX249" i="20"/>
  <c r="AW249" i="20"/>
  <c r="AV249" i="20"/>
  <c r="AU249" i="20"/>
  <c r="AT249" i="20"/>
  <c r="AS249" i="20"/>
  <c r="AR249" i="20"/>
  <c r="AQ249" i="20"/>
  <c r="AP249" i="20"/>
  <c r="AO249" i="20"/>
  <c r="AN249" i="20"/>
  <c r="AM249" i="20"/>
  <c r="AL249" i="20"/>
  <c r="AK249" i="20"/>
  <c r="AJ249" i="20"/>
  <c r="AI249" i="20"/>
  <c r="AH249" i="20"/>
  <c r="AG249" i="20"/>
  <c r="AF249" i="20"/>
  <c r="AE249" i="20"/>
  <c r="AD249" i="20"/>
  <c r="AC249" i="20"/>
  <c r="AB249" i="20"/>
  <c r="AA249" i="20"/>
  <c r="Z249" i="20"/>
  <c r="Y249" i="20"/>
  <c r="X249" i="20"/>
  <c r="W249" i="20"/>
  <c r="V249" i="20"/>
  <c r="U249" i="20"/>
  <c r="T249" i="20"/>
  <c r="S249" i="20"/>
  <c r="R249" i="20"/>
  <c r="Q249" i="20"/>
  <c r="P249" i="20"/>
  <c r="O249" i="20"/>
  <c r="N249" i="20"/>
  <c r="M249" i="20"/>
  <c r="L249" i="20"/>
  <c r="K249" i="20"/>
  <c r="J249" i="20"/>
  <c r="I249" i="20"/>
  <c r="H249" i="20"/>
  <c r="G249" i="20"/>
  <c r="F249" i="20"/>
  <c r="E249" i="20"/>
  <c r="D249" i="20"/>
  <c r="C249" i="20"/>
  <c r="B249" i="20"/>
  <c r="A249" i="20"/>
  <c r="BE248" i="20"/>
  <c r="BD248" i="20"/>
  <c r="BC248" i="20"/>
  <c r="BB248" i="20"/>
  <c r="BA248" i="20"/>
  <c r="AZ248" i="20"/>
  <c r="AY248" i="20"/>
  <c r="AX248" i="20"/>
  <c r="AW248" i="20"/>
  <c r="AV248" i="20"/>
  <c r="AU248" i="20"/>
  <c r="AT248" i="20"/>
  <c r="AS248" i="20"/>
  <c r="AR248" i="20"/>
  <c r="AQ248" i="20"/>
  <c r="AP248" i="20"/>
  <c r="AO248" i="20"/>
  <c r="AN248" i="20"/>
  <c r="AM248" i="20"/>
  <c r="AL248" i="20"/>
  <c r="AK248" i="20"/>
  <c r="AJ248" i="20"/>
  <c r="AI248" i="20"/>
  <c r="AH248" i="20"/>
  <c r="AG248" i="20"/>
  <c r="AF248" i="20"/>
  <c r="AE248" i="20"/>
  <c r="AD248" i="20"/>
  <c r="AC248" i="20"/>
  <c r="AB248" i="20"/>
  <c r="AA248" i="20"/>
  <c r="Z248" i="20"/>
  <c r="Y248" i="20"/>
  <c r="X248" i="20"/>
  <c r="W248" i="20"/>
  <c r="V248" i="20"/>
  <c r="U248" i="20"/>
  <c r="T248" i="20"/>
  <c r="S248" i="20"/>
  <c r="R248" i="20"/>
  <c r="Q248" i="20"/>
  <c r="P248" i="20"/>
  <c r="O248" i="20"/>
  <c r="N248" i="20"/>
  <c r="M248" i="20"/>
  <c r="L248" i="20"/>
  <c r="K248" i="20"/>
  <c r="J248" i="20"/>
  <c r="I248" i="20"/>
  <c r="H248" i="20"/>
  <c r="G248" i="20"/>
  <c r="F248" i="20"/>
  <c r="E248" i="20"/>
  <c r="D248" i="20"/>
  <c r="C248" i="20"/>
  <c r="B248" i="20"/>
  <c r="A248" i="20"/>
  <c r="BE247" i="20"/>
  <c r="BD247" i="20"/>
  <c r="BC247" i="20"/>
  <c r="BB247" i="20"/>
  <c r="BA247" i="20"/>
  <c r="AZ247" i="20"/>
  <c r="AY247" i="20"/>
  <c r="AX247" i="20"/>
  <c r="AW247" i="20"/>
  <c r="AV247" i="20"/>
  <c r="AU247" i="20"/>
  <c r="AT247" i="20"/>
  <c r="AS247" i="20"/>
  <c r="AR247" i="20"/>
  <c r="AQ247" i="20"/>
  <c r="AP247" i="20"/>
  <c r="AO247" i="20"/>
  <c r="AN247" i="20"/>
  <c r="AM247" i="20"/>
  <c r="AL247" i="20"/>
  <c r="AK247" i="20"/>
  <c r="AJ247" i="20"/>
  <c r="AI247" i="20"/>
  <c r="AH247" i="20"/>
  <c r="AG247" i="20"/>
  <c r="AF247" i="20"/>
  <c r="AE247" i="20"/>
  <c r="AD247" i="20"/>
  <c r="AC247" i="20"/>
  <c r="AB247" i="20"/>
  <c r="AA247" i="20"/>
  <c r="Z247" i="20"/>
  <c r="Y247" i="20"/>
  <c r="X247" i="20"/>
  <c r="W247" i="20"/>
  <c r="V247" i="20"/>
  <c r="U247" i="20"/>
  <c r="T247" i="20"/>
  <c r="S247" i="20"/>
  <c r="R247" i="20"/>
  <c r="Q247" i="20"/>
  <c r="P247" i="20"/>
  <c r="O247" i="20"/>
  <c r="N247" i="20"/>
  <c r="M247" i="20"/>
  <c r="L247" i="20"/>
  <c r="K247" i="20"/>
  <c r="J247" i="20"/>
  <c r="I247" i="20"/>
  <c r="H247" i="20"/>
  <c r="G247" i="20"/>
  <c r="F247" i="20"/>
  <c r="E247" i="20"/>
  <c r="D247" i="20"/>
  <c r="C247" i="20"/>
  <c r="B247" i="20"/>
  <c r="A247" i="20"/>
  <c r="BE246" i="20"/>
  <c r="BD246" i="20"/>
  <c r="BC246" i="20"/>
  <c r="BB246" i="20"/>
  <c r="BA246" i="20"/>
  <c r="AZ246" i="20"/>
  <c r="AY246" i="20"/>
  <c r="AX246" i="20"/>
  <c r="AW246" i="20"/>
  <c r="AV246" i="20"/>
  <c r="AU246" i="20"/>
  <c r="AT246" i="20"/>
  <c r="AS246" i="20"/>
  <c r="AR246" i="20"/>
  <c r="AQ246" i="20"/>
  <c r="AP246" i="20"/>
  <c r="AO246" i="20"/>
  <c r="AN246" i="20"/>
  <c r="AM246" i="20"/>
  <c r="AL246" i="20"/>
  <c r="AK246" i="20"/>
  <c r="AJ246" i="20"/>
  <c r="AI246" i="20"/>
  <c r="AH246" i="20"/>
  <c r="AG246" i="20"/>
  <c r="AF246" i="20"/>
  <c r="AE246" i="20"/>
  <c r="AD246" i="20"/>
  <c r="AC246" i="20"/>
  <c r="AB246" i="20"/>
  <c r="AA246" i="20"/>
  <c r="Z246" i="20"/>
  <c r="Y246" i="20"/>
  <c r="X246" i="20"/>
  <c r="W246" i="20"/>
  <c r="V246" i="20"/>
  <c r="U246" i="20"/>
  <c r="T246" i="20"/>
  <c r="S246" i="20"/>
  <c r="R246" i="20"/>
  <c r="Q246" i="20"/>
  <c r="P246" i="20"/>
  <c r="O246" i="20"/>
  <c r="N246" i="20"/>
  <c r="M246" i="20"/>
  <c r="L246" i="20"/>
  <c r="K246" i="20"/>
  <c r="J246" i="20"/>
  <c r="I246" i="20"/>
  <c r="H246" i="20"/>
  <c r="G246" i="20"/>
  <c r="F246" i="20"/>
  <c r="E246" i="20"/>
  <c r="D246" i="20"/>
  <c r="C246" i="20"/>
  <c r="B246" i="20"/>
  <c r="A246" i="20"/>
  <c r="BE245" i="20"/>
  <c r="BD245" i="20"/>
  <c r="BC245" i="20"/>
  <c r="BB245" i="20"/>
  <c r="BA245" i="20"/>
  <c r="AZ245" i="20"/>
  <c r="AY245" i="20"/>
  <c r="AX245" i="20"/>
  <c r="AW245" i="20"/>
  <c r="AV245" i="20"/>
  <c r="AU245" i="20"/>
  <c r="AT245" i="20"/>
  <c r="AS245" i="20"/>
  <c r="AR245" i="20"/>
  <c r="AQ245" i="20"/>
  <c r="AP245" i="20"/>
  <c r="AO245" i="20"/>
  <c r="AN245" i="20"/>
  <c r="AM245" i="20"/>
  <c r="AL245" i="20"/>
  <c r="AK245" i="20"/>
  <c r="AJ245" i="20"/>
  <c r="AI245" i="20"/>
  <c r="AH245" i="20"/>
  <c r="AG245" i="20"/>
  <c r="AF245" i="20"/>
  <c r="AE245" i="20"/>
  <c r="AD245" i="20"/>
  <c r="AC245" i="20"/>
  <c r="AB245" i="20"/>
  <c r="AA245" i="20"/>
  <c r="Z245" i="20"/>
  <c r="Y245" i="20"/>
  <c r="X245" i="20"/>
  <c r="W245" i="20"/>
  <c r="V245" i="20"/>
  <c r="U245" i="20"/>
  <c r="T245" i="20"/>
  <c r="S245" i="20"/>
  <c r="R245" i="20"/>
  <c r="Q245" i="20"/>
  <c r="P245" i="20"/>
  <c r="O245" i="20"/>
  <c r="N245" i="20"/>
  <c r="M245" i="20"/>
  <c r="L245" i="20"/>
  <c r="K245" i="20"/>
  <c r="J245" i="20"/>
  <c r="I245" i="20"/>
  <c r="H245" i="20"/>
  <c r="G245" i="20"/>
  <c r="F245" i="20"/>
  <c r="E245" i="20"/>
  <c r="D245" i="20"/>
  <c r="C245" i="20"/>
  <c r="B245" i="20"/>
  <c r="A245" i="20"/>
  <c r="BE244" i="20"/>
  <c r="BD244" i="20"/>
  <c r="BC244" i="20"/>
  <c r="BB244" i="20"/>
  <c r="BA244" i="20"/>
  <c r="AZ244" i="20"/>
  <c r="AY244" i="20"/>
  <c r="AX244" i="20"/>
  <c r="AW244" i="20"/>
  <c r="AV244" i="20"/>
  <c r="AU244" i="20"/>
  <c r="AT244" i="20"/>
  <c r="AS244" i="20"/>
  <c r="AR244" i="20"/>
  <c r="AQ244" i="20"/>
  <c r="AP244" i="20"/>
  <c r="AO244" i="20"/>
  <c r="AN244" i="20"/>
  <c r="AM244" i="20"/>
  <c r="AL244" i="20"/>
  <c r="AK244" i="20"/>
  <c r="AJ244" i="20"/>
  <c r="AI244" i="20"/>
  <c r="AH244" i="20"/>
  <c r="AG244" i="20"/>
  <c r="AF244" i="20"/>
  <c r="AE244" i="20"/>
  <c r="AD244" i="20"/>
  <c r="AC244" i="20"/>
  <c r="AB244" i="20"/>
  <c r="AA244" i="20"/>
  <c r="Z244" i="20"/>
  <c r="Y244" i="20"/>
  <c r="X244" i="20"/>
  <c r="W244" i="20"/>
  <c r="V244" i="20"/>
  <c r="U244" i="20"/>
  <c r="T244" i="20"/>
  <c r="S244" i="20"/>
  <c r="R244" i="20"/>
  <c r="Q244" i="20"/>
  <c r="P244" i="20"/>
  <c r="O244" i="20"/>
  <c r="N244" i="20"/>
  <c r="M244" i="20"/>
  <c r="L244" i="20"/>
  <c r="K244" i="20"/>
  <c r="J244" i="20"/>
  <c r="I244" i="20"/>
  <c r="H244" i="20"/>
  <c r="G244" i="20"/>
  <c r="F244" i="20"/>
  <c r="E244" i="20"/>
  <c r="D244" i="20"/>
  <c r="C244" i="20"/>
  <c r="B244" i="20"/>
  <c r="A244" i="20"/>
  <c r="BE243" i="20"/>
  <c r="BD243" i="20"/>
  <c r="BC243" i="20"/>
  <c r="BB243" i="20"/>
  <c r="BA243" i="20"/>
  <c r="AZ243" i="20"/>
  <c r="AY243" i="20"/>
  <c r="AX243" i="20"/>
  <c r="AW243" i="20"/>
  <c r="AV243" i="20"/>
  <c r="AU243" i="20"/>
  <c r="AT243" i="20"/>
  <c r="AS243" i="20"/>
  <c r="AR243" i="20"/>
  <c r="AQ243" i="20"/>
  <c r="AP243" i="20"/>
  <c r="AO243" i="20"/>
  <c r="AN243" i="20"/>
  <c r="AM243" i="20"/>
  <c r="AL243" i="20"/>
  <c r="AK243" i="20"/>
  <c r="AJ243" i="20"/>
  <c r="AI243" i="20"/>
  <c r="AH243" i="20"/>
  <c r="AG243" i="20"/>
  <c r="AF243" i="20"/>
  <c r="AE243" i="20"/>
  <c r="AD243" i="20"/>
  <c r="AC243" i="20"/>
  <c r="AB243" i="20"/>
  <c r="AA243" i="20"/>
  <c r="Z243" i="20"/>
  <c r="Y243" i="20"/>
  <c r="X243" i="20"/>
  <c r="W243" i="20"/>
  <c r="V243" i="20"/>
  <c r="U243" i="20"/>
  <c r="T243" i="20"/>
  <c r="S243" i="20"/>
  <c r="R243" i="20"/>
  <c r="Q243" i="20"/>
  <c r="P243" i="20"/>
  <c r="O243" i="20"/>
  <c r="N243" i="20"/>
  <c r="M243" i="20"/>
  <c r="L243" i="20"/>
  <c r="K243" i="20"/>
  <c r="J243" i="20"/>
  <c r="I243" i="20"/>
  <c r="H243" i="20"/>
  <c r="G243" i="20"/>
  <c r="F243" i="20"/>
  <c r="E243" i="20"/>
  <c r="D243" i="20"/>
  <c r="C243" i="20"/>
  <c r="B243" i="20"/>
  <c r="A243" i="20"/>
  <c r="BE242" i="20"/>
  <c r="BD242" i="20"/>
  <c r="BC242" i="20"/>
  <c r="BB242" i="20"/>
  <c r="BA242" i="20"/>
  <c r="AZ242" i="20"/>
  <c r="AY242" i="20"/>
  <c r="AX242" i="20"/>
  <c r="AW242" i="20"/>
  <c r="AV242" i="20"/>
  <c r="AU242" i="20"/>
  <c r="AT242" i="20"/>
  <c r="AS242" i="20"/>
  <c r="AR242" i="20"/>
  <c r="AQ242" i="20"/>
  <c r="AP242" i="20"/>
  <c r="AO242" i="20"/>
  <c r="AN242" i="20"/>
  <c r="AM242" i="20"/>
  <c r="AL242" i="20"/>
  <c r="AK242" i="20"/>
  <c r="AJ242" i="20"/>
  <c r="AI242" i="20"/>
  <c r="AH242" i="20"/>
  <c r="AG242" i="20"/>
  <c r="AF242" i="20"/>
  <c r="AE242" i="20"/>
  <c r="AD242" i="20"/>
  <c r="AC242" i="20"/>
  <c r="AB242" i="20"/>
  <c r="AA242" i="20"/>
  <c r="Z242" i="20"/>
  <c r="Y242" i="20"/>
  <c r="X242" i="20"/>
  <c r="W242" i="20"/>
  <c r="V242" i="20"/>
  <c r="U242" i="20"/>
  <c r="T242" i="20"/>
  <c r="S242" i="20"/>
  <c r="R242" i="20"/>
  <c r="Q242" i="20"/>
  <c r="P242" i="20"/>
  <c r="O242" i="20"/>
  <c r="N242" i="20"/>
  <c r="M242" i="20"/>
  <c r="L242" i="20"/>
  <c r="K242" i="20"/>
  <c r="J242" i="20"/>
  <c r="I242" i="20"/>
  <c r="H242" i="20"/>
  <c r="G242" i="20"/>
  <c r="F242" i="20"/>
  <c r="E242" i="20"/>
  <c r="D242" i="20"/>
  <c r="C242" i="20"/>
  <c r="B242" i="20"/>
  <c r="A242" i="20"/>
  <c r="BE241" i="20"/>
  <c r="BD241" i="20"/>
  <c r="BC241" i="20"/>
  <c r="BB241" i="20"/>
  <c r="BA241" i="20"/>
  <c r="AZ241" i="20"/>
  <c r="AY241" i="20"/>
  <c r="AX241" i="20"/>
  <c r="AW241" i="20"/>
  <c r="AV241" i="20"/>
  <c r="AU241" i="20"/>
  <c r="AT241" i="20"/>
  <c r="AS241" i="20"/>
  <c r="AR241" i="20"/>
  <c r="AQ241" i="20"/>
  <c r="AP241" i="20"/>
  <c r="AO241" i="20"/>
  <c r="AN241" i="20"/>
  <c r="AM241" i="20"/>
  <c r="AL241" i="20"/>
  <c r="AK241" i="20"/>
  <c r="AJ241" i="20"/>
  <c r="AI241" i="20"/>
  <c r="AH241" i="20"/>
  <c r="AG241" i="20"/>
  <c r="AF241" i="20"/>
  <c r="AE241" i="20"/>
  <c r="AD241" i="20"/>
  <c r="AC241" i="20"/>
  <c r="AB241" i="20"/>
  <c r="AA241" i="20"/>
  <c r="Z241" i="20"/>
  <c r="Y241" i="20"/>
  <c r="X241" i="20"/>
  <c r="W241" i="20"/>
  <c r="V241" i="20"/>
  <c r="U241" i="20"/>
  <c r="T241" i="20"/>
  <c r="S241" i="20"/>
  <c r="R241" i="20"/>
  <c r="Q241" i="20"/>
  <c r="P241" i="20"/>
  <c r="O241" i="20"/>
  <c r="N241" i="20"/>
  <c r="M241" i="20"/>
  <c r="L241" i="20"/>
  <c r="K241" i="20"/>
  <c r="J241" i="20"/>
  <c r="I241" i="20"/>
  <c r="H241" i="20"/>
  <c r="G241" i="20"/>
  <c r="F241" i="20"/>
  <c r="E241" i="20"/>
  <c r="D241" i="20"/>
  <c r="C241" i="20"/>
  <c r="B241" i="20"/>
  <c r="A241" i="20"/>
  <c r="BE240" i="20"/>
  <c r="BD240" i="20"/>
  <c r="BC240" i="20"/>
  <c r="BB240" i="20"/>
  <c r="BA240" i="20"/>
  <c r="AZ240" i="20"/>
  <c r="AY240" i="20"/>
  <c r="AX240" i="20"/>
  <c r="AW240" i="20"/>
  <c r="AV240" i="20"/>
  <c r="AU240" i="20"/>
  <c r="AT240" i="20"/>
  <c r="AS240" i="20"/>
  <c r="AR240" i="20"/>
  <c r="AQ240" i="20"/>
  <c r="AP240" i="20"/>
  <c r="AO240" i="20"/>
  <c r="AN240" i="20"/>
  <c r="AM240" i="20"/>
  <c r="AL240" i="20"/>
  <c r="AK240" i="20"/>
  <c r="AJ240" i="20"/>
  <c r="AI240" i="20"/>
  <c r="AH240" i="20"/>
  <c r="AG240" i="20"/>
  <c r="AF240" i="20"/>
  <c r="AE240" i="20"/>
  <c r="AD240" i="20"/>
  <c r="AC240" i="20"/>
  <c r="AB240" i="20"/>
  <c r="AA240" i="20"/>
  <c r="Z240" i="20"/>
  <c r="Y240" i="20"/>
  <c r="X240" i="20"/>
  <c r="W240" i="20"/>
  <c r="V240" i="20"/>
  <c r="U240" i="20"/>
  <c r="T240" i="20"/>
  <c r="S240" i="20"/>
  <c r="R240" i="20"/>
  <c r="Q240" i="20"/>
  <c r="P240" i="20"/>
  <c r="O240" i="20"/>
  <c r="N240" i="20"/>
  <c r="M240" i="20"/>
  <c r="L240" i="20"/>
  <c r="K240" i="20"/>
  <c r="J240" i="20"/>
  <c r="I240" i="20"/>
  <c r="H240" i="20"/>
  <c r="G240" i="20"/>
  <c r="F240" i="20"/>
  <c r="E240" i="20"/>
  <c r="D240" i="20"/>
  <c r="C240" i="20"/>
  <c r="B240" i="20"/>
  <c r="A240" i="20"/>
  <c r="BE239" i="20"/>
  <c r="BD239" i="20"/>
  <c r="BC239" i="20"/>
  <c r="BB239" i="20"/>
  <c r="BA239" i="20"/>
  <c r="AZ239" i="20"/>
  <c r="AY239" i="20"/>
  <c r="AX239" i="20"/>
  <c r="AW239" i="20"/>
  <c r="AV239" i="20"/>
  <c r="AU239" i="20"/>
  <c r="AT239" i="20"/>
  <c r="AS239" i="20"/>
  <c r="AR239" i="20"/>
  <c r="AQ239" i="20"/>
  <c r="AP239" i="20"/>
  <c r="AO239" i="20"/>
  <c r="AN239" i="20"/>
  <c r="AM239" i="20"/>
  <c r="AL239" i="20"/>
  <c r="AK239" i="20"/>
  <c r="AJ239" i="20"/>
  <c r="AI239" i="20"/>
  <c r="AH239" i="20"/>
  <c r="AG239" i="20"/>
  <c r="AF239" i="20"/>
  <c r="AE239" i="20"/>
  <c r="AD239" i="20"/>
  <c r="AC239" i="20"/>
  <c r="AB239" i="20"/>
  <c r="AA239" i="20"/>
  <c r="Z239" i="20"/>
  <c r="Y239" i="20"/>
  <c r="X239" i="20"/>
  <c r="W239" i="20"/>
  <c r="V239" i="20"/>
  <c r="U239" i="20"/>
  <c r="T239" i="20"/>
  <c r="S239" i="20"/>
  <c r="R239" i="20"/>
  <c r="Q239" i="20"/>
  <c r="P239" i="20"/>
  <c r="O239" i="20"/>
  <c r="N239" i="20"/>
  <c r="M239" i="20"/>
  <c r="L239" i="20"/>
  <c r="K239" i="20"/>
  <c r="J239" i="20"/>
  <c r="I239" i="20"/>
  <c r="H239" i="20"/>
  <c r="G239" i="20"/>
  <c r="F239" i="20"/>
  <c r="E239" i="20"/>
  <c r="D239" i="20"/>
  <c r="C239" i="20"/>
  <c r="B239" i="20"/>
  <c r="A239" i="20"/>
  <c r="BE238" i="20"/>
  <c r="BD238" i="20"/>
  <c r="BC238" i="20"/>
  <c r="BB238" i="20"/>
  <c r="BA238" i="20"/>
  <c r="AZ238" i="20"/>
  <c r="AY238" i="20"/>
  <c r="AX238" i="20"/>
  <c r="AW238" i="20"/>
  <c r="AV238" i="20"/>
  <c r="AU238" i="20"/>
  <c r="AT238" i="20"/>
  <c r="AS238" i="20"/>
  <c r="AR238" i="20"/>
  <c r="AQ238" i="20"/>
  <c r="AP238" i="20"/>
  <c r="AO238" i="20"/>
  <c r="AN238" i="20"/>
  <c r="AM238" i="20"/>
  <c r="AL238" i="20"/>
  <c r="AK238" i="20"/>
  <c r="AJ238" i="20"/>
  <c r="AI238" i="20"/>
  <c r="AH238" i="20"/>
  <c r="AG238" i="20"/>
  <c r="AF238" i="20"/>
  <c r="AE238" i="20"/>
  <c r="AD238" i="20"/>
  <c r="AC238" i="20"/>
  <c r="AB238" i="20"/>
  <c r="AA238" i="20"/>
  <c r="Z238" i="20"/>
  <c r="Y238" i="20"/>
  <c r="X238" i="20"/>
  <c r="W238" i="20"/>
  <c r="V238" i="20"/>
  <c r="U238" i="20"/>
  <c r="T238" i="20"/>
  <c r="S238" i="20"/>
  <c r="R238" i="20"/>
  <c r="Q238" i="20"/>
  <c r="P238" i="20"/>
  <c r="O238" i="20"/>
  <c r="N238" i="20"/>
  <c r="M238" i="20"/>
  <c r="L238" i="20"/>
  <c r="K238" i="20"/>
  <c r="J238" i="20"/>
  <c r="I238" i="20"/>
  <c r="H238" i="20"/>
  <c r="G238" i="20"/>
  <c r="F238" i="20"/>
  <c r="E238" i="20"/>
  <c r="D238" i="20"/>
  <c r="C238" i="20"/>
  <c r="B238" i="20"/>
  <c r="A238" i="20"/>
  <c r="BE237" i="20"/>
  <c r="BD237" i="20"/>
  <c r="BC237" i="20"/>
  <c r="BB237" i="20"/>
  <c r="BA237" i="20"/>
  <c r="AZ237" i="20"/>
  <c r="AY237" i="20"/>
  <c r="AX237" i="20"/>
  <c r="AW237" i="20"/>
  <c r="AV237" i="20"/>
  <c r="AU237" i="20"/>
  <c r="AT237" i="20"/>
  <c r="AS237" i="20"/>
  <c r="AR237" i="20"/>
  <c r="AQ237" i="20"/>
  <c r="AP237" i="20"/>
  <c r="AO237" i="20"/>
  <c r="AN237" i="20"/>
  <c r="AM237" i="20"/>
  <c r="AL237" i="20"/>
  <c r="AK237" i="20"/>
  <c r="AJ237" i="20"/>
  <c r="AI237" i="20"/>
  <c r="AH237" i="20"/>
  <c r="AG237" i="20"/>
  <c r="AF237" i="20"/>
  <c r="AE237" i="20"/>
  <c r="AD237" i="20"/>
  <c r="AC237" i="20"/>
  <c r="AB237" i="20"/>
  <c r="AA237" i="20"/>
  <c r="Z237" i="20"/>
  <c r="Y237" i="20"/>
  <c r="X237" i="20"/>
  <c r="W237" i="20"/>
  <c r="V237" i="20"/>
  <c r="U237" i="20"/>
  <c r="T237" i="20"/>
  <c r="S237" i="20"/>
  <c r="R237" i="20"/>
  <c r="Q237" i="20"/>
  <c r="P237" i="20"/>
  <c r="O237" i="20"/>
  <c r="N237" i="20"/>
  <c r="M237" i="20"/>
  <c r="L237" i="20"/>
  <c r="K237" i="20"/>
  <c r="J237" i="20"/>
  <c r="I237" i="20"/>
  <c r="H237" i="20"/>
  <c r="G237" i="20"/>
  <c r="F237" i="20"/>
  <c r="E237" i="20"/>
  <c r="D237" i="20"/>
  <c r="C237" i="20"/>
  <c r="B237" i="20"/>
  <c r="A237" i="20"/>
  <c r="BE236" i="20"/>
  <c r="BD236" i="20"/>
  <c r="BC236" i="20"/>
  <c r="BB236" i="20"/>
  <c r="BA236" i="20"/>
  <c r="AZ236" i="20"/>
  <c r="AY236" i="20"/>
  <c r="AX236" i="20"/>
  <c r="AW236" i="20"/>
  <c r="AV236" i="20"/>
  <c r="AU236" i="20"/>
  <c r="AT236" i="20"/>
  <c r="AS236" i="20"/>
  <c r="AR236" i="20"/>
  <c r="AQ236" i="20"/>
  <c r="AP236" i="20"/>
  <c r="AO236" i="20"/>
  <c r="AN236" i="20"/>
  <c r="AM236" i="20"/>
  <c r="AL236" i="20"/>
  <c r="AK236" i="20"/>
  <c r="AJ236" i="20"/>
  <c r="AI236" i="20"/>
  <c r="AH236" i="20"/>
  <c r="AG236" i="20"/>
  <c r="AF236" i="20"/>
  <c r="AE236" i="20"/>
  <c r="AD236" i="20"/>
  <c r="AC236" i="20"/>
  <c r="AB236" i="20"/>
  <c r="AA236" i="20"/>
  <c r="Z236" i="20"/>
  <c r="Y236" i="20"/>
  <c r="X236" i="20"/>
  <c r="W236" i="20"/>
  <c r="V236" i="20"/>
  <c r="U236" i="20"/>
  <c r="T236" i="20"/>
  <c r="S236" i="20"/>
  <c r="R236" i="20"/>
  <c r="Q236" i="20"/>
  <c r="P236" i="20"/>
  <c r="O236" i="20"/>
  <c r="N236" i="20"/>
  <c r="M236" i="20"/>
  <c r="L236" i="20"/>
  <c r="K236" i="20"/>
  <c r="J236" i="20"/>
  <c r="I236" i="20"/>
  <c r="H236" i="20"/>
  <c r="G236" i="20"/>
  <c r="F236" i="20"/>
  <c r="E236" i="20"/>
  <c r="D236" i="20"/>
  <c r="C236" i="20"/>
  <c r="B236" i="20"/>
  <c r="A236" i="20"/>
  <c r="BE235" i="20"/>
  <c r="BD235" i="20"/>
  <c r="BC235" i="20"/>
  <c r="BB235" i="20"/>
  <c r="BA235" i="20"/>
  <c r="AZ235" i="20"/>
  <c r="AY235" i="20"/>
  <c r="AX235" i="20"/>
  <c r="AW235" i="20"/>
  <c r="AV235" i="20"/>
  <c r="AU235" i="20"/>
  <c r="AT235" i="20"/>
  <c r="AS235" i="20"/>
  <c r="AR235" i="20"/>
  <c r="AQ235" i="20"/>
  <c r="AP235" i="20"/>
  <c r="AO235" i="20"/>
  <c r="AN235" i="20"/>
  <c r="AM235" i="20"/>
  <c r="AL235" i="20"/>
  <c r="AK235" i="20"/>
  <c r="AJ235" i="20"/>
  <c r="AI235" i="20"/>
  <c r="AH235" i="20"/>
  <c r="AG235" i="20"/>
  <c r="AF235" i="20"/>
  <c r="AE235" i="20"/>
  <c r="AD235" i="20"/>
  <c r="AC235" i="20"/>
  <c r="AB235" i="20"/>
  <c r="AA235" i="20"/>
  <c r="Z235" i="20"/>
  <c r="Y235" i="20"/>
  <c r="X235" i="20"/>
  <c r="W235" i="20"/>
  <c r="V235" i="20"/>
  <c r="U235" i="20"/>
  <c r="T235" i="20"/>
  <c r="S235" i="20"/>
  <c r="R235" i="20"/>
  <c r="Q235" i="20"/>
  <c r="P235" i="20"/>
  <c r="O235" i="20"/>
  <c r="N235" i="20"/>
  <c r="M235" i="20"/>
  <c r="L235" i="20"/>
  <c r="K235" i="20"/>
  <c r="J235" i="20"/>
  <c r="I235" i="20"/>
  <c r="H235" i="20"/>
  <c r="G235" i="20"/>
  <c r="F235" i="20"/>
  <c r="E235" i="20"/>
  <c r="D235" i="20"/>
  <c r="C235" i="20"/>
  <c r="B235" i="20"/>
  <c r="A235" i="20"/>
  <c r="BE234" i="20"/>
  <c r="BD234" i="20"/>
  <c r="BC234" i="20"/>
  <c r="BB234" i="20"/>
  <c r="BA234" i="20"/>
  <c r="AZ234" i="20"/>
  <c r="AY234" i="20"/>
  <c r="AX234" i="20"/>
  <c r="AW234" i="20"/>
  <c r="AV234" i="20"/>
  <c r="AU234" i="20"/>
  <c r="AT234" i="20"/>
  <c r="AS234" i="20"/>
  <c r="AR234" i="20"/>
  <c r="AQ234" i="20"/>
  <c r="AP234" i="20"/>
  <c r="AO234" i="20"/>
  <c r="AN234" i="20"/>
  <c r="AM234" i="20"/>
  <c r="AL234" i="20"/>
  <c r="AK234" i="20"/>
  <c r="AJ234" i="20"/>
  <c r="AI234" i="20"/>
  <c r="AH234" i="20"/>
  <c r="AG234" i="20"/>
  <c r="AF234" i="20"/>
  <c r="AE234" i="20"/>
  <c r="AD234" i="20"/>
  <c r="AC234" i="20"/>
  <c r="AB234" i="20"/>
  <c r="AA234" i="20"/>
  <c r="Z234" i="20"/>
  <c r="Y234" i="20"/>
  <c r="X234" i="20"/>
  <c r="W234" i="20"/>
  <c r="V234" i="20"/>
  <c r="U234" i="20"/>
  <c r="T234" i="20"/>
  <c r="S234" i="20"/>
  <c r="R234" i="20"/>
  <c r="Q234" i="20"/>
  <c r="P234" i="20"/>
  <c r="O234" i="20"/>
  <c r="N234" i="20"/>
  <c r="M234" i="20"/>
  <c r="L234" i="20"/>
  <c r="K234" i="20"/>
  <c r="J234" i="20"/>
  <c r="I234" i="20"/>
  <c r="H234" i="20"/>
  <c r="G234" i="20"/>
  <c r="F234" i="20"/>
  <c r="E234" i="20"/>
  <c r="D234" i="20"/>
  <c r="C234" i="20"/>
  <c r="B234" i="20"/>
  <c r="A234" i="20"/>
  <c r="BE233" i="20"/>
  <c r="BD233" i="20"/>
  <c r="BC233" i="20"/>
  <c r="BB233" i="20"/>
  <c r="BA233" i="20"/>
  <c r="AZ233" i="20"/>
  <c r="AY233" i="20"/>
  <c r="AX233" i="20"/>
  <c r="AW233" i="20"/>
  <c r="AV233" i="20"/>
  <c r="AU233" i="20"/>
  <c r="AT233" i="20"/>
  <c r="AS233" i="20"/>
  <c r="AR233" i="20"/>
  <c r="AQ233" i="20"/>
  <c r="AP233" i="20"/>
  <c r="AO233" i="20"/>
  <c r="AN233" i="20"/>
  <c r="AM233" i="20"/>
  <c r="AL233" i="20"/>
  <c r="AK233" i="20"/>
  <c r="AJ233" i="20"/>
  <c r="AI233" i="20"/>
  <c r="AH233" i="20"/>
  <c r="AG233" i="20"/>
  <c r="AF233" i="20"/>
  <c r="AE233" i="20"/>
  <c r="AD233" i="20"/>
  <c r="AC233" i="20"/>
  <c r="AB233" i="20"/>
  <c r="AA233" i="20"/>
  <c r="Z233" i="20"/>
  <c r="Y233" i="20"/>
  <c r="X233" i="20"/>
  <c r="W233" i="20"/>
  <c r="V233" i="20"/>
  <c r="U233" i="20"/>
  <c r="T233" i="20"/>
  <c r="S233" i="20"/>
  <c r="R233" i="20"/>
  <c r="Q233" i="20"/>
  <c r="P233" i="20"/>
  <c r="O233" i="20"/>
  <c r="N233" i="20"/>
  <c r="M233" i="20"/>
  <c r="L233" i="20"/>
  <c r="K233" i="20"/>
  <c r="J233" i="20"/>
  <c r="I233" i="20"/>
  <c r="H233" i="20"/>
  <c r="G233" i="20"/>
  <c r="F233" i="20"/>
  <c r="E233" i="20"/>
  <c r="D233" i="20"/>
  <c r="C233" i="20"/>
  <c r="B233" i="20"/>
  <c r="A233" i="20"/>
  <c r="BE232" i="20"/>
  <c r="BD232" i="20"/>
  <c r="BC232" i="20"/>
  <c r="BB232" i="20"/>
  <c r="BA232" i="20"/>
  <c r="AZ232" i="20"/>
  <c r="AY232" i="20"/>
  <c r="AX232" i="20"/>
  <c r="AW232" i="20"/>
  <c r="AV232" i="20"/>
  <c r="AU232" i="20"/>
  <c r="AT232" i="20"/>
  <c r="AS232" i="20"/>
  <c r="AR232" i="20"/>
  <c r="AQ232" i="20"/>
  <c r="AP232" i="20"/>
  <c r="AO232" i="20"/>
  <c r="AN232" i="20"/>
  <c r="AM232" i="20"/>
  <c r="AL232" i="20"/>
  <c r="AK232" i="20"/>
  <c r="AJ232" i="20"/>
  <c r="AI232" i="20"/>
  <c r="AH232" i="20"/>
  <c r="AG232" i="20"/>
  <c r="AF232" i="20"/>
  <c r="AE232" i="20"/>
  <c r="AD232" i="20"/>
  <c r="AC232" i="20"/>
  <c r="AB232" i="20"/>
  <c r="AA232" i="20"/>
  <c r="Z232" i="20"/>
  <c r="Y232" i="20"/>
  <c r="X232" i="20"/>
  <c r="W232" i="20"/>
  <c r="V232" i="20"/>
  <c r="U232" i="20"/>
  <c r="T232" i="20"/>
  <c r="S232" i="20"/>
  <c r="R232" i="20"/>
  <c r="Q232" i="20"/>
  <c r="P232" i="20"/>
  <c r="O232" i="20"/>
  <c r="N232" i="20"/>
  <c r="M232" i="20"/>
  <c r="L232" i="20"/>
  <c r="K232" i="20"/>
  <c r="J232" i="20"/>
  <c r="I232" i="20"/>
  <c r="H232" i="20"/>
  <c r="G232" i="20"/>
  <c r="F232" i="20"/>
  <c r="E232" i="20"/>
  <c r="D232" i="20"/>
  <c r="C232" i="20"/>
  <c r="B232" i="20"/>
  <c r="A232" i="20"/>
  <c r="BE231" i="20"/>
  <c r="BD231" i="20"/>
  <c r="BC231" i="20"/>
  <c r="BB231" i="20"/>
  <c r="BA231" i="20"/>
  <c r="AZ231" i="20"/>
  <c r="AY231" i="20"/>
  <c r="AX231" i="20"/>
  <c r="AW231" i="20"/>
  <c r="AV231" i="20"/>
  <c r="AU231" i="20"/>
  <c r="AT231" i="20"/>
  <c r="AS231" i="20"/>
  <c r="AR231" i="20"/>
  <c r="AQ231" i="20"/>
  <c r="AP231" i="20"/>
  <c r="AO231" i="20"/>
  <c r="AN231" i="20"/>
  <c r="AM231" i="20"/>
  <c r="AL231" i="20"/>
  <c r="AK231" i="20"/>
  <c r="AJ231" i="20"/>
  <c r="AI231" i="20"/>
  <c r="AH231" i="20"/>
  <c r="AG231" i="20"/>
  <c r="AF231" i="20"/>
  <c r="AE231" i="20"/>
  <c r="AD231" i="20"/>
  <c r="AC231" i="20"/>
  <c r="AB231" i="20"/>
  <c r="AA231" i="20"/>
  <c r="Z231" i="20"/>
  <c r="Y231" i="20"/>
  <c r="X231" i="20"/>
  <c r="W231" i="20"/>
  <c r="V231" i="20"/>
  <c r="U231" i="20"/>
  <c r="T231" i="20"/>
  <c r="S231" i="20"/>
  <c r="R231" i="20"/>
  <c r="Q231" i="20"/>
  <c r="P231" i="20"/>
  <c r="O231" i="20"/>
  <c r="N231" i="20"/>
  <c r="M231" i="20"/>
  <c r="L231" i="20"/>
  <c r="K231" i="20"/>
  <c r="J231" i="20"/>
  <c r="I231" i="20"/>
  <c r="H231" i="20"/>
  <c r="G231" i="20"/>
  <c r="F231" i="20"/>
  <c r="E231" i="20"/>
  <c r="D231" i="20"/>
  <c r="C231" i="20"/>
  <c r="B231" i="20"/>
  <c r="A231" i="20"/>
  <c r="BE230" i="20"/>
  <c r="BD230" i="20"/>
  <c r="BC230" i="20"/>
  <c r="BB230" i="20"/>
  <c r="BA230" i="20"/>
  <c r="AZ230" i="20"/>
  <c r="AY230" i="20"/>
  <c r="AX230" i="20"/>
  <c r="AW230" i="20"/>
  <c r="AV230" i="20"/>
  <c r="AU230" i="20"/>
  <c r="AT230" i="20"/>
  <c r="AS230" i="20"/>
  <c r="AR230" i="20"/>
  <c r="AQ230" i="20"/>
  <c r="AP230" i="20"/>
  <c r="AO230" i="20"/>
  <c r="AN230" i="20"/>
  <c r="AM230" i="20"/>
  <c r="AL230" i="20"/>
  <c r="AK230" i="20"/>
  <c r="AJ230" i="20"/>
  <c r="AI230" i="20"/>
  <c r="AH230" i="20"/>
  <c r="AG230" i="20"/>
  <c r="AF230" i="20"/>
  <c r="AE230" i="20"/>
  <c r="AD230" i="20"/>
  <c r="AC230" i="20"/>
  <c r="AB230" i="20"/>
  <c r="AA230" i="20"/>
  <c r="Z230" i="20"/>
  <c r="Y230" i="20"/>
  <c r="X230" i="20"/>
  <c r="W230" i="20"/>
  <c r="V230" i="20"/>
  <c r="U230" i="20"/>
  <c r="T230" i="20"/>
  <c r="S230" i="20"/>
  <c r="R230" i="20"/>
  <c r="Q230" i="20"/>
  <c r="P230" i="20"/>
  <c r="O230" i="20"/>
  <c r="N230" i="20"/>
  <c r="M230" i="20"/>
  <c r="L230" i="20"/>
  <c r="K230" i="20"/>
  <c r="J230" i="20"/>
  <c r="I230" i="20"/>
  <c r="H230" i="20"/>
  <c r="G230" i="20"/>
  <c r="F230" i="20"/>
  <c r="E230" i="20"/>
  <c r="D230" i="20"/>
  <c r="C230" i="20"/>
  <c r="B230" i="20"/>
  <c r="A230" i="20"/>
  <c r="BE229" i="20"/>
  <c r="BD229" i="20"/>
  <c r="BC229" i="20"/>
  <c r="BB229" i="20"/>
  <c r="BA229" i="20"/>
  <c r="AZ229" i="20"/>
  <c r="AY229" i="20"/>
  <c r="AX229" i="20"/>
  <c r="AW229" i="20"/>
  <c r="AV229" i="20"/>
  <c r="AU229" i="20"/>
  <c r="AT229" i="20"/>
  <c r="AS229" i="20"/>
  <c r="AR229" i="20"/>
  <c r="AQ229" i="20"/>
  <c r="AP229" i="20"/>
  <c r="AO229" i="20"/>
  <c r="AN229" i="20"/>
  <c r="AM229" i="20"/>
  <c r="AL229" i="20"/>
  <c r="AK229" i="20"/>
  <c r="AJ229" i="20"/>
  <c r="AI229" i="20"/>
  <c r="AH229" i="20"/>
  <c r="AG229" i="20"/>
  <c r="AF229" i="20"/>
  <c r="AE229" i="20"/>
  <c r="AD229" i="20"/>
  <c r="AC229" i="20"/>
  <c r="AB229" i="20"/>
  <c r="AA229" i="20"/>
  <c r="Z229" i="20"/>
  <c r="Y229" i="20"/>
  <c r="X229" i="20"/>
  <c r="W229" i="20"/>
  <c r="V229" i="20"/>
  <c r="U229" i="20"/>
  <c r="T229" i="20"/>
  <c r="S229" i="20"/>
  <c r="R229" i="20"/>
  <c r="Q229" i="20"/>
  <c r="P229" i="20"/>
  <c r="O229" i="20"/>
  <c r="N229" i="20"/>
  <c r="M229" i="20"/>
  <c r="L229" i="20"/>
  <c r="K229" i="20"/>
  <c r="J229" i="20"/>
  <c r="I229" i="20"/>
  <c r="H229" i="20"/>
  <c r="G229" i="20"/>
  <c r="F229" i="20"/>
  <c r="E229" i="20"/>
  <c r="D229" i="20"/>
  <c r="C229" i="20"/>
  <c r="B229" i="20"/>
  <c r="A229" i="20"/>
  <c r="BE228" i="20"/>
  <c r="BD228" i="20"/>
  <c r="BC228" i="20"/>
  <c r="BB228" i="20"/>
  <c r="BA228" i="20"/>
  <c r="AZ228" i="20"/>
  <c r="AY228" i="20"/>
  <c r="AX228" i="20"/>
  <c r="AW228" i="20"/>
  <c r="AV228" i="20"/>
  <c r="AU228" i="20"/>
  <c r="AT228" i="20"/>
  <c r="AS228" i="20"/>
  <c r="AR228" i="20"/>
  <c r="AQ228" i="20"/>
  <c r="AP228" i="20"/>
  <c r="AO228" i="20"/>
  <c r="AN228" i="20"/>
  <c r="AM228" i="20"/>
  <c r="AL228" i="20"/>
  <c r="AK228" i="20"/>
  <c r="AJ228" i="20"/>
  <c r="AI228" i="20"/>
  <c r="AH228" i="20"/>
  <c r="AG228" i="20"/>
  <c r="AF228" i="20"/>
  <c r="AE228" i="20"/>
  <c r="AD228" i="20"/>
  <c r="AC228" i="20"/>
  <c r="AB228" i="20"/>
  <c r="AA228" i="20"/>
  <c r="Z228" i="20"/>
  <c r="Y228" i="20"/>
  <c r="X228" i="20"/>
  <c r="W228" i="20"/>
  <c r="V228" i="20"/>
  <c r="U228" i="20"/>
  <c r="T228" i="20"/>
  <c r="S228" i="20"/>
  <c r="R228" i="20"/>
  <c r="Q228" i="20"/>
  <c r="P228" i="20"/>
  <c r="O228" i="20"/>
  <c r="N228" i="20"/>
  <c r="M228" i="20"/>
  <c r="L228" i="20"/>
  <c r="K228" i="20"/>
  <c r="J228" i="20"/>
  <c r="I228" i="20"/>
  <c r="H228" i="20"/>
  <c r="G228" i="20"/>
  <c r="F228" i="20"/>
  <c r="E228" i="20"/>
  <c r="D228" i="20"/>
  <c r="C228" i="20"/>
  <c r="B228" i="20"/>
  <c r="A228" i="20"/>
  <c r="BE227" i="20"/>
  <c r="BD227" i="20"/>
  <c r="BC227" i="20"/>
  <c r="BB227" i="20"/>
  <c r="BA227" i="20"/>
  <c r="AZ227" i="20"/>
  <c r="AY227" i="20"/>
  <c r="AX227" i="20"/>
  <c r="AW227" i="20"/>
  <c r="AV227" i="20"/>
  <c r="AU227" i="20"/>
  <c r="AT227" i="20"/>
  <c r="AS227" i="20"/>
  <c r="AR227" i="20"/>
  <c r="AQ227" i="20"/>
  <c r="AP227" i="20"/>
  <c r="AO227" i="20"/>
  <c r="AN227" i="20"/>
  <c r="AM227" i="20"/>
  <c r="AL227" i="20"/>
  <c r="AK227" i="20"/>
  <c r="AJ227" i="20"/>
  <c r="AI227" i="20"/>
  <c r="AH227" i="20"/>
  <c r="AG227" i="20"/>
  <c r="AF227" i="20"/>
  <c r="AE227" i="20"/>
  <c r="AD227" i="20"/>
  <c r="AC227" i="20"/>
  <c r="AB227" i="20"/>
  <c r="AA227" i="20"/>
  <c r="Z227" i="20"/>
  <c r="Y227" i="20"/>
  <c r="X227" i="20"/>
  <c r="W227" i="20"/>
  <c r="V227" i="20"/>
  <c r="U227" i="20"/>
  <c r="T227" i="20"/>
  <c r="S227" i="20"/>
  <c r="R227" i="20"/>
  <c r="Q227" i="20"/>
  <c r="P227" i="20"/>
  <c r="O227" i="20"/>
  <c r="N227" i="20"/>
  <c r="M227" i="20"/>
  <c r="L227" i="20"/>
  <c r="K227" i="20"/>
  <c r="J227" i="20"/>
  <c r="I227" i="20"/>
  <c r="H227" i="20"/>
  <c r="G227" i="20"/>
  <c r="F227" i="20"/>
  <c r="E227" i="20"/>
  <c r="D227" i="20"/>
  <c r="C227" i="20"/>
  <c r="B227" i="20"/>
  <c r="A227" i="20"/>
  <c r="BE226" i="20"/>
  <c r="BD226" i="20"/>
  <c r="BC226" i="20"/>
  <c r="BB226" i="20"/>
  <c r="BA226" i="20"/>
  <c r="AZ226" i="20"/>
  <c r="AY226" i="20"/>
  <c r="AX226" i="20"/>
  <c r="AW226" i="20"/>
  <c r="AV226" i="20"/>
  <c r="AU226" i="20"/>
  <c r="AT226" i="20"/>
  <c r="AS226" i="20"/>
  <c r="AR226" i="20"/>
  <c r="AQ226" i="20"/>
  <c r="AP226" i="20"/>
  <c r="AO226" i="20"/>
  <c r="AN226" i="20"/>
  <c r="AM226" i="20"/>
  <c r="AL226" i="20"/>
  <c r="AK226" i="20"/>
  <c r="AJ226" i="20"/>
  <c r="AI226" i="20"/>
  <c r="AH226" i="20"/>
  <c r="AG226" i="20"/>
  <c r="AF226" i="20"/>
  <c r="AE226" i="20"/>
  <c r="AD226" i="20"/>
  <c r="AC226" i="20"/>
  <c r="AB226" i="20"/>
  <c r="AA226" i="20"/>
  <c r="Z226" i="20"/>
  <c r="Y226" i="20"/>
  <c r="X226" i="20"/>
  <c r="W226" i="20"/>
  <c r="V226" i="20"/>
  <c r="U226" i="20"/>
  <c r="T226" i="20"/>
  <c r="S226" i="20"/>
  <c r="R226" i="20"/>
  <c r="Q226" i="20"/>
  <c r="P226" i="20"/>
  <c r="O226" i="20"/>
  <c r="N226" i="20"/>
  <c r="M226" i="20"/>
  <c r="L226" i="20"/>
  <c r="K226" i="20"/>
  <c r="J226" i="20"/>
  <c r="I226" i="20"/>
  <c r="H226" i="20"/>
  <c r="G226" i="20"/>
  <c r="F226" i="20"/>
  <c r="E226" i="20"/>
  <c r="D226" i="20"/>
  <c r="C226" i="20"/>
  <c r="B226" i="20"/>
  <c r="A226" i="20"/>
  <c r="BE225" i="20"/>
  <c r="BD225" i="20"/>
  <c r="BC225" i="20"/>
  <c r="BB225" i="20"/>
  <c r="BA225" i="20"/>
  <c r="AZ225" i="20"/>
  <c r="AY225" i="20"/>
  <c r="AX225" i="20"/>
  <c r="AW225" i="20"/>
  <c r="AV225" i="20"/>
  <c r="AU225" i="20"/>
  <c r="AT225" i="20"/>
  <c r="AS225" i="20"/>
  <c r="AR225" i="20"/>
  <c r="AQ225" i="20"/>
  <c r="AP225" i="20"/>
  <c r="AO225" i="20"/>
  <c r="AN225" i="20"/>
  <c r="AM225" i="20"/>
  <c r="AL225" i="20"/>
  <c r="AK225" i="20"/>
  <c r="AJ225" i="20"/>
  <c r="AI225" i="20"/>
  <c r="AH225" i="20"/>
  <c r="AG225" i="20"/>
  <c r="AF225" i="20"/>
  <c r="AE225" i="20"/>
  <c r="AD225" i="20"/>
  <c r="AC225" i="20"/>
  <c r="AB225" i="20"/>
  <c r="AA225" i="20"/>
  <c r="Z225" i="20"/>
  <c r="Y225" i="20"/>
  <c r="X225" i="20"/>
  <c r="W225" i="20"/>
  <c r="V225" i="20"/>
  <c r="U225" i="20"/>
  <c r="T225" i="20"/>
  <c r="S225" i="20"/>
  <c r="R225" i="20"/>
  <c r="Q225" i="20"/>
  <c r="P225" i="20"/>
  <c r="O225" i="20"/>
  <c r="N225" i="20"/>
  <c r="M225" i="20"/>
  <c r="L225" i="20"/>
  <c r="K225" i="20"/>
  <c r="J225" i="20"/>
  <c r="I225" i="20"/>
  <c r="H225" i="20"/>
  <c r="G225" i="20"/>
  <c r="F225" i="20"/>
  <c r="E225" i="20"/>
  <c r="D225" i="20"/>
  <c r="C225" i="20"/>
  <c r="B225" i="20"/>
  <c r="A225" i="20"/>
  <c r="BE224" i="20"/>
  <c r="BD224" i="20"/>
  <c r="BC224" i="20"/>
  <c r="BB224" i="20"/>
  <c r="BA224" i="20"/>
  <c r="AZ224" i="20"/>
  <c r="AY224" i="20"/>
  <c r="AX224" i="20"/>
  <c r="AW224" i="20"/>
  <c r="AV224" i="20"/>
  <c r="AU224" i="20"/>
  <c r="AT224" i="20"/>
  <c r="AS224" i="20"/>
  <c r="AR224" i="20"/>
  <c r="AQ224" i="20"/>
  <c r="AP224" i="20"/>
  <c r="AO224" i="20"/>
  <c r="AN224" i="20"/>
  <c r="AM224" i="20"/>
  <c r="AL224" i="20"/>
  <c r="AK224" i="20"/>
  <c r="AJ224" i="20"/>
  <c r="AI224" i="20"/>
  <c r="AH224" i="20"/>
  <c r="AG224" i="20"/>
  <c r="AF224" i="20"/>
  <c r="AE224" i="20"/>
  <c r="AD224" i="20"/>
  <c r="AC224" i="20"/>
  <c r="AB224" i="20"/>
  <c r="AA224" i="20"/>
  <c r="Z224" i="20"/>
  <c r="Y224" i="20"/>
  <c r="X224" i="20"/>
  <c r="W224" i="20"/>
  <c r="V224" i="20"/>
  <c r="U224" i="20"/>
  <c r="T224" i="20"/>
  <c r="S224" i="20"/>
  <c r="R224" i="20"/>
  <c r="Q224" i="20"/>
  <c r="P224" i="20"/>
  <c r="O224" i="20"/>
  <c r="N224" i="20"/>
  <c r="M224" i="20"/>
  <c r="L224" i="20"/>
  <c r="K224" i="20"/>
  <c r="J224" i="20"/>
  <c r="I224" i="20"/>
  <c r="H224" i="20"/>
  <c r="G224" i="20"/>
  <c r="F224" i="20"/>
  <c r="E224" i="20"/>
  <c r="D224" i="20"/>
  <c r="C224" i="20"/>
  <c r="B224" i="20"/>
  <c r="A224" i="20"/>
  <c r="BE223" i="20"/>
  <c r="BD223" i="20"/>
  <c r="BC223" i="20"/>
  <c r="BB223" i="20"/>
  <c r="BA223" i="20"/>
  <c r="AZ223" i="20"/>
  <c r="AY223" i="20"/>
  <c r="AX223" i="20"/>
  <c r="AW223" i="20"/>
  <c r="AV223" i="20"/>
  <c r="AU223" i="20"/>
  <c r="AT223" i="20"/>
  <c r="AS223" i="20"/>
  <c r="AR223" i="20"/>
  <c r="AQ223" i="20"/>
  <c r="AP223" i="20"/>
  <c r="AO223" i="20"/>
  <c r="AN223" i="20"/>
  <c r="AM223" i="20"/>
  <c r="AL223" i="20"/>
  <c r="AK223" i="20"/>
  <c r="AJ223" i="20"/>
  <c r="AI223" i="20"/>
  <c r="AH223" i="20"/>
  <c r="AG223" i="20"/>
  <c r="AF223" i="20"/>
  <c r="AE223" i="20"/>
  <c r="AD223" i="20"/>
  <c r="AC223" i="20"/>
  <c r="AB223" i="20"/>
  <c r="AA223" i="20"/>
  <c r="Z223" i="20"/>
  <c r="Y223" i="20"/>
  <c r="X223" i="20"/>
  <c r="W223" i="20"/>
  <c r="V223" i="20"/>
  <c r="U223" i="20"/>
  <c r="T223" i="20"/>
  <c r="S223" i="20"/>
  <c r="R223" i="20"/>
  <c r="Q223" i="20"/>
  <c r="P223" i="20"/>
  <c r="O223" i="20"/>
  <c r="N223" i="20"/>
  <c r="M223" i="20"/>
  <c r="L223" i="20"/>
  <c r="K223" i="20"/>
  <c r="J223" i="20"/>
  <c r="I223" i="20"/>
  <c r="H223" i="20"/>
  <c r="G223" i="20"/>
  <c r="F223" i="20"/>
  <c r="E223" i="20"/>
  <c r="D223" i="20"/>
  <c r="C223" i="20"/>
  <c r="B223" i="20"/>
  <c r="A223" i="20"/>
  <c r="BE222" i="20"/>
  <c r="BD222" i="20"/>
  <c r="BC222" i="20"/>
  <c r="BB222" i="20"/>
  <c r="BA222" i="20"/>
  <c r="AZ222" i="20"/>
  <c r="AY222" i="20"/>
  <c r="AX222" i="20"/>
  <c r="AW222" i="20"/>
  <c r="AV222" i="20"/>
  <c r="AU222" i="20"/>
  <c r="AT222" i="20"/>
  <c r="AS222" i="20"/>
  <c r="AR222" i="20"/>
  <c r="AQ222" i="20"/>
  <c r="AP222" i="20"/>
  <c r="AO222" i="20"/>
  <c r="AN222" i="20"/>
  <c r="AM222" i="20"/>
  <c r="AL222" i="20"/>
  <c r="AK222" i="20"/>
  <c r="AJ222" i="20"/>
  <c r="AI222" i="20"/>
  <c r="AH222" i="20"/>
  <c r="AG222" i="20"/>
  <c r="AF222" i="20"/>
  <c r="AE222" i="20"/>
  <c r="AD222" i="20"/>
  <c r="AC222" i="20"/>
  <c r="AB222" i="20"/>
  <c r="AA222" i="20"/>
  <c r="Z222" i="20"/>
  <c r="Y222" i="20"/>
  <c r="X222" i="20"/>
  <c r="W222" i="20"/>
  <c r="V222" i="20"/>
  <c r="U222" i="20"/>
  <c r="T222" i="20"/>
  <c r="S222" i="20"/>
  <c r="R222" i="20"/>
  <c r="Q222" i="20"/>
  <c r="P222" i="20"/>
  <c r="O222" i="20"/>
  <c r="N222" i="20"/>
  <c r="M222" i="20"/>
  <c r="L222" i="20"/>
  <c r="K222" i="20"/>
  <c r="J222" i="20"/>
  <c r="I222" i="20"/>
  <c r="H222" i="20"/>
  <c r="G222" i="20"/>
  <c r="F222" i="20"/>
  <c r="E222" i="20"/>
  <c r="D222" i="20"/>
  <c r="C222" i="20"/>
  <c r="B222" i="20"/>
  <c r="A222" i="20"/>
  <c r="BE221" i="20"/>
  <c r="BD221" i="20"/>
  <c r="BC221" i="20"/>
  <c r="BB221" i="20"/>
  <c r="BA221" i="20"/>
  <c r="AW43" i="20"/>
  <c r="AW49" i="20"/>
  <c r="AW38" i="20"/>
  <c r="AW50" i="20"/>
  <c r="BC3" i="20"/>
  <c r="AW5" i="20"/>
  <c r="AW11" i="20"/>
  <c r="BC15" i="20"/>
  <c r="BC27" i="20"/>
  <c r="AW35" i="20"/>
  <c r="AZ212" i="20"/>
  <c r="AZ213" i="20"/>
  <c r="AZ214" i="20"/>
  <c r="AZ215" i="20"/>
  <c r="AZ216" i="20"/>
  <c r="AZ217" i="20"/>
  <c r="AZ218" i="20"/>
  <c r="AZ219" i="20"/>
  <c r="AZ220" i="20"/>
  <c r="AY212" i="20"/>
  <c r="AY213" i="20"/>
  <c r="AY214" i="20"/>
  <c r="AY215" i="20"/>
  <c r="AY216" i="20"/>
  <c r="AY217" i="20"/>
  <c r="AY218" i="20"/>
  <c r="AY219" i="20"/>
  <c r="AY220" i="20"/>
  <c r="AX212" i="20"/>
  <c r="AX213" i="20"/>
  <c r="AX214" i="20"/>
  <c r="AX215" i="20"/>
  <c r="AX216" i="20"/>
  <c r="AX217" i="20"/>
  <c r="AX218" i="20"/>
  <c r="AX219" i="20"/>
  <c r="AX220" i="20"/>
  <c r="AW221" i="20"/>
  <c r="AV221" i="20"/>
  <c r="AU221" i="20"/>
  <c r="AT221" i="20"/>
  <c r="AS221" i="20"/>
  <c r="AR221" i="20"/>
  <c r="AQ221" i="20"/>
  <c r="AP221" i="20"/>
  <c r="AO221" i="20"/>
  <c r="AN221" i="20"/>
  <c r="AM221" i="20"/>
  <c r="AL221" i="20"/>
  <c r="AK221" i="20"/>
  <c r="AJ221" i="20"/>
  <c r="AI221" i="20"/>
  <c r="AH221" i="20"/>
  <c r="AG221" i="20"/>
  <c r="AF221" i="20"/>
  <c r="AE221" i="20"/>
  <c r="AD221" i="20"/>
  <c r="AC221" i="20"/>
  <c r="AB221" i="20"/>
  <c r="AA221" i="20"/>
  <c r="Z221" i="20"/>
  <c r="Y221" i="20"/>
  <c r="X221" i="20"/>
  <c r="W221" i="20"/>
  <c r="V221" i="20"/>
  <c r="U221" i="20"/>
  <c r="T221" i="20"/>
  <c r="S221" i="20"/>
  <c r="R221" i="20"/>
  <c r="Q221" i="20"/>
  <c r="P221" i="20"/>
  <c r="O221" i="20"/>
  <c r="N221" i="20"/>
  <c r="M221" i="20"/>
  <c r="L221" i="20"/>
  <c r="K221" i="20"/>
  <c r="J221" i="20"/>
  <c r="I221" i="20"/>
  <c r="H221" i="20"/>
  <c r="G221" i="20"/>
  <c r="F221" i="20"/>
  <c r="E221" i="20"/>
  <c r="D221" i="20"/>
  <c r="C221" i="20"/>
  <c r="B221" i="20"/>
  <c r="A221" i="20"/>
  <c r="BE220" i="20"/>
  <c r="AW220" i="20"/>
  <c r="AV220" i="20"/>
  <c r="AU220" i="20"/>
  <c r="AT220" i="20"/>
  <c r="AQ220" i="20"/>
  <c r="AP220" i="20"/>
  <c r="AO220" i="20"/>
  <c r="X220" i="20"/>
  <c r="W220" i="20"/>
  <c r="V220" i="20"/>
  <c r="U220" i="20"/>
  <c r="T220" i="20"/>
  <c r="S220" i="20"/>
  <c r="R220" i="20"/>
  <c r="Q220" i="20"/>
  <c r="P220" i="20"/>
  <c r="O220" i="20"/>
  <c r="N220" i="20"/>
  <c r="M220" i="20"/>
  <c r="L220" i="20"/>
  <c r="K220" i="20"/>
  <c r="J220" i="20"/>
  <c r="I220" i="20"/>
  <c r="H220" i="20"/>
  <c r="G220" i="20"/>
  <c r="F220" i="20"/>
  <c r="E220" i="20"/>
  <c r="D220" i="20"/>
  <c r="C220" i="20"/>
  <c r="B220" i="20"/>
  <c r="BE219" i="20"/>
  <c r="AW219" i="20"/>
  <c r="AV219" i="20"/>
  <c r="AU219" i="20"/>
  <c r="AT219" i="20"/>
  <c r="AQ219" i="20"/>
  <c r="AP219" i="20"/>
  <c r="AO219" i="20"/>
  <c r="X219" i="20"/>
  <c r="W219" i="20"/>
  <c r="V219" i="20"/>
  <c r="U219" i="20"/>
  <c r="T219" i="20"/>
  <c r="S219" i="20"/>
  <c r="R219" i="20"/>
  <c r="Q219" i="20"/>
  <c r="P219" i="20"/>
  <c r="O219" i="20"/>
  <c r="N219" i="20"/>
  <c r="M219" i="20"/>
  <c r="L219" i="20"/>
  <c r="K219" i="20"/>
  <c r="J219" i="20"/>
  <c r="I219" i="20"/>
  <c r="H219" i="20"/>
  <c r="G219" i="20"/>
  <c r="F219" i="20"/>
  <c r="E219" i="20"/>
  <c r="D219" i="20"/>
  <c r="C219" i="20"/>
  <c r="B219" i="20"/>
  <c r="BE218" i="20"/>
  <c r="AW218" i="20"/>
  <c r="AV218" i="20"/>
  <c r="AU218" i="20"/>
  <c r="AT218" i="20"/>
  <c r="AQ218" i="20"/>
  <c r="AP218" i="20"/>
  <c r="AO218" i="20"/>
  <c r="X218" i="20"/>
  <c r="W218" i="20"/>
  <c r="V218" i="20"/>
  <c r="U218" i="20"/>
  <c r="T218" i="20"/>
  <c r="S218" i="20"/>
  <c r="R218" i="20"/>
  <c r="Q218" i="20"/>
  <c r="P218" i="20"/>
  <c r="O218" i="20"/>
  <c r="N218" i="20"/>
  <c r="M218" i="20"/>
  <c r="L218" i="20"/>
  <c r="K218" i="20"/>
  <c r="J218" i="20"/>
  <c r="I218" i="20"/>
  <c r="H218" i="20"/>
  <c r="G218" i="20"/>
  <c r="F218" i="20"/>
  <c r="E218" i="20"/>
  <c r="D218" i="20"/>
  <c r="C218" i="20"/>
  <c r="B218" i="20"/>
  <c r="BE217" i="20"/>
  <c r="BA217" i="20"/>
  <c r="AW217" i="20"/>
  <c r="AV217" i="20"/>
  <c r="AU217" i="20"/>
  <c r="AT217" i="20"/>
  <c r="AQ217" i="20"/>
  <c r="AP217" i="20"/>
  <c r="AO217" i="20"/>
  <c r="X217" i="20"/>
  <c r="W217" i="20"/>
  <c r="V217" i="20"/>
  <c r="U217" i="20"/>
  <c r="T217" i="20"/>
  <c r="S217" i="20"/>
  <c r="R217" i="20"/>
  <c r="Q217" i="20"/>
  <c r="P217" i="20"/>
  <c r="O217" i="20"/>
  <c r="N217" i="20"/>
  <c r="M217" i="20"/>
  <c r="L217" i="20"/>
  <c r="K217" i="20"/>
  <c r="J217" i="20"/>
  <c r="I217" i="20"/>
  <c r="H217" i="20"/>
  <c r="G217" i="20"/>
  <c r="F217" i="20"/>
  <c r="E217" i="20"/>
  <c r="D217" i="20"/>
  <c r="C217" i="20"/>
  <c r="B217" i="20"/>
  <c r="BE216" i="20"/>
  <c r="AW216" i="20"/>
  <c r="AV216" i="20"/>
  <c r="AU216" i="20"/>
  <c r="AT216" i="20"/>
  <c r="AQ216" i="20"/>
  <c r="AP216" i="20"/>
  <c r="AO216" i="20"/>
  <c r="X216" i="20"/>
  <c r="W216" i="20"/>
  <c r="V216" i="20"/>
  <c r="U216" i="20"/>
  <c r="T216" i="20"/>
  <c r="S216" i="20"/>
  <c r="R216" i="20"/>
  <c r="Q216" i="20"/>
  <c r="P216" i="20"/>
  <c r="O216" i="20"/>
  <c r="N216" i="20"/>
  <c r="M216" i="20"/>
  <c r="L216" i="20"/>
  <c r="K216" i="20"/>
  <c r="J216" i="20"/>
  <c r="I216" i="20"/>
  <c r="H216" i="20"/>
  <c r="G216" i="20"/>
  <c r="F216" i="20"/>
  <c r="E216" i="20"/>
  <c r="D216" i="20"/>
  <c r="C216" i="20"/>
  <c r="B216" i="20"/>
  <c r="BE215" i="20"/>
  <c r="AW215" i="20"/>
  <c r="AV215" i="20"/>
  <c r="AU215" i="20"/>
  <c r="AT215" i="20"/>
  <c r="AQ215" i="20"/>
  <c r="AP215" i="20"/>
  <c r="AO215" i="20"/>
  <c r="X215" i="20"/>
  <c r="W215" i="20"/>
  <c r="V215" i="20"/>
  <c r="U215" i="20"/>
  <c r="T215" i="20"/>
  <c r="S215" i="20"/>
  <c r="R215" i="20"/>
  <c r="Q215" i="20"/>
  <c r="P215" i="20"/>
  <c r="O215" i="20"/>
  <c r="N215" i="20"/>
  <c r="M215" i="20"/>
  <c r="L215" i="20"/>
  <c r="K215" i="20"/>
  <c r="J215" i="20"/>
  <c r="I215" i="20"/>
  <c r="H215" i="20"/>
  <c r="G215" i="20"/>
  <c r="F215" i="20"/>
  <c r="E215" i="20"/>
  <c r="D215" i="20"/>
  <c r="C215" i="20"/>
  <c r="B215" i="20"/>
  <c r="BE214" i="20"/>
  <c r="AW214" i="20"/>
  <c r="AV214" i="20"/>
  <c r="AU214" i="20"/>
  <c r="AT214" i="20"/>
  <c r="AQ214" i="20"/>
  <c r="AP214" i="20"/>
  <c r="AO214" i="20"/>
  <c r="X214" i="20"/>
  <c r="W214" i="20"/>
  <c r="V214" i="20"/>
  <c r="U214" i="20"/>
  <c r="T214" i="20"/>
  <c r="S214" i="20"/>
  <c r="R214" i="20"/>
  <c r="Q214" i="20"/>
  <c r="P214" i="20"/>
  <c r="O214" i="20"/>
  <c r="N214" i="20"/>
  <c r="M214" i="20"/>
  <c r="L214" i="20"/>
  <c r="K214" i="20"/>
  <c r="J214" i="20"/>
  <c r="I214" i="20"/>
  <c r="H214" i="20"/>
  <c r="G214" i="20"/>
  <c r="F214" i="20"/>
  <c r="E214" i="20"/>
  <c r="D214" i="20"/>
  <c r="C214" i="20"/>
  <c r="B214" i="20"/>
  <c r="BE213" i="20"/>
  <c r="BA213" i="20"/>
  <c r="AW213" i="20"/>
  <c r="AV213" i="20"/>
  <c r="AU213" i="20"/>
  <c r="AT213" i="20"/>
  <c r="AQ213" i="20"/>
  <c r="AP213" i="20"/>
  <c r="AO213" i="20"/>
  <c r="X213" i="20"/>
  <c r="W213" i="20"/>
  <c r="V213" i="20"/>
  <c r="U213" i="20"/>
  <c r="T213" i="20"/>
  <c r="S213" i="20"/>
  <c r="R213" i="20"/>
  <c r="Q213" i="20"/>
  <c r="P213" i="20"/>
  <c r="O213" i="20"/>
  <c r="N213" i="20"/>
  <c r="M213" i="20"/>
  <c r="L213" i="20"/>
  <c r="K213" i="20"/>
  <c r="J213" i="20"/>
  <c r="I213" i="20"/>
  <c r="H213" i="20"/>
  <c r="G213" i="20"/>
  <c r="F213" i="20"/>
  <c r="E213" i="20"/>
  <c r="D213" i="20"/>
  <c r="C213" i="20"/>
  <c r="B213" i="20"/>
  <c r="BE212" i="20"/>
  <c r="AW212" i="20"/>
  <c r="AV212" i="20"/>
  <c r="AU212" i="20"/>
  <c r="AT212" i="20"/>
  <c r="AQ212" i="20"/>
  <c r="AP212" i="20"/>
  <c r="AO212" i="20"/>
  <c r="X212" i="20"/>
  <c r="W212" i="20"/>
  <c r="V212" i="20"/>
  <c r="U212" i="20"/>
  <c r="T212" i="20"/>
  <c r="S212" i="20"/>
  <c r="R212" i="20"/>
  <c r="Q212" i="20"/>
  <c r="P212" i="20"/>
  <c r="O212" i="20"/>
  <c r="N212" i="20"/>
  <c r="M212" i="20"/>
  <c r="L212" i="20"/>
  <c r="K212" i="20"/>
  <c r="J212" i="20"/>
  <c r="I212" i="20"/>
  <c r="H212" i="20"/>
  <c r="G212" i="20"/>
  <c r="F212" i="20"/>
  <c r="E212" i="20"/>
  <c r="D212" i="20"/>
  <c r="C212" i="20"/>
  <c r="B212" i="20"/>
  <c r="BE211" i="20"/>
  <c r="AU211" i="20"/>
  <c r="AQ211" i="20"/>
  <c r="AP211" i="20"/>
  <c r="AO211" i="20"/>
  <c r="X211" i="20"/>
  <c r="W211" i="20"/>
  <c r="V211" i="20"/>
  <c r="U211" i="20"/>
  <c r="T211" i="20"/>
  <c r="S211" i="20"/>
  <c r="R211" i="20"/>
  <c r="Q211" i="20"/>
  <c r="P211" i="20"/>
  <c r="O211" i="20"/>
  <c r="N211" i="20"/>
  <c r="M211" i="20"/>
  <c r="L211" i="20"/>
  <c r="K211" i="20"/>
  <c r="J211" i="20"/>
  <c r="I211" i="20"/>
  <c r="H211" i="20"/>
  <c r="G211" i="20"/>
  <c r="F211" i="20"/>
  <c r="E211" i="20"/>
  <c r="D211" i="20"/>
  <c r="C211" i="20"/>
  <c r="B211" i="20"/>
  <c r="BE210" i="20"/>
  <c r="AU210" i="20"/>
  <c r="AQ210" i="20"/>
  <c r="AP210" i="20"/>
  <c r="AO210" i="20"/>
  <c r="X210" i="20"/>
  <c r="W210" i="20"/>
  <c r="V210" i="20"/>
  <c r="U210" i="20"/>
  <c r="T210" i="20"/>
  <c r="S210" i="20"/>
  <c r="R210" i="20"/>
  <c r="Q210" i="20"/>
  <c r="P210" i="20"/>
  <c r="O210" i="20"/>
  <c r="N210" i="20"/>
  <c r="M210" i="20"/>
  <c r="L210" i="20"/>
  <c r="K210" i="20"/>
  <c r="J210" i="20"/>
  <c r="I210" i="20"/>
  <c r="H210" i="20"/>
  <c r="G210" i="20"/>
  <c r="F210" i="20"/>
  <c r="E210" i="20"/>
  <c r="D210" i="20"/>
  <c r="C210" i="20"/>
  <c r="B210" i="20"/>
  <c r="BE209" i="20"/>
  <c r="AU209" i="20"/>
  <c r="AQ209" i="20"/>
  <c r="AP209" i="20"/>
  <c r="AO209" i="20"/>
  <c r="X209" i="20"/>
  <c r="W209" i="20"/>
  <c r="V209" i="20"/>
  <c r="U209" i="20"/>
  <c r="T209" i="20"/>
  <c r="S209" i="20"/>
  <c r="R209" i="20"/>
  <c r="Q209" i="20"/>
  <c r="P209" i="20"/>
  <c r="O209" i="20"/>
  <c r="N209" i="20"/>
  <c r="M209" i="20"/>
  <c r="L209" i="20"/>
  <c r="K209" i="20"/>
  <c r="J209" i="20"/>
  <c r="I209" i="20"/>
  <c r="H209" i="20"/>
  <c r="G209" i="20"/>
  <c r="F209" i="20"/>
  <c r="E209" i="20"/>
  <c r="D209" i="20"/>
  <c r="C209" i="20"/>
  <c r="B209" i="20"/>
  <c r="BE208" i="20"/>
  <c r="AU208" i="20"/>
  <c r="AQ208" i="20"/>
  <c r="AP208" i="20"/>
  <c r="AO208" i="20"/>
  <c r="X208" i="20"/>
  <c r="W208" i="20"/>
  <c r="V208" i="20"/>
  <c r="U208" i="20"/>
  <c r="T208" i="20"/>
  <c r="S208" i="20"/>
  <c r="R208" i="20"/>
  <c r="Q208" i="20"/>
  <c r="P208" i="20"/>
  <c r="O208" i="20"/>
  <c r="N208" i="20"/>
  <c r="M208" i="20"/>
  <c r="L208" i="20"/>
  <c r="K208" i="20"/>
  <c r="J208" i="20"/>
  <c r="I208" i="20"/>
  <c r="H208" i="20"/>
  <c r="G208" i="20"/>
  <c r="F208" i="20"/>
  <c r="E208" i="20"/>
  <c r="D208" i="20"/>
  <c r="C208" i="20"/>
  <c r="B208" i="20"/>
  <c r="BE207" i="20"/>
  <c r="AU207" i="20"/>
  <c r="AQ207" i="20"/>
  <c r="AP207" i="20"/>
  <c r="AO207" i="20"/>
  <c r="X207" i="20"/>
  <c r="W207" i="20"/>
  <c r="V207" i="20"/>
  <c r="U207" i="20"/>
  <c r="T207" i="20"/>
  <c r="S207" i="20"/>
  <c r="R207" i="20"/>
  <c r="Q207" i="20"/>
  <c r="P207" i="20"/>
  <c r="O207" i="20"/>
  <c r="N207" i="20"/>
  <c r="M207" i="20"/>
  <c r="L207" i="20"/>
  <c r="K207" i="20"/>
  <c r="J207" i="20"/>
  <c r="I207" i="20"/>
  <c r="H207" i="20"/>
  <c r="G207" i="20"/>
  <c r="F207" i="20"/>
  <c r="E207" i="20"/>
  <c r="D207" i="20"/>
  <c r="C207" i="20"/>
  <c r="B207" i="20"/>
  <c r="BE206" i="20"/>
  <c r="AU206" i="20"/>
  <c r="AQ206" i="20"/>
  <c r="AP206" i="20"/>
  <c r="AO206" i="20"/>
  <c r="X206" i="20"/>
  <c r="W206" i="20"/>
  <c r="V206" i="20"/>
  <c r="U206" i="20"/>
  <c r="T206" i="20"/>
  <c r="S206" i="20"/>
  <c r="R206" i="20"/>
  <c r="Q206" i="20"/>
  <c r="P206" i="20"/>
  <c r="O206" i="20"/>
  <c r="N206" i="20"/>
  <c r="M206" i="20"/>
  <c r="L206" i="20"/>
  <c r="K206" i="20"/>
  <c r="J206" i="20"/>
  <c r="I206" i="20"/>
  <c r="H206" i="20"/>
  <c r="G206" i="20"/>
  <c r="F206" i="20"/>
  <c r="E206" i="20"/>
  <c r="D206" i="20"/>
  <c r="C206" i="20"/>
  <c r="B206" i="20"/>
  <c r="BE205" i="20"/>
  <c r="AU205" i="20"/>
  <c r="AQ205" i="20"/>
  <c r="AP205" i="20"/>
  <c r="AO205" i="20"/>
  <c r="X205" i="20"/>
  <c r="W205" i="20"/>
  <c r="V205" i="20"/>
  <c r="U205" i="20"/>
  <c r="T205" i="20"/>
  <c r="S205" i="20"/>
  <c r="R205" i="20"/>
  <c r="Q205" i="20"/>
  <c r="P205" i="20"/>
  <c r="O205" i="20"/>
  <c r="N205" i="20"/>
  <c r="M205" i="20"/>
  <c r="L205" i="20"/>
  <c r="K205" i="20"/>
  <c r="J205" i="20"/>
  <c r="I205" i="20"/>
  <c r="H205" i="20"/>
  <c r="G205" i="20"/>
  <c r="F205" i="20"/>
  <c r="E205" i="20"/>
  <c r="D205" i="20"/>
  <c r="C205" i="20"/>
  <c r="B205" i="20"/>
  <c r="BE204" i="20"/>
  <c r="AU204" i="20"/>
  <c r="AQ204" i="20"/>
  <c r="AP204" i="20"/>
  <c r="AO204" i="20"/>
  <c r="X204" i="20"/>
  <c r="W204" i="20"/>
  <c r="V204" i="20"/>
  <c r="U204" i="20"/>
  <c r="T204" i="20"/>
  <c r="S204" i="20"/>
  <c r="R204" i="20"/>
  <c r="Q204" i="20"/>
  <c r="P204" i="20"/>
  <c r="O204" i="20"/>
  <c r="N204" i="20"/>
  <c r="M204" i="20"/>
  <c r="L204" i="20"/>
  <c r="K204" i="20"/>
  <c r="J204" i="20"/>
  <c r="I204" i="20"/>
  <c r="H204" i="20"/>
  <c r="G204" i="20"/>
  <c r="F204" i="20"/>
  <c r="E204" i="20"/>
  <c r="D204" i="20"/>
  <c r="C204" i="20"/>
  <c r="B204" i="20"/>
  <c r="BE203" i="20"/>
  <c r="AU203" i="20"/>
  <c r="AQ203" i="20"/>
  <c r="AP203" i="20"/>
  <c r="AO203" i="20"/>
  <c r="X203" i="20"/>
  <c r="W203" i="20"/>
  <c r="V203" i="20"/>
  <c r="U203" i="20"/>
  <c r="T203" i="20"/>
  <c r="S203" i="20"/>
  <c r="R203" i="20"/>
  <c r="Q203" i="20"/>
  <c r="P203" i="20"/>
  <c r="O203" i="20"/>
  <c r="N203" i="20"/>
  <c r="M203" i="20"/>
  <c r="L203" i="20"/>
  <c r="K203" i="20"/>
  <c r="J203" i="20"/>
  <c r="I203" i="20"/>
  <c r="H203" i="20"/>
  <c r="G203" i="20"/>
  <c r="F203" i="20"/>
  <c r="E203" i="20"/>
  <c r="D203" i="20"/>
  <c r="C203" i="20"/>
  <c r="B203" i="20"/>
  <c r="BE202" i="20"/>
  <c r="AU202" i="20"/>
  <c r="AQ202" i="20"/>
  <c r="AP202" i="20"/>
  <c r="AO202" i="20"/>
  <c r="X202" i="20"/>
  <c r="W202" i="20"/>
  <c r="V202" i="20"/>
  <c r="U202" i="20"/>
  <c r="T202" i="20"/>
  <c r="S202" i="20"/>
  <c r="R202" i="20"/>
  <c r="Q202" i="20"/>
  <c r="P202" i="20"/>
  <c r="O202" i="20"/>
  <c r="N202" i="20"/>
  <c r="M202" i="20"/>
  <c r="L202" i="20"/>
  <c r="K202" i="20"/>
  <c r="J202" i="20"/>
  <c r="I202" i="20"/>
  <c r="H202" i="20"/>
  <c r="G202" i="20"/>
  <c r="F202" i="20"/>
  <c r="E202" i="20"/>
  <c r="D202" i="20"/>
  <c r="C202" i="20"/>
  <c r="B202" i="20"/>
  <c r="BE201" i="20"/>
  <c r="AU201" i="20"/>
  <c r="AQ201" i="20"/>
  <c r="AP201" i="20"/>
  <c r="AO201" i="20"/>
  <c r="X201" i="20"/>
  <c r="W201" i="20"/>
  <c r="V201" i="20"/>
  <c r="U201" i="20"/>
  <c r="T201" i="20"/>
  <c r="S201" i="20"/>
  <c r="R201" i="20"/>
  <c r="Q201" i="20"/>
  <c r="P201" i="20"/>
  <c r="O201" i="20"/>
  <c r="N201" i="20"/>
  <c r="M201" i="20"/>
  <c r="L201" i="20"/>
  <c r="K201" i="20"/>
  <c r="J201" i="20"/>
  <c r="I201" i="20"/>
  <c r="H201" i="20"/>
  <c r="G201" i="20"/>
  <c r="F201" i="20"/>
  <c r="E201" i="20"/>
  <c r="D201" i="20"/>
  <c r="C201" i="20"/>
  <c r="B201" i="20"/>
  <c r="BE200" i="20"/>
  <c r="BA200" i="20"/>
  <c r="AU200" i="20"/>
  <c r="AQ200" i="20"/>
  <c r="AP200" i="20"/>
  <c r="AO200" i="20"/>
  <c r="X200" i="20"/>
  <c r="W200" i="20"/>
  <c r="V200" i="20"/>
  <c r="U200" i="20"/>
  <c r="T200" i="20"/>
  <c r="S200" i="20"/>
  <c r="R200" i="20"/>
  <c r="Q200" i="20"/>
  <c r="P200" i="20"/>
  <c r="O200" i="20"/>
  <c r="N200" i="20"/>
  <c r="M200" i="20"/>
  <c r="L200" i="20"/>
  <c r="K200" i="20"/>
  <c r="J200" i="20"/>
  <c r="I200" i="20"/>
  <c r="H200" i="20"/>
  <c r="G200" i="20"/>
  <c r="F200" i="20"/>
  <c r="E200" i="20"/>
  <c r="D200" i="20"/>
  <c r="C200" i="20"/>
  <c r="B200" i="20"/>
  <c r="BE199" i="20"/>
  <c r="AU199" i="20"/>
  <c r="AQ199" i="20"/>
  <c r="AP199" i="20"/>
  <c r="AO199" i="20"/>
  <c r="X199" i="20"/>
  <c r="W199" i="20"/>
  <c r="V199" i="20"/>
  <c r="U199" i="20"/>
  <c r="T199" i="20"/>
  <c r="S199" i="20"/>
  <c r="R199" i="20"/>
  <c r="Q199" i="20"/>
  <c r="P199" i="20"/>
  <c r="O199" i="20"/>
  <c r="N199" i="20"/>
  <c r="M199" i="20"/>
  <c r="L199" i="20"/>
  <c r="K199" i="20"/>
  <c r="J199" i="20"/>
  <c r="I199" i="20"/>
  <c r="H199" i="20"/>
  <c r="G199" i="20"/>
  <c r="F199" i="20"/>
  <c r="E199" i="20"/>
  <c r="D199" i="20"/>
  <c r="C199" i="20"/>
  <c r="B199" i="20"/>
  <c r="BE198" i="20"/>
  <c r="AU198" i="20"/>
  <c r="AQ198" i="20"/>
  <c r="AP198" i="20"/>
  <c r="AO198" i="20"/>
  <c r="X198" i="20"/>
  <c r="W198" i="20"/>
  <c r="V198" i="20"/>
  <c r="U198" i="20"/>
  <c r="T198" i="20"/>
  <c r="S198" i="20"/>
  <c r="R198" i="20"/>
  <c r="Q198" i="20"/>
  <c r="P198" i="20"/>
  <c r="O198" i="20"/>
  <c r="N198" i="20"/>
  <c r="M198" i="20"/>
  <c r="L198" i="20"/>
  <c r="K198" i="20"/>
  <c r="J198" i="20"/>
  <c r="I198" i="20"/>
  <c r="H198" i="20"/>
  <c r="G198" i="20"/>
  <c r="F198" i="20"/>
  <c r="E198" i="20"/>
  <c r="D198" i="20"/>
  <c r="C198" i="20"/>
  <c r="B198" i="20"/>
  <c r="BE197" i="20"/>
  <c r="AU197" i="20"/>
  <c r="AQ197" i="20"/>
  <c r="AP197" i="20"/>
  <c r="AO197" i="20"/>
  <c r="X197" i="20"/>
  <c r="W197" i="20"/>
  <c r="V197" i="20"/>
  <c r="U197" i="20"/>
  <c r="T197" i="20"/>
  <c r="S197" i="20"/>
  <c r="R197" i="20"/>
  <c r="Q197" i="20"/>
  <c r="P197" i="20"/>
  <c r="O197" i="20"/>
  <c r="N197" i="20"/>
  <c r="M197" i="20"/>
  <c r="L197" i="20"/>
  <c r="K197" i="20"/>
  <c r="J197" i="20"/>
  <c r="I197" i="20"/>
  <c r="H197" i="20"/>
  <c r="G197" i="20"/>
  <c r="F197" i="20"/>
  <c r="E197" i="20"/>
  <c r="D197" i="20"/>
  <c r="C197" i="20"/>
  <c r="B197" i="20"/>
  <c r="BE196" i="20"/>
  <c r="AU196" i="20"/>
  <c r="AQ196" i="20"/>
  <c r="AP196" i="20"/>
  <c r="AO196" i="20"/>
  <c r="X196" i="20"/>
  <c r="W196" i="20"/>
  <c r="V196" i="20"/>
  <c r="U196" i="20"/>
  <c r="T196" i="20"/>
  <c r="S196" i="20"/>
  <c r="R196" i="20"/>
  <c r="Q196" i="20"/>
  <c r="P196" i="20"/>
  <c r="O196" i="20"/>
  <c r="N196" i="20"/>
  <c r="M196" i="20"/>
  <c r="L196" i="20"/>
  <c r="K196" i="20"/>
  <c r="J196" i="20"/>
  <c r="I196" i="20"/>
  <c r="H196" i="20"/>
  <c r="G196" i="20"/>
  <c r="F196" i="20"/>
  <c r="E196" i="20"/>
  <c r="D196" i="20"/>
  <c r="C196" i="20"/>
  <c r="B196" i="20"/>
  <c r="BE195" i="20"/>
  <c r="AU195" i="20"/>
  <c r="AQ195" i="20"/>
  <c r="AP195" i="20"/>
  <c r="AO195" i="20"/>
  <c r="X195" i="20"/>
  <c r="W195" i="20"/>
  <c r="V195" i="20"/>
  <c r="U195" i="20"/>
  <c r="T195" i="20"/>
  <c r="S195" i="20"/>
  <c r="R195" i="20"/>
  <c r="Q195" i="20"/>
  <c r="P195" i="20"/>
  <c r="O195" i="20"/>
  <c r="N195" i="20"/>
  <c r="M195" i="20"/>
  <c r="L195" i="20"/>
  <c r="K195" i="20"/>
  <c r="J195" i="20"/>
  <c r="I195" i="20"/>
  <c r="H195" i="20"/>
  <c r="G195" i="20"/>
  <c r="F195" i="20"/>
  <c r="E195" i="20"/>
  <c r="D195" i="20"/>
  <c r="C195" i="20"/>
  <c r="B195" i="20"/>
  <c r="BE194" i="20"/>
  <c r="AU194" i="20"/>
  <c r="AQ194" i="20"/>
  <c r="AP194" i="20"/>
  <c r="AO194" i="20"/>
  <c r="X194" i="20"/>
  <c r="W194" i="20"/>
  <c r="V194" i="20"/>
  <c r="U194" i="20"/>
  <c r="T194" i="20"/>
  <c r="S194" i="20"/>
  <c r="R194" i="20"/>
  <c r="Q194" i="20"/>
  <c r="P194" i="20"/>
  <c r="O194" i="20"/>
  <c r="N194" i="20"/>
  <c r="M194" i="20"/>
  <c r="L194" i="20"/>
  <c r="K194" i="20"/>
  <c r="J194" i="20"/>
  <c r="I194" i="20"/>
  <c r="H194" i="20"/>
  <c r="G194" i="20"/>
  <c r="F194" i="20"/>
  <c r="E194" i="20"/>
  <c r="D194" i="20"/>
  <c r="C194" i="20"/>
  <c r="B194" i="20"/>
  <c r="BE193" i="20"/>
  <c r="AU193" i="20"/>
  <c r="AQ193" i="20"/>
  <c r="AP193" i="20"/>
  <c r="AO193" i="20"/>
  <c r="X193" i="20"/>
  <c r="W193" i="20"/>
  <c r="V193" i="20"/>
  <c r="U193" i="20"/>
  <c r="T193" i="20"/>
  <c r="S193" i="20"/>
  <c r="R193" i="20"/>
  <c r="Q193" i="20"/>
  <c r="P193" i="20"/>
  <c r="O193" i="20"/>
  <c r="N193" i="20"/>
  <c r="M193" i="20"/>
  <c r="L193" i="20"/>
  <c r="K193" i="20"/>
  <c r="J193" i="20"/>
  <c r="I193" i="20"/>
  <c r="H193" i="20"/>
  <c r="G193" i="20"/>
  <c r="F193" i="20"/>
  <c r="E193" i="20"/>
  <c r="D193" i="20"/>
  <c r="C193" i="20"/>
  <c r="B193" i="20"/>
  <c r="BE192" i="20"/>
  <c r="BC192" i="20"/>
  <c r="BA192" i="20"/>
  <c r="AU192" i="20"/>
  <c r="AQ192" i="20"/>
  <c r="AP192" i="20"/>
  <c r="AO192" i="20"/>
  <c r="X192" i="20"/>
  <c r="W192" i="20"/>
  <c r="V192" i="20"/>
  <c r="U192" i="20"/>
  <c r="T192" i="20"/>
  <c r="S192" i="20"/>
  <c r="R192" i="20"/>
  <c r="Q192" i="20"/>
  <c r="P192" i="20"/>
  <c r="O192" i="20"/>
  <c r="N192" i="20"/>
  <c r="M192" i="20"/>
  <c r="L192" i="20"/>
  <c r="K192" i="20"/>
  <c r="J192" i="20"/>
  <c r="I192" i="20"/>
  <c r="H192" i="20"/>
  <c r="G192" i="20"/>
  <c r="F192" i="20"/>
  <c r="E192" i="20"/>
  <c r="D192" i="20"/>
  <c r="C192" i="20"/>
  <c r="B192" i="20"/>
  <c r="BE191" i="20"/>
  <c r="AU191" i="20"/>
  <c r="AQ191" i="20"/>
  <c r="AP191" i="20"/>
  <c r="AO191" i="20"/>
  <c r="X191" i="20"/>
  <c r="W191" i="20"/>
  <c r="V191" i="20"/>
  <c r="U191" i="20"/>
  <c r="T191" i="20"/>
  <c r="S191" i="20"/>
  <c r="R191" i="20"/>
  <c r="Q191" i="20"/>
  <c r="P191" i="20"/>
  <c r="O191" i="20"/>
  <c r="N191" i="20"/>
  <c r="M191" i="20"/>
  <c r="L191" i="20"/>
  <c r="K191" i="20"/>
  <c r="J191" i="20"/>
  <c r="I191" i="20"/>
  <c r="H191" i="20"/>
  <c r="G191" i="20"/>
  <c r="F191" i="20"/>
  <c r="E191" i="20"/>
  <c r="D191" i="20"/>
  <c r="C191" i="20"/>
  <c r="B191" i="20"/>
  <c r="BE190" i="20"/>
  <c r="AU190" i="20"/>
  <c r="AQ190" i="20"/>
  <c r="AP190" i="20"/>
  <c r="AO190" i="20"/>
  <c r="X190" i="20"/>
  <c r="W190" i="20"/>
  <c r="V190" i="20"/>
  <c r="U190" i="20"/>
  <c r="T190" i="20"/>
  <c r="S190" i="20"/>
  <c r="R190" i="20"/>
  <c r="Q190" i="20"/>
  <c r="P190" i="20"/>
  <c r="O190" i="20"/>
  <c r="N190" i="20"/>
  <c r="M190" i="20"/>
  <c r="L190" i="20"/>
  <c r="K190" i="20"/>
  <c r="J190" i="20"/>
  <c r="I190" i="20"/>
  <c r="H190" i="20"/>
  <c r="G190" i="20"/>
  <c r="F190" i="20"/>
  <c r="E190" i="20"/>
  <c r="D190" i="20"/>
  <c r="C190" i="20"/>
  <c r="B190" i="20"/>
  <c r="BE189" i="20"/>
  <c r="AU189" i="20"/>
  <c r="AQ189" i="20"/>
  <c r="AP189" i="20"/>
  <c r="AO189" i="20"/>
  <c r="X189" i="20"/>
  <c r="W189" i="20"/>
  <c r="V189" i="20"/>
  <c r="U189" i="20"/>
  <c r="T189" i="20"/>
  <c r="S189" i="20"/>
  <c r="R189" i="20"/>
  <c r="Q189" i="20"/>
  <c r="P189" i="20"/>
  <c r="O189" i="20"/>
  <c r="N189" i="20"/>
  <c r="M189" i="20"/>
  <c r="L189" i="20"/>
  <c r="K189" i="20"/>
  <c r="J189" i="20"/>
  <c r="I189" i="20"/>
  <c r="H189" i="20"/>
  <c r="G189" i="20"/>
  <c r="F189" i="20"/>
  <c r="E189" i="20"/>
  <c r="D189" i="20"/>
  <c r="C189" i="20"/>
  <c r="B189" i="20"/>
  <c r="BE188" i="20"/>
  <c r="AU188" i="20"/>
  <c r="AQ188" i="20"/>
  <c r="AP188" i="20"/>
  <c r="AO188" i="20"/>
  <c r="X188" i="20"/>
  <c r="W188" i="20"/>
  <c r="V188" i="20"/>
  <c r="U188" i="20"/>
  <c r="T188" i="20"/>
  <c r="S188" i="20"/>
  <c r="R188" i="20"/>
  <c r="Q188" i="20"/>
  <c r="P188" i="20"/>
  <c r="O188" i="20"/>
  <c r="N188" i="20"/>
  <c r="M188" i="20"/>
  <c r="L188" i="20"/>
  <c r="K188" i="20"/>
  <c r="J188" i="20"/>
  <c r="I188" i="20"/>
  <c r="H188" i="20"/>
  <c r="G188" i="20"/>
  <c r="F188" i="20"/>
  <c r="E188" i="20"/>
  <c r="D188" i="20"/>
  <c r="C188" i="20"/>
  <c r="B188" i="20"/>
  <c r="BE187" i="20"/>
  <c r="AU187" i="20"/>
  <c r="AQ187" i="20"/>
  <c r="AP187" i="20"/>
  <c r="AO187" i="20"/>
  <c r="X187" i="20"/>
  <c r="W187" i="20"/>
  <c r="V187" i="20"/>
  <c r="U187" i="20"/>
  <c r="T187" i="20"/>
  <c r="S187" i="20"/>
  <c r="R187" i="20"/>
  <c r="Q187" i="20"/>
  <c r="P187" i="20"/>
  <c r="O187" i="20"/>
  <c r="N187" i="20"/>
  <c r="M187" i="20"/>
  <c r="L187" i="20"/>
  <c r="K187" i="20"/>
  <c r="J187" i="20"/>
  <c r="I187" i="20"/>
  <c r="H187" i="20"/>
  <c r="G187" i="20"/>
  <c r="F187" i="20"/>
  <c r="E187" i="20"/>
  <c r="D187" i="20"/>
  <c r="C187" i="20"/>
  <c r="B187" i="20"/>
  <c r="BE186" i="20"/>
  <c r="AU186" i="20"/>
  <c r="AQ186" i="20"/>
  <c r="AP186" i="20"/>
  <c r="AO186" i="20"/>
  <c r="X186" i="20"/>
  <c r="W186" i="20"/>
  <c r="V186" i="20"/>
  <c r="U186" i="20"/>
  <c r="T186" i="20"/>
  <c r="S186" i="20"/>
  <c r="R186" i="20"/>
  <c r="Q186" i="20"/>
  <c r="P186" i="20"/>
  <c r="O186" i="20"/>
  <c r="N186" i="20"/>
  <c r="M186" i="20"/>
  <c r="L186" i="20"/>
  <c r="K186" i="20"/>
  <c r="J186" i="20"/>
  <c r="I186" i="20"/>
  <c r="H186" i="20"/>
  <c r="G186" i="20"/>
  <c r="F186" i="20"/>
  <c r="E186" i="20"/>
  <c r="D186" i="20"/>
  <c r="C186" i="20"/>
  <c r="B186" i="20"/>
  <c r="BE185" i="20"/>
  <c r="BA185" i="20"/>
  <c r="AU185" i="20"/>
  <c r="AQ185" i="20"/>
  <c r="AP185" i="20"/>
  <c r="AO185" i="20"/>
  <c r="X185" i="20"/>
  <c r="W185" i="20"/>
  <c r="V185" i="20"/>
  <c r="U185" i="20"/>
  <c r="T185" i="20"/>
  <c r="S185" i="20"/>
  <c r="R185" i="20"/>
  <c r="Q185" i="20"/>
  <c r="P185" i="20"/>
  <c r="O185" i="20"/>
  <c r="N185" i="20"/>
  <c r="M185" i="20"/>
  <c r="L185" i="20"/>
  <c r="K185" i="20"/>
  <c r="J185" i="20"/>
  <c r="I185" i="20"/>
  <c r="H185" i="20"/>
  <c r="G185" i="20"/>
  <c r="F185" i="20"/>
  <c r="E185" i="20"/>
  <c r="D185" i="20"/>
  <c r="C185" i="20"/>
  <c r="B185" i="20"/>
  <c r="BE184" i="20"/>
  <c r="AU184" i="20"/>
  <c r="AQ184" i="20"/>
  <c r="AP184" i="20"/>
  <c r="AO184" i="20"/>
  <c r="X184" i="20"/>
  <c r="W184" i="20"/>
  <c r="V184" i="20"/>
  <c r="U184" i="20"/>
  <c r="T184" i="20"/>
  <c r="S184" i="20"/>
  <c r="R184" i="20"/>
  <c r="Q184" i="20"/>
  <c r="P184" i="20"/>
  <c r="O184" i="20"/>
  <c r="N184" i="20"/>
  <c r="M184" i="20"/>
  <c r="L184" i="20"/>
  <c r="K184" i="20"/>
  <c r="J184" i="20"/>
  <c r="I184" i="20"/>
  <c r="H184" i="20"/>
  <c r="G184" i="20"/>
  <c r="F184" i="20"/>
  <c r="E184" i="20"/>
  <c r="D184" i="20"/>
  <c r="C184" i="20"/>
  <c r="B184" i="20"/>
  <c r="BE183" i="20"/>
  <c r="AU183" i="20"/>
  <c r="AQ183" i="20"/>
  <c r="AP183" i="20"/>
  <c r="AO183" i="20"/>
  <c r="X183" i="20"/>
  <c r="W183" i="20"/>
  <c r="V183" i="20"/>
  <c r="U183" i="20"/>
  <c r="T183" i="20"/>
  <c r="S183" i="20"/>
  <c r="R183" i="20"/>
  <c r="Q183" i="20"/>
  <c r="P183" i="20"/>
  <c r="O183" i="20"/>
  <c r="N183" i="20"/>
  <c r="M183" i="20"/>
  <c r="L183" i="20"/>
  <c r="K183" i="20"/>
  <c r="J183" i="20"/>
  <c r="I183" i="20"/>
  <c r="H183" i="20"/>
  <c r="G183" i="20"/>
  <c r="F183" i="20"/>
  <c r="E183" i="20"/>
  <c r="D183" i="20"/>
  <c r="C183" i="20"/>
  <c r="B183" i="20"/>
  <c r="BE182" i="20"/>
  <c r="AU182" i="20"/>
  <c r="AQ182" i="20"/>
  <c r="AP182" i="20"/>
  <c r="AO182" i="20"/>
  <c r="X182" i="20"/>
  <c r="W182" i="20"/>
  <c r="V182" i="20"/>
  <c r="U182" i="20"/>
  <c r="T182" i="20"/>
  <c r="S182" i="20"/>
  <c r="R182" i="20"/>
  <c r="Q182" i="20"/>
  <c r="P182" i="20"/>
  <c r="O182" i="20"/>
  <c r="N182" i="20"/>
  <c r="M182" i="20"/>
  <c r="L182" i="20"/>
  <c r="K182" i="20"/>
  <c r="J182" i="20"/>
  <c r="I182" i="20"/>
  <c r="H182" i="20"/>
  <c r="G182" i="20"/>
  <c r="F182" i="20"/>
  <c r="E182" i="20"/>
  <c r="D182" i="20"/>
  <c r="C182" i="20"/>
  <c r="B182" i="20"/>
  <c r="BE181" i="20"/>
  <c r="BA181" i="20"/>
  <c r="AU181" i="20"/>
  <c r="AQ181" i="20"/>
  <c r="AP181" i="20"/>
  <c r="AO181" i="20"/>
  <c r="X181" i="20"/>
  <c r="W181" i="20"/>
  <c r="V181" i="20"/>
  <c r="U181" i="20"/>
  <c r="T181" i="20"/>
  <c r="S181" i="20"/>
  <c r="R181" i="20"/>
  <c r="Q181" i="20"/>
  <c r="P181" i="20"/>
  <c r="O181" i="20"/>
  <c r="N181" i="20"/>
  <c r="M181" i="20"/>
  <c r="L181" i="20"/>
  <c r="K181" i="20"/>
  <c r="J181" i="20"/>
  <c r="I181" i="20"/>
  <c r="H181" i="20"/>
  <c r="G181" i="20"/>
  <c r="F181" i="20"/>
  <c r="E181" i="20"/>
  <c r="D181" i="20"/>
  <c r="C181" i="20"/>
  <c r="B181" i="20"/>
  <c r="BE180" i="20"/>
  <c r="AU180" i="20"/>
  <c r="AQ180" i="20"/>
  <c r="AP180" i="20"/>
  <c r="AO180" i="20"/>
  <c r="X180" i="20"/>
  <c r="W180" i="20"/>
  <c r="V180" i="20"/>
  <c r="U180" i="20"/>
  <c r="T180" i="20"/>
  <c r="S180" i="20"/>
  <c r="R180" i="20"/>
  <c r="Q180" i="20"/>
  <c r="P180" i="20"/>
  <c r="O180" i="20"/>
  <c r="N180" i="20"/>
  <c r="M180" i="20"/>
  <c r="L180" i="20"/>
  <c r="K180" i="20"/>
  <c r="J180" i="20"/>
  <c r="I180" i="20"/>
  <c r="H180" i="20"/>
  <c r="G180" i="20"/>
  <c r="F180" i="20"/>
  <c r="E180" i="20"/>
  <c r="D180" i="20"/>
  <c r="C180" i="20"/>
  <c r="B180" i="20"/>
  <c r="BE179" i="20"/>
  <c r="AU179" i="20"/>
  <c r="AQ179" i="20"/>
  <c r="AP179" i="20"/>
  <c r="AO179" i="20"/>
  <c r="X179" i="20"/>
  <c r="W179" i="20"/>
  <c r="V179" i="20"/>
  <c r="U179" i="20"/>
  <c r="T179" i="20"/>
  <c r="S179" i="20"/>
  <c r="R179" i="20"/>
  <c r="Q179" i="20"/>
  <c r="P179" i="20"/>
  <c r="O179" i="20"/>
  <c r="N179" i="20"/>
  <c r="M179" i="20"/>
  <c r="L179" i="20"/>
  <c r="K179" i="20"/>
  <c r="J179" i="20"/>
  <c r="I179" i="20"/>
  <c r="H179" i="20"/>
  <c r="G179" i="20"/>
  <c r="F179" i="20"/>
  <c r="E179" i="20"/>
  <c r="D179" i="20"/>
  <c r="C179" i="20"/>
  <c r="B179" i="20"/>
  <c r="BE178" i="20"/>
  <c r="AU178" i="20"/>
  <c r="AQ178" i="20"/>
  <c r="AP178" i="20"/>
  <c r="AO178" i="20"/>
  <c r="X178" i="20"/>
  <c r="W178" i="20"/>
  <c r="V178" i="20"/>
  <c r="U178" i="20"/>
  <c r="T178" i="20"/>
  <c r="S178" i="20"/>
  <c r="R178" i="20"/>
  <c r="Q178" i="20"/>
  <c r="P178" i="20"/>
  <c r="O178" i="20"/>
  <c r="N178" i="20"/>
  <c r="M178" i="20"/>
  <c r="L178" i="20"/>
  <c r="K178" i="20"/>
  <c r="J178" i="20"/>
  <c r="I178" i="20"/>
  <c r="H178" i="20"/>
  <c r="G178" i="20"/>
  <c r="F178" i="20"/>
  <c r="E178" i="20"/>
  <c r="D178" i="20"/>
  <c r="C178" i="20"/>
  <c r="B178" i="20"/>
  <c r="BE177" i="20"/>
  <c r="AU177" i="20"/>
  <c r="AQ177" i="20"/>
  <c r="AP177" i="20"/>
  <c r="AO177" i="20"/>
  <c r="X177" i="20"/>
  <c r="W177" i="20"/>
  <c r="V177" i="20"/>
  <c r="U177" i="20"/>
  <c r="T177" i="20"/>
  <c r="S177" i="20"/>
  <c r="R177" i="20"/>
  <c r="Q177" i="20"/>
  <c r="P177" i="20"/>
  <c r="O177" i="20"/>
  <c r="N177" i="20"/>
  <c r="M177" i="20"/>
  <c r="L177" i="20"/>
  <c r="K177" i="20"/>
  <c r="J177" i="20"/>
  <c r="I177" i="20"/>
  <c r="H177" i="20"/>
  <c r="G177" i="20"/>
  <c r="F177" i="20"/>
  <c r="E177" i="20"/>
  <c r="D177" i="20"/>
  <c r="C177" i="20"/>
  <c r="B177" i="20"/>
  <c r="BE176" i="20"/>
  <c r="BA176" i="20"/>
  <c r="AU176" i="20"/>
  <c r="AQ176" i="20"/>
  <c r="AP176" i="20"/>
  <c r="AO176" i="20"/>
  <c r="X176" i="20"/>
  <c r="W176" i="20"/>
  <c r="V176" i="20"/>
  <c r="U176" i="20"/>
  <c r="T176" i="20"/>
  <c r="S176" i="20"/>
  <c r="R176" i="20"/>
  <c r="Q176" i="20"/>
  <c r="P176" i="20"/>
  <c r="O176" i="20"/>
  <c r="N176" i="20"/>
  <c r="M176" i="20"/>
  <c r="L176" i="20"/>
  <c r="K176" i="20"/>
  <c r="J176" i="20"/>
  <c r="I176" i="20"/>
  <c r="H176" i="20"/>
  <c r="G176" i="20"/>
  <c r="F176" i="20"/>
  <c r="E176" i="20"/>
  <c r="D176" i="20"/>
  <c r="C176" i="20"/>
  <c r="B176" i="20"/>
  <c r="BE175" i="20"/>
  <c r="AU175" i="20"/>
  <c r="AQ175" i="20"/>
  <c r="AP175" i="20"/>
  <c r="AO175" i="20"/>
  <c r="X175" i="20"/>
  <c r="W175" i="20"/>
  <c r="V175" i="20"/>
  <c r="U175" i="20"/>
  <c r="T175" i="20"/>
  <c r="S175" i="20"/>
  <c r="R175" i="20"/>
  <c r="Q175" i="20"/>
  <c r="P175" i="20"/>
  <c r="O175" i="20"/>
  <c r="N175" i="20"/>
  <c r="M175" i="20"/>
  <c r="L175" i="20"/>
  <c r="K175" i="20"/>
  <c r="J175" i="20"/>
  <c r="I175" i="20"/>
  <c r="H175" i="20"/>
  <c r="G175" i="20"/>
  <c r="F175" i="20"/>
  <c r="E175" i="20"/>
  <c r="D175" i="20"/>
  <c r="C175" i="20"/>
  <c r="B175" i="20"/>
  <c r="BE174" i="20"/>
  <c r="AU174" i="20"/>
  <c r="AQ174" i="20"/>
  <c r="AP174" i="20"/>
  <c r="AO174" i="20"/>
  <c r="X174" i="20"/>
  <c r="W174" i="20"/>
  <c r="V174" i="20"/>
  <c r="U174" i="20"/>
  <c r="T174" i="20"/>
  <c r="S174" i="20"/>
  <c r="R174" i="20"/>
  <c r="Q174" i="20"/>
  <c r="P174" i="20"/>
  <c r="O174" i="20"/>
  <c r="N174" i="20"/>
  <c r="M174" i="20"/>
  <c r="L174" i="20"/>
  <c r="K174" i="20"/>
  <c r="J174" i="20"/>
  <c r="I174" i="20"/>
  <c r="H174" i="20"/>
  <c r="G174" i="20"/>
  <c r="F174" i="20"/>
  <c r="E174" i="20"/>
  <c r="D174" i="20"/>
  <c r="C174" i="20"/>
  <c r="B174" i="20"/>
  <c r="BE173" i="20"/>
  <c r="AU173" i="20"/>
  <c r="AQ173" i="20"/>
  <c r="AP173" i="20"/>
  <c r="AO173" i="20"/>
  <c r="X173" i="20"/>
  <c r="W173" i="20"/>
  <c r="V173" i="20"/>
  <c r="U173" i="20"/>
  <c r="T173" i="20"/>
  <c r="S173" i="20"/>
  <c r="R173" i="20"/>
  <c r="Q173" i="20"/>
  <c r="P173" i="20"/>
  <c r="O173" i="20"/>
  <c r="N173" i="20"/>
  <c r="M173" i="20"/>
  <c r="L173" i="20"/>
  <c r="K173" i="20"/>
  <c r="J173" i="20"/>
  <c r="I173" i="20"/>
  <c r="H173" i="20"/>
  <c r="G173" i="20"/>
  <c r="F173" i="20"/>
  <c r="E173" i="20"/>
  <c r="D173" i="20"/>
  <c r="C173" i="20"/>
  <c r="B173" i="20"/>
  <c r="BE172" i="20"/>
  <c r="AU172" i="20"/>
  <c r="AQ172" i="20"/>
  <c r="AP172" i="20"/>
  <c r="AO172" i="20"/>
  <c r="X172" i="20"/>
  <c r="W172" i="20"/>
  <c r="V172" i="20"/>
  <c r="U172" i="20"/>
  <c r="T172" i="20"/>
  <c r="S172" i="20"/>
  <c r="R172" i="20"/>
  <c r="Q172" i="20"/>
  <c r="P172" i="20"/>
  <c r="O172" i="20"/>
  <c r="N172" i="20"/>
  <c r="M172" i="20"/>
  <c r="L172" i="20"/>
  <c r="K172" i="20"/>
  <c r="J172" i="20"/>
  <c r="I172" i="20"/>
  <c r="H172" i="20"/>
  <c r="G172" i="20"/>
  <c r="F172" i="20"/>
  <c r="E172" i="20"/>
  <c r="D172" i="20"/>
  <c r="C172" i="20"/>
  <c r="B172" i="20"/>
  <c r="BE171" i="20"/>
  <c r="AU171" i="20"/>
  <c r="AQ171" i="20"/>
  <c r="AP171" i="20"/>
  <c r="AO171" i="20"/>
  <c r="X171" i="20"/>
  <c r="W171" i="20"/>
  <c r="V171" i="20"/>
  <c r="U171" i="20"/>
  <c r="T171" i="20"/>
  <c r="S171" i="20"/>
  <c r="R171" i="20"/>
  <c r="Q171" i="20"/>
  <c r="P171" i="20"/>
  <c r="O171" i="20"/>
  <c r="N171" i="20"/>
  <c r="M171" i="20"/>
  <c r="L171" i="20"/>
  <c r="K171" i="20"/>
  <c r="J171" i="20"/>
  <c r="I171" i="20"/>
  <c r="H171" i="20"/>
  <c r="G171" i="20"/>
  <c r="F171" i="20"/>
  <c r="E171" i="20"/>
  <c r="D171" i="20"/>
  <c r="C171" i="20"/>
  <c r="B171" i="20"/>
  <c r="BE170" i="20"/>
  <c r="AU170" i="20"/>
  <c r="AQ170" i="20"/>
  <c r="AP170" i="20"/>
  <c r="AO170" i="20"/>
  <c r="X170" i="20"/>
  <c r="W170" i="20"/>
  <c r="V170" i="20"/>
  <c r="U170" i="20"/>
  <c r="T170" i="20"/>
  <c r="S170" i="20"/>
  <c r="R170" i="20"/>
  <c r="Q170" i="20"/>
  <c r="P170" i="20"/>
  <c r="O170" i="20"/>
  <c r="N170" i="20"/>
  <c r="M170" i="20"/>
  <c r="L170" i="20"/>
  <c r="K170" i="20"/>
  <c r="J170" i="20"/>
  <c r="I170" i="20"/>
  <c r="H170" i="20"/>
  <c r="G170" i="20"/>
  <c r="F170" i="20"/>
  <c r="E170" i="20"/>
  <c r="D170" i="20"/>
  <c r="C170" i="20"/>
  <c r="B170" i="20"/>
  <c r="BE169" i="20"/>
  <c r="BA169" i="20"/>
  <c r="AU169" i="20"/>
  <c r="AQ169" i="20"/>
  <c r="AP169" i="20"/>
  <c r="AO169" i="20"/>
  <c r="X169" i="20"/>
  <c r="W169" i="20"/>
  <c r="V169" i="20"/>
  <c r="U169" i="20"/>
  <c r="T169" i="20"/>
  <c r="S169" i="20"/>
  <c r="R169" i="20"/>
  <c r="Q169" i="20"/>
  <c r="P169" i="20"/>
  <c r="O169" i="20"/>
  <c r="N169" i="20"/>
  <c r="M169" i="20"/>
  <c r="L169" i="20"/>
  <c r="K169" i="20"/>
  <c r="J169" i="20"/>
  <c r="I169" i="20"/>
  <c r="H169" i="20"/>
  <c r="G169" i="20"/>
  <c r="F169" i="20"/>
  <c r="E169" i="20"/>
  <c r="D169" i="20"/>
  <c r="C169" i="20"/>
  <c r="B169" i="20"/>
  <c r="BE168" i="20"/>
  <c r="AU168" i="20"/>
  <c r="AQ168" i="20"/>
  <c r="AP168" i="20"/>
  <c r="AO168" i="20"/>
  <c r="X168" i="20"/>
  <c r="W168" i="20"/>
  <c r="V168" i="20"/>
  <c r="U168" i="20"/>
  <c r="T168" i="20"/>
  <c r="S168" i="20"/>
  <c r="R168" i="20"/>
  <c r="Q168" i="20"/>
  <c r="P168" i="20"/>
  <c r="O168" i="20"/>
  <c r="N168" i="20"/>
  <c r="M168" i="20"/>
  <c r="L168" i="20"/>
  <c r="K168" i="20"/>
  <c r="J168" i="20"/>
  <c r="I168" i="20"/>
  <c r="H168" i="20"/>
  <c r="G168" i="20"/>
  <c r="F168" i="20"/>
  <c r="E168" i="20"/>
  <c r="D168" i="20"/>
  <c r="C168" i="20"/>
  <c r="B168" i="20"/>
  <c r="BE167" i="20"/>
  <c r="AU167" i="20"/>
  <c r="AQ167" i="20"/>
  <c r="AP167" i="20"/>
  <c r="AO167" i="20"/>
  <c r="X167" i="20"/>
  <c r="W167" i="20"/>
  <c r="V167" i="20"/>
  <c r="U167" i="20"/>
  <c r="T167" i="20"/>
  <c r="S167" i="20"/>
  <c r="R167" i="20"/>
  <c r="Q167" i="20"/>
  <c r="P167" i="20"/>
  <c r="O167" i="20"/>
  <c r="N167" i="20"/>
  <c r="M167" i="20"/>
  <c r="L167" i="20"/>
  <c r="K167" i="20"/>
  <c r="J167" i="20"/>
  <c r="I167" i="20"/>
  <c r="H167" i="20"/>
  <c r="G167" i="20"/>
  <c r="F167" i="20"/>
  <c r="E167" i="20"/>
  <c r="D167" i="20"/>
  <c r="C167" i="20"/>
  <c r="B167" i="20"/>
  <c r="BE166" i="20"/>
  <c r="AU166" i="20"/>
  <c r="AQ166" i="20"/>
  <c r="AP166" i="20"/>
  <c r="AO166" i="20"/>
  <c r="X166" i="20"/>
  <c r="W166" i="20"/>
  <c r="V166" i="20"/>
  <c r="U166" i="20"/>
  <c r="T166" i="20"/>
  <c r="S166" i="20"/>
  <c r="R166" i="20"/>
  <c r="Q166" i="20"/>
  <c r="P166" i="20"/>
  <c r="O166" i="20"/>
  <c r="N166" i="20"/>
  <c r="M166" i="20"/>
  <c r="L166" i="20"/>
  <c r="K166" i="20"/>
  <c r="J166" i="20"/>
  <c r="I166" i="20"/>
  <c r="H166" i="20"/>
  <c r="G166" i="20"/>
  <c r="F166" i="20"/>
  <c r="E166" i="20"/>
  <c r="D166" i="20"/>
  <c r="C166" i="20"/>
  <c r="B166" i="20"/>
  <c r="BE165" i="20"/>
  <c r="BA165" i="20"/>
  <c r="AU165" i="20"/>
  <c r="AQ165" i="20"/>
  <c r="AP165" i="20"/>
  <c r="AO165" i="20"/>
  <c r="X165" i="20"/>
  <c r="W165" i="20"/>
  <c r="V165" i="20"/>
  <c r="U165" i="20"/>
  <c r="T165" i="20"/>
  <c r="S165" i="20"/>
  <c r="R165" i="20"/>
  <c r="Q165" i="20"/>
  <c r="P165" i="20"/>
  <c r="O165" i="20"/>
  <c r="N165" i="20"/>
  <c r="M165" i="20"/>
  <c r="L165" i="20"/>
  <c r="K165" i="20"/>
  <c r="J165" i="20"/>
  <c r="I165" i="20"/>
  <c r="H165" i="20"/>
  <c r="G165" i="20"/>
  <c r="F165" i="20"/>
  <c r="E165" i="20"/>
  <c r="D165" i="20"/>
  <c r="C165" i="20"/>
  <c r="B165" i="20"/>
  <c r="BE164" i="20"/>
  <c r="AU164" i="20"/>
  <c r="AQ164" i="20"/>
  <c r="AP164" i="20"/>
  <c r="AO164" i="20"/>
  <c r="X164" i="20"/>
  <c r="W164" i="20"/>
  <c r="V164" i="20"/>
  <c r="U164" i="20"/>
  <c r="T164" i="20"/>
  <c r="S164" i="20"/>
  <c r="R164" i="20"/>
  <c r="Q164" i="20"/>
  <c r="P164" i="20"/>
  <c r="O164" i="20"/>
  <c r="N164" i="20"/>
  <c r="M164" i="20"/>
  <c r="L164" i="20"/>
  <c r="K164" i="20"/>
  <c r="J164" i="20"/>
  <c r="I164" i="20"/>
  <c r="H164" i="20"/>
  <c r="G164" i="20"/>
  <c r="F164" i="20"/>
  <c r="E164" i="20"/>
  <c r="D164" i="20"/>
  <c r="C164" i="20"/>
  <c r="B164" i="20"/>
  <c r="BE163" i="20"/>
  <c r="AU163" i="20"/>
  <c r="AQ163" i="20"/>
  <c r="AP163" i="20"/>
  <c r="AO163" i="20"/>
  <c r="X163" i="20"/>
  <c r="W163" i="20"/>
  <c r="V163" i="20"/>
  <c r="U163" i="20"/>
  <c r="T163" i="20"/>
  <c r="S163" i="20"/>
  <c r="R163" i="20"/>
  <c r="Q163" i="20"/>
  <c r="P163" i="20"/>
  <c r="O163" i="20"/>
  <c r="N163" i="20"/>
  <c r="M163" i="20"/>
  <c r="L163" i="20"/>
  <c r="K163" i="20"/>
  <c r="J163" i="20"/>
  <c r="I163" i="20"/>
  <c r="H163" i="20"/>
  <c r="G163" i="20"/>
  <c r="F163" i="20"/>
  <c r="E163" i="20"/>
  <c r="D163" i="20"/>
  <c r="C163" i="20"/>
  <c r="B163" i="20"/>
  <c r="BE162" i="20"/>
  <c r="AU162" i="20"/>
  <c r="AQ162" i="20"/>
  <c r="AP162" i="20"/>
  <c r="AO162" i="20"/>
  <c r="X162" i="20"/>
  <c r="W162" i="20"/>
  <c r="V162" i="20"/>
  <c r="U162" i="20"/>
  <c r="T162" i="20"/>
  <c r="S162" i="20"/>
  <c r="R162" i="20"/>
  <c r="Q162" i="20"/>
  <c r="P162" i="20"/>
  <c r="O162" i="20"/>
  <c r="N162" i="20"/>
  <c r="M162" i="20"/>
  <c r="L162" i="20"/>
  <c r="K162" i="20"/>
  <c r="J162" i="20"/>
  <c r="I162" i="20"/>
  <c r="H162" i="20"/>
  <c r="G162" i="20"/>
  <c r="F162" i="20"/>
  <c r="E162" i="20"/>
  <c r="D162" i="20"/>
  <c r="C162" i="20"/>
  <c r="B162" i="20"/>
  <c r="BE161" i="20"/>
  <c r="AU161" i="20"/>
  <c r="AQ161" i="20"/>
  <c r="AP161" i="20"/>
  <c r="AO161" i="20"/>
  <c r="X161" i="20"/>
  <c r="W161" i="20"/>
  <c r="V161" i="20"/>
  <c r="U161" i="20"/>
  <c r="T161" i="20"/>
  <c r="S161" i="20"/>
  <c r="R161" i="20"/>
  <c r="Q161" i="20"/>
  <c r="P161" i="20"/>
  <c r="O161" i="20"/>
  <c r="N161" i="20"/>
  <c r="M161" i="20"/>
  <c r="L161" i="20"/>
  <c r="K161" i="20"/>
  <c r="J161" i="20"/>
  <c r="I161" i="20"/>
  <c r="H161" i="20"/>
  <c r="G161" i="20"/>
  <c r="F161" i="20"/>
  <c r="E161" i="20"/>
  <c r="D161" i="20"/>
  <c r="C161" i="20"/>
  <c r="B161" i="20"/>
  <c r="BE160" i="20"/>
  <c r="BA160" i="20"/>
  <c r="AU160" i="20"/>
  <c r="AQ160" i="20"/>
  <c r="AP160" i="20"/>
  <c r="AO160" i="20"/>
  <c r="X160" i="20"/>
  <c r="W160" i="20"/>
  <c r="V160" i="20"/>
  <c r="U160" i="20"/>
  <c r="T160" i="20"/>
  <c r="S160" i="20"/>
  <c r="R160" i="20"/>
  <c r="Q160" i="20"/>
  <c r="P160" i="20"/>
  <c r="O160" i="20"/>
  <c r="N160" i="20"/>
  <c r="M160" i="20"/>
  <c r="L160" i="20"/>
  <c r="K160" i="20"/>
  <c r="J160" i="20"/>
  <c r="I160" i="20"/>
  <c r="H160" i="20"/>
  <c r="G160" i="20"/>
  <c r="F160" i="20"/>
  <c r="E160" i="20"/>
  <c r="D160" i="20"/>
  <c r="C160" i="20"/>
  <c r="B160" i="20"/>
  <c r="BE159" i="20"/>
  <c r="AU159" i="20"/>
  <c r="AQ159" i="20"/>
  <c r="AP159" i="20"/>
  <c r="AO159" i="20"/>
  <c r="X159" i="20"/>
  <c r="W159" i="20"/>
  <c r="V159" i="20"/>
  <c r="U159" i="20"/>
  <c r="T159" i="20"/>
  <c r="S159" i="20"/>
  <c r="R159" i="20"/>
  <c r="Q159" i="20"/>
  <c r="P159" i="20"/>
  <c r="O159" i="20"/>
  <c r="N159" i="20"/>
  <c r="M159" i="20"/>
  <c r="L159" i="20"/>
  <c r="K159" i="20"/>
  <c r="J159" i="20"/>
  <c r="I159" i="20"/>
  <c r="H159" i="20"/>
  <c r="G159" i="20"/>
  <c r="F159" i="20"/>
  <c r="E159" i="20"/>
  <c r="D159" i="20"/>
  <c r="C159" i="20"/>
  <c r="B159" i="20"/>
  <c r="BE158" i="20"/>
  <c r="AU158" i="20"/>
  <c r="AQ158" i="20"/>
  <c r="AP158" i="20"/>
  <c r="AO158" i="20"/>
  <c r="X158" i="20"/>
  <c r="W158" i="20"/>
  <c r="V158" i="20"/>
  <c r="U158" i="20"/>
  <c r="T158" i="20"/>
  <c r="S158" i="20"/>
  <c r="R158" i="20"/>
  <c r="Q158" i="20"/>
  <c r="P158" i="20"/>
  <c r="O158" i="20"/>
  <c r="N158" i="20"/>
  <c r="M158" i="20"/>
  <c r="L158" i="20"/>
  <c r="K158" i="20"/>
  <c r="J158" i="20"/>
  <c r="I158" i="20"/>
  <c r="H158" i="20"/>
  <c r="G158" i="20"/>
  <c r="F158" i="20"/>
  <c r="E158" i="20"/>
  <c r="D158" i="20"/>
  <c r="C158" i="20"/>
  <c r="B158" i="20"/>
  <c r="BE157" i="20"/>
  <c r="AU157" i="20"/>
  <c r="AQ157" i="20"/>
  <c r="AP157" i="20"/>
  <c r="AO157" i="20"/>
  <c r="X157" i="20"/>
  <c r="W157" i="20"/>
  <c r="V157" i="20"/>
  <c r="U157" i="20"/>
  <c r="T157" i="20"/>
  <c r="S157" i="20"/>
  <c r="R157" i="20"/>
  <c r="Q157" i="20"/>
  <c r="P157" i="20"/>
  <c r="O157" i="20"/>
  <c r="N157" i="20"/>
  <c r="M157" i="20"/>
  <c r="L157" i="20"/>
  <c r="K157" i="20"/>
  <c r="J157" i="20"/>
  <c r="I157" i="20"/>
  <c r="H157" i="20"/>
  <c r="G157" i="20"/>
  <c r="F157" i="20"/>
  <c r="E157" i="20"/>
  <c r="D157" i="20"/>
  <c r="C157" i="20"/>
  <c r="B157" i="20"/>
  <c r="BE156" i="20"/>
  <c r="AU156" i="20"/>
  <c r="AQ156" i="20"/>
  <c r="AP156" i="20"/>
  <c r="AO156" i="20"/>
  <c r="X156" i="20"/>
  <c r="W156" i="20"/>
  <c r="V156" i="20"/>
  <c r="U156" i="20"/>
  <c r="T156" i="20"/>
  <c r="S156" i="20"/>
  <c r="R156" i="20"/>
  <c r="Q156" i="20"/>
  <c r="P156" i="20"/>
  <c r="O156" i="20"/>
  <c r="N156" i="20"/>
  <c r="M156" i="20"/>
  <c r="L156" i="20"/>
  <c r="K156" i="20"/>
  <c r="J156" i="20"/>
  <c r="I156" i="20"/>
  <c r="H156" i="20"/>
  <c r="G156" i="20"/>
  <c r="F156" i="20"/>
  <c r="E156" i="20"/>
  <c r="D156" i="20"/>
  <c r="C156" i="20"/>
  <c r="B156" i="20"/>
  <c r="BE155" i="20"/>
  <c r="AU155" i="20"/>
  <c r="AQ155" i="20"/>
  <c r="AP155" i="20"/>
  <c r="AO155" i="20"/>
  <c r="X155" i="20"/>
  <c r="W155" i="20"/>
  <c r="V155" i="20"/>
  <c r="U155" i="20"/>
  <c r="T155" i="20"/>
  <c r="S155" i="20"/>
  <c r="R155" i="20"/>
  <c r="Q155" i="20"/>
  <c r="P155" i="20"/>
  <c r="O155" i="20"/>
  <c r="N155" i="20"/>
  <c r="M155" i="20"/>
  <c r="L155" i="20"/>
  <c r="K155" i="20"/>
  <c r="J155" i="20"/>
  <c r="I155" i="20"/>
  <c r="H155" i="20"/>
  <c r="G155" i="20"/>
  <c r="F155" i="20"/>
  <c r="E155" i="20"/>
  <c r="D155" i="20"/>
  <c r="C155" i="20"/>
  <c r="B155" i="20"/>
  <c r="BE154" i="20"/>
  <c r="AU154" i="20"/>
  <c r="AQ154" i="20"/>
  <c r="AP154" i="20"/>
  <c r="AO154" i="20"/>
  <c r="X154" i="20"/>
  <c r="W154" i="20"/>
  <c r="V154" i="20"/>
  <c r="U154" i="20"/>
  <c r="T154" i="20"/>
  <c r="S154" i="20"/>
  <c r="R154" i="20"/>
  <c r="Q154" i="20"/>
  <c r="P154" i="20"/>
  <c r="O154" i="20"/>
  <c r="N154" i="20"/>
  <c r="M154" i="20"/>
  <c r="L154" i="20"/>
  <c r="K154" i="20"/>
  <c r="J154" i="20"/>
  <c r="I154" i="20"/>
  <c r="H154" i="20"/>
  <c r="G154" i="20"/>
  <c r="F154" i="20"/>
  <c r="E154" i="20"/>
  <c r="D154" i="20"/>
  <c r="C154" i="20"/>
  <c r="B154" i="20"/>
  <c r="BE153" i="20"/>
  <c r="BA153" i="20"/>
  <c r="AU153" i="20"/>
  <c r="AQ153" i="20"/>
  <c r="AP153" i="20"/>
  <c r="AO153" i="20"/>
  <c r="X153" i="20"/>
  <c r="W153" i="20"/>
  <c r="V153" i="20"/>
  <c r="U153" i="20"/>
  <c r="T153" i="20"/>
  <c r="S153" i="20"/>
  <c r="R153" i="20"/>
  <c r="Q153" i="20"/>
  <c r="P153" i="20"/>
  <c r="O153" i="20"/>
  <c r="N153" i="20"/>
  <c r="M153" i="20"/>
  <c r="L153" i="20"/>
  <c r="K153" i="20"/>
  <c r="J153" i="20"/>
  <c r="I153" i="20"/>
  <c r="H153" i="20"/>
  <c r="G153" i="20"/>
  <c r="F153" i="20"/>
  <c r="E153" i="20"/>
  <c r="D153" i="20"/>
  <c r="C153" i="20"/>
  <c r="B153" i="20"/>
  <c r="BE152" i="20"/>
  <c r="AU152" i="20"/>
  <c r="AQ152" i="20"/>
  <c r="AP152" i="20"/>
  <c r="AO152" i="20"/>
  <c r="X152" i="20"/>
  <c r="W152" i="20"/>
  <c r="V152" i="20"/>
  <c r="U152" i="20"/>
  <c r="T152" i="20"/>
  <c r="S152" i="20"/>
  <c r="R152" i="20"/>
  <c r="Q152" i="20"/>
  <c r="P152" i="20"/>
  <c r="O152" i="20"/>
  <c r="N152" i="20"/>
  <c r="M152" i="20"/>
  <c r="L152" i="20"/>
  <c r="K152" i="20"/>
  <c r="J152" i="20"/>
  <c r="I152" i="20"/>
  <c r="H152" i="20"/>
  <c r="G152" i="20"/>
  <c r="F152" i="20"/>
  <c r="E152" i="20"/>
  <c r="D152" i="20"/>
  <c r="C152" i="20"/>
  <c r="B152" i="20"/>
  <c r="BE151" i="20"/>
  <c r="AU151" i="20"/>
  <c r="AQ151" i="20"/>
  <c r="AP151" i="20"/>
  <c r="AO151" i="20"/>
  <c r="X151" i="20"/>
  <c r="W151" i="20"/>
  <c r="V151" i="20"/>
  <c r="U151" i="20"/>
  <c r="T151" i="20"/>
  <c r="S151" i="20"/>
  <c r="R151" i="20"/>
  <c r="Q151" i="20"/>
  <c r="P151" i="20"/>
  <c r="O151" i="20"/>
  <c r="N151" i="20"/>
  <c r="M151" i="20"/>
  <c r="L151" i="20"/>
  <c r="K151" i="20"/>
  <c r="J151" i="20"/>
  <c r="I151" i="20"/>
  <c r="H151" i="20"/>
  <c r="G151" i="20"/>
  <c r="F151" i="20"/>
  <c r="E151" i="20"/>
  <c r="D151" i="20"/>
  <c r="C151" i="20"/>
  <c r="B151" i="20"/>
  <c r="BE150" i="20"/>
  <c r="AU150" i="20"/>
  <c r="AQ150" i="20"/>
  <c r="AP150" i="20"/>
  <c r="AO150" i="20"/>
  <c r="X150" i="20"/>
  <c r="W150" i="20"/>
  <c r="V150" i="20"/>
  <c r="U150" i="20"/>
  <c r="T150" i="20"/>
  <c r="S150" i="20"/>
  <c r="R150" i="20"/>
  <c r="Q150" i="20"/>
  <c r="P150" i="20"/>
  <c r="O150" i="20"/>
  <c r="N150" i="20"/>
  <c r="M150" i="20"/>
  <c r="L150" i="20"/>
  <c r="K150" i="20"/>
  <c r="J150" i="20"/>
  <c r="I150" i="20"/>
  <c r="H150" i="20"/>
  <c r="G150" i="20"/>
  <c r="F150" i="20"/>
  <c r="E150" i="20"/>
  <c r="D150" i="20"/>
  <c r="C150" i="20"/>
  <c r="B150" i="20"/>
  <c r="BE149" i="20"/>
  <c r="BA149" i="20"/>
  <c r="AU149" i="20"/>
  <c r="AQ149" i="20"/>
  <c r="AP149" i="20"/>
  <c r="AO149" i="20"/>
  <c r="X149" i="20"/>
  <c r="W149" i="20"/>
  <c r="V149" i="20"/>
  <c r="U149" i="20"/>
  <c r="T149" i="20"/>
  <c r="S149" i="20"/>
  <c r="R149" i="20"/>
  <c r="Q149" i="20"/>
  <c r="P149" i="20"/>
  <c r="O149" i="20"/>
  <c r="N149" i="20"/>
  <c r="M149" i="20"/>
  <c r="L149" i="20"/>
  <c r="K149" i="20"/>
  <c r="J149" i="20"/>
  <c r="I149" i="20"/>
  <c r="H149" i="20"/>
  <c r="G149" i="20"/>
  <c r="F149" i="20"/>
  <c r="E149" i="20"/>
  <c r="D149" i="20"/>
  <c r="C149" i="20"/>
  <c r="B149" i="20"/>
  <c r="BE148" i="20"/>
  <c r="AU148" i="20"/>
  <c r="AQ148" i="20"/>
  <c r="AP148" i="20"/>
  <c r="AO148" i="20"/>
  <c r="X148" i="20"/>
  <c r="W148" i="20"/>
  <c r="V148" i="20"/>
  <c r="U148" i="20"/>
  <c r="T148" i="20"/>
  <c r="S148" i="20"/>
  <c r="R148" i="20"/>
  <c r="Q148" i="20"/>
  <c r="P148" i="20"/>
  <c r="O148" i="20"/>
  <c r="N148" i="20"/>
  <c r="M148" i="20"/>
  <c r="L148" i="20"/>
  <c r="K148" i="20"/>
  <c r="J148" i="20"/>
  <c r="I148" i="20"/>
  <c r="H148" i="20"/>
  <c r="G148" i="20"/>
  <c r="F148" i="20"/>
  <c r="E148" i="20"/>
  <c r="D148" i="20"/>
  <c r="C148" i="20"/>
  <c r="B148" i="20"/>
  <c r="BE147" i="20"/>
  <c r="AU147" i="20"/>
  <c r="AQ147" i="20"/>
  <c r="AP147" i="20"/>
  <c r="AO147" i="20"/>
  <c r="X147" i="20"/>
  <c r="W147" i="20"/>
  <c r="V147" i="20"/>
  <c r="U147" i="20"/>
  <c r="T147" i="20"/>
  <c r="S147" i="20"/>
  <c r="R147" i="20"/>
  <c r="Q147" i="20"/>
  <c r="P147" i="20"/>
  <c r="O147" i="20"/>
  <c r="N147" i="20"/>
  <c r="M147" i="20"/>
  <c r="L147" i="20"/>
  <c r="K147" i="20"/>
  <c r="J147" i="20"/>
  <c r="I147" i="20"/>
  <c r="H147" i="20"/>
  <c r="G147" i="20"/>
  <c r="F147" i="20"/>
  <c r="E147" i="20"/>
  <c r="D147" i="20"/>
  <c r="C147" i="20"/>
  <c r="B147" i="20"/>
  <c r="BE146" i="20"/>
  <c r="AU146" i="20"/>
  <c r="AQ146" i="20"/>
  <c r="AP146" i="20"/>
  <c r="AO146" i="20"/>
  <c r="X146" i="20"/>
  <c r="W146" i="20"/>
  <c r="V146" i="20"/>
  <c r="U146" i="20"/>
  <c r="T146" i="20"/>
  <c r="S146" i="20"/>
  <c r="R146" i="20"/>
  <c r="Q146" i="20"/>
  <c r="P146" i="20"/>
  <c r="O146" i="20"/>
  <c r="N146" i="20"/>
  <c r="M146" i="20"/>
  <c r="L146" i="20"/>
  <c r="K146" i="20"/>
  <c r="J146" i="20"/>
  <c r="I146" i="20"/>
  <c r="H146" i="20"/>
  <c r="G146" i="20"/>
  <c r="F146" i="20"/>
  <c r="E146" i="20"/>
  <c r="D146" i="20"/>
  <c r="C146" i="20"/>
  <c r="B146" i="20"/>
  <c r="BE145" i="20"/>
  <c r="AU145" i="20"/>
  <c r="AQ145" i="20"/>
  <c r="AP145" i="20"/>
  <c r="AO145" i="20"/>
  <c r="X145" i="20"/>
  <c r="W145" i="20"/>
  <c r="V145" i="20"/>
  <c r="U145" i="20"/>
  <c r="T145" i="20"/>
  <c r="S145" i="20"/>
  <c r="R145" i="20"/>
  <c r="Q145" i="20"/>
  <c r="P145" i="20"/>
  <c r="O145" i="20"/>
  <c r="N145" i="20"/>
  <c r="M145" i="20"/>
  <c r="L145" i="20"/>
  <c r="K145" i="20"/>
  <c r="J145" i="20"/>
  <c r="I145" i="20"/>
  <c r="H145" i="20"/>
  <c r="G145" i="20"/>
  <c r="F145" i="20"/>
  <c r="E145" i="20"/>
  <c r="D145" i="20"/>
  <c r="C145" i="20"/>
  <c r="B145" i="20"/>
  <c r="BE144" i="20"/>
  <c r="BA144" i="20"/>
  <c r="AU144" i="20"/>
  <c r="AQ144" i="20"/>
  <c r="AP144" i="20"/>
  <c r="AO144" i="20"/>
  <c r="X144" i="20"/>
  <c r="W144" i="20"/>
  <c r="V144" i="20"/>
  <c r="U144" i="20"/>
  <c r="T144" i="20"/>
  <c r="S144" i="20"/>
  <c r="R144" i="20"/>
  <c r="Q144" i="20"/>
  <c r="P144" i="20"/>
  <c r="O144" i="20"/>
  <c r="N144" i="20"/>
  <c r="M144" i="20"/>
  <c r="L144" i="20"/>
  <c r="K144" i="20"/>
  <c r="J144" i="20"/>
  <c r="I144" i="20"/>
  <c r="H144" i="20"/>
  <c r="G144" i="20"/>
  <c r="F144" i="20"/>
  <c r="E144" i="20"/>
  <c r="D144" i="20"/>
  <c r="C144" i="20"/>
  <c r="B144" i="20"/>
  <c r="BE143" i="20"/>
  <c r="AU143" i="20"/>
  <c r="AQ143" i="20"/>
  <c r="AP143" i="20"/>
  <c r="AO143" i="20"/>
  <c r="X143" i="20"/>
  <c r="W143" i="20"/>
  <c r="V143" i="20"/>
  <c r="U143" i="20"/>
  <c r="T143" i="20"/>
  <c r="S143" i="20"/>
  <c r="R143" i="20"/>
  <c r="Q143" i="20"/>
  <c r="P143" i="20"/>
  <c r="O143" i="20"/>
  <c r="N143" i="20"/>
  <c r="M143" i="20"/>
  <c r="L143" i="20"/>
  <c r="K143" i="20"/>
  <c r="J143" i="20"/>
  <c r="I143" i="20"/>
  <c r="H143" i="20"/>
  <c r="G143" i="20"/>
  <c r="F143" i="20"/>
  <c r="E143" i="20"/>
  <c r="D143" i="20"/>
  <c r="C143" i="20"/>
  <c r="B143" i="20"/>
  <c r="BE142" i="20"/>
  <c r="AU142" i="20"/>
  <c r="AQ142" i="20"/>
  <c r="AP142" i="20"/>
  <c r="AO142" i="20"/>
  <c r="X142" i="20"/>
  <c r="W142" i="20"/>
  <c r="V142" i="20"/>
  <c r="U142" i="20"/>
  <c r="T142" i="20"/>
  <c r="S142" i="20"/>
  <c r="R142" i="20"/>
  <c r="Q142" i="20"/>
  <c r="P142" i="20"/>
  <c r="O142" i="20"/>
  <c r="N142" i="20"/>
  <c r="M142" i="20"/>
  <c r="L142" i="20"/>
  <c r="K142" i="20"/>
  <c r="J142" i="20"/>
  <c r="I142" i="20"/>
  <c r="H142" i="20"/>
  <c r="G142" i="20"/>
  <c r="F142" i="20"/>
  <c r="E142" i="20"/>
  <c r="D142" i="20"/>
  <c r="C142" i="20"/>
  <c r="B142" i="20"/>
  <c r="BE141" i="20"/>
  <c r="AU141" i="20"/>
  <c r="AQ141" i="20"/>
  <c r="AP141" i="20"/>
  <c r="AO141" i="20"/>
  <c r="X141" i="20"/>
  <c r="W141" i="20"/>
  <c r="V141" i="20"/>
  <c r="U141" i="20"/>
  <c r="T141" i="20"/>
  <c r="S141" i="20"/>
  <c r="R141" i="20"/>
  <c r="Q141" i="20"/>
  <c r="P141" i="20"/>
  <c r="O141" i="20"/>
  <c r="N141" i="20"/>
  <c r="M141" i="20"/>
  <c r="L141" i="20"/>
  <c r="K141" i="20"/>
  <c r="J141" i="20"/>
  <c r="I141" i="20"/>
  <c r="H141" i="20"/>
  <c r="G141" i="20"/>
  <c r="F141" i="20"/>
  <c r="E141" i="20"/>
  <c r="D141" i="20"/>
  <c r="C141" i="20"/>
  <c r="B141" i="20"/>
  <c r="BE140" i="20"/>
  <c r="AW140" i="20"/>
  <c r="AU140" i="20"/>
  <c r="AQ140" i="20"/>
  <c r="AP140" i="20"/>
  <c r="AO140" i="20"/>
  <c r="X140" i="20"/>
  <c r="W140" i="20"/>
  <c r="V140" i="20"/>
  <c r="U140" i="20"/>
  <c r="T140" i="20"/>
  <c r="S140" i="20"/>
  <c r="R140" i="20"/>
  <c r="Q140" i="20"/>
  <c r="P140" i="20"/>
  <c r="O140" i="20"/>
  <c r="N140" i="20"/>
  <c r="M140" i="20"/>
  <c r="L140" i="20"/>
  <c r="K140" i="20"/>
  <c r="J140" i="20"/>
  <c r="I140" i="20"/>
  <c r="H140" i="20"/>
  <c r="G140" i="20"/>
  <c r="F140" i="20"/>
  <c r="E140" i="20"/>
  <c r="D140" i="20"/>
  <c r="C140" i="20"/>
  <c r="B140" i="20"/>
  <c r="BE139" i="20"/>
  <c r="AU139" i="20"/>
  <c r="AQ139" i="20"/>
  <c r="AP139" i="20"/>
  <c r="AO139" i="20"/>
  <c r="X139" i="20"/>
  <c r="W139" i="20"/>
  <c r="V139" i="20"/>
  <c r="U139" i="20"/>
  <c r="T139" i="20"/>
  <c r="S139" i="20"/>
  <c r="R139" i="20"/>
  <c r="Q139" i="20"/>
  <c r="P139" i="20"/>
  <c r="O139" i="20"/>
  <c r="N139" i="20"/>
  <c r="M139" i="20"/>
  <c r="L139" i="20"/>
  <c r="K139" i="20"/>
  <c r="J139" i="20"/>
  <c r="I139" i="20"/>
  <c r="H139" i="20"/>
  <c r="G139" i="20"/>
  <c r="F139" i="20"/>
  <c r="E139" i="20"/>
  <c r="D139" i="20"/>
  <c r="C139" i="20"/>
  <c r="B139" i="20"/>
  <c r="BE138" i="20"/>
  <c r="AU138" i="20"/>
  <c r="AQ138" i="20"/>
  <c r="AP138" i="20"/>
  <c r="AO138" i="20"/>
  <c r="X138" i="20"/>
  <c r="W138" i="20"/>
  <c r="V138" i="20"/>
  <c r="U138" i="20"/>
  <c r="T138" i="20"/>
  <c r="S138" i="20"/>
  <c r="R138" i="20"/>
  <c r="Q138" i="20"/>
  <c r="P138" i="20"/>
  <c r="O138" i="20"/>
  <c r="N138" i="20"/>
  <c r="M138" i="20"/>
  <c r="L138" i="20"/>
  <c r="K138" i="20"/>
  <c r="J138" i="20"/>
  <c r="I138" i="20"/>
  <c r="H138" i="20"/>
  <c r="G138" i="20"/>
  <c r="F138" i="20"/>
  <c r="E138" i="20"/>
  <c r="D138" i="20"/>
  <c r="C138" i="20"/>
  <c r="B138" i="20"/>
  <c r="BE137" i="20"/>
  <c r="BA137" i="20"/>
  <c r="AU137" i="20"/>
  <c r="AQ137" i="20"/>
  <c r="AP137" i="20"/>
  <c r="AO137" i="20"/>
  <c r="X137" i="20"/>
  <c r="W137" i="20"/>
  <c r="V137" i="20"/>
  <c r="U137" i="20"/>
  <c r="T137" i="20"/>
  <c r="S137" i="20"/>
  <c r="R137" i="20"/>
  <c r="Q137" i="20"/>
  <c r="P137" i="20"/>
  <c r="O137" i="20"/>
  <c r="N137" i="20"/>
  <c r="M137" i="20"/>
  <c r="L137" i="20"/>
  <c r="K137" i="20"/>
  <c r="J137" i="20"/>
  <c r="I137" i="20"/>
  <c r="H137" i="20"/>
  <c r="G137" i="20"/>
  <c r="F137" i="20"/>
  <c r="E137" i="20"/>
  <c r="D137" i="20"/>
  <c r="C137" i="20"/>
  <c r="B137" i="20"/>
  <c r="BE136" i="20"/>
  <c r="AU136" i="20"/>
  <c r="AQ136" i="20"/>
  <c r="AP136" i="20"/>
  <c r="AO136" i="20"/>
  <c r="X136" i="20"/>
  <c r="W136" i="20"/>
  <c r="V136" i="20"/>
  <c r="U136" i="20"/>
  <c r="T136" i="20"/>
  <c r="S136" i="20"/>
  <c r="R136" i="20"/>
  <c r="Q136" i="20"/>
  <c r="P136" i="20"/>
  <c r="O136" i="20"/>
  <c r="N136" i="20"/>
  <c r="M136" i="20"/>
  <c r="L136" i="20"/>
  <c r="K136" i="20"/>
  <c r="J136" i="20"/>
  <c r="I136" i="20"/>
  <c r="H136" i="20"/>
  <c r="G136" i="20"/>
  <c r="F136" i="20"/>
  <c r="E136" i="20"/>
  <c r="D136" i="20"/>
  <c r="C136" i="20"/>
  <c r="B136" i="20"/>
  <c r="BE135" i="20"/>
  <c r="AU135" i="20"/>
  <c r="AQ135" i="20"/>
  <c r="AP135" i="20"/>
  <c r="AO135" i="20"/>
  <c r="X135" i="20"/>
  <c r="W135" i="20"/>
  <c r="V135" i="20"/>
  <c r="U135" i="20"/>
  <c r="T135" i="20"/>
  <c r="S135" i="20"/>
  <c r="R135" i="20"/>
  <c r="Q135" i="20"/>
  <c r="P135" i="20"/>
  <c r="O135" i="20"/>
  <c r="N135" i="20"/>
  <c r="M135" i="20"/>
  <c r="L135" i="20"/>
  <c r="K135" i="20"/>
  <c r="J135" i="20"/>
  <c r="I135" i="20"/>
  <c r="H135" i="20"/>
  <c r="G135" i="20"/>
  <c r="F135" i="20"/>
  <c r="E135" i="20"/>
  <c r="D135" i="20"/>
  <c r="C135" i="20"/>
  <c r="B135" i="20"/>
  <c r="BE134" i="20"/>
  <c r="AU134" i="20"/>
  <c r="AQ134" i="20"/>
  <c r="AP134" i="20"/>
  <c r="AO134" i="20"/>
  <c r="X134" i="20"/>
  <c r="W134" i="20"/>
  <c r="V134" i="20"/>
  <c r="U134" i="20"/>
  <c r="T134" i="20"/>
  <c r="S134" i="20"/>
  <c r="R134" i="20"/>
  <c r="Q134" i="20"/>
  <c r="P134" i="20"/>
  <c r="O134" i="20"/>
  <c r="N134" i="20"/>
  <c r="M134" i="20"/>
  <c r="L134" i="20"/>
  <c r="K134" i="20"/>
  <c r="J134" i="20"/>
  <c r="I134" i="20"/>
  <c r="H134" i="20"/>
  <c r="G134" i="20"/>
  <c r="F134" i="20"/>
  <c r="E134" i="20"/>
  <c r="D134" i="20"/>
  <c r="C134" i="20"/>
  <c r="B134" i="20"/>
  <c r="BE133" i="20"/>
  <c r="AU133" i="20"/>
  <c r="AQ133" i="20"/>
  <c r="AP133" i="20"/>
  <c r="AO133" i="20"/>
  <c r="X133" i="20"/>
  <c r="W133" i="20"/>
  <c r="V133" i="20"/>
  <c r="U133" i="20"/>
  <c r="T133" i="20"/>
  <c r="S133" i="20"/>
  <c r="R133" i="20"/>
  <c r="Q133" i="20"/>
  <c r="P133" i="20"/>
  <c r="O133" i="20"/>
  <c r="N133" i="20"/>
  <c r="M133" i="20"/>
  <c r="L133" i="20"/>
  <c r="K133" i="20"/>
  <c r="J133" i="20"/>
  <c r="I133" i="20"/>
  <c r="H133" i="20"/>
  <c r="G133" i="20"/>
  <c r="F133" i="20"/>
  <c r="E133" i="20"/>
  <c r="D133" i="20"/>
  <c r="C133" i="20"/>
  <c r="B133" i="20"/>
  <c r="BE132" i="20"/>
  <c r="AU132" i="20"/>
  <c r="AQ132" i="20"/>
  <c r="AP132" i="20"/>
  <c r="AO132" i="20"/>
  <c r="X132" i="20"/>
  <c r="W132" i="20"/>
  <c r="V132" i="20"/>
  <c r="U132" i="20"/>
  <c r="T132" i="20"/>
  <c r="S132" i="20"/>
  <c r="R132" i="20"/>
  <c r="Q132" i="20"/>
  <c r="P132" i="20"/>
  <c r="O132" i="20"/>
  <c r="N132" i="20"/>
  <c r="M132" i="20"/>
  <c r="L132" i="20"/>
  <c r="K132" i="20"/>
  <c r="J132" i="20"/>
  <c r="I132" i="20"/>
  <c r="H132" i="20"/>
  <c r="G132" i="20"/>
  <c r="F132" i="20"/>
  <c r="E132" i="20"/>
  <c r="D132" i="20"/>
  <c r="C132" i="20"/>
  <c r="B132" i="20"/>
  <c r="BE131" i="20"/>
  <c r="AU131" i="20"/>
  <c r="AQ131" i="20"/>
  <c r="AP131" i="20"/>
  <c r="AO131" i="20"/>
  <c r="X131" i="20"/>
  <c r="W131" i="20"/>
  <c r="V131" i="20"/>
  <c r="U131" i="20"/>
  <c r="T131" i="20"/>
  <c r="S131" i="20"/>
  <c r="R131" i="20"/>
  <c r="Q131" i="20"/>
  <c r="P131" i="20"/>
  <c r="O131" i="20"/>
  <c r="N131" i="20"/>
  <c r="M131" i="20"/>
  <c r="L131" i="20"/>
  <c r="K131" i="20"/>
  <c r="J131" i="20"/>
  <c r="I131" i="20"/>
  <c r="H131" i="20"/>
  <c r="G131" i="20"/>
  <c r="F131" i="20"/>
  <c r="E131" i="20"/>
  <c r="D131" i="20"/>
  <c r="C131" i="20"/>
  <c r="B131" i="20"/>
  <c r="BE130" i="20"/>
  <c r="AU130" i="20"/>
  <c r="AQ130" i="20"/>
  <c r="AP130" i="20"/>
  <c r="AO130" i="20"/>
  <c r="X130" i="20"/>
  <c r="W130" i="20"/>
  <c r="V130" i="20"/>
  <c r="U130" i="20"/>
  <c r="T130" i="20"/>
  <c r="S130" i="20"/>
  <c r="R130" i="20"/>
  <c r="Q130" i="20"/>
  <c r="P130" i="20"/>
  <c r="O130" i="20"/>
  <c r="N130" i="20"/>
  <c r="M130" i="20"/>
  <c r="L130" i="20"/>
  <c r="K130" i="20"/>
  <c r="J130" i="20"/>
  <c r="I130" i="20"/>
  <c r="H130" i="20"/>
  <c r="G130" i="20"/>
  <c r="F130" i="20"/>
  <c r="E130" i="20"/>
  <c r="D130" i="20"/>
  <c r="C130" i="20"/>
  <c r="B130" i="20"/>
  <c r="BE129" i="20"/>
  <c r="AU129" i="20"/>
  <c r="AQ129" i="20"/>
  <c r="AP129" i="20"/>
  <c r="AO129" i="20"/>
  <c r="X129" i="20"/>
  <c r="W129" i="20"/>
  <c r="V129" i="20"/>
  <c r="U129" i="20"/>
  <c r="T129" i="20"/>
  <c r="S129" i="20"/>
  <c r="R129" i="20"/>
  <c r="Q129" i="20"/>
  <c r="P129" i="20"/>
  <c r="O129" i="20"/>
  <c r="N129" i="20"/>
  <c r="M129" i="20"/>
  <c r="L129" i="20"/>
  <c r="K129" i="20"/>
  <c r="J129" i="20"/>
  <c r="I129" i="20"/>
  <c r="H129" i="20"/>
  <c r="G129" i="20"/>
  <c r="F129" i="20"/>
  <c r="E129" i="20"/>
  <c r="D129" i="20"/>
  <c r="C129" i="20"/>
  <c r="B129" i="20"/>
  <c r="BE128" i="20"/>
  <c r="AU128" i="20"/>
  <c r="AQ128" i="20"/>
  <c r="AP128" i="20"/>
  <c r="AO128" i="20"/>
  <c r="X128" i="20"/>
  <c r="W128" i="20"/>
  <c r="V128" i="20"/>
  <c r="U128" i="20"/>
  <c r="T128" i="20"/>
  <c r="S128" i="20"/>
  <c r="R128" i="20"/>
  <c r="Q128" i="20"/>
  <c r="P128" i="20"/>
  <c r="O128" i="20"/>
  <c r="N128" i="20"/>
  <c r="M128" i="20"/>
  <c r="L128" i="20"/>
  <c r="K128" i="20"/>
  <c r="J128" i="20"/>
  <c r="I128" i="20"/>
  <c r="H128" i="20"/>
  <c r="G128" i="20"/>
  <c r="F128" i="20"/>
  <c r="E128" i="20"/>
  <c r="D128" i="20"/>
  <c r="C128" i="20"/>
  <c r="B128" i="20"/>
  <c r="BE127" i="20"/>
  <c r="AU127" i="20"/>
  <c r="AQ127" i="20"/>
  <c r="AP127" i="20"/>
  <c r="AO127" i="20"/>
  <c r="X127" i="20"/>
  <c r="W127" i="20"/>
  <c r="V127" i="20"/>
  <c r="U127" i="20"/>
  <c r="T127" i="20"/>
  <c r="S127" i="20"/>
  <c r="R127" i="20"/>
  <c r="Q127" i="20"/>
  <c r="P127" i="20"/>
  <c r="O127" i="20"/>
  <c r="N127" i="20"/>
  <c r="M127" i="20"/>
  <c r="L127" i="20"/>
  <c r="K127" i="20"/>
  <c r="J127" i="20"/>
  <c r="I127" i="20"/>
  <c r="H127" i="20"/>
  <c r="G127" i="20"/>
  <c r="F127" i="20"/>
  <c r="E127" i="20"/>
  <c r="D127" i="20"/>
  <c r="C127" i="20"/>
  <c r="B127" i="20"/>
  <c r="BE126" i="20"/>
  <c r="AU126" i="20"/>
  <c r="AQ126" i="20"/>
  <c r="AP126" i="20"/>
  <c r="AO126" i="20"/>
  <c r="X126" i="20"/>
  <c r="W126" i="20"/>
  <c r="V126" i="20"/>
  <c r="U126" i="20"/>
  <c r="T126" i="20"/>
  <c r="S126" i="20"/>
  <c r="R126" i="20"/>
  <c r="Q126" i="20"/>
  <c r="P126" i="20"/>
  <c r="O126" i="20"/>
  <c r="N126" i="20"/>
  <c r="M126" i="20"/>
  <c r="L126" i="20"/>
  <c r="K126" i="20"/>
  <c r="J126" i="20"/>
  <c r="I126" i="20"/>
  <c r="H126" i="20"/>
  <c r="G126" i="20"/>
  <c r="F126" i="20"/>
  <c r="E126" i="20"/>
  <c r="D126" i="20"/>
  <c r="C126" i="20"/>
  <c r="B126" i="20"/>
  <c r="BE125" i="20"/>
  <c r="BA125" i="20"/>
  <c r="AU125" i="20"/>
  <c r="AQ125" i="20"/>
  <c r="AP125" i="20"/>
  <c r="AO125" i="20"/>
  <c r="X125" i="20"/>
  <c r="W125" i="20"/>
  <c r="V125" i="20"/>
  <c r="U125" i="20"/>
  <c r="T125" i="20"/>
  <c r="S125" i="20"/>
  <c r="R125" i="20"/>
  <c r="Q125" i="20"/>
  <c r="P125" i="20"/>
  <c r="O125" i="20"/>
  <c r="N125" i="20"/>
  <c r="M125" i="20"/>
  <c r="L125" i="20"/>
  <c r="K125" i="20"/>
  <c r="J125" i="20"/>
  <c r="I125" i="20"/>
  <c r="H125" i="20"/>
  <c r="G125" i="20"/>
  <c r="F125" i="20"/>
  <c r="E125" i="20"/>
  <c r="D125" i="20"/>
  <c r="C125" i="20"/>
  <c r="B125" i="20"/>
  <c r="BE124" i="20"/>
  <c r="AU124" i="20"/>
  <c r="AQ124" i="20"/>
  <c r="AP124" i="20"/>
  <c r="AO124" i="20"/>
  <c r="X124" i="20"/>
  <c r="W124" i="20"/>
  <c r="V124" i="20"/>
  <c r="U124" i="20"/>
  <c r="T124" i="20"/>
  <c r="S124" i="20"/>
  <c r="R124" i="20"/>
  <c r="Q124" i="20"/>
  <c r="P124" i="20"/>
  <c r="O124" i="20"/>
  <c r="N124" i="20"/>
  <c r="M124" i="20"/>
  <c r="L124" i="20"/>
  <c r="K124" i="20"/>
  <c r="J124" i="20"/>
  <c r="I124" i="20"/>
  <c r="H124" i="20"/>
  <c r="G124" i="20"/>
  <c r="F124" i="20"/>
  <c r="E124" i="20"/>
  <c r="D124" i="20"/>
  <c r="C124" i="20"/>
  <c r="B124" i="20"/>
  <c r="BE123" i="20"/>
  <c r="AU123" i="20"/>
  <c r="AQ123" i="20"/>
  <c r="AP123" i="20"/>
  <c r="AO123" i="20"/>
  <c r="X123" i="20"/>
  <c r="W123" i="20"/>
  <c r="V123" i="20"/>
  <c r="U123" i="20"/>
  <c r="T123" i="20"/>
  <c r="S123" i="20"/>
  <c r="R123" i="20"/>
  <c r="Q123" i="20"/>
  <c r="P123" i="20"/>
  <c r="O123" i="20"/>
  <c r="N123" i="20"/>
  <c r="M123" i="20"/>
  <c r="L123" i="20"/>
  <c r="K123" i="20"/>
  <c r="J123" i="20"/>
  <c r="I123" i="20"/>
  <c r="H123" i="20"/>
  <c r="G123" i="20"/>
  <c r="F123" i="20"/>
  <c r="E123" i="20"/>
  <c r="D123" i="20"/>
  <c r="C123" i="20"/>
  <c r="B123" i="20"/>
  <c r="BE122" i="20"/>
  <c r="AU122" i="20"/>
  <c r="AQ122" i="20"/>
  <c r="AP122" i="20"/>
  <c r="AO122" i="20"/>
  <c r="X122" i="20"/>
  <c r="W122" i="20"/>
  <c r="V122" i="20"/>
  <c r="U122" i="20"/>
  <c r="T122" i="20"/>
  <c r="S122" i="20"/>
  <c r="R122" i="20"/>
  <c r="Q122" i="20"/>
  <c r="P122" i="20"/>
  <c r="O122" i="20"/>
  <c r="N122" i="20"/>
  <c r="M122" i="20"/>
  <c r="L122" i="20"/>
  <c r="K122" i="20"/>
  <c r="J122" i="20"/>
  <c r="I122" i="20"/>
  <c r="H122" i="20"/>
  <c r="G122" i="20"/>
  <c r="F122" i="20"/>
  <c r="E122" i="20"/>
  <c r="D122" i="20"/>
  <c r="C122" i="20"/>
  <c r="B122" i="20"/>
  <c r="BE121" i="20"/>
  <c r="AU121" i="20"/>
  <c r="AQ121" i="20"/>
  <c r="AP121" i="20"/>
  <c r="AO121" i="20"/>
  <c r="X121" i="20"/>
  <c r="W121" i="20"/>
  <c r="V121" i="20"/>
  <c r="U121" i="20"/>
  <c r="T121" i="20"/>
  <c r="S121" i="20"/>
  <c r="R121" i="20"/>
  <c r="Q121" i="20"/>
  <c r="P121" i="20"/>
  <c r="O121" i="20"/>
  <c r="N121" i="20"/>
  <c r="M121" i="20"/>
  <c r="L121" i="20"/>
  <c r="K121" i="20"/>
  <c r="J121" i="20"/>
  <c r="I121" i="20"/>
  <c r="H121" i="20"/>
  <c r="G121" i="20"/>
  <c r="F121" i="20"/>
  <c r="E121" i="20"/>
  <c r="D121" i="20"/>
  <c r="C121" i="20"/>
  <c r="B121" i="20"/>
  <c r="BE120" i="20"/>
  <c r="AU120" i="20"/>
  <c r="AQ120" i="20"/>
  <c r="AP120" i="20"/>
  <c r="AO120" i="20"/>
  <c r="X120" i="20"/>
  <c r="W120" i="20"/>
  <c r="V120" i="20"/>
  <c r="U120" i="20"/>
  <c r="T120" i="20"/>
  <c r="S120" i="20"/>
  <c r="R120" i="20"/>
  <c r="Q120" i="20"/>
  <c r="P120" i="20"/>
  <c r="O120" i="20"/>
  <c r="N120" i="20"/>
  <c r="M120" i="20"/>
  <c r="L120" i="20"/>
  <c r="K120" i="20"/>
  <c r="J120" i="20"/>
  <c r="I120" i="20"/>
  <c r="H120" i="20"/>
  <c r="G120" i="20"/>
  <c r="F120" i="20"/>
  <c r="E120" i="20"/>
  <c r="D120" i="20"/>
  <c r="C120" i="20"/>
  <c r="B120" i="20"/>
  <c r="BE119" i="20"/>
  <c r="AU119" i="20"/>
  <c r="AQ119" i="20"/>
  <c r="AP119" i="20"/>
  <c r="AO119" i="20"/>
  <c r="X119" i="20"/>
  <c r="W119" i="20"/>
  <c r="V119" i="20"/>
  <c r="U119" i="20"/>
  <c r="T119" i="20"/>
  <c r="S119" i="20"/>
  <c r="R119" i="20"/>
  <c r="Q119" i="20"/>
  <c r="P119" i="20"/>
  <c r="O119" i="20"/>
  <c r="N119" i="20"/>
  <c r="M119" i="20"/>
  <c r="L119" i="20"/>
  <c r="K119" i="20"/>
  <c r="J119" i="20"/>
  <c r="I119" i="20"/>
  <c r="H119" i="20"/>
  <c r="G119" i="20"/>
  <c r="F119" i="20"/>
  <c r="E119" i="20"/>
  <c r="D119" i="20"/>
  <c r="C119" i="20"/>
  <c r="B119" i="20"/>
  <c r="BE118" i="20"/>
  <c r="AW118" i="20"/>
  <c r="AU118" i="20"/>
  <c r="AQ118" i="20"/>
  <c r="AP118" i="20"/>
  <c r="AO118" i="20"/>
  <c r="X118" i="20"/>
  <c r="W118" i="20"/>
  <c r="V118" i="20"/>
  <c r="U118" i="20"/>
  <c r="T118" i="20"/>
  <c r="S118" i="20"/>
  <c r="R118" i="20"/>
  <c r="Q118" i="20"/>
  <c r="P118" i="20"/>
  <c r="O118" i="20"/>
  <c r="N118" i="20"/>
  <c r="M118" i="20"/>
  <c r="L118" i="20"/>
  <c r="K118" i="20"/>
  <c r="J118" i="20"/>
  <c r="I118" i="20"/>
  <c r="H118" i="20"/>
  <c r="G118" i="20"/>
  <c r="F118" i="20"/>
  <c r="E118" i="20"/>
  <c r="D118" i="20"/>
  <c r="C118" i="20"/>
  <c r="B118" i="20"/>
  <c r="BE117" i="20"/>
  <c r="AU117" i="20"/>
  <c r="AQ117" i="20"/>
  <c r="AP117" i="20"/>
  <c r="AO117" i="20"/>
  <c r="X117" i="20"/>
  <c r="W117" i="20"/>
  <c r="V117" i="20"/>
  <c r="U117" i="20"/>
  <c r="T117" i="20"/>
  <c r="S117" i="20"/>
  <c r="R117" i="20"/>
  <c r="Q117" i="20"/>
  <c r="P117" i="20"/>
  <c r="O117" i="20"/>
  <c r="N117" i="20"/>
  <c r="M117" i="20"/>
  <c r="L117" i="20"/>
  <c r="K117" i="20"/>
  <c r="J117" i="20"/>
  <c r="I117" i="20"/>
  <c r="H117" i="20"/>
  <c r="G117" i="20"/>
  <c r="F117" i="20"/>
  <c r="E117" i="20"/>
  <c r="D117" i="20"/>
  <c r="C117" i="20"/>
  <c r="B117" i="20"/>
  <c r="BE116" i="20"/>
  <c r="AU116" i="20"/>
  <c r="AQ116" i="20"/>
  <c r="AP116" i="20"/>
  <c r="AO116" i="20"/>
  <c r="X116" i="20"/>
  <c r="W116" i="20"/>
  <c r="V116" i="20"/>
  <c r="U116" i="20"/>
  <c r="T116" i="20"/>
  <c r="S116" i="20"/>
  <c r="R116" i="20"/>
  <c r="Q116" i="20"/>
  <c r="P116" i="20"/>
  <c r="O116" i="20"/>
  <c r="N116" i="20"/>
  <c r="M116" i="20"/>
  <c r="L116" i="20"/>
  <c r="K116" i="20"/>
  <c r="J116" i="20"/>
  <c r="I116" i="20"/>
  <c r="H116" i="20"/>
  <c r="G116" i="20"/>
  <c r="F116" i="20"/>
  <c r="E116" i="20"/>
  <c r="D116" i="20"/>
  <c r="C116" i="20"/>
  <c r="B116" i="20"/>
  <c r="BE115" i="20"/>
  <c r="AU115" i="20"/>
  <c r="AQ115" i="20"/>
  <c r="AP115" i="20"/>
  <c r="AO115" i="20"/>
  <c r="X115" i="20"/>
  <c r="W115" i="20"/>
  <c r="V115" i="20"/>
  <c r="U115" i="20"/>
  <c r="T115" i="20"/>
  <c r="S115" i="20"/>
  <c r="R115" i="20"/>
  <c r="Q115" i="20"/>
  <c r="P115" i="20"/>
  <c r="O115" i="20"/>
  <c r="N115" i="20"/>
  <c r="M115" i="20"/>
  <c r="L115" i="20"/>
  <c r="K115" i="20"/>
  <c r="J115" i="20"/>
  <c r="I115" i="20"/>
  <c r="H115" i="20"/>
  <c r="G115" i="20"/>
  <c r="F115" i="20"/>
  <c r="E115" i="20"/>
  <c r="D115" i="20"/>
  <c r="C115" i="20"/>
  <c r="B115" i="20"/>
  <c r="BE114" i="20"/>
  <c r="AU114" i="20"/>
  <c r="AQ114" i="20"/>
  <c r="AP114" i="20"/>
  <c r="AO114" i="20"/>
  <c r="X114" i="20"/>
  <c r="W114" i="20"/>
  <c r="V114" i="20"/>
  <c r="U114" i="20"/>
  <c r="T114" i="20"/>
  <c r="S114" i="20"/>
  <c r="R114" i="20"/>
  <c r="Q114" i="20"/>
  <c r="P114" i="20"/>
  <c r="O114" i="20"/>
  <c r="N114" i="20"/>
  <c r="M114" i="20"/>
  <c r="L114" i="20"/>
  <c r="K114" i="20"/>
  <c r="J114" i="20"/>
  <c r="I114" i="20"/>
  <c r="H114" i="20"/>
  <c r="G114" i="20"/>
  <c r="F114" i="20"/>
  <c r="E114" i="20"/>
  <c r="D114" i="20"/>
  <c r="C114" i="20"/>
  <c r="B114" i="20"/>
  <c r="BE113" i="20"/>
  <c r="AU113" i="20"/>
  <c r="AQ113" i="20"/>
  <c r="AP113" i="20"/>
  <c r="AO113" i="20"/>
  <c r="X113" i="20"/>
  <c r="W113" i="20"/>
  <c r="V113" i="20"/>
  <c r="U113" i="20"/>
  <c r="T113" i="20"/>
  <c r="S113" i="20"/>
  <c r="R113" i="20"/>
  <c r="Q113" i="20"/>
  <c r="P113" i="20"/>
  <c r="O113" i="20"/>
  <c r="N113" i="20"/>
  <c r="M113" i="20"/>
  <c r="L113" i="20"/>
  <c r="K113" i="20"/>
  <c r="J113" i="20"/>
  <c r="I113" i="20"/>
  <c r="H113" i="20"/>
  <c r="G113" i="20"/>
  <c r="F113" i="20"/>
  <c r="E113" i="20"/>
  <c r="D113" i="20"/>
  <c r="C113" i="20"/>
  <c r="B113" i="20"/>
  <c r="BE112" i="20"/>
  <c r="AU112" i="20"/>
  <c r="AQ112" i="20"/>
  <c r="AP112" i="20"/>
  <c r="AO112" i="20"/>
  <c r="X112" i="20"/>
  <c r="W112" i="20"/>
  <c r="V112" i="20"/>
  <c r="U112" i="20"/>
  <c r="T112" i="20"/>
  <c r="S112" i="20"/>
  <c r="R112" i="20"/>
  <c r="Q112" i="20"/>
  <c r="P112" i="20"/>
  <c r="O112" i="20"/>
  <c r="N112" i="20"/>
  <c r="M112" i="20"/>
  <c r="L112" i="20"/>
  <c r="K112" i="20"/>
  <c r="J112" i="20"/>
  <c r="I112" i="20"/>
  <c r="H112" i="20"/>
  <c r="G112" i="20"/>
  <c r="F112" i="20"/>
  <c r="E112" i="20"/>
  <c r="D112" i="20"/>
  <c r="C112" i="20"/>
  <c r="B112" i="20"/>
  <c r="BE111" i="20"/>
  <c r="AU111" i="20"/>
  <c r="AQ111" i="20"/>
  <c r="AP111" i="20"/>
  <c r="AO111" i="20"/>
  <c r="X111" i="20"/>
  <c r="W111" i="20"/>
  <c r="V111" i="20"/>
  <c r="U111" i="20"/>
  <c r="T111" i="20"/>
  <c r="S111" i="20"/>
  <c r="R111" i="20"/>
  <c r="Q111" i="20"/>
  <c r="P111" i="20"/>
  <c r="O111" i="20"/>
  <c r="N111" i="20"/>
  <c r="M111" i="20"/>
  <c r="L111" i="20"/>
  <c r="K111" i="20"/>
  <c r="J111" i="20"/>
  <c r="I111" i="20"/>
  <c r="H111" i="20"/>
  <c r="G111" i="20"/>
  <c r="F111" i="20"/>
  <c r="E111" i="20"/>
  <c r="D111" i="20"/>
  <c r="C111" i="20"/>
  <c r="B111" i="20"/>
  <c r="BE110" i="20"/>
  <c r="AU110" i="20"/>
  <c r="AQ110" i="20"/>
  <c r="AP110" i="20"/>
  <c r="AO110" i="20"/>
  <c r="X110" i="20"/>
  <c r="W110" i="20"/>
  <c r="V110" i="20"/>
  <c r="U110" i="20"/>
  <c r="T110" i="20"/>
  <c r="S110" i="20"/>
  <c r="R110" i="20"/>
  <c r="Q110" i="20"/>
  <c r="P110" i="20"/>
  <c r="O110" i="20"/>
  <c r="N110" i="20"/>
  <c r="M110" i="20"/>
  <c r="L110" i="20"/>
  <c r="K110" i="20"/>
  <c r="J110" i="20"/>
  <c r="I110" i="20"/>
  <c r="H110" i="20"/>
  <c r="G110" i="20"/>
  <c r="F110" i="20"/>
  <c r="E110" i="20"/>
  <c r="D110" i="20"/>
  <c r="C110" i="20"/>
  <c r="B110" i="20"/>
  <c r="BE109" i="20"/>
  <c r="AW109" i="20"/>
  <c r="AU109" i="20"/>
  <c r="AQ109" i="20"/>
  <c r="AP109" i="20"/>
  <c r="AO109" i="20"/>
  <c r="X109" i="20"/>
  <c r="W109" i="20"/>
  <c r="V109" i="20"/>
  <c r="U109" i="20"/>
  <c r="T109" i="20"/>
  <c r="S109" i="20"/>
  <c r="R109" i="20"/>
  <c r="Q109" i="20"/>
  <c r="P109" i="20"/>
  <c r="O109" i="20"/>
  <c r="N109" i="20"/>
  <c r="M109" i="20"/>
  <c r="L109" i="20"/>
  <c r="K109" i="20"/>
  <c r="J109" i="20"/>
  <c r="I109" i="20"/>
  <c r="H109" i="20"/>
  <c r="G109" i="20"/>
  <c r="F109" i="20"/>
  <c r="E109" i="20"/>
  <c r="D109" i="20"/>
  <c r="C109" i="20"/>
  <c r="B109" i="20"/>
  <c r="BE108" i="20"/>
  <c r="AU108" i="20"/>
  <c r="AQ108" i="20"/>
  <c r="AP108" i="20"/>
  <c r="AO108" i="20"/>
  <c r="X108" i="20"/>
  <c r="W108" i="20"/>
  <c r="V108" i="20"/>
  <c r="U108" i="20"/>
  <c r="T108" i="20"/>
  <c r="S108" i="20"/>
  <c r="R108" i="20"/>
  <c r="Q108" i="20"/>
  <c r="P108" i="20"/>
  <c r="O108" i="20"/>
  <c r="N108" i="20"/>
  <c r="M108" i="20"/>
  <c r="L108" i="20"/>
  <c r="K108" i="20"/>
  <c r="J108" i="20"/>
  <c r="I108" i="20"/>
  <c r="H108" i="20"/>
  <c r="G108" i="20"/>
  <c r="F108" i="20"/>
  <c r="E108" i="20"/>
  <c r="D108" i="20"/>
  <c r="C108" i="20"/>
  <c r="B108" i="20"/>
  <c r="BE107" i="20"/>
  <c r="AU107" i="20"/>
  <c r="AQ107" i="20"/>
  <c r="AP107" i="20"/>
  <c r="AO107" i="20"/>
  <c r="X107" i="20"/>
  <c r="W107" i="20"/>
  <c r="V107" i="20"/>
  <c r="U107" i="20"/>
  <c r="T107" i="20"/>
  <c r="S107" i="20"/>
  <c r="R107" i="20"/>
  <c r="Q107" i="20"/>
  <c r="P107" i="20"/>
  <c r="O107" i="20"/>
  <c r="N107" i="20"/>
  <c r="M107" i="20"/>
  <c r="L107" i="20"/>
  <c r="K107" i="20"/>
  <c r="J107" i="20"/>
  <c r="I107" i="20"/>
  <c r="H107" i="20"/>
  <c r="G107" i="20"/>
  <c r="F107" i="20"/>
  <c r="E107" i="20"/>
  <c r="D107" i="20"/>
  <c r="C107" i="20"/>
  <c r="B107" i="20"/>
  <c r="BE106" i="20"/>
  <c r="AU106" i="20"/>
  <c r="AQ106" i="20"/>
  <c r="AP106" i="20"/>
  <c r="AO106" i="20"/>
  <c r="X106" i="20"/>
  <c r="W106" i="20"/>
  <c r="V106" i="20"/>
  <c r="U106" i="20"/>
  <c r="T106" i="20"/>
  <c r="S106" i="20"/>
  <c r="R106" i="20"/>
  <c r="Q106" i="20"/>
  <c r="P106" i="20"/>
  <c r="O106" i="20"/>
  <c r="N106" i="20"/>
  <c r="M106" i="20"/>
  <c r="L106" i="20"/>
  <c r="K106" i="20"/>
  <c r="J106" i="20"/>
  <c r="I106" i="20"/>
  <c r="H106" i="20"/>
  <c r="G106" i="20"/>
  <c r="F106" i="20"/>
  <c r="E106" i="20"/>
  <c r="D106" i="20"/>
  <c r="C106" i="20"/>
  <c r="B106" i="20"/>
  <c r="BE105" i="20"/>
  <c r="BA105" i="20"/>
  <c r="AU105" i="20"/>
  <c r="AQ105" i="20"/>
  <c r="AP105" i="20"/>
  <c r="AO105" i="20"/>
  <c r="X105" i="20"/>
  <c r="W105" i="20"/>
  <c r="V105" i="20"/>
  <c r="U105" i="20"/>
  <c r="T105" i="20"/>
  <c r="S105" i="20"/>
  <c r="R105" i="20"/>
  <c r="Q105" i="20"/>
  <c r="P105" i="20"/>
  <c r="O105" i="20"/>
  <c r="N105" i="20"/>
  <c r="M105" i="20"/>
  <c r="L105" i="20"/>
  <c r="K105" i="20"/>
  <c r="J105" i="20"/>
  <c r="I105" i="20"/>
  <c r="H105" i="20"/>
  <c r="G105" i="20"/>
  <c r="F105" i="20"/>
  <c r="E105" i="20"/>
  <c r="D105" i="20"/>
  <c r="C105" i="20"/>
  <c r="B105" i="20"/>
  <c r="BE104" i="20"/>
  <c r="AU104" i="20"/>
  <c r="AQ104" i="20"/>
  <c r="AP104" i="20"/>
  <c r="AO104" i="20"/>
  <c r="X104" i="20"/>
  <c r="W104" i="20"/>
  <c r="V104" i="20"/>
  <c r="U104" i="20"/>
  <c r="T104" i="20"/>
  <c r="S104" i="20"/>
  <c r="R104" i="20"/>
  <c r="Q104" i="20"/>
  <c r="P104" i="20"/>
  <c r="O104" i="20"/>
  <c r="N104" i="20"/>
  <c r="M104" i="20"/>
  <c r="L104" i="20"/>
  <c r="K104" i="20"/>
  <c r="J104" i="20"/>
  <c r="I104" i="20"/>
  <c r="H104" i="20"/>
  <c r="G104" i="20"/>
  <c r="F104" i="20"/>
  <c r="E104" i="20"/>
  <c r="D104" i="20"/>
  <c r="C104" i="20"/>
  <c r="B104" i="20"/>
  <c r="BE103" i="20"/>
  <c r="AU103" i="20"/>
  <c r="AQ103" i="20"/>
  <c r="AP103" i="20"/>
  <c r="AO103" i="20"/>
  <c r="X103" i="20"/>
  <c r="W103" i="20"/>
  <c r="V103" i="20"/>
  <c r="U103" i="20"/>
  <c r="T103" i="20"/>
  <c r="S103" i="20"/>
  <c r="R103" i="20"/>
  <c r="Q103" i="20"/>
  <c r="P103" i="20"/>
  <c r="O103" i="20"/>
  <c r="N103" i="20"/>
  <c r="M103" i="20"/>
  <c r="L103" i="20"/>
  <c r="K103" i="20"/>
  <c r="J103" i="20"/>
  <c r="I103" i="20"/>
  <c r="H103" i="20"/>
  <c r="G103" i="20"/>
  <c r="F103" i="20"/>
  <c r="E103" i="20"/>
  <c r="D103" i="20"/>
  <c r="C103" i="20"/>
  <c r="B103" i="20"/>
  <c r="BE102" i="20"/>
  <c r="AU102" i="20"/>
  <c r="AQ102" i="20"/>
  <c r="AP102" i="20"/>
  <c r="AO102" i="20"/>
  <c r="X102" i="20"/>
  <c r="W102" i="20"/>
  <c r="V102" i="20"/>
  <c r="U102" i="20"/>
  <c r="T102" i="20"/>
  <c r="S102" i="20"/>
  <c r="R102" i="20"/>
  <c r="Q102" i="20"/>
  <c r="P102" i="20"/>
  <c r="O102" i="20"/>
  <c r="N102" i="20"/>
  <c r="M102" i="20"/>
  <c r="L102" i="20"/>
  <c r="K102" i="20"/>
  <c r="J102" i="20"/>
  <c r="I102" i="20"/>
  <c r="H102" i="20"/>
  <c r="G102" i="20"/>
  <c r="F102" i="20"/>
  <c r="E102" i="20"/>
  <c r="D102" i="20"/>
  <c r="C102" i="20"/>
  <c r="B102" i="20"/>
  <c r="BE101" i="20"/>
  <c r="AU101" i="20"/>
  <c r="AQ101" i="20"/>
  <c r="AP101" i="20"/>
  <c r="AO101" i="20"/>
  <c r="X101" i="20"/>
  <c r="W101" i="20"/>
  <c r="V101" i="20"/>
  <c r="U101" i="20"/>
  <c r="T101" i="20"/>
  <c r="S101" i="20"/>
  <c r="R101" i="20"/>
  <c r="Q101" i="20"/>
  <c r="P101" i="20"/>
  <c r="O101" i="20"/>
  <c r="N101" i="20"/>
  <c r="M101" i="20"/>
  <c r="L101" i="20"/>
  <c r="K101" i="20"/>
  <c r="J101" i="20"/>
  <c r="I101" i="20"/>
  <c r="H101" i="20"/>
  <c r="G101" i="20"/>
  <c r="F101" i="20"/>
  <c r="E101" i="20"/>
  <c r="D101" i="20"/>
  <c r="C101" i="20"/>
  <c r="B101" i="20"/>
  <c r="BE100" i="20"/>
  <c r="AU100" i="20"/>
  <c r="AQ100" i="20"/>
  <c r="AP100" i="20"/>
  <c r="AO100" i="20"/>
  <c r="X100" i="20"/>
  <c r="W100" i="20"/>
  <c r="V100" i="20"/>
  <c r="U100" i="20"/>
  <c r="T100" i="20"/>
  <c r="S100" i="20"/>
  <c r="R100" i="20"/>
  <c r="Q100" i="20"/>
  <c r="P100" i="20"/>
  <c r="O100" i="20"/>
  <c r="N100" i="20"/>
  <c r="M100" i="20"/>
  <c r="L100" i="20"/>
  <c r="K100" i="20"/>
  <c r="J100" i="20"/>
  <c r="I100" i="20"/>
  <c r="H100" i="20"/>
  <c r="G100" i="20"/>
  <c r="F100" i="20"/>
  <c r="E100" i="20"/>
  <c r="D100" i="20"/>
  <c r="C100" i="20"/>
  <c r="B100" i="20"/>
  <c r="BE99" i="20"/>
  <c r="AU99" i="20"/>
  <c r="AQ99" i="20"/>
  <c r="AP99" i="20"/>
  <c r="AO99" i="20"/>
  <c r="X99" i="20"/>
  <c r="W99" i="20"/>
  <c r="V99" i="20"/>
  <c r="U99" i="20"/>
  <c r="T99" i="20"/>
  <c r="S99" i="20"/>
  <c r="R99" i="20"/>
  <c r="Q99" i="20"/>
  <c r="P99" i="20"/>
  <c r="O99" i="20"/>
  <c r="N99" i="20"/>
  <c r="M99" i="20"/>
  <c r="L99" i="20"/>
  <c r="K99" i="20"/>
  <c r="J99" i="20"/>
  <c r="I99" i="20"/>
  <c r="H99" i="20"/>
  <c r="G99" i="20"/>
  <c r="F99" i="20"/>
  <c r="E99" i="20"/>
  <c r="D99" i="20"/>
  <c r="C99" i="20"/>
  <c r="B99" i="20"/>
  <c r="BE98" i="20"/>
  <c r="AU98" i="20"/>
  <c r="AQ98" i="20"/>
  <c r="AP98" i="20"/>
  <c r="AO98" i="20"/>
  <c r="X98" i="20"/>
  <c r="W98" i="20"/>
  <c r="V98" i="20"/>
  <c r="U98" i="20"/>
  <c r="T98" i="20"/>
  <c r="S98" i="20"/>
  <c r="R98" i="20"/>
  <c r="Q98" i="20"/>
  <c r="P98" i="20"/>
  <c r="O98" i="20"/>
  <c r="N98" i="20"/>
  <c r="M98" i="20"/>
  <c r="L98" i="20"/>
  <c r="K98" i="20"/>
  <c r="J98" i="20"/>
  <c r="I98" i="20"/>
  <c r="H98" i="20"/>
  <c r="G98" i="20"/>
  <c r="F98" i="20"/>
  <c r="E98" i="20"/>
  <c r="D98" i="20"/>
  <c r="C98" i="20"/>
  <c r="B98" i="20"/>
  <c r="BE97" i="20"/>
  <c r="AU97" i="20"/>
  <c r="AQ97" i="20"/>
  <c r="AP97" i="20"/>
  <c r="AO97" i="20"/>
  <c r="X97" i="20"/>
  <c r="W97" i="20"/>
  <c r="V97" i="20"/>
  <c r="U97" i="20"/>
  <c r="T97" i="20"/>
  <c r="S97" i="20"/>
  <c r="R97" i="20"/>
  <c r="Q97" i="20"/>
  <c r="P97" i="20"/>
  <c r="O97" i="20"/>
  <c r="N97" i="20"/>
  <c r="M97" i="20"/>
  <c r="L97" i="20"/>
  <c r="K97" i="20"/>
  <c r="J97" i="20"/>
  <c r="I97" i="20"/>
  <c r="H97" i="20"/>
  <c r="G97" i="20"/>
  <c r="F97" i="20"/>
  <c r="E97" i="20"/>
  <c r="D97" i="20"/>
  <c r="C97" i="20"/>
  <c r="B97" i="20"/>
  <c r="BE96" i="20"/>
  <c r="AU96" i="20"/>
  <c r="AQ96" i="20"/>
  <c r="AP96" i="20"/>
  <c r="AO96" i="20"/>
  <c r="X96" i="20"/>
  <c r="W96" i="20"/>
  <c r="V96" i="20"/>
  <c r="U96" i="20"/>
  <c r="T96" i="20"/>
  <c r="S96" i="20"/>
  <c r="R96" i="20"/>
  <c r="Q96" i="20"/>
  <c r="P96" i="20"/>
  <c r="O96" i="20"/>
  <c r="N96" i="20"/>
  <c r="M96" i="20"/>
  <c r="L96" i="20"/>
  <c r="K96" i="20"/>
  <c r="J96" i="20"/>
  <c r="I96" i="20"/>
  <c r="H96" i="20"/>
  <c r="G96" i="20"/>
  <c r="F96" i="20"/>
  <c r="E96" i="20"/>
  <c r="D96" i="20"/>
  <c r="C96" i="20"/>
  <c r="B96" i="20"/>
  <c r="BE95" i="20"/>
  <c r="AW95" i="20"/>
  <c r="AU95" i="20"/>
  <c r="AQ95" i="20"/>
  <c r="AP95" i="20"/>
  <c r="AO95" i="20"/>
  <c r="X95" i="20"/>
  <c r="W95" i="20"/>
  <c r="V95" i="20"/>
  <c r="U95" i="20"/>
  <c r="T95" i="20"/>
  <c r="S95" i="20"/>
  <c r="R95" i="20"/>
  <c r="Q95" i="20"/>
  <c r="P95" i="20"/>
  <c r="O95" i="20"/>
  <c r="N95" i="20"/>
  <c r="M95" i="20"/>
  <c r="L95" i="20"/>
  <c r="K95" i="20"/>
  <c r="J95" i="20"/>
  <c r="I95" i="20"/>
  <c r="H95" i="20"/>
  <c r="G95" i="20"/>
  <c r="F95" i="20"/>
  <c r="E95" i="20"/>
  <c r="D95" i="20"/>
  <c r="C95" i="20"/>
  <c r="B95" i="20"/>
  <c r="BE94" i="20"/>
  <c r="AU94" i="20"/>
  <c r="AQ94" i="20"/>
  <c r="AP94" i="20"/>
  <c r="AO94" i="20"/>
  <c r="X94" i="20"/>
  <c r="W94" i="20"/>
  <c r="V94" i="20"/>
  <c r="U94" i="20"/>
  <c r="T94" i="20"/>
  <c r="S94" i="20"/>
  <c r="R94" i="20"/>
  <c r="Q94" i="20"/>
  <c r="P94" i="20"/>
  <c r="O94" i="20"/>
  <c r="N94" i="20"/>
  <c r="M94" i="20"/>
  <c r="L94" i="20"/>
  <c r="K94" i="20"/>
  <c r="J94" i="20"/>
  <c r="I94" i="20"/>
  <c r="H94" i="20"/>
  <c r="G94" i="20"/>
  <c r="F94" i="20"/>
  <c r="E94" i="20"/>
  <c r="D94" i="20"/>
  <c r="C94" i="20"/>
  <c r="B94" i="20"/>
  <c r="BE93" i="20"/>
  <c r="AU93" i="20"/>
  <c r="AQ93" i="20"/>
  <c r="AP93" i="20"/>
  <c r="AO93" i="20"/>
  <c r="X93" i="20"/>
  <c r="W93" i="20"/>
  <c r="V93" i="20"/>
  <c r="U93" i="20"/>
  <c r="T93" i="20"/>
  <c r="S93" i="20"/>
  <c r="R93" i="20"/>
  <c r="Q93" i="20"/>
  <c r="P93" i="20"/>
  <c r="O93" i="20"/>
  <c r="N93" i="20"/>
  <c r="M93" i="20"/>
  <c r="L93" i="20"/>
  <c r="K93" i="20"/>
  <c r="J93" i="20"/>
  <c r="I93" i="20"/>
  <c r="H93" i="20"/>
  <c r="G93" i="20"/>
  <c r="F93" i="20"/>
  <c r="E93" i="20"/>
  <c r="D93" i="20"/>
  <c r="C93" i="20"/>
  <c r="B93" i="20"/>
  <c r="BE92" i="20"/>
  <c r="AU92" i="20"/>
  <c r="AQ92" i="20"/>
  <c r="AP92" i="20"/>
  <c r="AO92" i="20"/>
  <c r="X92" i="20"/>
  <c r="W92" i="20"/>
  <c r="V92" i="20"/>
  <c r="U92" i="20"/>
  <c r="T92" i="20"/>
  <c r="S92" i="20"/>
  <c r="R92" i="20"/>
  <c r="Q92" i="20"/>
  <c r="P92" i="20"/>
  <c r="O92" i="20"/>
  <c r="N92" i="20"/>
  <c r="M92" i="20"/>
  <c r="L92" i="20"/>
  <c r="K92" i="20"/>
  <c r="J92" i="20"/>
  <c r="I92" i="20"/>
  <c r="H92" i="20"/>
  <c r="G92" i="20"/>
  <c r="F92" i="20"/>
  <c r="E92" i="20"/>
  <c r="D92" i="20"/>
  <c r="C92" i="20"/>
  <c r="B92" i="20"/>
  <c r="BE91" i="20"/>
  <c r="AU91" i="20"/>
  <c r="AQ91" i="20"/>
  <c r="AP91" i="20"/>
  <c r="AO91" i="20"/>
  <c r="X91" i="20"/>
  <c r="W91" i="20"/>
  <c r="V91" i="20"/>
  <c r="U91" i="20"/>
  <c r="T91" i="20"/>
  <c r="S91" i="20"/>
  <c r="R91" i="20"/>
  <c r="Q91" i="20"/>
  <c r="P91" i="20"/>
  <c r="O91" i="20"/>
  <c r="N91" i="20"/>
  <c r="M91" i="20"/>
  <c r="L91" i="20"/>
  <c r="K91" i="20"/>
  <c r="J91" i="20"/>
  <c r="I91" i="20"/>
  <c r="H91" i="20"/>
  <c r="G91" i="20"/>
  <c r="F91" i="20"/>
  <c r="E91" i="20"/>
  <c r="D91" i="20"/>
  <c r="C91" i="20"/>
  <c r="B91" i="20"/>
  <c r="BE90" i="20"/>
  <c r="AU90" i="20"/>
  <c r="AQ90" i="20"/>
  <c r="AP90" i="20"/>
  <c r="AO90" i="20"/>
  <c r="X90" i="20"/>
  <c r="W90" i="20"/>
  <c r="V90" i="20"/>
  <c r="U90" i="20"/>
  <c r="T90" i="20"/>
  <c r="S90" i="20"/>
  <c r="R90" i="20"/>
  <c r="Q90" i="20"/>
  <c r="P90" i="20"/>
  <c r="O90" i="20"/>
  <c r="N90" i="20"/>
  <c r="M90" i="20"/>
  <c r="L90" i="20"/>
  <c r="K90" i="20"/>
  <c r="J90" i="20"/>
  <c r="I90" i="20"/>
  <c r="H90" i="20"/>
  <c r="G90" i="20"/>
  <c r="F90" i="20"/>
  <c r="E90" i="20"/>
  <c r="D90" i="20"/>
  <c r="C90" i="20"/>
  <c r="B90" i="20"/>
  <c r="BE89" i="20"/>
  <c r="AU89" i="20"/>
  <c r="AQ89" i="20"/>
  <c r="AP89" i="20"/>
  <c r="AO89" i="20"/>
  <c r="X89" i="20"/>
  <c r="W89" i="20"/>
  <c r="V89" i="20"/>
  <c r="U89" i="20"/>
  <c r="T89" i="20"/>
  <c r="S89" i="20"/>
  <c r="R89" i="20"/>
  <c r="Q89" i="20"/>
  <c r="P89" i="20"/>
  <c r="O89" i="20"/>
  <c r="N89" i="20"/>
  <c r="M89" i="20"/>
  <c r="L89" i="20"/>
  <c r="K89" i="20"/>
  <c r="J89" i="20"/>
  <c r="I89" i="20"/>
  <c r="H89" i="20"/>
  <c r="G89" i="20"/>
  <c r="F89" i="20"/>
  <c r="E89" i="20"/>
  <c r="D89" i="20"/>
  <c r="C89" i="20"/>
  <c r="B89" i="20"/>
  <c r="BE88" i="20"/>
  <c r="BC88" i="20"/>
  <c r="AU88" i="20"/>
  <c r="AQ88" i="20"/>
  <c r="AP88" i="20"/>
  <c r="AO88" i="20"/>
  <c r="X88" i="20"/>
  <c r="W88" i="20"/>
  <c r="V88" i="20"/>
  <c r="U88" i="20"/>
  <c r="T88" i="20"/>
  <c r="S88" i="20"/>
  <c r="R88" i="20"/>
  <c r="Q88" i="20"/>
  <c r="P88" i="20"/>
  <c r="O88" i="20"/>
  <c r="N88" i="20"/>
  <c r="M88" i="20"/>
  <c r="L88" i="20"/>
  <c r="K88" i="20"/>
  <c r="J88" i="20"/>
  <c r="I88" i="20"/>
  <c r="H88" i="20"/>
  <c r="G88" i="20"/>
  <c r="F88" i="20"/>
  <c r="E88" i="20"/>
  <c r="D88" i="20"/>
  <c r="C88" i="20"/>
  <c r="B88" i="20"/>
  <c r="BE87" i="20"/>
  <c r="AW87" i="20"/>
  <c r="AU87" i="20"/>
  <c r="AQ87" i="20"/>
  <c r="AP87" i="20"/>
  <c r="AO87" i="20"/>
  <c r="X87" i="20"/>
  <c r="W87" i="20"/>
  <c r="V87" i="20"/>
  <c r="U87" i="20"/>
  <c r="T87" i="20"/>
  <c r="S87" i="20"/>
  <c r="R87" i="20"/>
  <c r="Q87" i="20"/>
  <c r="P87" i="20"/>
  <c r="O87" i="20"/>
  <c r="N87" i="20"/>
  <c r="M87" i="20"/>
  <c r="L87" i="20"/>
  <c r="K87" i="20"/>
  <c r="J87" i="20"/>
  <c r="I87" i="20"/>
  <c r="H87" i="20"/>
  <c r="G87" i="20"/>
  <c r="F87" i="20"/>
  <c r="E87" i="20"/>
  <c r="D87" i="20"/>
  <c r="C87" i="20"/>
  <c r="B87" i="20"/>
  <c r="BE86" i="20"/>
  <c r="AU86" i="20"/>
  <c r="AQ86" i="20"/>
  <c r="AP86" i="20"/>
  <c r="AO86" i="20"/>
  <c r="X86" i="20"/>
  <c r="W86" i="20"/>
  <c r="V86" i="20"/>
  <c r="U86" i="20"/>
  <c r="T86" i="20"/>
  <c r="S86" i="20"/>
  <c r="R86" i="20"/>
  <c r="Q86" i="20"/>
  <c r="P86" i="20"/>
  <c r="O86" i="20"/>
  <c r="N86" i="20"/>
  <c r="M86" i="20"/>
  <c r="L86" i="20"/>
  <c r="K86" i="20"/>
  <c r="J86" i="20"/>
  <c r="I86" i="20"/>
  <c r="H86" i="20"/>
  <c r="G86" i="20"/>
  <c r="F86" i="20"/>
  <c r="E86" i="20"/>
  <c r="D86" i="20"/>
  <c r="C86" i="20"/>
  <c r="B86" i="20"/>
  <c r="BE85" i="20"/>
  <c r="AU85" i="20"/>
  <c r="AQ85" i="20"/>
  <c r="AP85" i="20"/>
  <c r="AO85" i="20"/>
  <c r="X85" i="20"/>
  <c r="W85" i="20"/>
  <c r="V85" i="20"/>
  <c r="U85" i="20"/>
  <c r="T85" i="20"/>
  <c r="S85" i="20"/>
  <c r="R85" i="20"/>
  <c r="Q85" i="20"/>
  <c r="P85" i="20"/>
  <c r="O85" i="20"/>
  <c r="N85" i="20"/>
  <c r="M85" i="20"/>
  <c r="L85" i="20"/>
  <c r="K85" i="20"/>
  <c r="J85" i="20"/>
  <c r="I85" i="20"/>
  <c r="H85" i="20"/>
  <c r="G85" i="20"/>
  <c r="F85" i="20"/>
  <c r="E85" i="20"/>
  <c r="D85" i="20"/>
  <c r="C85" i="20"/>
  <c r="B85" i="20"/>
  <c r="BE84" i="20"/>
  <c r="AU84" i="20"/>
  <c r="AQ84" i="20"/>
  <c r="AP84" i="20"/>
  <c r="AO84" i="20"/>
  <c r="X84" i="20"/>
  <c r="W84" i="20"/>
  <c r="V84" i="20"/>
  <c r="U84" i="20"/>
  <c r="T84" i="20"/>
  <c r="S84" i="20"/>
  <c r="R84" i="20"/>
  <c r="Q84" i="20"/>
  <c r="P84" i="20"/>
  <c r="O84" i="20"/>
  <c r="N84" i="20"/>
  <c r="M84" i="20"/>
  <c r="L84" i="20"/>
  <c r="K84" i="20"/>
  <c r="J84" i="20"/>
  <c r="I84" i="20"/>
  <c r="H84" i="20"/>
  <c r="G84" i="20"/>
  <c r="F84" i="20"/>
  <c r="E84" i="20"/>
  <c r="D84" i="20"/>
  <c r="C84" i="20"/>
  <c r="B84" i="20"/>
  <c r="BE83" i="20"/>
  <c r="AU83" i="20"/>
  <c r="AQ83" i="20"/>
  <c r="AP83" i="20"/>
  <c r="AO83" i="20"/>
  <c r="X83" i="20"/>
  <c r="W83" i="20"/>
  <c r="V83" i="20"/>
  <c r="U83" i="20"/>
  <c r="T83" i="20"/>
  <c r="S83" i="20"/>
  <c r="R83" i="20"/>
  <c r="Q83" i="20"/>
  <c r="P83" i="20"/>
  <c r="O83" i="20"/>
  <c r="N83" i="20"/>
  <c r="M83" i="20"/>
  <c r="L83" i="20"/>
  <c r="K83" i="20"/>
  <c r="J83" i="20"/>
  <c r="I83" i="20"/>
  <c r="H83" i="20"/>
  <c r="G83" i="20"/>
  <c r="F83" i="20"/>
  <c r="E83" i="20"/>
  <c r="D83" i="20"/>
  <c r="C83" i="20"/>
  <c r="B83" i="20"/>
  <c r="BE82" i="20"/>
  <c r="AU82" i="20"/>
  <c r="AQ82" i="20"/>
  <c r="AP82" i="20"/>
  <c r="AO82" i="20"/>
  <c r="X82" i="20"/>
  <c r="W82" i="20"/>
  <c r="V82" i="20"/>
  <c r="U82" i="20"/>
  <c r="T82" i="20"/>
  <c r="S82" i="20"/>
  <c r="R82" i="20"/>
  <c r="Q82" i="20"/>
  <c r="P82" i="20"/>
  <c r="O82" i="20"/>
  <c r="N82" i="20"/>
  <c r="M82" i="20"/>
  <c r="L82" i="20"/>
  <c r="K82" i="20"/>
  <c r="J82" i="20"/>
  <c r="I82" i="20"/>
  <c r="H82" i="20"/>
  <c r="G82" i="20"/>
  <c r="F82" i="20"/>
  <c r="E82" i="20"/>
  <c r="D82" i="20"/>
  <c r="C82" i="20"/>
  <c r="B82" i="20"/>
  <c r="BE81" i="20"/>
  <c r="AU81" i="20"/>
  <c r="AQ81" i="20"/>
  <c r="AP81" i="20"/>
  <c r="AO81" i="20"/>
  <c r="X81" i="20"/>
  <c r="W81" i="20"/>
  <c r="V81" i="20"/>
  <c r="U81" i="20"/>
  <c r="T81" i="20"/>
  <c r="S81" i="20"/>
  <c r="R81" i="20"/>
  <c r="Q81" i="20"/>
  <c r="P81" i="20"/>
  <c r="O81" i="20"/>
  <c r="N81" i="20"/>
  <c r="M81" i="20"/>
  <c r="L81" i="20"/>
  <c r="K81" i="20"/>
  <c r="J81" i="20"/>
  <c r="I81" i="20"/>
  <c r="H81" i="20"/>
  <c r="G81" i="20"/>
  <c r="F81" i="20"/>
  <c r="E81" i="20"/>
  <c r="D81" i="20"/>
  <c r="C81" i="20"/>
  <c r="B81" i="20"/>
  <c r="BE80" i="20"/>
  <c r="AU80" i="20"/>
  <c r="AQ80" i="20"/>
  <c r="AP80" i="20"/>
  <c r="AO80" i="20"/>
  <c r="X80" i="20"/>
  <c r="W80" i="20"/>
  <c r="V80" i="20"/>
  <c r="U80" i="20"/>
  <c r="T80" i="20"/>
  <c r="S80" i="20"/>
  <c r="R80" i="20"/>
  <c r="Q80" i="20"/>
  <c r="P80" i="20"/>
  <c r="O80" i="20"/>
  <c r="N80" i="20"/>
  <c r="M80" i="20"/>
  <c r="L80" i="20"/>
  <c r="K80" i="20"/>
  <c r="J80" i="20"/>
  <c r="I80" i="20"/>
  <c r="H80" i="20"/>
  <c r="G80" i="20"/>
  <c r="F80" i="20"/>
  <c r="E80" i="20"/>
  <c r="D80" i="20"/>
  <c r="C80" i="20"/>
  <c r="B80" i="20"/>
  <c r="BE79" i="20"/>
  <c r="AU79" i="20"/>
  <c r="AQ79" i="20"/>
  <c r="AP79" i="20"/>
  <c r="AO79" i="20"/>
  <c r="X79" i="20"/>
  <c r="W79" i="20"/>
  <c r="V79" i="20"/>
  <c r="U79" i="20"/>
  <c r="T79" i="20"/>
  <c r="S79" i="20"/>
  <c r="R79" i="20"/>
  <c r="Q79" i="20"/>
  <c r="P79" i="20"/>
  <c r="O79" i="20"/>
  <c r="N79" i="20"/>
  <c r="M79" i="20"/>
  <c r="L79" i="20"/>
  <c r="K79" i="20"/>
  <c r="J79" i="20"/>
  <c r="I79" i="20"/>
  <c r="H79" i="20"/>
  <c r="G79" i="20"/>
  <c r="F79" i="20"/>
  <c r="E79" i="20"/>
  <c r="D79" i="20"/>
  <c r="C79" i="20"/>
  <c r="B79" i="20"/>
  <c r="BE78" i="20"/>
  <c r="AU78" i="20"/>
  <c r="AQ78" i="20"/>
  <c r="AP78" i="20"/>
  <c r="AO78" i="20"/>
  <c r="X78" i="20"/>
  <c r="W78" i="20"/>
  <c r="V78" i="20"/>
  <c r="U78" i="20"/>
  <c r="T78" i="20"/>
  <c r="S78" i="20"/>
  <c r="R78" i="20"/>
  <c r="Q78" i="20"/>
  <c r="P78" i="20"/>
  <c r="O78" i="20"/>
  <c r="N78" i="20"/>
  <c r="M78" i="20"/>
  <c r="L78" i="20"/>
  <c r="K78" i="20"/>
  <c r="J78" i="20"/>
  <c r="I78" i="20"/>
  <c r="H78" i="20"/>
  <c r="G78" i="20"/>
  <c r="F78" i="20"/>
  <c r="E78" i="20"/>
  <c r="D78" i="20"/>
  <c r="C78" i="20"/>
  <c r="B78" i="20"/>
  <c r="BE77" i="20"/>
  <c r="AU77" i="20"/>
  <c r="AQ77" i="20"/>
  <c r="AP77" i="20"/>
  <c r="AO77" i="20"/>
  <c r="X77" i="20"/>
  <c r="W77" i="20"/>
  <c r="V77" i="20"/>
  <c r="U77" i="20"/>
  <c r="T77" i="20"/>
  <c r="S77" i="20"/>
  <c r="R77" i="20"/>
  <c r="Q77" i="20"/>
  <c r="P77" i="20"/>
  <c r="O77" i="20"/>
  <c r="N77" i="20"/>
  <c r="M77" i="20"/>
  <c r="L77" i="20"/>
  <c r="K77" i="20"/>
  <c r="J77" i="20"/>
  <c r="I77" i="20"/>
  <c r="H77" i="20"/>
  <c r="G77" i="20"/>
  <c r="F77" i="20"/>
  <c r="E77" i="20"/>
  <c r="D77" i="20"/>
  <c r="C77" i="20"/>
  <c r="B77" i="20"/>
  <c r="BE76" i="20"/>
  <c r="AU76" i="20"/>
  <c r="AQ76" i="20"/>
  <c r="AP76" i="20"/>
  <c r="AO76" i="20"/>
  <c r="X76" i="20"/>
  <c r="W76" i="20"/>
  <c r="V76" i="20"/>
  <c r="U76" i="20"/>
  <c r="T76" i="20"/>
  <c r="S76" i="20"/>
  <c r="R76" i="20"/>
  <c r="Q76" i="20"/>
  <c r="P76" i="20"/>
  <c r="O76" i="20"/>
  <c r="N76" i="20"/>
  <c r="M76" i="20"/>
  <c r="L76" i="20"/>
  <c r="K76" i="20"/>
  <c r="J76" i="20"/>
  <c r="I76" i="20"/>
  <c r="H76" i="20"/>
  <c r="G76" i="20"/>
  <c r="F76" i="20"/>
  <c r="E76" i="20"/>
  <c r="D76" i="20"/>
  <c r="C76" i="20"/>
  <c r="B76" i="20"/>
  <c r="BE75" i="20"/>
  <c r="AU75" i="20"/>
  <c r="AQ75" i="20"/>
  <c r="AP75" i="20"/>
  <c r="AO75" i="20"/>
  <c r="X75" i="20"/>
  <c r="W75" i="20"/>
  <c r="V75" i="20"/>
  <c r="U75" i="20"/>
  <c r="T75" i="20"/>
  <c r="S75" i="20"/>
  <c r="R75" i="20"/>
  <c r="Q75" i="20"/>
  <c r="P75" i="20"/>
  <c r="O75" i="20"/>
  <c r="N75" i="20"/>
  <c r="M75" i="20"/>
  <c r="L75" i="20"/>
  <c r="K75" i="20"/>
  <c r="J75" i="20"/>
  <c r="I75" i="20"/>
  <c r="H75" i="20"/>
  <c r="G75" i="20"/>
  <c r="F75" i="20"/>
  <c r="E75" i="20"/>
  <c r="D75" i="20"/>
  <c r="C75" i="20"/>
  <c r="B75" i="20"/>
  <c r="BE74" i="20"/>
  <c r="AU74" i="20"/>
  <c r="AQ74" i="20"/>
  <c r="AP74" i="20"/>
  <c r="AO74" i="20"/>
  <c r="X74" i="20"/>
  <c r="W74" i="20"/>
  <c r="V74" i="20"/>
  <c r="U74" i="20"/>
  <c r="T74" i="20"/>
  <c r="S74" i="20"/>
  <c r="R74" i="20"/>
  <c r="Q74" i="20"/>
  <c r="P74" i="20"/>
  <c r="O74" i="20"/>
  <c r="N74" i="20"/>
  <c r="M74" i="20"/>
  <c r="L74" i="20"/>
  <c r="K74" i="20"/>
  <c r="J74" i="20"/>
  <c r="I74" i="20"/>
  <c r="H74" i="20"/>
  <c r="G74" i="20"/>
  <c r="F74" i="20"/>
  <c r="E74" i="20"/>
  <c r="D74" i="20"/>
  <c r="C74" i="20"/>
  <c r="B74" i="20"/>
  <c r="BE73" i="20"/>
  <c r="AU73" i="20"/>
  <c r="AQ73" i="20"/>
  <c r="AP73" i="20"/>
  <c r="AO73" i="20"/>
  <c r="X73" i="20"/>
  <c r="W73" i="20"/>
  <c r="V73" i="20"/>
  <c r="U73" i="20"/>
  <c r="T73" i="20"/>
  <c r="S73" i="20"/>
  <c r="R73" i="20"/>
  <c r="Q73" i="20"/>
  <c r="P73" i="20"/>
  <c r="O73" i="20"/>
  <c r="N73" i="20"/>
  <c r="M73" i="20"/>
  <c r="L73" i="20"/>
  <c r="K73" i="20"/>
  <c r="J73" i="20"/>
  <c r="I73" i="20"/>
  <c r="H73" i="20"/>
  <c r="G73" i="20"/>
  <c r="F73" i="20"/>
  <c r="E73" i="20"/>
  <c r="D73" i="20"/>
  <c r="C73" i="20"/>
  <c r="B73" i="20"/>
  <c r="BE72" i="20"/>
  <c r="AU72" i="20"/>
  <c r="AQ72" i="20"/>
  <c r="AP72" i="20"/>
  <c r="AO72" i="20"/>
  <c r="X72" i="20"/>
  <c r="W72" i="20"/>
  <c r="V72" i="20"/>
  <c r="U72" i="20"/>
  <c r="T72" i="20"/>
  <c r="S72" i="20"/>
  <c r="R72" i="20"/>
  <c r="Q72" i="20"/>
  <c r="P72" i="20"/>
  <c r="O72" i="20"/>
  <c r="N72" i="20"/>
  <c r="M72" i="20"/>
  <c r="L72" i="20"/>
  <c r="K72" i="20"/>
  <c r="J72" i="20"/>
  <c r="I72" i="20"/>
  <c r="H72" i="20"/>
  <c r="G72" i="20"/>
  <c r="F72" i="20"/>
  <c r="E72" i="20"/>
  <c r="D72" i="20"/>
  <c r="C72" i="20"/>
  <c r="B72" i="20"/>
  <c r="BE71" i="20"/>
  <c r="AU71" i="20"/>
  <c r="AQ71" i="20"/>
  <c r="AP71" i="20"/>
  <c r="AO71" i="20"/>
  <c r="X71" i="20"/>
  <c r="W71" i="20"/>
  <c r="V71" i="20"/>
  <c r="U71" i="20"/>
  <c r="T71" i="20"/>
  <c r="S71" i="20"/>
  <c r="R71" i="20"/>
  <c r="Q71" i="20"/>
  <c r="P71" i="20"/>
  <c r="O71" i="20"/>
  <c r="N71" i="20"/>
  <c r="M71" i="20"/>
  <c r="L71" i="20"/>
  <c r="K71" i="20"/>
  <c r="J71" i="20"/>
  <c r="I71" i="20"/>
  <c r="H71" i="20"/>
  <c r="G71" i="20"/>
  <c r="F71" i="20"/>
  <c r="E71" i="20"/>
  <c r="D71" i="20"/>
  <c r="C71" i="20"/>
  <c r="B71" i="20"/>
  <c r="BE70" i="20"/>
  <c r="AU70" i="20"/>
  <c r="AQ70" i="20"/>
  <c r="AP70" i="20"/>
  <c r="AO70" i="20"/>
  <c r="X70" i="20"/>
  <c r="W70" i="20"/>
  <c r="V70" i="20"/>
  <c r="U70" i="20"/>
  <c r="T70" i="20"/>
  <c r="S70" i="20"/>
  <c r="R70" i="20"/>
  <c r="Q70" i="20"/>
  <c r="P70" i="20"/>
  <c r="O70" i="20"/>
  <c r="N70" i="20"/>
  <c r="M70" i="20"/>
  <c r="L70" i="20"/>
  <c r="K70" i="20"/>
  <c r="J70" i="20"/>
  <c r="I70" i="20"/>
  <c r="H70" i="20"/>
  <c r="G70" i="20"/>
  <c r="F70" i="20"/>
  <c r="E70" i="20"/>
  <c r="D70" i="20"/>
  <c r="C70" i="20"/>
  <c r="B70" i="20"/>
  <c r="BE69" i="20"/>
  <c r="AU69" i="20"/>
  <c r="AQ69" i="20"/>
  <c r="AP69" i="20"/>
  <c r="AO69" i="20"/>
  <c r="X69" i="20"/>
  <c r="W69" i="20"/>
  <c r="V69" i="20"/>
  <c r="U69" i="20"/>
  <c r="T69" i="20"/>
  <c r="S69" i="20"/>
  <c r="R69" i="20"/>
  <c r="Q69" i="20"/>
  <c r="P69" i="20"/>
  <c r="O69" i="20"/>
  <c r="N69" i="20"/>
  <c r="M69" i="20"/>
  <c r="L69" i="20"/>
  <c r="K69" i="20"/>
  <c r="J69" i="20"/>
  <c r="I69" i="20"/>
  <c r="H69" i="20"/>
  <c r="G69" i="20"/>
  <c r="F69" i="20"/>
  <c r="E69" i="20"/>
  <c r="D69" i="20"/>
  <c r="C69" i="20"/>
  <c r="B69" i="20"/>
  <c r="BE68" i="20"/>
  <c r="AW68" i="20"/>
  <c r="AU68" i="20"/>
  <c r="AQ68" i="20"/>
  <c r="AP68" i="20"/>
  <c r="AO68" i="20"/>
  <c r="X68" i="20"/>
  <c r="W68" i="20"/>
  <c r="V68" i="20"/>
  <c r="U68" i="20"/>
  <c r="T68" i="20"/>
  <c r="S68" i="20"/>
  <c r="R68" i="20"/>
  <c r="Q68" i="20"/>
  <c r="P68" i="20"/>
  <c r="O68" i="20"/>
  <c r="N68" i="20"/>
  <c r="M68" i="20"/>
  <c r="L68" i="20"/>
  <c r="K68" i="20"/>
  <c r="J68" i="20"/>
  <c r="I68" i="20"/>
  <c r="H68" i="20"/>
  <c r="G68" i="20"/>
  <c r="F68" i="20"/>
  <c r="E68" i="20"/>
  <c r="D68" i="20"/>
  <c r="C68" i="20"/>
  <c r="B68" i="20"/>
  <c r="BE67" i="20"/>
  <c r="AU67" i="20"/>
  <c r="AQ67" i="20"/>
  <c r="AP67" i="20"/>
  <c r="AO67" i="20"/>
  <c r="X67" i="20"/>
  <c r="W67" i="20"/>
  <c r="V67" i="20"/>
  <c r="U67" i="20"/>
  <c r="T67" i="20"/>
  <c r="S67" i="20"/>
  <c r="R67" i="20"/>
  <c r="Q67" i="20"/>
  <c r="P67" i="20"/>
  <c r="O67" i="20"/>
  <c r="N67" i="20"/>
  <c r="M67" i="20"/>
  <c r="L67" i="20"/>
  <c r="K67" i="20"/>
  <c r="J67" i="20"/>
  <c r="I67" i="20"/>
  <c r="H67" i="20"/>
  <c r="G67" i="20"/>
  <c r="F67" i="20"/>
  <c r="E67" i="20"/>
  <c r="D67" i="20"/>
  <c r="C67" i="20"/>
  <c r="B67" i="20"/>
  <c r="BE66" i="20"/>
  <c r="AU66" i="20"/>
  <c r="AQ66" i="20"/>
  <c r="AP66" i="20"/>
  <c r="AO66" i="20"/>
  <c r="X66" i="20"/>
  <c r="W66" i="20"/>
  <c r="V66" i="20"/>
  <c r="U66" i="20"/>
  <c r="T66" i="20"/>
  <c r="S66" i="20"/>
  <c r="R66" i="20"/>
  <c r="Q66" i="20"/>
  <c r="P66" i="20"/>
  <c r="O66" i="20"/>
  <c r="N66" i="20"/>
  <c r="M66" i="20"/>
  <c r="L66" i="20"/>
  <c r="K66" i="20"/>
  <c r="J66" i="20"/>
  <c r="I66" i="20"/>
  <c r="H66" i="20"/>
  <c r="G66" i="20"/>
  <c r="F66" i="20"/>
  <c r="E66" i="20"/>
  <c r="D66" i="20"/>
  <c r="C66" i="20"/>
  <c r="B66" i="20"/>
  <c r="BE65" i="20"/>
  <c r="AU65" i="20"/>
  <c r="AQ65" i="20"/>
  <c r="AP65" i="20"/>
  <c r="AO65" i="20"/>
  <c r="X65" i="20"/>
  <c r="W65" i="20"/>
  <c r="V65" i="20"/>
  <c r="U65" i="20"/>
  <c r="T65" i="20"/>
  <c r="S65" i="20"/>
  <c r="R65" i="20"/>
  <c r="Q65" i="20"/>
  <c r="P65" i="20"/>
  <c r="O65" i="20"/>
  <c r="N65" i="20"/>
  <c r="M65" i="20"/>
  <c r="L65" i="20"/>
  <c r="K65" i="20"/>
  <c r="J65" i="20"/>
  <c r="I65" i="20"/>
  <c r="H65" i="20"/>
  <c r="G65" i="20"/>
  <c r="F65" i="20"/>
  <c r="E65" i="20"/>
  <c r="D65" i="20"/>
  <c r="C65" i="20"/>
  <c r="B65" i="20"/>
  <c r="BE64" i="20"/>
  <c r="AU64" i="20"/>
  <c r="AQ64" i="20"/>
  <c r="AP64" i="20"/>
  <c r="AO64" i="20"/>
  <c r="X64" i="20"/>
  <c r="W64" i="20"/>
  <c r="V64" i="20"/>
  <c r="U64" i="20"/>
  <c r="T64" i="20"/>
  <c r="S64" i="20"/>
  <c r="R64" i="20"/>
  <c r="Q64" i="20"/>
  <c r="P64" i="20"/>
  <c r="O64" i="20"/>
  <c r="N64" i="20"/>
  <c r="M64" i="20"/>
  <c r="L64" i="20"/>
  <c r="K64" i="20"/>
  <c r="J64" i="20"/>
  <c r="I64" i="20"/>
  <c r="H64" i="20"/>
  <c r="G64" i="20"/>
  <c r="F64" i="20"/>
  <c r="E64" i="20"/>
  <c r="D64" i="20"/>
  <c r="C64" i="20"/>
  <c r="B64" i="20"/>
  <c r="BE63" i="20"/>
  <c r="AU63" i="20"/>
  <c r="AQ63" i="20"/>
  <c r="AP63" i="20"/>
  <c r="AO63" i="20"/>
  <c r="X63" i="20"/>
  <c r="W63" i="20"/>
  <c r="V63" i="20"/>
  <c r="U63" i="20"/>
  <c r="T63" i="20"/>
  <c r="S63" i="20"/>
  <c r="R63" i="20"/>
  <c r="Q63" i="20"/>
  <c r="P63" i="20"/>
  <c r="O63" i="20"/>
  <c r="N63" i="20"/>
  <c r="M63" i="20"/>
  <c r="L63" i="20"/>
  <c r="K63" i="20"/>
  <c r="J63" i="20"/>
  <c r="I63" i="20"/>
  <c r="H63" i="20"/>
  <c r="G63" i="20"/>
  <c r="F63" i="20"/>
  <c r="E63" i="20"/>
  <c r="D63" i="20"/>
  <c r="C63" i="20"/>
  <c r="B63" i="20"/>
  <c r="BE62" i="20"/>
  <c r="AU62" i="20"/>
  <c r="AQ62" i="20"/>
  <c r="AP62" i="20"/>
  <c r="X62" i="20"/>
  <c r="W62" i="20"/>
  <c r="V62" i="20"/>
  <c r="U62" i="20"/>
  <c r="T62" i="20"/>
  <c r="S62" i="20"/>
  <c r="R62" i="20"/>
  <c r="Q62" i="20"/>
  <c r="P62" i="20"/>
  <c r="O62" i="20"/>
  <c r="N62" i="20"/>
  <c r="M62" i="20"/>
  <c r="L62" i="20"/>
  <c r="K62" i="20"/>
  <c r="J62" i="20"/>
  <c r="I62" i="20"/>
  <c r="H62" i="20"/>
  <c r="G62" i="20"/>
  <c r="F62" i="20"/>
  <c r="E62" i="20"/>
  <c r="D62" i="20"/>
  <c r="C62" i="20"/>
  <c r="B62" i="20"/>
  <c r="BE61" i="20"/>
  <c r="AU61" i="20"/>
  <c r="AQ61" i="20"/>
  <c r="AP61" i="20"/>
  <c r="AO61" i="20"/>
  <c r="X61" i="20"/>
  <c r="W61" i="20"/>
  <c r="V61" i="20"/>
  <c r="U61" i="20"/>
  <c r="T61" i="20"/>
  <c r="S61" i="20"/>
  <c r="R61" i="20"/>
  <c r="Q61" i="20"/>
  <c r="P61" i="20"/>
  <c r="O61" i="20"/>
  <c r="N61" i="20"/>
  <c r="M61" i="20"/>
  <c r="L61" i="20"/>
  <c r="K61" i="20"/>
  <c r="J61" i="20"/>
  <c r="I61" i="20"/>
  <c r="H61" i="20"/>
  <c r="G61" i="20"/>
  <c r="F61" i="20"/>
  <c r="E61" i="20"/>
  <c r="D61" i="20"/>
  <c r="C61" i="20"/>
  <c r="B61" i="20"/>
  <c r="BE60" i="20"/>
  <c r="AU60" i="20"/>
  <c r="AQ60" i="20"/>
  <c r="AP60" i="20"/>
  <c r="AO60" i="20"/>
  <c r="X60" i="20"/>
  <c r="W60" i="20"/>
  <c r="V60" i="20"/>
  <c r="U60" i="20"/>
  <c r="T60" i="20"/>
  <c r="S60" i="20"/>
  <c r="R60" i="20"/>
  <c r="Q60" i="20"/>
  <c r="P60" i="20"/>
  <c r="O60" i="20"/>
  <c r="N60" i="20"/>
  <c r="M60" i="20"/>
  <c r="L60" i="20"/>
  <c r="K60" i="20"/>
  <c r="J60" i="20"/>
  <c r="I60" i="20"/>
  <c r="H60" i="20"/>
  <c r="G60" i="20"/>
  <c r="F60" i="20"/>
  <c r="E60" i="20"/>
  <c r="D60" i="20"/>
  <c r="C60" i="20"/>
  <c r="B60" i="20"/>
  <c r="BE59" i="20"/>
  <c r="AU59" i="20"/>
  <c r="AQ59" i="20"/>
  <c r="AP59" i="20"/>
  <c r="X59" i="20"/>
  <c r="W59" i="20"/>
  <c r="V59" i="20"/>
  <c r="U59" i="20"/>
  <c r="T59" i="20"/>
  <c r="S59" i="20"/>
  <c r="R59" i="20"/>
  <c r="Q59" i="20"/>
  <c r="P59" i="20"/>
  <c r="O59" i="20"/>
  <c r="N59" i="20"/>
  <c r="M59" i="20"/>
  <c r="L59" i="20"/>
  <c r="K59" i="20"/>
  <c r="J59" i="20"/>
  <c r="I59" i="20"/>
  <c r="H59" i="20"/>
  <c r="G59" i="20"/>
  <c r="F59" i="20"/>
  <c r="E59" i="20"/>
  <c r="D59" i="20"/>
  <c r="C59" i="20"/>
  <c r="B59" i="20"/>
  <c r="BE58" i="20"/>
  <c r="AU58" i="20"/>
  <c r="AQ58" i="20"/>
  <c r="AP58" i="20"/>
  <c r="X58" i="20"/>
  <c r="W58" i="20"/>
  <c r="V58" i="20"/>
  <c r="U58" i="20"/>
  <c r="T58" i="20"/>
  <c r="S58" i="20"/>
  <c r="R58" i="20"/>
  <c r="Q58" i="20"/>
  <c r="P58" i="20"/>
  <c r="O58" i="20"/>
  <c r="N58" i="20"/>
  <c r="M58" i="20"/>
  <c r="L58" i="20"/>
  <c r="K58" i="20"/>
  <c r="J58" i="20"/>
  <c r="I58" i="20"/>
  <c r="H58" i="20"/>
  <c r="G58" i="20"/>
  <c r="F58" i="20"/>
  <c r="E58" i="20"/>
  <c r="D58" i="20"/>
  <c r="C58" i="20"/>
  <c r="B58" i="20"/>
  <c r="BE57" i="20"/>
  <c r="AU57" i="20"/>
  <c r="AQ57" i="20"/>
  <c r="AP57" i="20"/>
  <c r="X57" i="20"/>
  <c r="W57" i="20"/>
  <c r="V57" i="20"/>
  <c r="U57" i="20"/>
  <c r="T57" i="20"/>
  <c r="S57" i="20"/>
  <c r="R57" i="20"/>
  <c r="Q57" i="20"/>
  <c r="P57" i="20"/>
  <c r="O57" i="20"/>
  <c r="N57" i="20"/>
  <c r="M57" i="20"/>
  <c r="L57" i="20"/>
  <c r="K57" i="20"/>
  <c r="J57" i="20"/>
  <c r="I57" i="20"/>
  <c r="H57" i="20"/>
  <c r="G57" i="20"/>
  <c r="F57" i="20"/>
  <c r="E57" i="20"/>
  <c r="D57" i="20"/>
  <c r="C57" i="20"/>
  <c r="B57" i="20"/>
  <c r="BE56" i="20"/>
  <c r="AU56" i="20"/>
  <c r="AE56" i="20"/>
  <c r="AC56" i="20"/>
  <c r="AA56" i="20"/>
  <c r="Y56" i="20"/>
  <c r="AQ56" i="20"/>
  <c r="AP56" i="20"/>
  <c r="Z56" i="20"/>
  <c r="AB56" i="20"/>
  <c r="AD56" i="20"/>
  <c r="AF56" i="20"/>
  <c r="AH56" i="20"/>
  <c r="AJ56" i="20"/>
  <c r="AL56" i="20"/>
  <c r="AK56" i="20"/>
  <c r="AI56" i="20"/>
  <c r="X56" i="20"/>
  <c r="W56" i="20"/>
  <c r="V56" i="20"/>
  <c r="U56" i="20"/>
  <c r="T56" i="20"/>
  <c r="S56" i="20"/>
  <c r="R56" i="20"/>
  <c r="Q56" i="20"/>
  <c r="P56" i="20"/>
  <c r="O56" i="20"/>
  <c r="N56" i="20"/>
  <c r="M56" i="20"/>
  <c r="L56" i="20"/>
  <c r="K56" i="20"/>
  <c r="J56" i="20"/>
  <c r="I56" i="20"/>
  <c r="H56" i="20"/>
  <c r="G56" i="20"/>
  <c r="F56" i="20"/>
  <c r="E56" i="20"/>
  <c r="D56" i="20"/>
  <c r="C56" i="20"/>
  <c r="B56" i="20"/>
  <c r="A56" i="20"/>
  <c r="BE55" i="20"/>
  <c r="AU55" i="20"/>
  <c r="AG55" i="20"/>
  <c r="AE55" i="20"/>
  <c r="AC55" i="20"/>
  <c r="AA55" i="20"/>
  <c r="Y55" i="20"/>
  <c r="AQ55" i="20"/>
  <c r="AP55" i="20"/>
  <c r="AK55" i="20"/>
  <c r="AI55" i="20"/>
  <c r="X55" i="20"/>
  <c r="W55" i="20"/>
  <c r="V55" i="20"/>
  <c r="U55" i="20"/>
  <c r="T55" i="20"/>
  <c r="S55" i="20"/>
  <c r="R55" i="20"/>
  <c r="Q55" i="20"/>
  <c r="P55" i="20"/>
  <c r="O55" i="20"/>
  <c r="N55" i="20"/>
  <c r="M55" i="20"/>
  <c r="L55" i="20"/>
  <c r="K55" i="20"/>
  <c r="J55" i="20"/>
  <c r="I55" i="20"/>
  <c r="H55" i="20"/>
  <c r="G55" i="20"/>
  <c r="F55" i="20"/>
  <c r="E55" i="20"/>
  <c r="D55" i="20"/>
  <c r="C55" i="20"/>
  <c r="B55" i="20"/>
  <c r="A55" i="20"/>
  <c r="BE54" i="20"/>
  <c r="AU54" i="20"/>
  <c r="AG54" i="20"/>
  <c r="AE54" i="20"/>
  <c r="AC54" i="20"/>
  <c r="Y54" i="20"/>
  <c r="AQ54" i="20"/>
  <c r="AP54" i="20"/>
  <c r="AK54" i="20"/>
  <c r="AI54" i="20"/>
  <c r="X54" i="20"/>
  <c r="W54" i="20"/>
  <c r="V54" i="20"/>
  <c r="U54" i="20"/>
  <c r="T54" i="20"/>
  <c r="S54" i="20"/>
  <c r="R54" i="20"/>
  <c r="Q54" i="20"/>
  <c r="P54" i="20"/>
  <c r="O54" i="20"/>
  <c r="N54" i="20"/>
  <c r="M54" i="20"/>
  <c r="L54" i="20"/>
  <c r="K54" i="20"/>
  <c r="J54" i="20"/>
  <c r="I54" i="20"/>
  <c r="H54" i="20"/>
  <c r="G54" i="20"/>
  <c r="F54" i="20"/>
  <c r="E54" i="20"/>
  <c r="D54" i="20"/>
  <c r="C54" i="20"/>
  <c r="B54" i="20"/>
  <c r="A54" i="20"/>
  <c r="BE53" i="20"/>
  <c r="AU53" i="20"/>
  <c r="AG53" i="20"/>
  <c r="AE53" i="20"/>
  <c r="AC53" i="20"/>
  <c r="AA53" i="20"/>
  <c r="Y53" i="20"/>
  <c r="AQ53" i="20"/>
  <c r="AP53" i="20"/>
  <c r="AK53" i="20"/>
  <c r="AI53" i="20"/>
  <c r="X53" i="20"/>
  <c r="W53" i="20"/>
  <c r="V53" i="20"/>
  <c r="U53" i="20"/>
  <c r="T53" i="20"/>
  <c r="S53" i="20"/>
  <c r="R53" i="20"/>
  <c r="Q53" i="20"/>
  <c r="P53" i="20"/>
  <c r="O53" i="20"/>
  <c r="N53" i="20"/>
  <c r="M53" i="20"/>
  <c r="L53" i="20"/>
  <c r="K53" i="20"/>
  <c r="J53" i="20"/>
  <c r="I53" i="20"/>
  <c r="H53" i="20"/>
  <c r="G53" i="20"/>
  <c r="F53" i="20"/>
  <c r="E53" i="20"/>
  <c r="D53" i="20"/>
  <c r="C53" i="20"/>
  <c r="B53" i="20"/>
  <c r="A53" i="20"/>
  <c r="BE52" i="20"/>
  <c r="AU52" i="20"/>
  <c r="AG52" i="20"/>
  <c r="AE52" i="20"/>
  <c r="AC52" i="20"/>
  <c r="AA52" i="20"/>
  <c r="Y52" i="20"/>
  <c r="AQ52" i="20"/>
  <c r="AP52" i="20"/>
  <c r="AK52" i="20"/>
  <c r="AI52" i="20"/>
  <c r="X52" i="20"/>
  <c r="W52" i="20"/>
  <c r="V52" i="20"/>
  <c r="U52" i="20"/>
  <c r="T52" i="20"/>
  <c r="S52" i="20"/>
  <c r="R52" i="20"/>
  <c r="Q52" i="20"/>
  <c r="P52" i="20"/>
  <c r="O52" i="20"/>
  <c r="N52" i="20"/>
  <c r="M52" i="20"/>
  <c r="L52" i="20"/>
  <c r="K52" i="20"/>
  <c r="J52" i="20"/>
  <c r="I52" i="20"/>
  <c r="H52" i="20"/>
  <c r="G52" i="20"/>
  <c r="F52" i="20"/>
  <c r="E52" i="20"/>
  <c r="D52" i="20"/>
  <c r="C52" i="20"/>
  <c r="B52" i="20"/>
  <c r="A52" i="20"/>
  <c r="BE51" i="20"/>
  <c r="AU51" i="20"/>
  <c r="AE51" i="20"/>
  <c r="AC51" i="20"/>
  <c r="AA51" i="20"/>
  <c r="Y51" i="20"/>
  <c r="AQ51" i="20"/>
  <c r="AP51" i="20"/>
  <c r="AK51" i="20"/>
  <c r="AI51" i="20"/>
  <c r="X51" i="20"/>
  <c r="W51" i="20"/>
  <c r="V51" i="20"/>
  <c r="U51" i="20"/>
  <c r="T51" i="20"/>
  <c r="S51" i="20"/>
  <c r="R51" i="20"/>
  <c r="Q51" i="20"/>
  <c r="P51" i="20"/>
  <c r="O51" i="20"/>
  <c r="N51" i="20"/>
  <c r="M51" i="20"/>
  <c r="L51" i="20"/>
  <c r="K51" i="20"/>
  <c r="J51" i="20"/>
  <c r="I51" i="20"/>
  <c r="H51" i="20"/>
  <c r="G51" i="20"/>
  <c r="F51" i="20"/>
  <c r="E51" i="20"/>
  <c r="D51" i="20"/>
  <c r="C51" i="20"/>
  <c r="B51" i="20"/>
  <c r="A51" i="20"/>
  <c r="BE50" i="20"/>
  <c r="BC50" i="20"/>
  <c r="AU50" i="20"/>
  <c r="AG50" i="20"/>
  <c r="AE50" i="20"/>
  <c r="AC50" i="20"/>
  <c r="AA50" i="20"/>
  <c r="Y50" i="20"/>
  <c r="AQ50" i="20"/>
  <c r="AP50" i="20"/>
  <c r="AK50" i="20"/>
  <c r="AI50" i="20"/>
  <c r="X50" i="20"/>
  <c r="W50" i="20"/>
  <c r="V50" i="20"/>
  <c r="U50" i="20"/>
  <c r="T50" i="20"/>
  <c r="S50" i="20"/>
  <c r="R50" i="20"/>
  <c r="Q50" i="20"/>
  <c r="P50" i="20"/>
  <c r="O50" i="20"/>
  <c r="N50" i="20"/>
  <c r="M50" i="20"/>
  <c r="L50" i="20"/>
  <c r="K50" i="20"/>
  <c r="J50" i="20"/>
  <c r="I50" i="20"/>
  <c r="H50" i="20"/>
  <c r="G50" i="20"/>
  <c r="F50" i="20"/>
  <c r="E50" i="20"/>
  <c r="D50" i="20"/>
  <c r="C50" i="20"/>
  <c r="B50" i="20"/>
  <c r="A50" i="20"/>
  <c r="BE49" i="20"/>
  <c r="BC49" i="20"/>
  <c r="AU49" i="20"/>
  <c r="AG49" i="20"/>
  <c r="AE49" i="20"/>
  <c r="AC49" i="20"/>
  <c r="AA49" i="20"/>
  <c r="Y49" i="20"/>
  <c r="AQ49" i="20"/>
  <c r="AP49" i="20"/>
  <c r="AK49" i="20"/>
  <c r="AI49" i="20"/>
  <c r="X49" i="20"/>
  <c r="W49" i="20"/>
  <c r="V49" i="20"/>
  <c r="U49" i="20"/>
  <c r="T49" i="20"/>
  <c r="S49" i="20"/>
  <c r="R49" i="20"/>
  <c r="Q49" i="20"/>
  <c r="P49" i="20"/>
  <c r="O49" i="20"/>
  <c r="N49" i="20"/>
  <c r="M49" i="20"/>
  <c r="L49" i="20"/>
  <c r="K49" i="20"/>
  <c r="J49" i="20"/>
  <c r="I49" i="20"/>
  <c r="H49" i="20"/>
  <c r="G49" i="20"/>
  <c r="F49" i="20"/>
  <c r="E49" i="20"/>
  <c r="D49" i="20"/>
  <c r="C49" i="20"/>
  <c r="B49" i="20"/>
  <c r="A49" i="20"/>
  <c r="BE48" i="20"/>
  <c r="AU48" i="20"/>
  <c r="AE48" i="20"/>
  <c r="AC48" i="20"/>
  <c r="AA48" i="20"/>
  <c r="Y48" i="20"/>
  <c r="AQ48" i="20"/>
  <c r="AP48" i="20"/>
  <c r="AK48" i="20"/>
  <c r="AI48" i="20"/>
  <c r="AH48" i="20"/>
  <c r="Z48" i="20"/>
  <c r="X48" i="20"/>
  <c r="W48" i="20"/>
  <c r="V48" i="20"/>
  <c r="U48" i="20"/>
  <c r="T48" i="20"/>
  <c r="S48" i="20"/>
  <c r="R48" i="20"/>
  <c r="Q48" i="20"/>
  <c r="P48" i="20"/>
  <c r="O48" i="20"/>
  <c r="N48" i="20"/>
  <c r="M48" i="20"/>
  <c r="L48" i="20"/>
  <c r="K48" i="20"/>
  <c r="J48" i="20"/>
  <c r="I48" i="20"/>
  <c r="H48" i="20"/>
  <c r="G48" i="20"/>
  <c r="F48" i="20"/>
  <c r="E48" i="20"/>
  <c r="D48" i="20"/>
  <c r="C48" i="20"/>
  <c r="B48" i="20"/>
  <c r="A48" i="20"/>
  <c r="BE47" i="20"/>
  <c r="BA47" i="20"/>
  <c r="AU47" i="20"/>
  <c r="AC47" i="20"/>
  <c r="AA47" i="20"/>
  <c r="Y47" i="20"/>
  <c r="AQ47" i="20"/>
  <c r="AP47" i="20"/>
  <c r="AB47" i="20"/>
  <c r="AD47" i="20"/>
  <c r="AF47" i="20"/>
  <c r="AH47" i="20"/>
  <c r="AJ47" i="20"/>
  <c r="AL47" i="20"/>
  <c r="AK47" i="20"/>
  <c r="AI47" i="20"/>
  <c r="AG47" i="20"/>
  <c r="AE47" i="20"/>
  <c r="X47" i="20"/>
  <c r="W47" i="20"/>
  <c r="V47" i="20"/>
  <c r="U47" i="20"/>
  <c r="T47" i="20"/>
  <c r="S47" i="20"/>
  <c r="R47" i="20"/>
  <c r="Q47" i="20"/>
  <c r="P47" i="20"/>
  <c r="O47" i="20"/>
  <c r="N47" i="20"/>
  <c r="M47" i="20"/>
  <c r="L47" i="20"/>
  <c r="K47" i="20"/>
  <c r="J47" i="20"/>
  <c r="I47" i="20"/>
  <c r="H47" i="20"/>
  <c r="G47" i="20"/>
  <c r="F47" i="20"/>
  <c r="E47" i="20"/>
  <c r="D47" i="20"/>
  <c r="C47" i="20"/>
  <c r="A47" i="20"/>
  <c r="BE46" i="20"/>
  <c r="AU46" i="20"/>
  <c r="AG46" i="20"/>
  <c r="AE46" i="20"/>
  <c r="AC46" i="20"/>
  <c r="AA46" i="20"/>
  <c r="Y46" i="20"/>
  <c r="AQ46" i="20"/>
  <c r="AP46" i="20"/>
  <c r="AK46" i="20"/>
  <c r="AI46" i="20"/>
  <c r="X46" i="20"/>
  <c r="W46" i="20"/>
  <c r="V46" i="20"/>
  <c r="U46" i="20"/>
  <c r="T46" i="20"/>
  <c r="S46" i="20"/>
  <c r="R46" i="20"/>
  <c r="Q46" i="20"/>
  <c r="P46" i="20"/>
  <c r="O46" i="20"/>
  <c r="N46" i="20"/>
  <c r="M46" i="20"/>
  <c r="L46" i="20"/>
  <c r="K46" i="20"/>
  <c r="J46" i="20"/>
  <c r="I46" i="20"/>
  <c r="H46" i="20"/>
  <c r="G46" i="20"/>
  <c r="F46" i="20"/>
  <c r="E46" i="20"/>
  <c r="D46" i="20"/>
  <c r="C46" i="20"/>
  <c r="B46" i="20"/>
  <c r="A46" i="20"/>
  <c r="BE45" i="20"/>
  <c r="AU45" i="20"/>
  <c r="AG45" i="20"/>
  <c r="AE45" i="20"/>
  <c r="AC45" i="20"/>
  <c r="AA45" i="20"/>
  <c r="Y45" i="20"/>
  <c r="AQ45" i="20"/>
  <c r="AP45" i="20"/>
  <c r="AK45" i="20"/>
  <c r="AI45" i="20"/>
  <c r="AB45" i="20"/>
  <c r="X45" i="20"/>
  <c r="W45" i="20"/>
  <c r="V45" i="20"/>
  <c r="U45" i="20"/>
  <c r="T45" i="20"/>
  <c r="S45" i="20"/>
  <c r="R45" i="20"/>
  <c r="Q45" i="20"/>
  <c r="P45" i="20"/>
  <c r="O45" i="20"/>
  <c r="N45" i="20"/>
  <c r="M45" i="20"/>
  <c r="L45" i="20"/>
  <c r="K45" i="20"/>
  <c r="J45" i="20"/>
  <c r="I45" i="20"/>
  <c r="H45" i="20"/>
  <c r="G45" i="20"/>
  <c r="F45" i="20"/>
  <c r="E45" i="20"/>
  <c r="D45" i="20"/>
  <c r="C45" i="20"/>
  <c r="B45" i="20"/>
  <c r="A45" i="20"/>
  <c r="BE44" i="20"/>
  <c r="AU44" i="20"/>
  <c r="AG44" i="20"/>
  <c r="AE44" i="20"/>
  <c r="AC44" i="20"/>
  <c r="AA44" i="20"/>
  <c r="Y44" i="20"/>
  <c r="AQ44" i="20"/>
  <c r="AP44" i="20"/>
  <c r="Z44" i="20"/>
  <c r="AD44" i="20"/>
  <c r="AF44" i="20"/>
  <c r="AH44" i="20"/>
  <c r="AJ44" i="20"/>
  <c r="AL44" i="20"/>
  <c r="AK44" i="20"/>
  <c r="AI44" i="20"/>
  <c r="X44" i="20"/>
  <c r="W44" i="20"/>
  <c r="V44" i="20"/>
  <c r="U44" i="20"/>
  <c r="T44" i="20"/>
  <c r="S44" i="20"/>
  <c r="R44" i="20"/>
  <c r="Q44" i="20"/>
  <c r="P44" i="20"/>
  <c r="O44" i="20"/>
  <c r="N44" i="20"/>
  <c r="M44" i="20"/>
  <c r="L44" i="20"/>
  <c r="K44" i="20"/>
  <c r="J44" i="20"/>
  <c r="I44" i="20"/>
  <c r="H44" i="20"/>
  <c r="G44" i="20"/>
  <c r="F44" i="20"/>
  <c r="E44" i="20"/>
  <c r="D44" i="20"/>
  <c r="C44" i="20"/>
  <c r="A44" i="20"/>
  <c r="BE43" i="20"/>
  <c r="BC43" i="20"/>
  <c r="AU43" i="20"/>
  <c r="AG43" i="20"/>
  <c r="AE43" i="20"/>
  <c r="AC43" i="20"/>
  <c r="AA43" i="20"/>
  <c r="Y43" i="20"/>
  <c r="AQ43" i="20"/>
  <c r="AP43" i="20"/>
  <c r="AK43" i="20"/>
  <c r="AI43" i="20"/>
  <c r="X43" i="20"/>
  <c r="W43" i="20"/>
  <c r="V43" i="20"/>
  <c r="U43" i="20"/>
  <c r="T43" i="20"/>
  <c r="S43" i="20"/>
  <c r="R43" i="20"/>
  <c r="Q43" i="20"/>
  <c r="P43" i="20"/>
  <c r="O43" i="20"/>
  <c r="N43" i="20"/>
  <c r="M43" i="20"/>
  <c r="L43" i="20"/>
  <c r="K43" i="20"/>
  <c r="J43" i="20"/>
  <c r="I43" i="20"/>
  <c r="H43" i="20"/>
  <c r="G43" i="20"/>
  <c r="F43" i="20"/>
  <c r="E43" i="20"/>
  <c r="D43" i="20"/>
  <c r="C43" i="20"/>
  <c r="B43" i="20"/>
  <c r="A43" i="20"/>
  <c r="BE42" i="20"/>
  <c r="AU42" i="20"/>
  <c r="AG42" i="20"/>
  <c r="AE42" i="20"/>
  <c r="AC42" i="20"/>
  <c r="Y42" i="20"/>
  <c r="AQ42" i="20"/>
  <c r="AP42" i="20"/>
  <c r="AK42" i="20"/>
  <c r="AI42" i="20"/>
  <c r="AD42" i="20"/>
  <c r="X42" i="20"/>
  <c r="W42" i="20"/>
  <c r="V42" i="20"/>
  <c r="U42" i="20"/>
  <c r="T42" i="20"/>
  <c r="S42" i="20"/>
  <c r="R42" i="20"/>
  <c r="Q42" i="20"/>
  <c r="P42" i="20"/>
  <c r="O42" i="20"/>
  <c r="N42" i="20"/>
  <c r="M42" i="20"/>
  <c r="L42" i="20"/>
  <c r="K42" i="20"/>
  <c r="J42" i="20"/>
  <c r="I42" i="20"/>
  <c r="H42" i="20"/>
  <c r="G42" i="20"/>
  <c r="F42" i="20"/>
  <c r="E42" i="20"/>
  <c r="D42" i="20"/>
  <c r="C42" i="20"/>
  <c r="B42" i="20"/>
  <c r="A42" i="20"/>
  <c r="BE41" i="20"/>
  <c r="AU41" i="20"/>
  <c r="AG41" i="20"/>
  <c r="AE41" i="20"/>
  <c r="AC41" i="20"/>
  <c r="AA41" i="20"/>
  <c r="Y41" i="20"/>
  <c r="AQ41" i="20"/>
  <c r="AP41" i="20"/>
  <c r="AK41" i="20"/>
  <c r="AI41" i="20"/>
  <c r="X41" i="20"/>
  <c r="W41" i="20"/>
  <c r="V41" i="20"/>
  <c r="U41" i="20"/>
  <c r="T41" i="20"/>
  <c r="S41" i="20"/>
  <c r="R41" i="20"/>
  <c r="Q41" i="20"/>
  <c r="P41" i="20"/>
  <c r="O41" i="20"/>
  <c r="N41" i="20"/>
  <c r="M41" i="20"/>
  <c r="L41" i="20"/>
  <c r="K41" i="20"/>
  <c r="J41" i="20"/>
  <c r="I41" i="20"/>
  <c r="H41" i="20"/>
  <c r="G41" i="20"/>
  <c r="F41" i="20"/>
  <c r="E41" i="20"/>
  <c r="D41" i="20"/>
  <c r="C41" i="20"/>
  <c r="B41" i="20"/>
  <c r="A41" i="20"/>
  <c r="BE40" i="20"/>
  <c r="AU40" i="20"/>
  <c r="AE40" i="20"/>
  <c r="AC40" i="20"/>
  <c r="AA40" i="20"/>
  <c r="Y40" i="20"/>
  <c r="AQ40" i="20"/>
  <c r="AP40" i="20"/>
  <c r="AK40" i="20"/>
  <c r="AI40" i="20"/>
  <c r="AD40" i="20"/>
  <c r="X40" i="20"/>
  <c r="W40" i="20"/>
  <c r="V40" i="20"/>
  <c r="U40" i="20"/>
  <c r="T40" i="20"/>
  <c r="S40" i="20"/>
  <c r="R40" i="20"/>
  <c r="Q40" i="20"/>
  <c r="P40" i="20"/>
  <c r="O40" i="20"/>
  <c r="N40" i="20"/>
  <c r="M40" i="20"/>
  <c r="L40" i="20"/>
  <c r="K40" i="20"/>
  <c r="J40" i="20"/>
  <c r="I40" i="20"/>
  <c r="H40" i="20"/>
  <c r="G40" i="20"/>
  <c r="F40" i="20"/>
  <c r="E40" i="20"/>
  <c r="D40" i="20"/>
  <c r="C40" i="20"/>
  <c r="B40" i="20"/>
  <c r="A40" i="20"/>
  <c r="BE39" i="20"/>
  <c r="BA39" i="20"/>
  <c r="AU39" i="20"/>
  <c r="AE39" i="20"/>
  <c r="AC39" i="20"/>
  <c r="AA39" i="20"/>
  <c r="Y39" i="20"/>
  <c r="AQ39" i="20"/>
  <c r="AP39" i="20"/>
  <c r="AB39" i="20"/>
  <c r="AD39" i="20"/>
  <c r="AF39" i="20"/>
  <c r="AH39" i="20"/>
  <c r="AJ39" i="20"/>
  <c r="AL39" i="20"/>
  <c r="AK39" i="20"/>
  <c r="AI39" i="20"/>
  <c r="AG39" i="20"/>
  <c r="X39" i="20"/>
  <c r="W39" i="20"/>
  <c r="V39" i="20"/>
  <c r="U39" i="20"/>
  <c r="T39" i="20"/>
  <c r="S39" i="20"/>
  <c r="R39" i="20"/>
  <c r="Q39" i="20"/>
  <c r="P39" i="20"/>
  <c r="O39" i="20"/>
  <c r="N39" i="20"/>
  <c r="M39" i="20"/>
  <c r="L39" i="20"/>
  <c r="K39" i="20"/>
  <c r="J39" i="20"/>
  <c r="I39" i="20"/>
  <c r="H39" i="20"/>
  <c r="G39" i="20"/>
  <c r="F39" i="20"/>
  <c r="E39" i="20"/>
  <c r="D39" i="20"/>
  <c r="C39" i="20"/>
  <c r="A39" i="20"/>
  <c r="BE38" i="20"/>
  <c r="BC38" i="20"/>
  <c r="AU38" i="20"/>
  <c r="AE38" i="20"/>
  <c r="AC38" i="20"/>
  <c r="AA38" i="20"/>
  <c r="Y38" i="20"/>
  <c r="AQ38" i="20"/>
  <c r="AP38" i="20"/>
  <c r="AK38" i="20"/>
  <c r="AI38" i="20"/>
  <c r="X38" i="20"/>
  <c r="W38" i="20"/>
  <c r="V38" i="20"/>
  <c r="U38" i="20"/>
  <c r="T38" i="20"/>
  <c r="S38" i="20"/>
  <c r="R38" i="20"/>
  <c r="Q38" i="20"/>
  <c r="P38" i="20"/>
  <c r="O38" i="20"/>
  <c r="N38" i="20"/>
  <c r="M38" i="20"/>
  <c r="L38" i="20"/>
  <c r="K38" i="20"/>
  <c r="J38" i="20"/>
  <c r="I38" i="20"/>
  <c r="H38" i="20"/>
  <c r="G38" i="20"/>
  <c r="F38" i="20"/>
  <c r="E38" i="20"/>
  <c r="D38" i="20"/>
  <c r="C38" i="20"/>
  <c r="B38" i="20"/>
  <c r="A38" i="20"/>
  <c r="BE37" i="20"/>
  <c r="AU37" i="20"/>
  <c r="AE37" i="20"/>
  <c r="AC37" i="20"/>
  <c r="AA37" i="20"/>
  <c r="Y37" i="20"/>
  <c r="AQ37" i="20"/>
  <c r="AP37" i="20"/>
  <c r="AK37" i="20"/>
  <c r="AI37" i="20"/>
  <c r="X37" i="20"/>
  <c r="W37" i="20"/>
  <c r="V37" i="20"/>
  <c r="U37" i="20"/>
  <c r="T37" i="20"/>
  <c r="S37" i="20"/>
  <c r="R37" i="20"/>
  <c r="Q37" i="20"/>
  <c r="P37" i="20"/>
  <c r="O37" i="20"/>
  <c r="N37" i="20"/>
  <c r="M37" i="20"/>
  <c r="L37" i="20"/>
  <c r="K37" i="20"/>
  <c r="J37" i="20"/>
  <c r="I37" i="20"/>
  <c r="H37" i="20"/>
  <c r="G37" i="20"/>
  <c r="F37" i="20"/>
  <c r="E37" i="20"/>
  <c r="D37" i="20"/>
  <c r="C37" i="20"/>
  <c r="B37" i="20"/>
  <c r="A37" i="20"/>
  <c r="BE36" i="20"/>
  <c r="AU36" i="20"/>
  <c r="AE36" i="20"/>
  <c r="AC36" i="20"/>
  <c r="AA36" i="20"/>
  <c r="Y36" i="20"/>
  <c r="AQ36" i="20"/>
  <c r="AP36" i="20"/>
  <c r="AK36" i="20"/>
  <c r="AI36" i="20"/>
  <c r="X36" i="20"/>
  <c r="W36" i="20"/>
  <c r="V36" i="20"/>
  <c r="U36" i="20"/>
  <c r="T36" i="20"/>
  <c r="S36" i="20"/>
  <c r="R36" i="20"/>
  <c r="Q36" i="20"/>
  <c r="P36" i="20"/>
  <c r="O36" i="20"/>
  <c r="N36" i="20"/>
  <c r="M36" i="20"/>
  <c r="L36" i="20"/>
  <c r="K36" i="20"/>
  <c r="J36" i="20"/>
  <c r="I36" i="20"/>
  <c r="H36" i="20"/>
  <c r="G36" i="20"/>
  <c r="F36" i="20"/>
  <c r="E36" i="20"/>
  <c r="D36" i="20"/>
  <c r="C36" i="20"/>
  <c r="B36" i="20"/>
  <c r="A36" i="20"/>
  <c r="BE35" i="20"/>
  <c r="BC35" i="20"/>
  <c r="AU35" i="20"/>
  <c r="AG35" i="20"/>
  <c r="AE35" i="20"/>
  <c r="AC35" i="20"/>
  <c r="AA35" i="20"/>
  <c r="Y35" i="20"/>
  <c r="AQ35" i="20"/>
  <c r="AP35" i="20"/>
  <c r="AK35" i="20"/>
  <c r="AI35" i="20"/>
  <c r="X35" i="20"/>
  <c r="W35" i="20"/>
  <c r="V35" i="20"/>
  <c r="U35" i="20"/>
  <c r="T35" i="20"/>
  <c r="S35" i="20"/>
  <c r="R35" i="20"/>
  <c r="Q35" i="20"/>
  <c r="P35" i="20"/>
  <c r="O35" i="20"/>
  <c r="N35" i="20"/>
  <c r="M35" i="20"/>
  <c r="L35" i="20"/>
  <c r="K35" i="20"/>
  <c r="J35" i="20"/>
  <c r="I35" i="20"/>
  <c r="H35" i="20"/>
  <c r="G35" i="20"/>
  <c r="F35" i="20"/>
  <c r="E35" i="20"/>
  <c r="D35" i="20"/>
  <c r="C35" i="20"/>
  <c r="B35" i="20"/>
  <c r="A35" i="20"/>
  <c r="BE34" i="20"/>
  <c r="AU34" i="20"/>
  <c r="AG34" i="20"/>
  <c r="AE34" i="20"/>
  <c r="AC34" i="20"/>
  <c r="AA34" i="20"/>
  <c r="Y34" i="20"/>
  <c r="AQ34" i="20"/>
  <c r="AP34" i="20"/>
  <c r="AK34" i="20"/>
  <c r="AI34" i="20"/>
  <c r="AH34" i="20"/>
  <c r="X34" i="20"/>
  <c r="W34" i="20"/>
  <c r="V34" i="20"/>
  <c r="U34" i="20"/>
  <c r="T34" i="20"/>
  <c r="S34" i="20"/>
  <c r="R34" i="20"/>
  <c r="Q34" i="20"/>
  <c r="P34" i="20"/>
  <c r="O34" i="20"/>
  <c r="N34" i="20"/>
  <c r="M34" i="20"/>
  <c r="L34" i="20"/>
  <c r="K34" i="20"/>
  <c r="J34" i="20"/>
  <c r="I34" i="20"/>
  <c r="H34" i="20"/>
  <c r="G34" i="20"/>
  <c r="F34" i="20"/>
  <c r="E34" i="20"/>
  <c r="D34" i="20"/>
  <c r="C34" i="20"/>
  <c r="B34" i="20"/>
  <c r="A34" i="20"/>
  <c r="BE33" i="20"/>
  <c r="AU33" i="20"/>
  <c r="AG33" i="20"/>
  <c r="AE33" i="20"/>
  <c r="AC33" i="20"/>
  <c r="AA33" i="20"/>
  <c r="Y33" i="20"/>
  <c r="AQ33" i="20"/>
  <c r="AP33" i="20"/>
  <c r="AK33" i="20"/>
  <c r="AI33" i="20"/>
  <c r="AD33" i="20"/>
  <c r="X33" i="20"/>
  <c r="W33" i="20"/>
  <c r="V33" i="20"/>
  <c r="U33" i="20"/>
  <c r="T33" i="20"/>
  <c r="S33" i="20"/>
  <c r="R33" i="20"/>
  <c r="Q33" i="20"/>
  <c r="P33" i="20"/>
  <c r="O33" i="20"/>
  <c r="N33" i="20"/>
  <c r="M33" i="20"/>
  <c r="L33" i="20"/>
  <c r="K33" i="20"/>
  <c r="J33" i="20"/>
  <c r="I33" i="20"/>
  <c r="H33" i="20"/>
  <c r="G33" i="20"/>
  <c r="F33" i="20"/>
  <c r="E33" i="20"/>
  <c r="D33" i="20"/>
  <c r="C33" i="20"/>
  <c r="B33" i="20"/>
  <c r="A33" i="20"/>
  <c r="BE32" i="20"/>
  <c r="AU32" i="20"/>
  <c r="AG32" i="20"/>
  <c r="AE32" i="20"/>
  <c r="AC32" i="20"/>
  <c r="AA32" i="20"/>
  <c r="Y32" i="20"/>
  <c r="AQ32" i="20"/>
  <c r="AP32" i="20"/>
  <c r="AK32" i="20"/>
  <c r="AI32" i="20"/>
  <c r="AD32" i="20"/>
  <c r="X32" i="20"/>
  <c r="W32" i="20"/>
  <c r="V32" i="20"/>
  <c r="U32" i="20"/>
  <c r="T32" i="20"/>
  <c r="S32" i="20"/>
  <c r="R32" i="20"/>
  <c r="Q32" i="20"/>
  <c r="P32" i="20"/>
  <c r="O32" i="20"/>
  <c r="N32" i="20"/>
  <c r="M32" i="20"/>
  <c r="L32" i="20"/>
  <c r="K32" i="20"/>
  <c r="J32" i="20"/>
  <c r="I32" i="20"/>
  <c r="H32" i="20"/>
  <c r="G32" i="20"/>
  <c r="F32" i="20"/>
  <c r="E32" i="20"/>
  <c r="D32" i="20"/>
  <c r="C32" i="20"/>
  <c r="B32" i="20"/>
  <c r="A32" i="20"/>
  <c r="BE31" i="20"/>
  <c r="AU31" i="20"/>
  <c r="AG31" i="20"/>
  <c r="AE31" i="20"/>
  <c r="AC31" i="20"/>
  <c r="AA31" i="20"/>
  <c r="Y31" i="20"/>
  <c r="AQ31" i="20"/>
  <c r="AP31" i="20"/>
  <c r="AK31" i="20"/>
  <c r="AJ31" i="20"/>
  <c r="AI31" i="20"/>
  <c r="AB31" i="20"/>
  <c r="X31" i="20"/>
  <c r="W31" i="20"/>
  <c r="V31" i="20"/>
  <c r="U31" i="20"/>
  <c r="T31" i="20"/>
  <c r="S31" i="20"/>
  <c r="R31" i="20"/>
  <c r="Q31" i="20"/>
  <c r="P31" i="20"/>
  <c r="O31" i="20"/>
  <c r="N31" i="20"/>
  <c r="M31" i="20"/>
  <c r="L31" i="20"/>
  <c r="K31" i="20"/>
  <c r="J31" i="20"/>
  <c r="I31" i="20"/>
  <c r="H31" i="20"/>
  <c r="G31" i="20"/>
  <c r="F31" i="20"/>
  <c r="E31" i="20"/>
  <c r="D31" i="20"/>
  <c r="C31" i="20"/>
  <c r="B31" i="20"/>
  <c r="A31" i="20"/>
  <c r="BE30" i="20"/>
  <c r="AU30" i="20"/>
  <c r="AG30" i="20"/>
  <c r="AE30" i="20"/>
  <c r="AC30" i="20"/>
  <c r="AA30" i="20"/>
  <c r="Y30" i="20"/>
  <c r="AQ30" i="20"/>
  <c r="AP30" i="20"/>
  <c r="AK30" i="20"/>
  <c r="AI30" i="20"/>
  <c r="X30" i="20"/>
  <c r="W30" i="20"/>
  <c r="V30" i="20"/>
  <c r="U30" i="20"/>
  <c r="T30" i="20"/>
  <c r="S30" i="20"/>
  <c r="R30" i="20"/>
  <c r="Q30" i="20"/>
  <c r="P30" i="20"/>
  <c r="O30" i="20"/>
  <c r="N30" i="20"/>
  <c r="M30" i="20"/>
  <c r="L30" i="20"/>
  <c r="K30" i="20"/>
  <c r="J30" i="20"/>
  <c r="I30" i="20"/>
  <c r="H30" i="20"/>
  <c r="G30" i="20"/>
  <c r="F30" i="20"/>
  <c r="E30" i="20"/>
  <c r="D30" i="20"/>
  <c r="C30" i="20"/>
  <c r="B30" i="20"/>
  <c r="A30" i="20"/>
  <c r="BE29" i="20"/>
  <c r="AU29" i="20"/>
  <c r="AG29" i="20"/>
  <c r="AE29" i="20"/>
  <c r="AC29" i="20"/>
  <c r="AA29" i="20"/>
  <c r="Y29" i="20"/>
  <c r="AQ29" i="20"/>
  <c r="AP29" i="20"/>
  <c r="AK29" i="20"/>
  <c r="AI29" i="20"/>
  <c r="X29" i="20"/>
  <c r="W29" i="20"/>
  <c r="V29" i="20"/>
  <c r="U29" i="20"/>
  <c r="T29" i="20"/>
  <c r="S29" i="20"/>
  <c r="R29" i="20"/>
  <c r="Q29" i="20"/>
  <c r="P29" i="20"/>
  <c r="O29" i="20"/>
  <c r="N29" i="20"/>
  <c r="M29" i="20"/>
  <c r="L29" i="20"/>
  <c r="K29" i="20"/>
  <c r="J29" i="20"/>
  <c r="I29" i="20"/>
  <c r="H29" i="20"/>
  <c r="G29" i="20"/>
  <c r="F29" i="20"/>
  <c r="E29" i="20"/>
  <c r="D29" i="20"/>
  <c r="C29" i="20"/>
  <c r="B29" i="20"/>
  <c r="A29" i="20"/>
  <c r="BE28" i="20"/>
  <c r="AU28" i="20"/>
  <c r="AG28" i="20"/>
  <c r="AE28" i="20"/>
  <c r="AC28" i="20"/>
  <c r="AA28" i="20"/>
  <c r="Y28" i="20"/>
  <c r="AQ28" i="20"/>
  <c r="AP28" i="20"/>
  <c r="AK28" i="20"/>
  <c r="AI28" i="20"/>
  <c r="X28" i="20"/>
  <c r="W28" i="20"/>
  <c r="V28" i="20"/>
  <c r="U28" i="20"/>
  <c r="T28" i="20"/>
  <c r="S28" i="20"/>
  <c r="R28" i="20"/>
  <c r="Q28" i="20"/>
  <c r="P28" i="20"/>
  <c r="O28" i="20"/>
  <c r="N28" i="20"/>
  <c r="M28" i="20"/>
  <c r="L28" i="20"/>
  <c r="K28" i="20"/>
  <c r="J28" i="20"/>
  <c r="I28" i="20"/>
  <c r="H28" i="20"/>
  <c r="G28" i="20"/>
  <c r="F28" i="20"/>
  <c r="E28" i="20"/>
  <c r="D28" i="20"/>
  <c r="C28" i="20"/>
  <c r="B28" i="20"/>
  <c r="A28" i="20"/>
  <c r="BE27" i="20"/>
  <c r="AU27" i="20"/>
  <c r="AG27" i="20"/>
  <c r="AE27" i="20"/>
  <c r="AC27" i="20"/>
  <c r="AA27" i="20"/>
  <c r="Y27" i="20"/>
  <c r="AQ27" i="20"/>
  <c r="AP27" i="20"/>
  <c r="AK27" i="20"/>
  <c r="AI27" i="20"/>
  <c r="X27" i="20"/>
  <c r="W27" i="20"/>
  <c r="V27" i="20"/>
  <c r="U27" i="20"/>
  <c r="T27" i="20"/>
  <c r="S27" i="20"/>
  <c r="R27" i="20"/>
  <c r="Q27" i="20"/>
  <c r="P27" i="20"/>
  <c r="O27" i="20"/>
  <c r="N27" i="20"/>
  <c r="M27" i="20"/>
  <c r="L27" i="20"/>
  <c r="K27" i="20"/>
  <c r="J27" i="20"/>
  <c r="I27" i="20"/>
  <c r="H27" i="20"/>
  <c r="G27" i="20"/>
  <c r="F27" i="20"/>
  <c r="E27" i="20"/>
  <c r="D27" i="20"/>
  <c r="C27" i="20"/>
  <c r="B27" i="20"/>
  <c r="A27" i="20"/>
  <c r="BE26" i="20"/>
  <c r="AU26" i="20"/>
  <c r="AG26" i="20"/>
  <c r="AE26" i="20"/>
  <c r="AC26" i="20"/>
  <c r="AA26" i="20"/>
  <c r="Y26" i="20"/>
  <c r="AQ26" i="20"/>
  <c r="AP26" i="20"/>
  <c r="AK26" i="20"/>
  <c r="AI26" i="20"/>
  <c r="AD26" i="20"/>
  <c r="X26" i="20"/>
  <c r="W26" i="20"/>
  <c r="V26" i="20"/>
  <c r="U26" i="20"/>
  <c r="T26" i="20"/>
  <c r="S26" i="20"/>
  <c r="R26" i="20"/>
  <c r="Q26" i="20"/>
  <c r="P26" i="20"/>
  <c r="O26" i="20"/>
  <c r="N26" i="20"/>
  <c r="M26" i="20"/>
  <c r="L26" i="20"/>
  <c r="K26" i="20"/>
  <c r="J26" i="20"/>
  <c r="I26" i="20"/>
  <c r="H26" i="20"/>
  <c r="G26" i="20"/>
  <c r="F26" i="20"/>
  <c r="E26" i="20"/>
  <c r="D26" i="20"/>
  <c r="C26" i="20"/>
  <c r="B26" i="20"/>
  <c r="A26" i="20"/>
  <c r="BE25" i="20"/>
  <c r="BC25" i="20"/>
  <c r="AU25" i="20"/>
  <c r="AG25" i="20"/>
  <c r="AE25" i="20"/>
  <c r="AC25" i="20"/>
  <c r="AA25" i="20"/>
  <c r="Y25" i="20"/>
  <c r="AQ25" i="20"/>
  <c r="AP25" i="20"/>
  <c r="AB25" i="20"/>
  <c r="AD25" i="20"/>
  <c r="AF25" i="20"/>
  <c r="AH25" i="20"/>
  <c r="AJ25" i="20"/>
  <c r="AL25" i="20"/>
  <c r="AK25" i="20"/>
  <c r="AI25" i="20"/>
  <c r="X25" i="20"/>
  <c r="W25" i="20"/>
  <c r="V25" i="20"/>
  <c r="U25" i="20"/>
  <c r="T25" i="20"/>
  <c r="S25" i="20"/>
  <c r="R25" i="20"/>
  <c r="Q25" i="20"/>
  <c r="P25" i="20"/>
  <c r="O25" i="20"/>
  <c r="N25" i="20"/>
  <c r="M25" i="20"/>
  <c r="L25" i="20"/>
  <c r="K25" i="20"/>
  <c r="J25" i="20"/>
  <c r="I25" i="20"/>
  <c r="H25" i="20"/>
  <c r="G25" i="20"/>
  <c r="F25" i="20"/>
  <c r="E25" i="20"/>
  <c r="D25" i="20"/>
  <c r="C25" i="20"/>
  <c r="A25" i="20"/>
  <c r="BE24" i="20"/>
  <c r="AU24" i="20"/>
  <c r="AG24" i="20"/>
  <c r="AE24" i="20"/>
  <c r="AC24" i="20"/>
  <c r="AA24" i="20"/>
  <c r="Y24" i="20"/>
  <c r="AQ24" i="20"/>
  <c r="AP24" i="20"/>
  <c r="AK24" i="20"/>
  <c r="AJ24" i="20"/>
  <c r="AI24" i="20"/>
  <c r="X24" i="20"/>
  <c r="W24" i="20"/>
  <c r="V24" i="20"/>
  <c r="U24" i="20"/>
  <c r="T24" i="20"/>
  <c r="S24" i="20"/>
  <c r="R24" i="20"/>
  <c r="Q24" i="20"/>
  <c r="P24" i="20"/>
  <c r="O24" i="20"/>
  <c r="N24" i="20"/>
  <c r="M24" i="20"/>
  <c r="L24" i="20"/>
  <c r="K24" i="20"/>
  <c r="J24" i="20"/>
  <c r="I24" i="20"/>
  <c r="H24" i="20"/>
  <c r="G24" i="20"/>
  <c r="F24" i="20"/>
  <c r="E24" i="20"/>
  <c r="D24" i="20"/>
  <c r="C24" i="20"/>
  <c r="B24" i="20"/>
  <c r="A24" i="20"/>
  <c r="BE23" i="20"/>
  <c r="AU23" i="20"/>
  <c r="AE23" i="20"/>
  <c r="AC23" i="20"/>
  <c r="AA23" i="20"/>
  <c r="Y23" i="20"/>
  <c r="AQ23" i="20"/>
  <c r="AP23" i="20"/>
  <c r="AB23" i="20"/>
  <c r="AD23" i="20"/>
  <c r="AF23" i="20"/>
  <c r="AH23" i="20"/>
  <c r="AJ23" i="20"/>
  <c r="AL23" i="20"/>
  <c r="AK23" i="20"/>
  <c r="AI23" i="20"/>
  <c r="AG23" i="20"/>
  <c r="X23" i="20"/>
  <c r="W23" i="20"/>
  <c r="V23" i="20"/>
  <c r="U23" i="20"/>
  <c r="T23" i="20"/>
  <c r="S23" i="20"/>
  <c r="R23" i="20"/>
  <c r="Q23" i="20"/>
  <c r="P23" i="20"/>
  <c r="O23" i="20"/>
  <c r="N23" i="20"/>
  <c r="M23" i="20"/>
  <c r="L23" i="20"/>
  <c r="K23" i="20"/>
  <c r="J23" i="20"/>
  <c r="I23" i="20"/>
  <c r="H23" i="20"/>
  <c r="G23" i="20"/>
  <c r="F23" i="20"/>
  <c r="E23" i="20"/>
  <c r="D23" i="20"/>
  <c r="C23" i="20"/>
  <c r="A23" i="20"/>
  <c r="BE22" i="20"/>
  <c r="AU22" i="20"/>
  <c r="AG22" i="20"/>
  <c r="AE22" i="20"/>
  <c r="AC22" i="20"/>
  <c r="AA22" i="20"/>
  <c r="Y22" i="20"/>
  <c r="AQ22" i="20"/>
  <c r="AP22" i="20"/>
  <c r="AK22" i="20"/>
  <c r="AI22" i="20"/>
  <c r="X22" i="20"/>
  <c r="W22" i="20"/>
  <c r="V22" i="20"/>
  <c r="U22" i="20"/>
  <c r="T22" i="20"/>
  <c r="S22" i="20"/>
  <c r="R22" i="20"/>
  <c r="Q22" i="20"/>
  <c r="P22" i="20"/>
  <c r="O22" i="20"/>
  <c r="N22" i="20"/>
  <c r="M22" i="20"/>
  <c r="L22" i="20"/>
  <c r="K22" i="20"/>
  <c r="J22" i="20"/>
  <c r="I22" i="20"/>
  <c r="H22" i="20"/>
  <c r="G22" i="20"/>
  <c r="F22" i="20"/>
  <c r="E22" i="20"/>
  <c r="D22" i="20"/>
  <c r="C22" i="20"/>
  <c r="B22" i="20"/>
  <c r="A22" i="20"/>
  <c r="BE21" i="20"/>
  <c r="AU21" i="20"/>
  <c r="AG21" i="20"/>
  <c r="AE21" i="20"/>
  <c r="AC21" i="20"/>
  <c r="AA21" i="20"/>
  <c r="Y21" i="20"/>
  <c r="AQ21" i="20"/>
  <c r="AP21" i="20"/>
  <c r="Z21" i="20"/>
  <c r="AD21" i="20"/>
  <c r="AF21" i="20"/>
  <c r="AH21" i="20"/>
  <c r="AJ21" i="20"/>
  <c r="AL21" i="20"/>
  <c r="AK21" i="20"/>
  <c r="AI21" i="20"/>
  <c r="X21" i="20"/>
  <c r="W21" i="20"/>
  <c r="V21" i="20"/>
  <c r="U21" i="20"/>
  <c r="T21" i="20"/>
  <c r="S21" i="20"/>
  <c r="R21" i="20"/>
  <c r="Q21" i="20"/>
  <c r="P21" i="20"/>
  <c r="O21" i="20"/>
  <c r="N21" i="20"/>
  <c r="M21" i="20"/>
  <c r="L21" i="20"/>
  <c r="K21" i="20"/>
  <c r="J21" i="20"/>
  <c r="I21" i="20"/>
  <c r="H21" i="20"/>
  <c r="G21" i="20"/>
  <c r="F21" i="20"/>
  <c r="E21" i="20"/>
  <c r="D21" i="20"/>
  <c r="C21" i="20"/>
  <c r="B21" i="20"/>
  <c r="A21" i="20"/>
  <c r="BE20" i="20"/>
  <c r="AU20" i="20"/>
  <c r="AE20" i="20"/>
  <c r="AC20" i="20"/>
  <c r="AA20" i="20"/>
  <c r="Y20" i="20"/>
  <c r="AQ20" i="20"/>
  <c r="AP20" i="20"/>
  <c r="AK20" i="20"/>
  <c r="AI20" i="20"/>
  <c r="Z20" i="20"/>
  <c r="X20" i="20"/>
  <c r="W20" i="20"/>
  <c r="V20" i="20"/>
  <c r="U20" i="20"/>
  <c r="T20" i="20"/>
  <c r="S20" i="20"/>
  <c r="R20" i="20"/>
  <c r="Q20" i="20"/>
  <c r="P20" i="20"/>
  <c r="O20" i="20"/>
  <c r="N20" i="20"/>
  <c r="M20" i="20"/>
  <c r="L20" i="20"/>
  <c r="K20" i="20"/>
  <c r="J20" i="20"/>
  <c r="I20" i="20"/>
  <c r="H20" i="20"/>
  <c r="G20" i="20"/>
  <c r="F20" i="20"/>
  <c r="E20" i="20"/>
  <c r="D20" i="20"/>
  <c r="C20" i="20"/>
  <c r="B20" i="20"/>
  <c r="A20" i="20"/>
  <c r="BE19" i="20"/>
  <c r="AU19" i="20"/>
  <c r="AE19" i="20"/>
  <c r="AC19" i="20"/>
  <c r="AA19" i="20"/>
  <c r="Y19" i="20"/>
  <c r="AQ19" i="20"/>
  <c r="AP19" i="20"/>
  <c r="AK19" i="20"/>
  <c r="AI19" i="20"/>
  <c r="AB19" i="20"/>
  <c r="X19" i="20"/>
  <c r="W19" i="20"/>
  <c r="V19" i="20"/>
  <c r="U19" i="20"/>
  <c r="T19" i="20"/>
  <c r="S19" i="20"/>
  <c r="R19" i="20"/>
  <c r="Q19" i="20"/>
  <c r="P19" i="20"/>
  <c r="O19" i="20"/>
  <c r="N19" i="20"/>
  <c r="M19" i="20"/>
  <c r="L19" i="20"/>
  <c r="K19" i="20"/>
  <c r="J19" i="20"/>
  <c r="I19" i="20"/>
  <c r="H19" i="20"/>
  <c r="G19" i="20"/>
  <c r="F19" i="20"/>
  <c r="E19" i="20"/>
  <c r="D19" i="20"/>
  <c r="C19" i="20"/>
  <c r="B19" i="20"/>
  <c r="A19" i="20"/>
  <c r="BE18" i="20"/>
  <c r="BC18" i="20"/>
  <c r="AW18" i="20"/>
  <c r="AU18" i="20"/>
  <c r="AG18" i="20"/>
  <c r="AE18" i="20"/>
  <c r="AC18" i="20"/>
  <c r="AA18" i="20"/>
  <c r="Y18" i="20"/>
  <c r="AQ18" i="20"/>
  <c r="AP18" i="20"/>
  <c r="AK18" i="20"/>
  <c r="AI18" i="20"/>
  <c r="X18" i="20"/>
  <c r="W18" i="20"/>
  <c r="V18" i="20"/>
  <c r="U18" i="20"/>
  <c r="T18" i="20"/>
  <c r="S18" i="20"/>
  <c r="R18" i="20"/>
  <c r="Q18" i="20"/>
  <c r="P18" i="20"/>
  <c r="O18" i="20"/>
  <c r="N18" i="20"/>
  <c r="M18" i="20"/>
  <c r="L18" i="20"/>
  <c r="K18" i="20"/>
  <c r="J18" i="20"/>
  <c r="I18" i="20"/>
  <c r="H18" i="20"/>
  <c r="G18" i="20"/>
  <c r="F18" i="20"/>
  <c r="E18" i="20"/>
  <c r="D18" i="20"/>
  <c r="C18" i="20"/>
  <c r="B18" i="20"/>
  <c r="A18" i="20"/>
  <c r="BE17" i="20"/>
  <c r="AU17" i="20"/>
  <c r="AG17" i="20"/>
  <c r="AE17" i="20"/>
  <c r="AC17" i="20"/>
  <c r="AA17" i="20"/>
  <c r="Y17" i="20"/>
  <c r="AQ17" i="20"/>
  <c r="AP17" i="20"/>
  <c r="AK17" i="20"/>
  <c r="AI17" i="20"/>
  <c r="X17" i="20"/>
  <c r="W17" i="20"/>
  <c r="V17" i="20"/>
  <c r="U17" i="20"/>
  <c r="T17" i="20"/>
  <c r="S17" i="20"/>
  <c r="R17" i="20"/>
  <c r="Q17" i="20"/>
  <c r="P17" i="20"/>
  <c r="O17" i="20"/>
  <c r="N17" i="20"/>
  <c r="M17" i="20"/>
  <c r="L17" i="20"/>
  <c r="K17" i="20"/>
  <c r="J17" i="20"/>
  <c r="I17" i="20"/>
  <c r="H17" i="20"/>
  <c r="G17" i="20"/>
  <c r="F17" i="20"/>
  <c r="E17" i="20"/>
  <c r="D17" i="20"/>
  <c r="C17" i="20"/>
  <c r="B17" i="20"/>
  <c r="A17" i="20"/>
  <c r="BE16" i="20"/>
  <c r="AU16" i="20"/>
  <c r="AG16" i="20"/>
  <c r="AE16" i="20"/>
  <c r="AC16" i="20"/>
  <c r="AA16" i="20"/>
  <c r="Y16" i="20"/>
  <c r="AQ16" i="20"/>
  <c r="AP16" i="20"/>
  <c r="AK16" i="20"/>
  <c r="AI16" i="20"/>
  <c r="X16" i="20"/>
  <c r="W16" i="20"/>
  <c r="V16" i="20"/>
  <c r="U16" i="20"/>
  <c r="T16" i="20"/>
  <c r="S16" i="20"/>
  <c r="R16" i="20"/>
  <c r="Q16" i="20"/>
  <c r="P16" i="20"/>
  <c r="O16" i="20"/>
  <c r="N16" i="20"/>
  <c r="M16" i="20"/>
  <c r="L16" i="20"/>
  <c r="K16" i="20"/>
  <c r="J16" i="20"/>
  <c r="I16" i="20"/>
  <c r="H16" i="20"/>
  <c r="G16" i="20"/>
  <c r="F16" i="20"/>
  <c r="E16" i="20"/>
  <c r="D16" i="20"/>
  <c r="C16" i="20"/>
  <c r="B16" i="20"/>
  <c r="A16" i="20"/>
  <c r="BE15" i="20"/>
  <c r="AU15" i="20"/>
  <c r="AE15" i="20"/>
  <c r="AC15" i="20"/>
  <c r="AA15" i="20"/>
  <c r="Y15" i="20"/>
  <c r="AQ15" i="20"/>
  <c r="AP15" i="20"/>
  <c r="AK15" i="20"/>
  <c r="AI15" i="20"/>
  <c r="X15" i="20"/>
  <c r="W15" i="20"/>
  <c r="V15" i="20"/>
  <c r="U15" i="20"/>
  <c r="T15" i="20"/>
  <c r="S15" i="20"/>
  <c r="R15" i="20"/>
  <c r="Q15" i="20"/>
  <c r="P15" i="20"/>
  <c r="O15" i="20"/>
  <c r="N15" i="20"/>
  <c r="M15" i="20"/>
  <c r="L15" i="20"/>
  <c r="K15" i="20"/>
  <c r="J15" i="20"/>
  <c r="I15" i="20"/>
  <c r="H15" i="20"/>
  <c r="G15" i="20"/>
  <c r="F15" i="20"/>
  <c r="E15" i="20"/>
  <c r="D15" i="20"/>
  <c r="C15" i="20"/>
  <c r="B15" i="20"/>
  <c r="A15" i="20"/>
  <c r="BE14" i="20"/>
  <c r="AU14" i="20"/>
  <c r="AG14" i="20"/>
  <c r="AE14" i="20"/>
  <c r="AC14" i="20"/>
  <c r="AA14" i="20"/>
  <c r="Y14" i="20"/>
  <c r="AQ14" i="20"/>
  <c r="AP14" i="20"/>
  <c r="AK14" i="20"/>
  <c r="AI14" i="20"/>
  <c r="X14" i="20"/>
  <c r="W14" i="20"/>
  <c r="V14" i="20"/>
  <c r="U14" i="20"/>
  <c r="T14" i="20"/>
  <c r="S14" i="20"/>
  <c r="R14" i="20"/>
  <c r="Q14" i="20"/>
  <c r="P14" i="20"/>
  <c r="O14" i="20"/>
  <c r="N14" i="20"/>
  <c r="M14" i="20"/>
  <c r="L14" i="20"/>
  <c r="K14" i="20"/>
  <c r="J14" i="20"/>
  <c r="I14" i="20"/>
  <c r="H14" i="20"/>
  <c r="G14" i="20"/>
  <c r="F14" i="20"/>
  <c r="E14" i="20"/>
  <c r="D14" i="20"/>
  <c r="C14" i="20"/>
  <c r="B14" i="20"/>
  <c r="A14" i="20"/>
  <c r="BE13" i="20"/>
  <c r="AU13" i="20"/>
  <c r="AG13" i="20"/>
  <c r="AE13" i="20"/>
  <c r="AC13" i="20"/>
  <c r="AA13" i="20"/>
  <c r="Y13" i="20"/>
  <c r="AQ13" i="20"/>
  <c r="AP13" i="20"/>
  <c r="AK13" i="20"/>
  <c r="AI13" i="20"/>
  <c r="X13" i="20"/>
  <c r="W13" i="20"/>
  <c r="V13" i="20"/>
  <c r="U13" i="20"/>
  <c r="T13" i="20"/>
  <c r="S13" i="20"/>
  <c r="R13" i="20"/>
  <c r="Q13" i="20"/>
  <c r="P13" i="20"/>
  <c r="O13" i="20"/>
  <c r="N13" i="20"/>
  <c r="M13" i="20"/>
  <c r="L13" i="20"/>
  <c r="K13" i="20"/>
  <c r="J13" i="20"/>
  <c r="I13" i="20"/>
  <c r="H13" i="20"/>
  <c r="G13" i="20"/>
  <c r="F13" i="20"/>
  <c r="E13" i="20"/>
  <c r="D13" i="20"/>
  <c r="C13" i="20"/>
  <c r="B13" i="20"/>
  <c r="A13" i="20"/>
  <c r="BE12" i="20"/>
  <c r="AU12" i="20"/>
  <c r="AE12" i="20"/>
  <c r="AC12" i="20"/>
  <c r="Y12" i="20"/>
  <c r="AQ12" i="20"/>
  <c r="AP12" i="20"/>
  <c r="AB12" i="20"/>
  <c r="AD12" i="20"/>
  <c r="AF12" i="20"/>
  <c r="AH12" i="20"/>
  <c r="AJ12" i="20"/>
  <c r="AL12" i="20"/>
  <c r="AK12" i="20"/>
  <c r="AI12" i="20"/>
  <c r="AG12" i="20"/>
  <c r="X12" i="20"/>
  <c r="W12" i="20"/>
  <c r="V12" i="20"/>
  <c r="U12" i="20"/>
  <c r="T12" i="20"/>
  <c r="S12" i="20"/>
  <c r="R12" i="20"/>
  <c r="Q12" i="20"/>
  <c r="P12" i="20"/>
  <c r="O12" i="20"/>
  <c r="N12" i="20"/>
  <c r="M12" i="20"/>
  <c r="L12" i="20"/>
  <c r="K12" i="20"/>
  <c r="J12" i="20"/>
  <c r="I12" i="20"/>
  <c r="H12" i="20"/>
  <c r="G12" i="20"/>
  <c r="F12" i="20"/>
  <c r="E12" i="20"/>
  <c r="D12" i="20"/>
  <c r="C12" i="20"/>
  <c r="B12" i="20"/>
  <c r="A12" i="20"/>
  <c r="BE11" i="20"/>
  <c r="BC11" i="20"/>
  <c r="AU11" i="20"/>
  <c r="AG11" i="20"/>
  <c r="AE11" i="20"/>
  <c r="AC11" i="20"/>
  <c r="Y11" i="20"/>
  <c r="AQ11" i="20"/>
  <c r="AP11" i="20"/>
  <c r="AK11" i="20"/>
  <c r="AI11" i="20"/>
  <c r="X11" i="20"/>
  <c r="W11" i="20"/>
  <c r="V11" i="20"/>
  <c r="U11" i="20"/>
  <c r="T11" i="20"/>
  <c r="S11" i="20"/>
  <c r="R11" i="20"/>
  <c r="Q11" i="20"/>
  <c r="P11" i="20"/>
  <c r="O11" i="20"/>
  <c r="N11" i="20"/>
  <c r="M11" i="20"/>
  <c r="L11" i="20"/>
  <c r="K11" i="20"/>
  <c r="J11" i="20"/>
  <c r="I11" i="20"/>
  <c r="H11" i="20"/>
  <c r="G11" i="20"/>
  <c r="F11" i="20"/>
  <c r="E11" i="20"/>
  <c r="D11" i="20"/>
  <c r="C11" i="20"/>
  <c r="B11" i="20"/>
  <c r="A11" i="20"/>
  <c r="BE10" i="20"/>
  <c r="AU10" i="20"/>
  <c r="AG10" i="20"/>
  <c r="AE10" i="20"/>
  <c r="AC10" i="20"/>
  <c r="Y10" i="20"/>
  <c r="AQ10" i="20"/>
  <c r="AP10" i="20"/>
  <c r="AK10" i="20"/>
  <c r="AI10" i="20"/>
  <c r="X10" i="20"/>
  <c r="W10" i="20"/>
  <c r="V10" i="20"/>
  <c r="U10" i="20"/>
  <c r="T10" i="20"/>
  <c r="S10" i="20"/>
  <c r="R10" i="20"/>
  <c r="Q10" i="20"/>
  <c r="P10" i="20"/>
  <c r="O10" i="20"/>
  <c r="N10" i="20"/>
  <c r="M10" i="20"/>
  <c r="L10" i="20"/>
  <c r="K10" i="20"/>
  <c r="J10" i="20"/>
  <c r="I10" i="20"/>
  <c r="H10" i="20"/>
  <c r="G10" i="20"/>
  <c r="F10" i="20"/>
  <c r="E10" i="20"/>
  <c r="D10" i="20"/>
  <c r="C10" i="20"/>
  <c r="B10" i="20"/>
  <c r="A10" i="20"/>
  <c r="BE9" i="20"/>
  <c r="AU9" i="20"/>
  <c r="AE9" i="20"/>
  <c r="AC9" i="20"/>
  <c r="AA9" i="20"/>
  <c r="Y9" i="20"/>
  <c r="AQ9" i="20"/>
  <c r="AP9" i="20"/>
  <c r="AK9" i="20"/>
  <c r="AI9" i="20"/>
  <c r="X9" i="20"/>
  <c r="W9" i="20"/>
  <c r="V9" i="20"/>
  <c r="U9" i="20"/>
  <c r="T9" i="20"/>
  <c r="S9" i="20"/>
  <c r="R9" i="20"/>
  <c r="Q9" i="20"/>
  <c r="P9" i="20"/>
  <c r="O9" i="20"/>
  <c r="N9" i="20"/>
  <c r="M9" i="20"/>
  <c r="L9" i="20"/>
  <c r="K9" i="20"/>
  <c r="J9" i="20"/>
  <c r="I9" i="20"/>
  <c r="H9" i="20"/>
  <c r="G9" i="20"/>
  <c r="F9" i="20"/>
  <c r="E9" i="20"/>
  <c r="D9" i="20"/>
  <c r="C9" i="20"/>
  <c r="B9" i="20"/>
  <c r="A9" i="20"/>
  <c r="BE8" i="20"/>
  <c r="AU8" i="20"/>
  <c r="AE8" i="20"/>
  <c r="AC8" i="20"/>
  <c r="AA8" i="20"/>
  <c r="Y8" i="20"/>
  <c r="AQ8" i="20"/>
  <c r="AP8" i="20"/>
  <c r="AK8" i="20"/>
  <c r="AI8" i="20"/>
  <c r="X8" i="20"/>
  <c r="W8" i="20"/>
  <c r="V8" i="20"/>
  <c r="U8" i="20"/>
  <c r="T8" i="20"/>
  <c r="S8" i="20"/>
  <c r="R8" i="20"/>
  <c r="Q8" i="20"/>
  <c r="P8" i="20"/>
  <c r="O8" i="20"/>
  <c r="N8" i="20"/>
  <c r="M8" i="20"/>
  <c r="L8" i="20"/>
  <c r="K8" i="20"/>
  <c r="J8" i="20"/>
  <c r="I8" i="20"/>
  <c r="H8" i="20"/>
  <c r="G8" i="20"/>
  <c r="F8" i="20"/>
  <c r="E8" i="20"/>
  <c r="D8" i="20"/>
  <c r="C8" i="20"/>
  <c r="B8" i="20"/>
  <c r="A8" i="20"/>
  <c r="BE7" i="20"/>
  <c r="AU7" i="20"/>
  <c r="AE7" i="20"/>
  <c r="AC7" i="20"/>
  <c r="AA7" i="20"/>
  <c r="Y7" i="20"/>
  <c r="AQ7" i="20"/>
  <c r="AP7" i="20"/>
  <c r="AK7" i="20"/>
  <c r="AI7" i="20"/>
  <c r="X7" i="20"/>
  <c r="W7" i="20"/>
  <c r="V7" i="20"/>
  <c r="U7" i="20"/>
  <c r="T7" i="20"/>
  <c r="S7" i="20"/>
  <c r="R7" i="20"/>
  <c r="Q7" i="20"/>
  <c r="P7" i="20"/>
  <c r="O7" i="20"/>
  <c r="N7" i="20"/>
  <c r="M7" i="20"/>
  <c r="L7" i="20"/>
  <c r="K7" i="20"/>
  <c r="J7" i="20"/>
  <c r="I7" i="20"/>
  <c r="H7" i="20"/>
  <c r="G7" i="20"/>
  <c r="F7" i="20"/>
  <c r="E7" i="20"/>
  <c r="D7" i="20"/>
  <c r="C7" i="20"/>
  <c r="B7" i="20"/>
  <c r="A7" i="20"/>
  <c r="BE6" i="20"/>
  <c r="AU6" i="20"/>
  <c r="AE6" i="20"/>
  <c r="AC6" i="20"/>
  <c r="AA6" i="20"/>
  <c r="Y6" i="20"/>
  <c r="AQ6" i="20"/>
  <c r="AP6" i="20"/>
  <c r="AK6" i="20"/>
  <c r="AI6" i="20"/>
  <c r="AH6" i="20"/>
  <c r="AB6" i="20"/>
  <c r="X6" i="20"/>
  <c r="W6" i="20"/>
  <c r="V6" i="20"/>
  <c r="U6" i="20"/>
  <c r="T6" i="20"/>
  <c r="S6" i="20"/>
  <c r="R6" i="20"/>
  <c r="Q6" i="20"/>
  <c r="P6" i="20"/>
  <c r="O6" i="20"/>
  <c r="N6" i="20"/>
  <c r="M6" i="20"/>
  <c r="L6" i="20"/>
  <c r="K6" i="20"/>
  <c r="J6" i="20"/>
  <c r="I6" i="20"/>
  <c r="H6" i="20"/>
  <c r="G6" i="20"/>
  <c r="F6" i="20"/>
  <c r="E6" i="20"/>
  <c r="D6" i="20"/>
  <c r="C6" i="20"/>
  <c r="B6" i="20"/>
  <c r="A6" i="20"/>
  <c r="BE5" i="20"/>
  <c r="AU5" i="20"/>
  <c r="AG5" i="20"/>
  <c r="AE5" i="20"/>
  <c r="AC5" i="20"/>
  <c r="AA5" i="20"/>
  <c r="Y5" i="20"/>
  <c r="AQ5" i="20"/>
  <c r="AP5" i="20"/>
  <c r="AL5" i="20"/>
  <c r="AK5" i="20"/>
  <c r="AJ5" i="20"/>
  <c r="AI5" i="20"/>
  <c r="AB5" i="20"/>
  <c r="X5" i="20"/>
  <c r="W5" i="20"/>
  <c r="V5" i="20"/>
  <c r="U5" i="20"/>
  <c r="T5" i="20"/>
  <c r="S5" i="20"/>
  <c r="R5" i="20"/>
  <c r="Q5" i="20"/>
  <c r="P5" i="20"/>
  <c r="O5" i="20"/>
  <c r="N5" i="20"/>
  <c r="M5" i="20"/>
  <c r="L5" i="20"/>
  <c r="K5" i="20"/>
  <c r="J5" i="20"/>
  <c r="I5" i="20"/>
  <c r="H5" i="20"/>
  <c r="G5" i="20"/>
  <c r="F5" i="20"/>
  <c r="E5" i="20"/>
  <c r="D5" i="20"/>
  <c r="C5" i="20"/>
  <c r="B5" i="20"/>
  <c r="A5" i="20"/>
  <c r="BE4" i="20"/>
  <c r="AU4" i="20"/>
  <c r="AG4" i="20"/>
  <c r="AE4" i="20"/>
  <c r="AC4" i="20"/>
  <c r="AA4" i="20"/>
  <c r="Y4" i="20"/>
  <c r="AQ4" i="20"/>
  <c r="AP4" i="20"/>
  <c r="AK4" i="20"/>
  <c r="AJ4" i="20"/>
  <c r="AI4" i="20"/>
  <c r="AB4" i="20"/>
  <c r="X4" i="20"/>
  <c r="W4" i="20"/>
  <c r="V4" i="20"/>
  <c r="U4" i="20"/>
  <c r="T4" i="20"/>
  <c r="S4" i="20"/>
  <c r="R4" i="20"/>
  <c r="Q4" i="20"/>
  <c r="P4" i="20"/>
  <c r="O4" i="20"/>
  <c r="N4" i="20"/>
  <c r="M4" i="20"/>
  <c r="L4" i="20"/>
  <c r="K4" i="20"/>
  <c r="J4" i="20"/>
  <c r="I4" i="20"/>
  <c r="H4" i="20"/>
  <c r="G4" i="20"/>
  <c r="F4" i="20"/>
  <c r="E4" i="20"/>
  <c r="D4" i="20"/>
  <c r="C4" i="20"/>
  <c r="B4" i="20"/>
  <c r="A4" i="20"/>
  <c r="BE3" i="20"/>
  <c r="AU3" i="20"/>
  <c r="AG3" i="20"/>
  <c r="AE3" i="20"/>
  <c r="AC3" i="20"/>
  <c r="AA3" i="20"/>
  <c r="Y3" i="20"/>
  <c r="AQ3" i="20"/>
  <c r="AP3" i="20"/>
  <c r="AK3" i="20"/>
  <c r="AI3" i="20"/>
  <c r="AF3" i="20"/>
  <c r="Z3" i="20"/>
  <c r="X3" i="20"/>
  <c r="W3" i="20"/>
  <c r="V3" i="20"/>
  <c r="U3" i="20"/>
  <c r="T3" i="20"/>
  <c r="S3" i="20"/>
  <c r="R3" i="20"/>
  <c r="Q3" i="20"/>
  <c r="P3" i="20"/>
  <c r="O3" i="20"/>
  <c r="N3" i="20"/>
  <c r="M3" i="20"/>
  <c r="L3" i="20"/>
  <c r="K3" i="20"/>
  <c r="J3" i="20"/>
  <c r="I3" i="20"/>
  <c r="H3" i="20"/>
  <c r="G3" i="20"/>
  <c r="F3" i="20"/>
  <c r="E3" i="20"/>
  <c r="D3" i="20"/>
  <c r="C3" i="20"/>
  <c r="B3" i="20"/>
  <c r="A3" i="20"/>
  <c r="B99" i="15"/>
  <c r="B100" i="15" s="1"/>
  <c r="B101" i="15" s="1"/>
  <c r="B102" i="15" s="1"/>
  <c r="B103" i="15" s="1"/>
  <c r="B104" i="15" s="1"/>
  <c r="B105" i="15" s="1"/>
  <c r="B106" i="15" s="1"/>
  <c r="B107" i="15" s="1"/>
  <c r="B108" i="15" s="1"/>
  <c r="B109" i="15" s="1"/>
  <c r="B110" i="15" s="1"/>
  <c r="B111" i="15" s="1"/>
  <c r="B112" i="15" s="1"/>
  <c r="B113" i="15" s="1"/>
  <c r="B114" i="15" s="1"/>
  <c r="B115" i="15" s="1"/>
  <c r="B116" i="15" s="1"/>
  <c r="B117" i="15" s="1"/>
  <c r="B118" i="15" s="1"/>
  <c r="B119" i="15" s="1"/>
  <c r="B120" i="15" s="1"/>
  <c r="B121" i="15" s="1"/>
  <c r="B122" i="15" s="1"/>
  <c r="B123" i="15" s="1"/>
  <c r="B124" i="15" s="1"/>
  <c r="B125" i="15" s="1"/>
  <c r="B126" i="15" s="1"/>
  <c r="B127" i="15" s="1"/>
  <c r="B128" i="15" s="1"/>
  <c r="B129" i="15" s="1"/>
  <c r="B130" i="15" s="1"/>
  <c r="B131" i="15" s="1"/>
  <c r="B132" i="15" s="1"/>
  <c r="B139" i="15" s="1"/>
  <c r="B140" i="15" s="1"/>
  <c r="B141" i="15" s="1"/>
  <c r="B142" i="15" s="1"/>
  <c r="B143" i="15" s="1"/>
  <c r="B144" i="15" s="1"/>
  <c r="B145" i="15" s="1"/>
  <c r="B146" i="15" s="1"/>
  <c r="B147" i="15" s="1"/>
  <c r="B148" i="15" s="1"/>
  <c r="B149" i="15" s="1"/>
  <c r="B150" i="15" s="1"/>
  <c r="B151" i="15" s="1"/>
  <c r="B152" i="15" s="1"/>
  <c r="B153" i="15" s="1"/>
  <c r="B154" i="15" s="1"/>
  <c r="B155" i="15" s="1"/>
  <c r="B156" i="15" s="1"/>
  <c r="B157" i="15" s="1"/>
  <c r="B158" i="15" s="1"/>
  <c r="B159" i="15" s="1"/>
  <c r="B160" i="15" s="1"/>
  <c r="B161" i="15" s="1"/>
  <c r="B162" i="15" s="1"/>
  <c r="B163" i="15" s="1"/>
  <c r="B164" i="15" s="1"/>
  <c r="B165" i="15" s="1"/>
  <c r="B166" i="15" s="1"/>
  <c r="B167" i="15" s="1"/>
  <c r="B168" i="15" s="1"/>
  <c r="B169" i="15" s="1"/>
  <c r="B170" i="15" s="1"/>
  <c r="B171" i="15" s="1"/>
  <c r="B172" i="15" s="1"/>
  <c r="B173" i="15" s="1"/>
  <c r="B180" i="15" s="1"/>
  <c r="B181" i="15" s="1"/>
  <c r="B182" i="15" s="1"/>
  <c r="B183" i="15" s="1"/>
  <c r="B184" i="15" s="1"/>
  <c r="B185" i="15" s="1"/>
  <c r="B186" i="15" s="1"/>
  <c r="B187" i="15" s="1"/>
  <c r="B188" i="15" s="1"/>
  <c r="B189" i="15" s="1"/>
  <c r="B190" i="15" s="1"/>
  <c r="B191" i="15" s="1"/>
  <c r="B192" i="15" s="1"/>
  <c r="B193" i="15" s="1"/>
  <c r="B194" i="15" s="1"/>
  <c r="B195" i="15" s="1"/>
  <c r="B196" i="15" s="1"/>
  <c r="B197" i="15" s="1"/>
  <c r="B198" i="15" s="1"/>
  <c r="B199" i="15" s="1"/>
  <c r="B200" i="15" s="1"/>
  <c r="B201" i="15" s="1"/>
  <c r="B202" i="15" s="1"/>
  <c r="B203" i="15" s="1"/>
  <c r="B204" i="15" s="1"/>
  <c r="B205" i="15" s="1"/>
  <c r="B206" i="15" s="1"/>
  <c r="B207" i="15" s="1"/>
  <c r="B208" i="15" s="1"/>
  <c r="B209" i="15" s="1"/>
  <c r="B210" i="15" s="1"/>
  <c r="B211" i="15" s="1"/>
  <c r="B212" i="15" s="1"/>
  <c r="B213" i="15" s="1"/>
  <c r="B214" i="15" s="1"/>
  <c r="B58" i="15"/>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33" i="15"/>
  <c r="B34" i="15" s="1"/>
  <c r="B35" i="15" s="1"/>
  <c r="B36" i="15" s="1"/>
  <c r="B37" i="15" s="1"/>
  <c r="B38" i="15" s="1"/>
  <c r="B39" i="15" s="1"/>
  <c r="B40" i="15" s="1"/>
  <c r="B41" i="15" s="1"/>
  <c r="B42" i="15" s="1"/>
  <c r="B43" i="15" s="1"/>
  <c r="B44" i="15" s="1"/>
  <c r="B45" i="15" s="1"/>
  <c r="B46" i="15" s="1"/>
  <c r="B47" i="15" s="1"/>
  <c r="B48" i="15" s="1"/>
  <c r="B49" i="15" s="1"/>
  <c r="B50" i="15" s="1"/>
  <c r="AE3" i="15"/>
  <c r="AA176" i="15" s="1"/>
  <c r="BC220" i="20"/>
  <c r="BC219" i="20"/>
  <c r="BC218" i="20"/>
  <c r="BC217" i="20"/>
  <c r="BC216" i="20"/>
  <c r="BC215" i="20"/>
  <c r="BC214" i="20"/>
  <c r="BC213" i="20"/>
  <c r="BC212" i="20"/>
  <c r="AW210" i="20"/>
  <c r="AW114" i="20"/>
  <c r="AW82" i="20"/>
  <c r="AW61" i="20"/>
  <c r="AW60" i="20"/>
  <c r="AW59" i="20"/>
  <c r="BC56" i="20"/>
  <c r="AW55" i="20"/>
  <c r="AW53" i="20"/>
  <c r="BC52" i="20"/>
  <c r="AW47" i="20"/>
  <c r="BC46" i="20"/>
  <c r="AW42" i="20"/>
  <c r="BC41" i="20"/>
  <c r="AW40" i="20"/>
  <c r="BC37" i="20"/>
  <c r="AW36" i="20"/>
  <c r="AW34" i="20"/>
  <c r="AW32" i="20"/>
  <c r="AW31" i="20"/>
  <c r="BC30" i="20"/>
  <c r="AW28" i="20"/>
  <c r="AW26" i="20"/>
  <c r="AW24" i="20"/>
  <c r="AW22" i="20"/>
  <c r="AW21" i="20"/>
  <c r="BC20" i="20"/>
  <c r="AW19" i="20"/>
  <c r="BC17" i="20"/>
  <c r="BC14" i="20"/>
  <c r="AW12" i="20"/>
  <c r="AW10" i="20"/>
  <c r="AW9" i="20"/>
  <c r="AW8" i="20"/>
  <c r="AW7" i="20"/>
  <c r="AW6" i="20"/>
  <c r="BC82" i="20"/>
  <c r="BC210" i="20"/>
  <c r="BC71" i="20"/>
  <c r="AW71" i="20"/>
  <c r="BC75" i="20"/>
  <c r="AW75" i="20"/>
  <c r="BC79" i="20"/>
  <c r="AW79" i="20"/>
  <c r="BC83" i="20"/>
  <c r="AW83" i="20"/>
  <c r="BC87" i="20"/>
  <c r="BC91" i="20"/>
  <c r="AW91" i="20"/>
  <c r="BC95" i="20"/>
  <c r="BC99" i="20"/>
  <c r="AW99" i="20"/>
  <c r="BC103" i="20"/>
  <c r="AW103" i="20"/>
  <c r="BC107" i="20"/>
  <c r="AW107" i="20"/>
  <c r="BC111" i="20"/>
  <c r="AW111" i="20"/>
  <c r="BC115" i="20"/>
  <c r="AW115" i="20"/>
  <c r="BC119" i="20"/>
  <c r="AW119" i="20"/>
  <c r="BC123" i="20"/>
  <c r="AW123" i="20"/>
  <c r="BC127" i="20"/>
  <c r="AW127" i="20"/>
  <c r="BC131" i="20"/>
  <c r="AW131" i="20"/>
  <c r="BC135" i="20"/>
  <c r="AW135" i="20"/>
  <c r="BC139" i="20"/>
  <c r="AW139" i="20"/>
  <c r="BC143" i="20"/>
  <c r="AW143" i="20"/>
  <c r="BC147" i="20"/>
  <c r="AW147" i="20"/>
  <c r="BC151" i="20"/>
  <c r="AW151" i="20"/>
  <c r="BC155" i="20"/>
  <c r="AW155" i="20"/>
  <c r="BC159" i="20"/>
  <c r="AW159" i="20"/>
  <c r="BC163" i="20"/>
  <c r="AW163" i="20"/>
  <c r="BC167" i="20"/>
  <c r="AW167" i="20"/>
  <c r="BC171" i="20"/>
  <c r="AW171" i="20"/>
  <c r="BC175" i="20"/>
  <c r="AW175" i="20"/>
  <c r="BC179" i="20"/>
  <c r="AW179" i="20"/>
  <c r="BC183" i="20"/>
  <c r="AW183" i="20"/>
  <c r="BC187" i="20"/>
  <c r="AW187" i="20"/>
  <c r="BC191" i="20"/>
  <c r="AW191" i="20"/>
  <c r="BC195" i="20"/>
  <c r="AW195" i="20"/>
  <c r="BC199" i="20"/>
  <c r="AW199" i="20"/>
  <c r="BC203" i="20"/>
  <c r="AW203" i="20"/>
  <c r="BC207" i="20"/>
  <c r="AW207" i="20"/>
  <c r="BC211" i="20"/>
  <c r="AW211" i="20"/>
  <c r="BC68" i="20"/>
  <c r="BC72" i="20"/>
  <c r="AW72" i="20"/>
  <c r="BC76" i="20"/>
  <c r="AW76" i="20"/>
  <c r="BC80" i="20"/>
  <c r="AW80" i="20"/>
  <c r="BC84" i="20"/>
  <c r="AW84" i="20"/>
  <c r="AW88" i="20"/>
  <c r="BC92" i="20"/>
  <c r="AW92" i="20"/>
  <c r="BC96" i="20"/>
  <c r="AW96" i="20"/>
  <c r="BC100" i="20"/>
  <c r="AW100" i="20"/>
  <c r="BC104" i="20"/>
  <c r="AW104" i="20"/>
  <c r="BC108" i="20"/>
  <c r="AW108" i="20"/>
  <c r="BC112" i="20"/>
  <c r="AW112" i="20"/>
  <c r="BC116" i="20"/>
  <c r="AW116" i="20"/>
  <c r="BC120" i="20"/>
  <c r="AW120" i="20"/>
  <c r="BC124" i="20"/>
  <c r="AW124" i="20"/>
  <c r="BC128" i="20"/>
  <c r="AW128" i="20"/>
  <c r="BC132" i="20"/>
  <c r="AW132" i="20"/>
  <c r="BC136" i="20"/>
  <c r="AW136" i="20"/>
  <c r="BC140" i="20"/>
  <c r="BC144" i="20"/>
  <c r="AW144" i="20"/>
  <c r="BC148" i="20"/>
  <c r="AW148" i="20"/>
  <c r="BC152" i="20"/>
  <c r="AW152" i="20"/>
  <c r="BC156" i="20"/>
  <c r="AW156" i="20"/>
  <c r="BC160" i="20"/>
  <c r="AW160" i="20"/>
  <c r="BC164" i="20"/>
  <c r="AW164" i="20"/>
  <c r="BC168" i="20"/>
  <c r="AW168" i="20"/>
  <c r="BC172" i="20"/>
  <c r="AW172" i="20"/>
  <c r="BC176" i="20"/>
  <c r="AW176" i="20"/>
  <c r="BC180" i="20"/>
  <c r="AW180" i="20"/>
  <c r="BC184" i="20"/>
  <c r="AW184" i="20"/>
  <c r="BC188" i="20"/>
  <c r="AW188" i="20"/>
  <c r="AW192" i="20"/>
  <c r="BC196" i="20"/>
  <c r="AW196" i="20"/>
  <c r="BC200" i="20"/>
  <c r="AW200" i="20"/>
  <c r="BC204" i="20"/>
  <c r="AW204" i="20"/>
  <c r="BC208" i="20"/>
  <c r="AW208" i="20"/>
  <c r="BC69" i="20"/>
  <c r="AW69" i="20"/>
  <c r="BC73" i="20"/>
  <c r="AW73" i="20"/>
  <c r="BC77" i="20"/>
  <c r="AW77" i="20"/>
  <c r="BC81" i="20"/>
  <c r="AW81" i="20"/>
  <c r="BC85" i="20"/>
  <c r="AW85" i="20"/>
  <c r="BC89" i="20"/>
  <c r="AW89" i="20"/>
  <c r="BC93" i="20"/>
  <c r="AW93" i="20"/>
  <c r="BC97" i="20"/>
  <c r="AW97" i="20"/>
  <c r="BC101" i="20"/>
  <c r="AW101" i="20"/>
  <c r="BC105" i="20"/>
  <c r="AW105" i="20"/>
  <c r="BC109" i="20"/>
  <c r="BC113" i="20"/>
  <c r="AW113" i="20"/>
  <c r="BC117" i="20"/>
  <c r="AW117" i="20"/>
  <c r="BC121" i="20"/>
  <c r="AW121" i="20"/>
  <c r="BC125" i="20"/>
  <c r="AW125" i="20"/>
  <c r="BC129" i="20"/>
  <c r="AW129" i="20"/>
  <c r="BC133" i="20"/>
  <c r="AW133" i="20"/>
  <c r="BC137" i="20"/>
  <c r="AW137" i="20"/>
  <c r="BC141" i="20"/>
  <c r="AW141" i="20"/>
  <c r="BC145" i="20"/>
  <c r="AW145" i="20"/>
  <c r="BC149" i="20"/>
  <c r="AW149" i="20"/>
  <c r="BC153" i="20"/>
  <c r="AW153" i="20"/>
  <c r="BC157" i="20"/>
  <c r="AW157" i="20"/>
  <c r="BC161" i="20"/>
  <c r="AW161" i="20"/>
  <c r="BC165" i="20"/>
  <c r="AW165" i="20"/>
  <c r="BC169" i="20"/>
  <c r="AW169" i="20"/>
  <c r="BC173" i="20"/>
  <c r="AW173" i="20"/>
  <c r="BC177" i="20"/>
  <c r="AW177" i="20"/>
  <c r="BC181" i="20"/>
  <c r="AW181" i="20"/>
  <c r="BC185" i="20"/>
  <c r="AW185" i="20"/>
  <c r="BC189" i="20"/>
  <c r="AW189" i="20"/>
  <c r="BC193" i="20"/>
  <c r="AW193" i="20"/>
  <c r="BC197" i="20"/>
  <c r="AW197" i="20"/>
  <c r="BC201" i="20"/>
  <c r="AW201" i="20"/>
  <c r="BC205" i="20"/>
  <c r="AW205" i="20"/>
  <c r="BC209" i="20"/>
  <c r="AW209" i="20"/>
  <c r="BC70" i="20"/>
  <c r="AW70" i="20"/>
  <c r="BC74" i="20"/>
  <c r="AW74" i="20"/>
  <c r="BC78" i="20"/>
  <c r="AW78" i="20"/>
  <c r="BC86" i="20"/>
  <c r="AW86" i="20"/>
  <c r="BC90" i="20"/>
  <c r="AW90" i="20"/>
  <c r="BC94" i="20"/>
  <c r="AW94" i="20"/>
  <c r="BC98" i="20"/>
  <c r="AW98" i="20"/>
  <c r="BC102" i="20"/>
  <c r="AW102" i="20"/>
  <c r="BC106" i="20"/>
  <c r="AW106" i="20"/>
  <c r="BC110" i="20"/>
  <c r="AW110" i="20"/>
  <c r="BC118" i="20"/>
  <c r="BC122" i="20"/>
  <c r="AW122" i="20"/>
  <c r="BC126" i="20"/>
  <c r="AW126" i="20"/>
  <c r="BC130" i="20"/>
  <c r="AW130" i="20"/>
  <c r="BC134" i="20"/>
  <c r="AW134" i="20"/>
  <c r="BC138" i="20"/>
  <c r="AW138" i="20"/>
  <c r="BC142" i="20"/>
  <c r="AW142" i="20"/>
  <c r="BC146" i="20"/>
  <c r="AW146" i="20"/>
  <c r="BC150" i="20"/>
  <c r="AW150" i="20"/>
  <c r="BC154" i="20"/>
  <c r="AW154" i="20"/>
  <c r="BC158" i="20"/>
  <c r="AW158" i="20"/>
  <c r="BC162" i="20"/>
  <c r="AW162" i="20"/>
  <c r="BC166" i="20"/>
  <c r="AW166" i="20"/>
  <c r="BC170" i="20"/>
  <c r="AW170" i="20"/>
  <c r="BC174" i="20"/>
  <c r="AW174" i="20"/>
  <c r="BC178" i="20"/>
  <c r="AW178" i="20"/>
  <c r="BC182" i="20"/>
  <c r="AW182" i="20"/>
  <c r="BC186" i="20"/>
  <c r="AW186" i="20"/>
  <c r="BC190" i="20"/>
  <c r="AW190" i="20"/>
  <c r="BC194" i="20"/>
  <c r="AW194" i="20"/>
  <c r="BC198" i="20"/>
  <c r="AW198" i="20"/>
  <c r="BC202" i="20"/>
  <c r="AW202" i="20"/>
  <c r="BC206" i="20"/>
  <c r="AW206" i="20"/>
  <c r="BC114" i="20"/>
  <c r="BC47" i="20"/>
  <c r="BC51" i="20"/>
  <c r="AW51" i="20"/>
  <c r="BC67" i="20"/>
  <c r="AW67" i="20"/>
  <c r="BC44" i="20"/>
  <c r="AW44" i="20"/>
  <c r="BC48" i="20"/>
  <c r="AW48" i="20"/>
  <c r="AW56" i="20"/>
  <c r="BC64" i="20"/>
  <c r="AW64" i="20"/>
  <c r="AW17" i="20"/>
  <c r="BC21" i="20"/>
  <c r="AW25" i="20"/>
  <c r="BC29" i="20"/>
  <c r="AW29" i="20"/>
  <c r="BC53" i="20"/>
  <c r="BC57" i="20"/>
  <c r="AW57" i="20"/>
  <c r="BC61" i="20"/>
  <c r="BC65" i="20"/>
  <c r="AW65" i="20"/>
  <c r="BC55" i="20"/>
  <c r="BC63" i="20"/>
  <c r="AW63" i="20"/>
  <c r="AW20" i="20"/>
  <c r="BC24" i="20"/>
  <c r="BC32" i="20"/>
  <c r="BC40" i="20"/>
  <c r="AW52" i="20"/>
  <c r="AW14" i="20"/>
  <c r="BC42" i="20"/>
  <c r="BC54" i="20"/>
  <c r="AW54" i="20"/>
  <c r="BC58" i="20"/>
  <c r="AW58" i="20"/>
  <c r="BC62" i="20"/>
  <c r="AW62" i="20"/>
  <c r="BC66" i="20"/>
  <c r="AW66" i="20"/>
  <c r="BC39" i="20"/>
  <c r="AW39" i="20"/>
  <c r="BC23" i="20"/>
  <c r="AW23" i="20"/>
  <c r="BC33" i="20"/>
  <c r="AW33" i="20"/>
  <c r="BC28" i="20"/>
  <c r="AW46" i="20"/>
  <c r="BC34" i="20"/>
  <c r="BC13" i="20"/>
  <c r="AW13" i="20"/>
  <c r="BC10" i="20"/>
  <c r="BC9" i="20"/>
  <c r="BC45" i="20"/>
  <c r="AW45" i="20"/>
  <c r="BC4" i="20"/>
  <c r="AW4" i="20"/>
  <c r="AW30" i="20"/>
  <c r="BC16" i="20"/>
  <c r="AW16" i="20"/>
  <c r="BC8" i="20"/>
  <c r="BC6" i="20"/>
  <c r="BA219" i="20"/>
  <c r="BA215" i="20"/>
  <c r="BA209" i="20"/>
  <c r="BA205" i="20"/>
  <c r="BA203" i="20"/>
  <c r="BA201" i="20"/>
  <c r="BA199" i="20"/>
  <c r="BA197" i="20"/>
  <c r="BA193" i="20"/>
  <c r="BA191" i="20"/>
  <c r="BA189" i="20"/>
  <c r="BA187" i="20"/>
  <c r="BA183" i="20"/>
  <c r="BA179" i="20"/>
  <c r="BA177" i="20"/>
  <c r="BA175" i="20"/>
  <c r="BA173" i="20"/>
  <c r="BA171" i="20"/>
  <c r="BA167" i="20"/>
  <c r="BA163" i="20"/>
  <c r="BA161" i="20"/>
  <c r="BA159" i="20"/>
  <c r="BA157" i="20"/>
  <c r="BA155" i="20"/>
  <c r="BA151" i="20"/>
  <c r="BA147" i="20"/>
  <c r="BA145" i="20"/>
  <c r="BA143" i="20"/>
  <c r="BA141" i="20"/>
  <c r="BA139" i="20"/>
  <c r="BA135" i="20"/>
  <c r="BA133" i="20"/>
  <c r="BA131" i="20"/>
  <c r="BA129" i="20"/>
  <c r="BA127" i="20"/>
  <c r="BA124" i="20"/>
  <c r="BA123" i="20"/>
  <c r="BA121" i="20"/>
  <c r="BA120" i="20"/>
  <c r="BA119" i="20"/>
  <c r="BA117" i="20"/>
  <c r="BA116" i="20"/>
  <c r="BA114" i="20"/>
  <c r="BA113" i="20"/>
  <c r="BA112" i="20"/>
  <c r="BA109" i="20"/>
  <c r="BA108" i="20"/>
  <c r="BA107" i="20"/>
  <c r="BA106" i="20"/>
  <c r="BA102" i="20"/>
  <c r="BA98" i="20"/>
  <c r="BA96" i="20"/>
  <c r="BA94" i="20"/>
  <c r="BA92" i="20"/>
  <c r="BA90" i="20"/>
  <c r="BA88" i="20"/>
  <c r="BA85" i="20"/>
  <c r="BA84" i="20"/>
  <c r="BA83" i="20"/>
  <c r="BA81" i="20"/>
  <c r="BA80" i="20"/>
  <c r="BA79" i="20"/>
  <c r="BA77" i="20"/>
  <c r="BA76" i="20"/>
  <c r="BA75" i="20"/>
  <c r="BA73" i="20"/>
  <c r="BA72" i="20"/>
  <c r="BA71" i="20"/>
  <c r="BA70" i="20"/>
  <c r="BA69" i="20"/>
  <c r="BA68" i="20"/>
  <c r="BA67" i="20"/>
  <c r="BA66" i="20"/>
  <c r="BA65" i="20"/>
  <c r="BA64" i="20"/>
  <c r="BA62" i="20"/>
  <c r="BA61" i="20"/>
  <c r="BA60" i="20"/>
  <c r="BA59" i="20"/>
  <c r="BA58" i="20"/>
  <c r="BA56" i="20"/>
  <c r="BA55" i="20"/>
  <c r="BA53" i="20"/>
  <c r="BA52" i="20"/>
  <c r="BA51" i="20"/>
  <c r="BA50" i="20"/>
  <c r="BA49" i="20"/>
  <c r="BA48" i="20"/>
  <c r="BA43" i="20"/>
  <c r="BA41" i="20"/>
  <c r="BA40" i="20"/>
  <c r="BA37" i="20"/>
  <c r="BA35" i="20"/>
  <c r="BA31" i="20"/>
  <c r="BA27" i="20"/>
  <c r="BA23" i="20"/>
  <c r="BA22" i="20"/>
  <c r="BA21" i="20"/>
  <c r="BA20" i="20"/>
  <c r="BA19" i="20"/>
  <c r="BA17" i="20"/>
  <c r="BA16" i="20"/>
  <c r="BA15" i="20"/>
  <c r="BA14" i="20"/>
  <c r="BA13" i="20"/>
  <c r="BA12" i="20"/>
  <c r="BA10" i="20"/>
  <c r="BA8" i="20"/>
  <c r="BA7" i="20"/>
  <c r="BA6" i="20"/>
  <c r="BA5" i="20"/>
  <c r="BA3" i="20"/>
  <c r="R7" i="11"/>
  <c r="K19" i="11"/>
  <c r="D18" i="11"/>
  <c r="D17" i="11"/>
  <c r="D13" i="11"/>
  <c r="P23" i="14"/>
  <c r="H17" i="14" s="1"/>
  <c r="B8" i="15"/>
  <c r="BA74" i="20" l="1"/>
  <c r="BA100" i="20"/>
  <c r="BA111" i="20"/>
  <c r="BA195" i="20"/>
  <c r="BA207" i="20"/>
  <c r="BA78" i="20"/>
  <c r="BA89" i="20"/>
  <c r="BA103" i="20"/>
  <c r="BA115" i="20"/>
  <c r="BA138" i="20"/>
  <c r="BA168" i="20"/>
  <c r="BA208" i="20"/>
  <c r="BA82" i="20"/>
  <c r="BA130" i="20"/>
  <c r="BA211" i="20"/>
  <c r="BA95" i="20"/>
  <c r="BA152" i="20"/>
  <c r="BA184" i="20"/>
  <c r="BA216" i="20"/>
  <c r="BA54" i="20"/>
  <c r="BA101" i="20"/>
  <c r="BA142" i="20"/>
  <c r="BA166" i="20"/>
  <c r="BA182" i="20"/>
  <c r="BA190" i="20"/>
  <c r="BA198" i="20"/>
  <c r="BA206" i="20"/>
  <c r="BA214" i="20"/>
  <c r="BA122" i="20"/>
  <c r="BA9" i="20"/>
  <c r="BA91" i="20"/>
  <c r="BA220" i="20"/>
  <c r="BA162" i="20"/>
  <c r="BA186" i="20"/>
  <c r="BA218" i="20"/>
  <c r="BA25" i="20"/>
  <c r="BA86" i="20"/>
  <c r="BA118" i="20"/>
  <c r="BA126" i="20"/>
  <c r="BA134" i="20"/>
  <c r="BA140" i="20"/>
  <c r="BA148" i="20"/>
  <c r="BA156" i="20"/>
  <c r="BA164" i="20"/>
  <c r="BA172" i="20"/>
  <c r="BA180" i="20"/>
  <c r="BA188" i="20"/>
  <c r="BA212" i="20"/>
  <c r="BA150" i="20"/>
  <c r="BA158" i="20"/>
  <c r="BA174" i="20"/>
  <c r="BA46" i="20"/>
  <c r="BA132" i="20"/>
  <c r="BA110" i="20"/>
  <c r="BA42" i="20"/>
  <c r="BA97" i="20"/>
  <c r="BA146" i="20"/>
  <c r="BA154" i="20"/>
  <c r="BA170" i="20"/>
  <c r="BA178" i="20"/>
  <c r="BA194" i="20"/>
  <c r="BA202" i="20"/>
  <c r="BA210" i="20"/>
  <c r="BA29" i="20"/>
  <c r="BA87" i="20"/>
  <c r="BA128" i="20"/>
  <c r="BA136" i="20"/>
  <c r="BA93" i="20"/>
  <c r="BA99" i="20"/>
  <c r="BA196" i="20"/>
  <c r="BA204" i="20"/>
  <c r="BC59" i="20"/>
  <c r="AW41" i="20"/>
  <c r="AW37" i="20"/>
  <c r="BC19" i="20"/>
  <c r="AW3" i="20"/>
  <c r="BD212" i="20"/>
  <c r="BD214" i="20"/>
  <c r="BD218" i="20"/>
  <c r="BD220" i="20"/>
  <c r="BD216" i="20"/>
  <c r="BD213" i="20"/>
  <c r="BD217" i="20"/>
  <c r="H15" i="14"/>
  <c r="BA33" i="20"/>
  <c r="BA11" i="20"/>
  <c r="BA44" i="20"/>
  <c r="BA28" i="20"/>
  <c r="BA18" i="20"/>
  <c r="BA24" i="20"/>
  <c r="BA30" i="20"/>
  <c r="BA38" i="20"/>
  <c r="BA36" i="20"/>
  <c r="BA26" i="20"/>
  <c r="BA34" i="20"/>
  <c r="BA45" i="20"/>
  <c r="BA4" i="20"/>
  <c r="Y57" i="20"/>
  <c r="AD57" i="20"/>
  <c r="AL57" i="20"/>
  <c r="AB57" i="20"/>
  <c r="AF57" i="20"/>
  <c r="AH57" i="20"/>
  <c r="Z57" i="20"/>
  <c r="AJ57" i="20"/>
  <c r="AE57" i="20"/>
  <c r="AC57" i="20"/>
  <c r="A57" i="20"/>
  <c r="AG57" i="20"/>
  <c r="AK57" i="20"/>
  <c r="AA57" i="20"/>
  <c r="AI57" i="20"/>
  <c r="BA32" i="20"/>
  <c r="BC26" i="20"/>
  <c r="BC31" i="20"/>
  <c r="BC7" i="20"/>
  <c r="BC22" i="20"/>
  <c r="BC60" i="20"/>
  <c r="BC12" i="20"/>
  <c r="BC36" i="20"/>
  <c r="BC5" i="20"/>
  <c r="AW27" i="20"/>
  <c r="AW15" i="20"/>
  <c r="AS3" i="20"/>
  <c r="AS15" i="20"/>
  <c r="AM38" i="20"/>
  <c r="AM45" i="20"/>
  <c r="BB220" i="20"/>
  <c r="BA63" i="20"/>
  <c r="BA104" i="20"/>
  <c r="A20" i="14"/>
  <c r="AV1" i="20"/>
  <c r="H13" i="14"/>
  <c r="BA57" i="20"/>
  <c r="H23" i="15"/>
  <c r="F176" i="15"/>
  <c r="F135" i="15"/>
  <c r="Y16" i="15"/>
  <c r="F94" i="15"/>
  <c r="K8" i="15"/>
  <c r="G8" i="15" s="1"/>
  <c r="S8" i="15"/>
  <c r="Y21" i="15"/>
  <c r="Y12" i="15"/>
  <c r="H21" i="15"/>
  <c r="O8" i="15"/>
  <c r="H16" i="15"/>
  <c r="H27" i="15"/>
  <c r="H14" i="15"/>
  <c r="H12" i="15"/>
  <c r="F53" i="15"/>
  <c r="Y25" i="15"/>
  <c r="H25" i="15"/>
  <c r="AM44" i="20"/>
  <c r="AG15" i="20"/>
  <c r="AS25" i="20"/>
  <c r="AS50" i="20"/>
  <c r="AS10" i="20"/>
  <c r="AS12" i="20"/>
  <c r="AS33" i="20"/>
  <c r="AB44" i="20"/>
  <c r="AM14" i="20"/>
  <c r="AM16" i="20"/>
  <c r="AM33" i="20"/>
  <c r="AM50" i="20"/>
  <c r="AM17" i="20"/>
  <c r="AM55" i="20"/>
  <c r="AM30" i="20"/>
  <c r="AM34" i="20"/>
  <c r="AM15" i="20"/>
  <c r="AM32" i="20"/>
  <c r="BB217" i="20"/>
  <c r="AS4" i="20"/>
  <c r="AS7" i="20"/>
  <c r="AA12" i="20"/>
  <c r="AM12" i="20"/>
  <c r="AS13" i="20"/>
  <c r="AS14" i="20"/>
  <c r="AS18" i="20"/>
  <c r="AS21" i="20"/>
  <c r="AS8" i="20"/>
  <c r="AS11" i="20"/>
  <c r="AS17" i="20"/>
  <c r="AS9" i="20"/>
  <c r="AS16" i="20"/>
  <c r="AS19" i="20"/>
  <c r="AM21" i="20"/>
  <c r="AS23" i="20"/>
  <c r="AS24" i="20"/>
  <c r="AS5" i="20"/>
  <c r="AS6" i="20"/>
  <c r="AS20" i="20"/>
  <c r="AB21" i="20"/>
  <c r="AS30" i="20"/>
  <c r="AS34" i="20"/>
  <c r="AS37" i="20"/>
  <c r="AM39" i="20"/>
  <c r="AM47" i="20"/>
  <c r="AS54" i="20"/>
  <c r="AS56" i="20"/>
  <c r="AS36" i="20"/>
  <c r="AS38" i="20"/>
  <c r="AS40" i="20"/>
  <c r="AS48" i="20"/>
  <c r="AS51" i="20"/>
  <c r="AS28" i="20"/>
  <c r="AS32" i="20"/>
  <c r="AG38" i="20"/>
  <c r="AS39" i="20"/>
  <c r="AS41" i="20"/>
  <c r="AS47" i="20"/>
  <c r="AS49" i="20"/>
  <c r="AG51" i="20"/>
  <c r="AS52" i="20"/>
  <c r="AM56" i="20"/>
  <c r="AS35" i="20"/>
  <c r="AS42" i="20"/>
  <c r="AS44" i="20"/>
  <c r="AS53" i="20"/>
  <c r="AM24" i="20"/>
  <c r="AM48" i="20"/>
  <c r="AM4" i="20"/>
  <c r="AM51" i="20"/>
  <c r="AM27" i="20"/>
  <c r="AM18" i="20"/>
  <c r="AM35" i="20"/>
  <c r="AM41" i="20"/>
  <c r="AM7" i="20"/>
  <c r="AM9" i="20"/>
  <c r="AM29" i="20"/>
  <c r="AM42" i="20"/>
  <c r="AM5" i="20"/>
  <c r="AM3" i="20"/>
  <c r="AM49" i="20"/>
  <c r="AM10" i="20"/>
  <c r="AM37" i="20"/>
  <c r="AM54" i="20"/>
  <c r="AM40" i="20"/>
  <c r="AM26" i="20"/>
  <c r="AM43" i="20"/>
  <c r="AM46" i="20"/>
  <c r="AM19" i="20"/>
  <c r="AM31" i="20"/>
  <c r="AM8" i="20"/>
  <c r="AM28" i="20"/>
  <c r="AM6" i="20"/>
  <c r="AM36" i="20"/>
  <c r="AM22" i="20"/>
  <c r="AM52" i="20"/>
  <c r="AM11" i="20"/>
  <c r="Y18" i="15"/>
  <c r="Y27" i="15"/>
  <c r="H18" i="15"/>
  <c r="BB212" i="20"/>
  <c r="BB216" i="20"/>
  <c r="BB214" i="20"/>
  <c r="AA10" i="20"/>
  <c r="AA11" i="20"/>
  <c r="Z12" i="20"/>
  <c r="AS22" i="20"/>
  <c r="AM25" i="20"/>
  <c r="Z25" i="20"/>
  <c r="AS29" i="20"/>
  <c r="AM23" i="20"/>
  <c r="Z23" i="20"/>
  <c r="AS26" i="20"/>
  <c r="AG6" i="20"/>
  <c r="AG7" i="20"/>
  <c r="AG8" i="20"/>
  <c r="AG9" i="20"/>
  <c r="AG19" i="20"/>
  <c r="AG20" i="20"/>
  <c r="AS31" i="20"/>
  <c r="AS27" i="20"/>
  <c r="AG36" i="20"/>
  <c r="AG37" i="20"/>
  <c r="AA42" i="20"/>
  <c r="AS43" i="20"/>
  <c r="Z39" i="20"/>
  <c r="Z47" i="20"/>
  <c r="AG56" i="20"/>
  <c r="AG40" i="20"/>
  <c r="AS45" i="20"/>
  <c r="AS46" i="20"/>
  <c r="AG48" i="20"/>
  <c r="AA54" i="20"/>
  <c r="AS55" i="20"/>
  <c r="AM53" i="20"/>
  <c r="AM20" i="20"/>
  <c r="AM13" i="20"/>
  <c r="BD219" i="20"/>
  <c r="BB219" i="20"/>
  <c r="BB213" i="20"/>
  <c r="BD215" i="20"/>
  <c r="BB215" i="20"/>
  <c r="BB218" i="20"/>
  <c r="AA94" i="15"/>
  <c r="AA53" i="15"/>
  <c r="AN3" i="15"/>
  <c r="AA135" i="15"/>
  <c r="AS57" i="20" l="1"/>
  <c r="AF58" i="20"/>
  <c r="AJ58" i="20"/>
  <c r="AD58" i="20"/>
  <c r="AH58" i="20"/>
  <c r="AL58" i="20"/>
  <c r="AE58" i="20"/>
  <c r="AI58" i="20"/>
  <c r="A58" i="20"/>
  <c r="AC58" i="20"/>
  <c r="AB58" i="20"/>
  <c r="AA58" i="20"/>
  <c r="Y58" i="20"/>
  <c r="AK58" i="20"/>
  <c r="AM57" i="20"/>
  <c r="AO62" i="20"/>
  <c r="N135" i="15"/>
  <c r="N176" i="15"/>
  <c r="N94" i="15"/>
  <c r="N53" i="15"/>
  <c r="AG58" i="20" l="1"/>
  <c r="Z58" i="20"/>
  <c r="AM58" i="20"/>
  <c r="AH59" i="20"/>
  <c r="AF59" i="20"/>
  <c r="AD59" i="20"/>
  <c r="AJ59" i="20"/>
  <c r="AB59" i="20"/>
  <c r="AL59" i="20"/>
  <c r="AC59" i="20"/>
  <c r="AA59" i="20"/>
  <c r="AI59" i="20"/>
  <c r="AE59" i="20"/>
  <c r="Y59" i="20"/>
  <c r="A59" i="20"/>
  <c r="AK59" i="20"/>
  <c r="AG59" i="20" l="1"/>
  <c r="AS59" i="20"/>
  <c r="AS58" i="20"/>
  <c r="AB60" i="20"/>
  <c r="AJ60" i="20"/>
  <c r="AD60" i="20"/>
  <c r="AF60" i="20"/>
  <c r="AH60" i="20"/>
  <c r="AL60" i="20"/>
  <c r="AE60" i="20"/>
  <c r="AC60" i="20"/>
  <c r="AK60" i="20"/>
  <c r="AA60" i="20"/>
  <c r="A60" i="20"/>
  <c r="Y60" i="20"/>
  <c r="AI60" i="20"/>
  <c r="Z59" i="20"/>
  <c r="AM59" i="20"/>
  <c r="Z60" i="20" l="1"/>
  <c r="AM60" i="20"/>
  <c r="AG60" i="20"/>
  <c r="AD61" i="20"/>
  <c r="AL61" i="20"/>
  <c r="AJ61" i="20"/>
  <c r="AF61" i="20"/>
  <c r="AH61" i="20"/>
  <c r="AB61" i="20"/>
  <c r="Y61" i="20"/>
  <c r="AE61" i="20"/>
  <c r="AK61" i="20"/>
  <c r="AA61" i="20"/>
  <c r="AI61" i="20"/>
  <c r="AC61" i="20"/>
  <c r="A61" i="20"/>
  <c r="Z61" i="20" l="1"/>
  <c r="AM61" i="20"/>
  <c r="AF62" i="20"/>
  <c r="AH62" i="20"/>
  <c r="AD62" i="20"/>
  <c r="AJ62" i="20"/>
  <c r="AL62" i="20"/>
  <c r="AB62" i="20"/>
  <c r="Y62" i="20"/>
  <c r="A62" i="20"/>
  <c r="AE62" i="20"/>
  <c r="AI62" i="20"/>
  <c r="AC62" i="20"/>
  <c r="AK62" i="20"/>
  <c r="AA62" i="20"/>
  <c r="AG61" i="20"/>
  <c r="AS61" i="20"/>
  <c r="AS60" i="20"/>
  <c r="AH63" i="20" l="1"/>
  <c r="AD63" i="20"/>
  <c r="AF63" i="20"/>
  <c r="AJ63" i="20"/>
  <c r="AB63" i="20"/>
  <c r="AL63" i="20"/>
  <c r="AC63" i="20"/>
  <c r="AI63" i="20"/>
  <c r="AA63" i="20"/>
  <c r="Y63" i="20"/>
  <c r="AK63" i="20"/>
  <c r="A63" i="20"/>
  <c r="AE63" i="20"/>
  <c r="Z62" i="20"/>
  <c r="AM62" i="20"/>
  <c r="AS62" i="20"/>
  <c r="AG62" i="20"/>
  <c r="AG63" i="20" l="1"/>
  <c r="AS63" i="20"/>
  <c r="AB64" i="20"/>
  <c r="AJ64" i="20"/>
  <c r="AL64" i="20"/>
  <c r="AF64" i="20"/>
  <c r="AH64" i="20"/>
  <c r="AD64" i="20"/>
  <c r="Y64" i="20"/>
  <c r="AI64" i="20"/>
  <c r="AE64" i="20"/>
  <c r="A64" i="20"/>
  <c r="AC64" i="20"/>
  <c r="AA64" i="20"/>
  <c r="AK64" i="20"/>
  <c r="Z63" i="20"/>
  <c r="AM63" i="20"/>
  <c r="Z64" i="20" l="1"/>
  <c r="AM64" i="20"/>
  <c r="AG64" i="20"/>
  <c r="AS64" i="20"/>
  <c r="AD65" i="20"/>
  <c r="AL65" i="20"/>
  <c r="AH65" i="20"/>
  <c r="AF65" i="20"/>
  <c r="AJ65" i="20"/>
  <c r="AB65" i="20"/>
  <c r="Y65" i="20"/>
  <c r="AA65" i="20"/>
  <c r="AK65" i="20"/>
  <c r="AI65" i="20"/>
  <c r="AE65" i="20"/>
  <c r="AC65" i="20"/>
  <c r="A65" i="20"/>
  <c r="Z65" i="20" l="1"/>
  <c r="AM65" i="20"/>
  <c r="AF66" i="20"/>
  <c r="AD66" i="20"/>
  <c r="AH66" i="20"/>
  <c r="AJ66" i="20"/>
  <c r="AL66" i="20"/>
  <c r="AB66" i="20"/>
  <c r="AA66" i="20"/>
  <c r="Y66" i="20"/>
  <c r="AK66" i="20"/>
  <c r="A66" i="20"/>
  <c r="AC66" i="20"/>
  <c r="AI66" i="20"/>
  <c r="AE66" i="20"/>
  <c r="AG65" i="20"/>
  <c r="AS65" i="20"/>
  <c r="Z66" i="20" l="1"/>
  <c r="AM66" i="20"/>
  <c r="AS66" i="20"/>
  <c r="AG66" i="20"/>
  <c r="AH67" i="20"/>
  <c r="AB67" i="20"/>
  <c r="AL67" i="20"/>
  <c r="AF67" i="20"/>
  <c r="AJ67" i="20"/>
  <c r="AD67" i="20"/>
  <c r="AA67" i="20"/>
  <c r="AI67" i="20"/>
  <c r="A67" i="20"/>
  <c r="Y67" i="20"/>
  <c r="AK67" i="20"/>
  <c r="AE67" i="20"/>
  <c r="AC67" i="20"/>
  <c r="AB68" i="20" l="1"/>
  <c r="AJ68" i="20"/>
  <c r="AH68" i="20"/>
  <c r="AF68" i="20"/>
  <c r="AL68" i="20"/>
  <c r="AD68" i="20"/>
  <c r="AE68" i="20"/>
  <c r="AK68" i="20"/>
  <c r="AA68" i="20"/>
  <c r="Y68" i="20"/>
  <c r="AC68" i="20"/>
  <c r="AI68" i="20"/>
  <c r="A68" i="20"/>
  <c r="AG67" i="20"/>
  <c r="AS67" i="20"/>
  <c r="Z67" i="20"/>
  <c r="AM67" i="20"/>
  <c r="Z68" i="20" l="1"/>
  <c r="AM68" i="20"/>
  <c r="AD69" i="20"/>
  <c r="AL69" i="20"/>
  <c r="AF69" i="20"/>
  <c r="AH69" i="20"/>
  <c r="AJ69" i="20"/>
  <c r="AB69" i="20"/>
  <c r="Y69" i="20"/>
  <c r="AC69" i="20"/>
  <c r="AA69" i="20"/>
  <c r="AK69" i="20"/>
  <c r="A69" i="20"/>
  <c r="AE69" i="20"/>
  <c r="AI69" i="20"/>
  <c r="AG68" i="20"/>
  <c r="AS68" i="20"/>
  <c r="AG69" i="20" l="1"/>
  <c r="AS69" i="20"/>
  <c r="AF70" i="20"/>
  <c r="AB70" i="20"/>
  <c r="AL70" i="20"/>
  <c r="AH70" i="20"/>
  <c r="AJ70" i="20"/>
  <c r="AD70" i="20"/>
  <c r="Y70" i="20"/>
  <c r="AA70" i="20"/>
  <c r="A70" i="20"/>
  <c r="AK70" i="20"/>
  <c r="AI70" i="20"/>
  <c r="AE70" i="20"/>
  <c r="AC70" i="20"/>
  <c r="Z69" i="20"/>
  <c r="AM69" i="20"/>
  <c r="Z70" i="20" l="1"/>
  <c r="AM70" i="20"/>
  <c r="AS70" i="20"/>
  <c r="AG70" i="20"/>
  <c r="AH71" i="20"/>
  <c r="AJ71" i="20"/>
  <c r="AF71" i="20"/>
  <c r="AL71" i="20"/>
  <c r="AD71" i="20"/>
  <c r="AB71" i="20"/>
  <c r="AE71" i="20"/>
  <c r="AC71" i="20"/>
  <c r="AI71" i="20"/>
  <c r="A71" i="20"/>
  <c r="AA71" i="20"/>
  <c r="Y71" i="20"/>
  <c r="AK71" i="20"/>
  <c r="AG71" i="20" l="1"/>
  <c r="AS71" i="20"/>
  <c r="AB72" i="20"/>
  <c r="AJ72" i="20"/>
  <c r="AF72" i="20"/>
  <c r="AH72" i="20"/>
  <c r="AL72" i="20"/>
  <c r="AD72" i="20"/>
  <c r="Y72" i="20"/>
  <c r="AE72" i="20"/>
  <c r="AK72" i="20"/>
  <c r="A72" i="20"/>
  <c r="AC72" i="20"/>
  <c r="AA72" i="20"/>
  <c r="AI72" i="20"/>
  <c r="Z71" i="20"/>
  <c r="AM71" i="20"/>
  <c r="Z72" i="20" l="1"/>
  <c r="AM72" i="20"/>
  <c r="AD73" i="20"/>
  <c r="AL73" i="20"/>
  <c r="AB73" i="20"/>
  <c r="AH73" i="20"/>
  <c r="AJ73" i="20"/>
  <c r="AF73" i="20"/>
  <c r="AE73" i="20"/>
  <c r="AK73" i="20"/>
  <c r="AC73" i="20"/>
  <c r="Y73" i="20"/>
  <c r="A73" i="20"/>
  <c r="AI73" i="20"/>
  <c r="AA73" i="20"/>
  <c r="AG72" i="20"/>
  <c r="AS72" i="20"/>
  <c r="AF74" i="20" l="1"/>
  <c r="AJ74" i="20"/>
  <c r="AH74" i="20"/>
  <c r="AL74" i="20"/>
  <c r="AB74" i="20"/>
  <c r="AA74" i="20"/>
  <c r="Y74" i="20"/>
  <c r="AK74" i="20"/>
  <c r="AD74" i="20"/>
  <c r="A74" i="20"/>
  <c r="AE74" i="20"/>
  <c r="AC74" i="20"/>
  <c r="AI74" i="20"/>
  <c r="Z73" i="20"/>
  <c r="AM73" i="20"/>
  <c r="AG73" i="20"/>
  <c r="AS73" i="20"/>
  <c r="Z74" i="20" l="1"/>
  <c r="AM74" i="20"/>
  <c r="AS74" i="20"/>
  <c r="AG74" i="20"/>
  <c r="AH75" i="20"/>
  <c r="AF75" i="20"/>
  <c r="AJ75" i="20"/>
  <c r="AL75" i="20"/>
  <c r="AD75" i="20"/>
  <c r="AB75" i="20"/>
  <c r="Y75" i="20"/>
  <c r="AE75" i="20"/>
  <c r="AK75" i="20"/>
  <c r="AC75" i="20"/>
  <c r="A75" i="20"/>
  <c r="AA75" i="20"/>
  <c r="AI75" i="20"/>
  <c r="AG75" i="20" l="1"/>
  <c r="AS75" i="20"/>
  <c r="AB76" i="20"/>
  <c r="AJ76" i="20"/>
  <c r="AD76" i="20"/>
  <c r="AH76" i="20"/>
  <c r="AL76" i="20"/>
  <c r="AF76" i="20"/>
  <c r="Y76" i="20"/>
  <c r="AI76" i="20"/>
  <c r="AE76" i="20"/>
  <c r="AK76" i="20"/>
  <c r="AC76" i="20"/>
  <c r="AA76" i="20"/>
  <c r="A76" i="20"/>
  <c r="Z75" i="20"/>
  <c r="AM75" i="20"/>
  <c r="Z76" i="20" l="1"/>
  <c r="AM76" i="20"/>
  <c r="AG76" i="20"/>
  <c r="AS76" i="20"/>
  <c r="AD77" i="20"/>
  <c r="AL77" i="20"/>
  <c r="AJ77" i="20"/>
  <c r="AH77" i="20"/>
  <c r="AF77" i="20"/>
  <c r="AB77" i="20"/>
  <c r="AA77" i="20"/>
  <c r="Y77" i="20"/>
  <c r="AC77" i="20"/>
  <c r="AK77" i="20"/>
  <c r="A77" i="20"/>
  <c r="AI77" i="20"/>
  <c r="AE77" i="20"/>
  <c r="AF78" i="20" l="1"/>
  <c r="AH78" i="20"/>
  <c r="AJ78" i="20"/>
  <c r="AL78" i="20"/>
  <c r="AB78" i="20"/>
  <c r="AD78" i="20"/>
  <c r="AA78" i="20"/>
  <c r="Y78" i="20"/>
  <c r="AK78" i="20"/>
  <c r="AE78" i="20"/>
  <c r="A78" i="20"/>
  <c r="AC78" i="20"/>
  <c r="AI78" i="20"/>
  <c r="Z77" i="20"/>
  <c r="AM77" i="20"/>
  <c r="AG77" i="20"/>
  <c r="AS77" i="20"/>
  <c r="AH79" i="20" l="1"/>
  <c r="AD79" i="20"/>
  <c r="AJ79" i="20"/>
  <c r="AL79" i="20"/>
  <c r="AF79" i="20"/>
  <c r="AB79" i="20"/>
  <c r="AC79" i="20"/>
  <c r="AI79" i="20"/>
  <c r="AA79" i="20"/>
  <c r="Y79" i="20"/>
  <c r="AK79" i="20"/>
  <c r="AE79" i="20"/>
  <c r="A79" i="20"/>
  <c r="Z78" i="20"/>
  <c r="AM78" i="20"/>
  <c r="AG78" i="20"/>
  <c r="AS78" i="20"/>
  <c r="AB80" i="20" l="1"/>
  <c r="AJ80" i="20"/>
  <c r="AL80" i="20"/>
  <c r="AH80" i="20"/>
  <c r="AD80" i="20"/>
  <c r="AF80" i="20"/>
  <c r="AC80" i="20"/>
  <c r="A80" i="20"/>
  <c r="AA80" i="20"/>
  <c r="AI80" i="20"/>
  <c r="AE80" i="20"/>
  <c r="Y80" i="20"/>
  <c r="AK80" i="20"/>
  <c r="AS79" i="20"/>
  <c r="AG79" i="20"/>
  <c r="Z79" i="20"/>
  <c r="AM79" i="20"/>
  <c r="AD81" i="20" l="1"/>
  <c r="AL81" i="20"/>
  <c r="AH81" i="20"/>
  <c r="AJ81" i="20"/>
  <c r="AF81" i="20"/>
  <c r="AB81" i="20"/>
  <c r="AE81" i="20"/>
  <c r="AK81" i="20"/>
  <c r="A81" i="20"/>
  <c r="AC81" i="20"/>
  <c r="AI81" i="20"/>
  <c r="AA81" i="20"/>
  <c r="Y81" i="20"/>
  <c r="Z80" i="20"/>
  <c r="AM80" i="20"/>
  <c r="AS80" i="20"/>
  <c r="AG80" i="20"/>
  <c r="AF82" i="20" l="1"/>
  <c r="AD82" i="20"/>
  <c r="AJ82" i="20"/>
  <c r="AL82" i="20"/>
  <c r="AB82" i="20"/>
  <c r="Y82" i="20"/>
  <c r="AK82" i="20"/>
  <c r="AH82" i="20"/>
  <c r="AE82" i="20"/>
  <c r="AI82" i="20"/>
  <c r="A82" i="20"/>
  <c r="AC82" i="20"/>
  <c r="AA82" i="20"/>
  <c r="AG81" i="20"/>
  <c r="AS81" i="20"/>
  <c r="Z81" i="20"/>
  <c r="AM81" i="20"/>
  <c r="Z82" i="20" l="1"/>
  <c r="AM82" i="20"/>
  <c r="AS82" i="20"/>
  <c r="AG82" i="20"/>
  <c r="AH83" i="20"/>
  <c r="AB83" i="20"/>
  <c r="AL83" i="20"/>
  <c r="AJ83" i="20"/>
  <c r="AF83" i="20"/>
  <c r="AD83" i="20"/>
  <c r="AA83" i="20"/>
  <c r="AI83" i="20"/>
  <c r="Y83" i="20"/>
  <c r="AE83" i="20"/>
  <c r="AC83" i="20"/>
  <c r="AK83" i="20"/>
  <c r="A83" i="20"/>
  <c r="AG83" i="20" l="1"/>
  <c r="AS83" i="20"/>
  <c r="AB84" i="20"/>
  <c r="AJ84" i="20"/>
  <c r="AH84" i="20"/>
  <c r="AL84" i="20"/>
  <c r="AD84" i="20"/>
  <c r="AF84" i="20"/>
  <c r="AA84" i="20"/>
  <c r="AI84" i="20"/>
  <c r="Y84" i="20"/>
  <c r="AE84" i="20"/>
  <c r="AC84" i="20"/>
  <c r="AK84" i="20"/>
  <c r="A84" i="20"/>
  <c r="Z83" i="20"/>
  <c r="AM83" i="20"/>
  <c r="Z84" i="20" l="1"/>
  <c r="AM84" i="20"/>
  <c r="AG84" i="20"/>
  <c r="AS84" i="20"/>
  <c r="AD85" i="20"/>
  <c r="AL85" i="20"/>
  <c r="AF85" i="20"/>
  <c r="AJ85" i="20"/>
  <c r="AH85" i="20"/>
  <c r="AB85" i="20"/>
  <c r="AA85" i="20"/>
  <c r="Y85" i="20"/>
  <c r="AE85" i="20"/>
  <c r="A85" i="20"/>
  <c r="AC85" i="20"/>
  <c r="AK85" i="20"/>
  <c r="AI85" i="20"/>
  <c r="AG85" i="20" l="1"/>
  <c r="AS85" i="20"/>
  <c r="Z85" i="20"/>
  <c r="AM85" i="20"/>
  <c r="AF86" i="20"/>
  <c r="AB86" i="20"/>
  <c r="AL86" i="20"/>
  <c r="AJ86" i="20"/>
  <c r="AD86" i="20"/>
  <c r="AH86" i="20"/>
  <c r="AC86" i="20"/>
  <c r="AI86" i="20"/>
  <c r="AA86" i="20"/>
  <c r="Y86" i="20"/>
  <c r="AK86" i="20"/>
  <c r="A86" i="20"/>
  <c r="AE86" i="20"/>
  <c r="AG86" i="20" l="1"/>
  <c r="AS86" i="20"/>
  <c r="AH87" i="20"/>
  <c r="AJ87" i="20"/>
  <c r="AL87" i="20"/>
  <c r="AB87" i="20"/>
  <c r="AF87" i="20"/>
  <c r="AD87" i="20"/>
  <c r="Y87" i="20"/>
  <c r="A87" i="20"/>
  <c r="AE87" i="20"/>
  <c r="AK87" i="20"/>
  <c r="AC87" i="20"/>
  <c r="AA87" i="20"/>
  <c r="AI87" i="20"/>
  <c r="Z86" i="20"/>
  <c r="AM86" i="20"/>
  <c r="Z87" i="20" l="1"/>
  <c r="AM87" i="20"/>
  <c r="AB88" i="20"/>
  <c r="AJ88" i="20"/>
  <c r="AF88" i="20"/>
  <c r="AL88" i="20"/>
  <c r="AD88" i="20"/>
  <c r="AH88" i="20"/>
  <c r="AA88" i="20"/>
  <c r="AI88" i="20"/>
  <c r="Y88" i="20"/>
  <c r="AC88" i="20"/>
  <c r="AK88" i="20"/>
  <c r="AE88" i="20"/>
  <c r="A88" i="20"/>
  <c r="AG87" i="20"/>
  <c r="AS87" i="20"/>
  <c r="AS88" i="20" l="1"/>
  <c r="AG88" i="20"/>
  <c r="Z88" i="20"/>
  <c r="AM88" i="20"/>
  <c r="AD89" i="20"/>
  <c r="AL89" i="20"/>
  <c r="AB89" i="20"/>
  <c r="AJ89" i="20"/>
  <c r="AH89" i="20"/>
  <c r="Y89" i="20"/>
  <c r="AE89" i="20"/>
  <c r="AK89" i="20"/>
  <c r="AC89" i="20"/>
  <c r="A89" i="20"/>
  <c r="AF89" i="20"/>
  <c r="AA89" i="20"/>
  <c r="AI89" i="20"/>
  <c r="AS89" i="20" l="1"/>
  <c r="AG89" i="20"/>
  <c r="AF90" i="20"/>
  <c r="AJ90" i="20"/>
  <c r="AL90" i="20"/>
  <c r="AB90" i="20"/>
  <c r="AD90" i="20"/>
  <c r="AA90" i="20"/>
  <c r="Y90" i="20"/>
  <c r="AK90" i="20"/>
  <c r="AE90" i="20"/>
  <c r="AC90" i="20"/>
  <c r="AI90" i="20"/>
  <c r="A90" i="20"/>
  <c r="AH90" i="20"/>
  <c r="Z89" i="20"/>
  <c r="AM89" i="20"/>
  <c r="AG90" i="20" l="1"/>
  <c r="AS90" i="20"/>
  <c r="Z90" i="20"/>
  <c r="AM90" i="20"/>
  <c r="AH91" i="20"/>
  <c r="AF91" i="20"/>
  <c r="AL91" i="20"/>
  <c r="AB91" i="20"/>
  <c r="AJ91" i="20"/>
  <c r="AD91" i="20"/>
  <c r="AC91" i="20"/>
  <c r="AK91" i="20"/>
  <c r="AA91" i="20"/>
  <c r="AE91" i="20"/>
  <c r="Y91" i="20"/>
  <c r="AI91" i="20"/>
  <c r="A91" i="20"/>
  <c r="AB92" i="20" l="1"/>
  <c r="AJ92" i="20"/>
  <c r="AD92" i="20"/>
  <c r="AL92" i="20"/>
  <c r="AF92" i="20"/>
  <c r="AH92" i="20"/>
  <c r="AA92" i="20"/>
  <c r="AI92" i="20"/>
  <c r="A92" i="20"/>
  <c r="Y92" i="20"/>
  <c r="AE92" i="20"/>
  <c r="AC92" i="20"/>
  <c r="AK92" i="20"/>
  <c r="AG91" i="20"/>
  <c r="AS91" i="20"/>
  <c r="Z91" i="20"/>
  <c r="AM91" i="20"/>
  <c r="AS92" i="20" l="1"/>
  <c r="AG92" i="20"/>
  <c r="AD93" i="20"/>
  <c r="AL93" i="20"/>
  <c r="AJ93" i="20"/>
  <c r="AB93" i="20"/>
  <c r="AH93" i="20"/>
  <c r="AF93" i="20"/>
  <c r="AE93" i="20"/>
  <c r="AC93" i="20"/>
  <c r="AK93" i="20"/>
  <c r="AA93" i="20"/>
  <c r="A93" i="20"/>
  <c r="Y93" i="20"/>
  <c r="AI93" i="20"/>
  <c r="Z92" i="20"/>
  <c r="AM92" i="20"/>
  <c r="AG93" i="20" l="1"/>
  <c r="AS93" i="20"/>
  <c r="AF94" i="20"/>
  <c r="AH94" i="20"/>
  <c r="AL94" i="20"/>
  <c r="AB94" i="20"/>
  <c r="AD94" i="20"/>
  <c r="AJ94" i="20"/>
  <c r="AE94" i="20"/>
  <c r="AI94" i="20"/>
  <c r="AC94" i="20"/>
  <c r="A94" i="20"/>
  <c r="Y94" i="20"/>
  <c r="AK94" i="20"/>
  <c r="AA94" i="20"/>
  <c r="Z93" i="20"/>
  <c r="AM93" i="20"/>
  <c r="AG94" i="20" l="1"/>
  <c r="AS94" i="20"/>
  <c r="AH95" i="20"/>
  <c r="AD95" i="20"/>
  <c r="AL95" i="20"/>
  <c r="AB95" i="20"/>
  <c r="AJ95" i="20"/>
  <c r="AF95" i="20"/>
  <c r="AE95" i="20"/>
  <c r="AC95" i="20"/>
  <c r="AI95" i="20"/>
  <c r="A95" i="20"/>
  <c r="AA95" i="20"/>
  <c r="Y95" i="20"/>
  <c r="AK95" i="20"/>
  <c r="Z94" i="20"/>
  <c r="AM94" i="20"/>
  <c r="AB96" i="20" l="1"/>
  <c r="AJ96" i="20"/>
  <c r="AL96" i="20"/>
  <c r="AD96" i="20"/>
  <c r="AF96" i="20"/>
  <c r="AH96" i="20"/>
  <c r="AC96" i="20"/>
  <c r="AA96" i="20"/>
  <c r="AI96" i="20"/>
  <c r="A96" i="20"/>
  <c r="AE96" i="20"/>
  <c r="Y96" i="20"/>
  <c r="AK96" i="20"/>
  <c r="Z95" i="20"/>
  <c r="AM95" i="20"/>
  <c r="AG95" i="20"/>
  <c r="AS95" i="20"/>
  <c r="AD97" i="20" l="1"/>
  <c r="AL97" i="20"/>
  <c r="AH97" i="20"/>
  <c r="AB97" i="20"/>
  <c r="AJ97" i="20"/>
  <c r="AF97" i="20"/>
  <c r="AC97" i="20"/>
  <c r="AI97" i="20"/>
  <c r="A97" i="20"/>
  <c r="AA97" i="20"/>
  <c r="AK97" i="20"/>
  <c r="AE97" i="20"/>
  <c r="Y97" i="20"/>
  <c r="Z96" i="20"/>
  <c r="AM96" i="20"/>
  <c r="AG96" i="20"/>
  <c r="AS96" i="20"/>
  <c r="Z97" i="20" l="1"/>
  <c r="AM97" i="20"/>
  <c r="AF98" i="20"/>
  <c r="AD98" i="20"/>
  <c r="AL98" i="20"/>
  <c r="AB98" i="20"/>
  <c r="AH98" i="20"/>
  <c r="AE98" i="20"/>
  <c r="A98" i="20"/>
  <c r="AJ98" i="20"/>
  <c r="AC98" i="20"/>
  <c r="AI98" i="20"/>
  <c r="AA98" i="20"/>
  <c r="Y98" i="20"/>
  <c r="AK98" i="20"/>
  <c r="AG97" i="20"/>
  <c r="AS97" i="20"/>
  <c r="AH99" i="20" l="1"/>
  <c r="AB99" i="20"/>
  <c r="AL99" i="20"/>
  <c r="AD99" i="20"/>
  <c r="AJ99" i="20"/>
  <c r="AF99" i="20"/>
  <c r="AC99" i="20"/>
  <c r="AI99" i="20"/>
  <c r="AA99" i="20"/>
  <c r="A99" i="20"/>
  <c r="Y99" i="20"/>
  <c r="AK99" i="20"/>
  <c r="AE99" i="20"/>
  <c r="AS98" i="20"/>
  <c r="AG98" i="20"/>
  <c r="Z98" i="20"/>
  <c r="AM98" i="20"/>
  <c r="AG99" i="20" l="1"/>
  <c r="AS99" i="20"/>
  <c r="AB100" i="20"/>
  <c r="AJ100" i="20"/>
  <c r="AH100" i="20"/>
  <c r="AD100" i="20"/>
  <c r="AF100" i="20"/>
  <c r="AL100" i="20"/>
  <c r="Y100" i="20"/>
  <c r="A100" i="20"/>
  <c r="AE100" i="20"/>
  <c r="AK100" i="20"/>
  <c r="AC100" i="20"/>
  <c r="AA100" i="20"/>
  <c r="AI100" i="20"/>
  <c r="Z99" i="20"/>
  <c r="AM99" i="20"/>
  <c r="AD101" i="20" l="1"/>
  <c r="AL101" i="20"/>
  <c r="AF101" i="20"/>
  <c r="AB101" i="20"/>
  <c r="AJ101" i="20"/>
  <c r="AH101" i="20"/>
  <c r="AE101" i="20"/>
  <c r="AK101" i="20"/>
  <c r="AC101" i="20"/>
  <c r="AI101" i="20"/>
  <c r="Y101" i="20"/>
  <c r="A101" i="20"/>
  <c r="AA101" i="20"/>
  <c r="AG100" i="20"/>
  <c r="AS100" i="20"/>
  <c r="Z100" i="20"/>
  <c r="AM100" i="20"/>
  <c r="AG101" i="20" l="1"/>
  <c r="AS101" i="20"/>
  <c r="AF102" i="20"/>
  <c r="AB102" i="20"/>
  <c r="AL102" i="20"/>
  <c r="AD102" i="20"/>
  <c r="AH102" i="20"/>
  <c r="AJ102" i="20"/>
  <c r="AE102" i="20"/>
  <c r="AK102" i="20"/>
  <c r="AC102" i="20"/>
  <c r="AI102" i="20"/>
  <c r="A102" i="20"/>
  <c r="AA102" i="20"/>
  <c r="Y102" i="20"/>
  <c r="Z101" i="20"/>
  <c r="AM101" i="20"/>
  <c r="AG102" i="20" l="1"/>
  <c r="AS102" i="20"/>
  <c r="Z102" i="20"/>
  <c r="AM102" i="20"/>
  <c r="AH103" i="20"/>
  <c r="AJ103" i="20"/>
  <c r="AB103" i="20"/>
  <c r="AD103" i="20"/>
  <c r="AL103" i="20"/>
  <c r="AF103" i="20"/>
  <c r="AC103" i="20"/>
  <c r="AA103" i="20"/>
  <c r="AI103" i="20"/>
  <c r="A103" i="20"/>
  <c r="AE103" i="20"/>
  <c r="Y103" i="20"/>
  <c r="AK103" i="20"/>
  <c r="AG103" i="20" l="1"/>
  <c r="AS103" i="20"/>
  <c r="AB104" i="20"/>
  <c r="AJ104" i="20"/>
  <c r="AF104" i="20"/>
  <c r="AD104" i="20"/>
  <c r="AH104" i="20"/>
  <c r="AL104" i="20"/>
  <c r="AC104" i="20"/>
  <c r="A104" i="20"/>
  <c r="AA104" i="20"/>
  <c r="AI104" i="20"/>
  <c r="AK104" i="20"/>
  <c r="AE104" i="20"/>
  <c r="Y104" i="20"/>
  <c r="Z103" i="20"/>
  <c r="AM103" i="20"/>
  <c r="AG104" i="20" l="1"/>
  <c r="AS104" i="20"/>
  <c r="AD105" i="20"/>
  <c r="AB105" i="20"/>
  <c r="AL105" i="20"/>
  <c r="AF105" i="20"/>
  <c r="AJ105" i="20"/>
  <c r="Y105" i="20"/>
  <c r="AE105" i="20"/>
  <c r="AK105" i="20"/>
  <c r="A105" i="20"/>
  <c r="AH105" i="20"/>
  <c r="AA105" i="20"/>
  <c r="AI105" i="20"/>
  <c r="AC105" i="20"/>
  <c r="Z104" i="20"/>
  <c r="AM104" i="20"/>
  <c r="Z105" i="20" l="1"/>
  <c r="AM105" i="20"/>
  <c r="AF106" i="20"/>
  <c r="AJ106" i="20"/>
  <c r="AB106" i="20"/>
  <c r="AL106" i="20"/>
  <c r="AD106" i="20"/>
  <c r="Y106" i="20"/>
  <c r="AK106" i="20"/>
  <c r="AE106" i="20"/>
  <c r="AI106" i="20"/>
  <c r="AH106" i="20"/>
  <c r="A106" i="20"/>
  <c r="AC106" i="20"/>
  <c r="AA106" i="20"/>
  <c r="AG105" i="20"/>
  <c r="AS105" i="20"/>
  <c r="Z106" i="20" l="1"/>
  <c r="AM106" i="20"/>
  <c r="AH107" i="20"/>
  <c r="AF107" i="20"/>
  <c r="AJ107" i="20"/>
  <c r="AD107" i="20"/>
  <c r="AL107" i="20"/>
  <c r="AB107" i="20"/>
  <c r="AE107" i="20"/>
  <c r="AK107" i="20"/>
  <c r="AC107" i="20"/>
  <c r="AA107" i="20"/>
  <c r="A107" i="20"/>
  <c r="Y107" i="20"/>
  <c r="AI107" i="20"/>
  <c r="AS106" i="20"/>
  <c r="AG106" i="20"/>
  <c r="Z107" i="20" l="1"/>
  <c r="AM107" i="20"/>
  <c r="AB108" i="20"/>
  <c r="AJ108" i="20"/>
  <c r="AD108" i="20"/>
  <c r="AF108" i="20"/>
  <c r="AL108" i="20"/>
  <c r="AH108" i="20"/>
  <c r="AE108" i="20"/>
  <c r="AK108" i="20"/>
  <c r="AC108" i="20"/>
  <c r="A108" i="20"/>
  <c r="Y108" i="20"/>
  <c r="AI108" i="20"/>
  <c r="AA108" i="20"/>
  <c r="AG107" i="20"/>
  <c r="AS107" i="20"/>
  <c r="AG108" i="20" l="1"/>
  <c r="AS108" i="20"/>
  <c r="Z108" i="20"/>
  <c r="AM108" i="20"/>
  <c r="AD109" i="20"/>
  <c r="AL109" i="20"/>
  <c r="AJ109" i="20"/>
  <c r="AB109" i="20"/>
  <c r="AF109" i="20"/>
  <c r="AH109" i="20"/>
  <c r="AE109" i="20"/>
  <c r="AC109" i="20"/>
  <c r="AK109" i="20"/>
  <c r="A109" i="20"/>
  <c r="AI109" i="20"/>
  <c r="Y109" i="20"/>
  <c r="AA109" i="20"/>
  <c r="AF110" i="20" l="1"/>
  <c r="AH110" i="20"/>
  <c r="AJ110" i="20"/>
  <c r="AD110" i="20"/>
  <c r="AL110" i="20"/>
  <c r="AB110" i="20"/>
  <c r="AE110" i="20"/>
  <c r="AK110" i="20"/>
  <c r="AC110" i="20"/>
  <c r="A110" i="20"/>
  <c r="AA110" i="20"/>
  <c r="Y110" i="20"/>
  <c r="AI110" i="20"/>
  <c r="Z109" i="20"/>
  <c r="AM109" i="20"/>
  <c r="AG109" i="20"/>
  <c r="AS109" i="20"/>
  <c r="Z110" i="20" l="1"/>
  <c r="AM110" i="20"/>
  <c r="AG110" i="20"/>
  <c r="AS110" i="20"/>
  <c r="AH111" i="20"/>
  <c r="AD111" i="20"/>
  <c r="AF111" i="20"/>
  <c r="AL111" i="20"/>
  <c r="AB111" i="20"/>
  <c r="AJ111" i="20"/>
  <c r="AC111" i="20"/>
  <c r="AI111" i="20"/>
  <c r="AA111" i="20"/>
  <c r="A111" i="20"/>
  <c r="Y111" i="20"/>
  <c r="AK111" i="20"/>
  <c r="AE111" i="20"/>
  <c r="AB112" i="20" l="1"/>
  <c r="AJ112" i="20"/>
  <c r="AL112" i="20"/>
  <c r="AD112" i="20"/>
  <c r="AF112" i="20"/>
  <c r="AE112" i="20"/>
  <c r="AK112" i="20"/>
  <c r="A112" i="20"/>
  <c r="AH112" i="20"/>
  <c r="AC112" i="20"/>
  <c r="AI112" i="20"/>
  <c r="AA112" i="20"/>
  <c r="Y112" i="20"/>
  <c r="AG111" i="20"/>
  <c r="AS111" i="20"/>
  <c r="Z111" i="20"/>
  <c r="AM111" i="20"/>
  <c r="Z112" i="20" l="1"/>
  <c r="AM112" i="20"/>
  <c r="AD113" i="20"/>
  <c r="AL113" i="20"/>
  <c r="AH113" i="20"/>
  <c r="AJ113" i="20"/>
  <c r="AF113" i="20"/>
  <c r="AB113" i="20"/>
  <c r="AA113" i="20"/>
  <c r="Y113" i="20"/>
  <c r="A113" i="20"/>
  <c r="AI113" i="20"/>
  <c r="AE113" i="20"/>
  <c r="AC113" i="20"/>
  <c r="AK113" i="20"/>
  <c r="AG112" i="20"/>
  <c r="AS112" i="20"/>
  <c r="AF114" i="20" l="1"/>
  <c r="AD114" i="20"/>
  <c r="AH114" i="20"/>
  <c r="AL114" i="20"/>
  <c r="AB114" i="20"/>
  <c r="AJ114" i="20"/>
  <c r="AA114" i="20"/>
  <c r="Y114" i="20"/>
  <c r="AK114" i="20"/>
  <c r="AE114" i="20"/>
  <c r="A114" i="20"/>
  <c r="AC114" i="20"/>
  <c r="AI114" i="20"/>
  <c r="AG113" i="20"/>
  <c r="AS113" i="20"/>
  <c r="Z113" i="20"/>
  <c r="AM113" i="20"/>
  <c r="AH115" i="20" l="1"/>
  <c r="AB115" i="20"/>
  <c r="AL115" i="20"/>
  <c r="AD115" i="20"/>
  <c r="AF115" i="20"/>
  <c r="AJ115" i="20"/>
  <c r="AC115" i="20"/>
  <c r="AI115" i="20"/>
  <c r="AA115" i="20"/>
  <c r="AE115" i="20"/>
  <c r="Y115" i="20"/>
  <c r="AK115" i="20"/>
  <c r="A115" i="20"/>
  <c r="AG114" i="20"/>
  <c r="AS114" i="20"/>
  <c r="Z114" i="20"/>
  <c r="AM114" i="20"/>
  <c r="AB116" i="20" l="1"/>
  <c r="AJ116" i="20"/>
  <c r="AH116" i="20"/>
  <c r="AL116" i="20"/>
  <c r="AF116" i="20"/>
  <c r="AD116" i="20"/>
  <c r="AE116" i="20"/>
  <c r="AK116" i="20"/>
  <c r="A116" i="20"/>
  <c r="AC116" i="20"/>
  <c r="AA116" i="20"/>
  <c r="AI116" i="20"/>
  <c r="Y116" i="20"/>
  <c r="AS115" i="20"/>
  <c r="AG115" i="20"/>
  <c r="Z115" i="20"/>
  <c r="AM115" i="20"/>
  <c r="AG116" i="20" l="1"/>
  <c r="AS116" i="20"/>
  <c r="Z116" i="20"/>
  <c r="AM116" i="20"/>
  <c r="AD117" i="20"/>
  <c r="AF117" i="20"/>
  <c r="AH117" i="20"/>
  <c r="AL117" i="20"/>
  <c r="AB117" i="20"/>
  <c r="AA117" i="20"/>
  <c r="Y117" i="20"/>
  <c r="A117" i="20"/>
  <c r="AE117" i="20"/>
  <c r="AJ117" i="20"/>
  <c r="AC117" i="20"/>
  <c r="AK117" i="20"/>
  <c r="AI117" i="20"/>
  <c r="AG117" i="20" l="1"/>
  <c r="AS117" i="20"/>
  <c r="AH118" i="20"/>
  <c r="AB118" i="20"/>
  <c r="AJ118" i="20"/>
  <c r="AD118" i="20"/>
  <c r="AL118" i="20"/>
  <c r="AC118" i="20"/>
  <c r="Y118" i="20"/>
  <c r="AK118" i="20"/>
  <c r="AA118" i="20"/>
  <c r="AI118" i="20"/>
  <c r="AF118" i="20"/>
  <c r="AE118" i="20"/>
  <c r="A118" i="20"/>
  <c r="Z117" i="20"/>
  <c r="AM117" i="20"/>
  <c r="Z118" i="20" l="1"/>
  <c r="AM118" i="20"/>
  <c r="AG118" i="20"/>
  <c r="AS118" i="20"/>
  <c r="AB119" i="20"/>
  <c r="AJ119" i="20"/>
  <c r="AD119" i="20"/>
  <c r="AL119" i="20"/>
  <c r="AF119" i="20"/>
  <c r="AH119" i="20"/>
  <c r="AC119" i="20"/>
  <c r="A119" i="20"/>
  <c r="Y119" i="20"/>
  <c r="AK119" i="20"/>
  <c r="AE119" i="20"/>
  <c r="AA119" i="20"/>
  <c r="AI119" i="20"/>
  <c r="AS119" i="20" l="1"/>
  <c r="AG119" i="20"/>
  <c r="AD120" i="20"/>
  <c r="AL120" i="20"/>
  <c r="AF120" i="20"/>
  <c r="AB120" i="20"/>
  <c r="AH120" i="20"/>
  <c r="AJ120" i="20"/>
  <c r="AE120" i="20"/>
  <c r="AK120" i="20"/>
  <c r="A120" i="20"/>
  <c r="AA120" i="20"/>
  <c r="Y120" i="20"/>
  <c r="AC120" i="20"/>
  <c r="AI120" i="20"/>
  <c r="Z119" i="20"/>
  <c r="AM119" i="20"/>
  <c r="Z120" i="20" l="1"/>
  <c r="AM120" i="20"/>
  <c r="AG120" i="20"/>
  <c r="AS120" i="20"/>
  <c r="AF121" i="20"/>
  <c r="AH121" i="20"/>
  <c r="AD121" i="20"/>
  <c r="AJ121" i="20"/>
  <c r="AB121" i="20"/>
  <c r="AL121" i="20"/>
  <c r="AA121" i="20"/>
  <c r="AC121" i="20"/>
  <c r="A121" i="20"/>
  <c r="Y121" i="20"/>
  <c r="AI121" i="20"/>
  <c r="AE121" i="20"/>
  <c r="AK121" i="20"/>
  <c r="AG121" i="20" l="1"/>
  <c r="AS121" i="20"/>
  <c r="Z121" i="20"/>
  <c r="AM121" i="20"/>
  <c r="AH122" i="20"/>
  <c r="AB122" i="20"/>
  <c r="AJ122" i="20"/>
  <c r="AF122" i="20"/>
  <c r="AL122" i="20"/>
  <c r="AC122" i="20"/>
  <c r="AD122" i="20"/>
  <c r="Y122" i="20"/>
  <c r="AK122" i="20"/>
  <c r="A122" i="20"/>
  <c r="AI122" i="20"/>
  <c r="AA122" i="20"/>
  <c r="AE122" i="20"/>
  <c r="Z122" i="20" l="1"/>
  <c r="AM122" i="20"/>
  <c r="AB123" i="20"/>
  <c r="AJ123" i="20"/>
  <c r="AD123" i="20"/>
  <c r="AL123" i="20"/>
  <c r="AH123" i="20"/>
  <c r="AF123" i="20"/>
  <c r="AE123" i="20"/>
  <c r="A123" i="20"/>
  <c r="AA123" i="20"/>
  <c r="Y123" i="20"/>
  <c r="AK123" i="20"/>
  <c r="AC123" i="20"/>
  <c r="AI123" i="20"/>
  <c r="AG122" i="20"/>
  <c r="AS122" i="20"/>
  <c r="Z123" i="20" l="1"/>
  <c r="AM123" i="20"/>
  <c r="AG123" i="20"/>
  <c r="AS123" i="20"/>
  <c r="AD124" i="20"/>
  <c r="AL124" i="20"/>
  <c r="AF124" i="20"/>
  <c r="AJ124" i="20"/>
  <c r="AB124" i="20"/>
  <c r="AH124" i="20"/>
  <c r="AC124" i="20"/>
  <c r="AK124" i="20"/>
  <c r="A124" i="20"/>
  <c r="AE124" i="20"/>
  <c r="AI124" i="20"/>
  <c r="AA124" i="20"/>
  <c r="Y124" i="20"/>
  <c r="AF125" i="20" l="1"/>
  <c r="AH125" i="20"/>
  <c r="AL125" i="20"/>
  <c r="AB125" i="20"/>
  <c r="AJ125" i="20"/>
  <c r="AD125" i="20"/>
  <c r="Y125" i="20"/>
  <c r="A125" i="20"/>
  <c r="AC125" i="20"/>
  <c r="AA125" i="20"/>
  <c r="AK125" i="20"/>
  <c r="AE125" i="20"/>
  <c r="AI125" i="20"/>
  <c r="AG124" i="20"/>
  <c r="AS124" i="20"/>
  <c r="Z124" i="20"/>
  <c r="AM124" i="20"/>
  <c r="AG125" i="20" l="1"/>
  <c r="AS125" i="20"/>
  <c r="AH126" i="20"/>
  <c r="AB126" i="20"/>
  <c r="AJ126" i="20"/>
  <c r="AD126" i="20"/>
  <c r="AF126" i="20"/>
  <c r="AC126" i="20"/>
  <c r="AE126" i="20"/>
  <c r="AA126" i="20"/>
  <c r="A126" i="20"/>
  <c r="AL126" i="20"/>
  <c r="Y126" i="20"/>
  <c r="AK126" i="20"/>
  <c r="AI126" i="20"/>
  <c r="Z125" i="20"/>
  <c r="AM125" i="20"/>
  <c r="Z126" i="20" l="1"/>
  <c r="AM126" i="20"/>
  <c r="AG126" i="20"/>
  <c r="AS126" i="20"/>
  <c r="AB127" i="20"/>
  <c r="AJ127" i="20"/>
  <c r="AD127" i="20"/>
  <c r="AL127" i="20"/>
  <c r="AF127" i="20"/>
  <c r="AE127" i="20"/>
  <c r="A127" i="20"/>
  <c r="AI127" i="20"/>
  <c r="AC127" i="20"/>
  <c r="AA127" i="20"/>
  <c r="AH127" i="20"/>
  <c r="Y127" i="20"/>
  <c r="AK127" i="20"/>
  <c r="Z127" i="20" l="1"/>
  <c r="AM127" i="20"/>
  <c r="AS127" i="20"/>
  <c r="AG127" i="20"/>
  <c r="AD128" i="20"/>
  <c r="AL128" i="20"/>
  <c r="AF128" i="20"/>
  <c r="AB128" i="20"/>
  <c r="AH128" i="20"/>
  <c r="AJ128" i="20"/>
  <c r="AC128" i="20"/>
  <c r="AA128" i="20"/>
  <c r="Y128" i="20"/>
  <c r="AE128" i="20"/>
  <c r="AK128" i="20"/>
  <c r="AI128" i="20"/>
  <c r="A128" i="20"/>
  <c r="Z128" i="20" l="1"/>
  <c r="AM128" i="20"/>
  <c r="AG128" i="20"/>
  <c r="AS128" i="20"/>
  <c r="AF129" i="20"/>
  <c r="AH129" i="20"/>
  <c r="AD129" i="20"/>
  <c r="AJ129" i="20"/>
  <c r="AB129" i="20"/>
  <c r="AL129" i="20"/>
  <c r="Y129" i="20"/>
  <c r="A129" i="20"/>
  <c r="AE129" i="20"/>
  <c r="AK129" i="20"/>
  <c r="AA129" i="20"/>
  <c r="AI129" i="20"/>
  <c r="AC129" i="20"/>
  <c r="AG129" i="20" l="1"/>
  <c r="AS129" i="20"/>
  <c r="Z129" i="20"/>
  <c r="AM129" i="20"/>
  <c r="AH130" i="20"/>
  <c r="AB130" i="20"/>
  <c r="AJ130" i="20"/>
  <c r="AF130" i="20"/>
  <c r="AL130" i="20"/>
  <c r="AD130" i="20"/>
  <c r="AE130" i="20"/>
  <c r="AC130" i="20"/>
  <c r="AA130" i="20"/>
  <c r="A130" i="20"/>
  <c r="Y130" i="20"/>
  <c r="AK130" i="20"/>
  <c r="AI130" i="20"/>
  <c r="AB131" i="20" l="1"/>
  <c r="AJ131" i="20"/>
  <c r="AD131" i="20"/>
  <c r="AL131" i="20"/>
  <c r="AH131" i="20"/>
  <c r="AE131" i="20"/>
  <c r="AF131" i="20"/>
  <c r="AA131" i="20"/>
  <c r="Y131" i="20"/>
  <c r="AK131" i="20"/>
  <c r="A131" i="20"/>
  <c r="AC131" i="20"/>
  <c r="AI131" i="20"/>
  <c r="AS130" i="20"/>
  <c r="AG130" i="20"/>
  <c r="Z130" i="20"/>
  <c r="AM130" i="20"/>
  <c r="Z131" i="20" l="1"/>
  <c r="AM131" i="20"/>
  <c r="AG131" i="20"/>
  <c r="AS131" i="20"/>
  <c r="AD132" i="20"/>
  <c r="AL132" i="20"/>
  <c r="AF132" i="20"/>
  <c r="AJ132" i="20"/>
  <c r="AH132" i="20"/>
  <c r="Y132" i="20"/>
  <c r="AC132" i="20"/>
  <c r="A132" i="20"/>
  <c r="AB132" i="20"/>
  <c r="AA132" i="20"/>
  <c r="AK132" i="20"/>
  <c r="AE132" i="20"/>
  <c r="AI132" i="20"/>
  <c r="AS132" i="20" l="1"/>
  <c r="AG132" i="20"/>
  <c r="AF133" i="20"/>
  <c r="AH133" i="20"/>
  <c r="AL133" i="20"/>
  <c r="AB133" i="20"/>
  <c r="AD133" i="20"/>
  <c r="AJ133" i="20"/>
  <c r="AC133" i="20"/>
  <c r="AK133" i="20"/>
  <c r="AE133" i="20"/>
  <c r="AI133" i="20"/>
  <c r="A133" i="20"/>
  <c r="AA133" i="20"/>
  <c r="Y133" i="20"/>
  <c r="Z132" i="20"/>
  <c r="AM132" i="20"/>
  <c r="AG133" i="20" l="1"/>
  <c r="AS133" i="20"/>
  <c r="Z133" i="20"/>
  <c r="AM133" i="20"/>
  <c r="AB134" i="20"/>
  <c r="AJ134" i="20"/>
  <c r="AH134" i="20"/>
  <c r="AL134" i="20"/>
  <c r="AF134" i="20"/>
  <c r="AD134" i="20"/>
  <c r="AE134" i="20"/>
  <c r="AI134" i="20"/>
  <c r="A134" i="20"/>
  <c r="Y134" i="20"/>
  <c r="AK134" i="20"/>
  <c r="AC134" i="20"/>
  <c r="AA134" i="20"/>
  <c r="Z134" i="20" l="1"/>
  <c r="AM134" i="20"/>
  <c r="AD135" i="20"/>
  <c r="AL135" i="20"/>
  <c r="AF135" i="20"/>
  <c r="AH135" i="20"/>
  <c r="AE135" i="20"/>
  <c r="AI135" i="20"/>
  <c r="AC135" i="20"/>
  <c r="AA135" i="20"/>
  <c r="Y135" i="20"/>
  <c r="AK135" i="20"/>
  <c r="AB135" i="20"/>
  <c r="AJ135" i="20"/>
  <c r="A135" i="20"/>
  <c r="AG134" i="20"/>
  <c r="AS134" i="20"/>
  <c r="Z135" i="20" l="1"/>
  <c r="AM135" i="20"/>
  <c r="AF136" i="20"/>
  <c r="AB136" i="20"/>
  <c r="AL136" i="20"/>
  <c r="AD136" i="20"/>
  <c r="AH136" i="20"/>
  <c r="AJ136" i="20"/>
  <c r="Y136" i="20"/>
  <c r="AE136" i="20"/>
  <c r="AI136" i="20"/>
  <c r="AC136" i="20"/>
  <c r="AA136" i="20"/>
  <c r="AK136" i="20"/>
  <c r="A136" i="20"/>
  <c r="AG135" i="20"/>
  <c r="AS135" i="20"/>
  <c r="Z136" i="20" l="1"/>
  <c r="AM136" i="20"/>
  <c r="AG136" i="20"/>
  <c r="AS136" i="20"/>
  <c r="AH137" i="20"/>
  <c r="AJ137" i="20"/>
  <c r="AB137" i="20"/>
  <c r="AL137" i="20"/>
  <c r="AF137" i="20"/>
  <c r="AD137" i="20"/>
  <c r="AE137" i="20"/>
  <c r="AK137" i="20"/>
  <c r="AC137" i="20"/>
  <c r="AA137" i="20"/>
  <c r="AI137" i="20"/>
  <c r="A137" i="20"/>
  <c r="Y137" i="20"/>
  <c r="AB138" i="20" l="1"/>
  <c r="AJ138" i="20"/>
  <c r="AF138" i="20"/>
  <c r="AH138" i="20"/>
  <c r="AA138" i="20"/>
  <c r="AD138" i="20"/>
  <c r="AE138" i="20"/>
  <c r="AL138" i="20"/>
  <c r="AC138" i="20"/>
  <c r="A138" i="20"/>
  <c r="Y138" i="20"/>
  <c r="AK138" i="20"/>
  <c r="AI138" i="20"/>
  <c r="AG137" i="20"/>
  <c r="AS137" i="20"/>
  <c r="Z137" i="20"/>
  <c r="AM137" i="20"/>
  <c r="AS138" i="20" l="1"/>
  <c r="AG138" i="20"/>
  <c r="AD139" i="20"/>
  <c r="AL139" i="20"/>
  <c r="AB139" i="20"/>
  <c r="AF139" i="20"/>
  <c r="AH139" i="20"/>
  <c r="AJ139" i="20"/>
  <c r="Y139" i="20"/>
  <c r="AA139" i="20"/>
  <c r="AK139" i="20"/>
  <c r="A139" i="20"/>
  <c r="AE139" i="20"/>
  <c r="AC139" i="20"/>
  <c r="AI139" i="20"/>
  <c r="Z138" i="20"/>
  <c r="AM138" i="20"/>
  <c r="Z139" i="20" l="1"/>
  <c r="AM139" i="20"/>
  <c r="AF140" i="20"/>
  <c r="AJ140" i="20"/>
  <c r="AB140" i="20"/>
  <c r="AL140" i="20"/>
  <c r="AH140" i="20"/>
  <c r="AD140" i="20"/>
  <c r="AA140" i="20"/>
  <c r="AI140" i="20"/>
  <c r="Y140" i="20"/>
  <c r="A140" i="20"/>
  <c r="AK140" i="20"/>
  <c r="AE140" i="20"/>
  <c r="AC140" i="20"/>
  <c r="AG139" i="20"/>
  <c r="AS139" i="20"/>
  <c r="AG140" i="20" l="1"/>
  <c r="AS140" i="20"/>
  <c r="Z140" i="20"/>
  <c r="AM140" i="20"/>
  <c r="AH141" i="20"/>
  <c r="AF141" i="20"/>
  <c r="AJ141" i="20"/>
  <c r="AB141" i="20"/>
  <c r="AC141" i="20"/>
  <c r="AI141" i="20"/>
  <c r="AA141" i="20"/>
  <c r="AK141" i="20"/>
  <c r="AD141" i="20"/>
  <c r="AE141" i="20"/>
  <c r="AL141" i="20"/>
  <c r="Y141" i="20"/>
  <c r="A141" i="20"/>
  <c r="AB142" i="20" l="1"/>
  <c r="AJ142" i="20"/>
  <c r="AD142" i="20"/>
  <c r="AF142" i="20"/>
  <c r="AH142" i="20"/>
  <c r="AL142" i="20"/>
  <c r="Y142" i="20"/>
  <c r="AK142" i="20"/>
  <c r="A142" i="20"/>
  <c r="AE142" i="20"/>
  <c r="AI142" i="20"/>
  <c r="AC142" i="20"/>
  <c r="AA142" i="20"/>
  <c r="AG141" i="20"/>
  <c r="AS141" i="20"/>
  <c r="Z141" i="20"/>
  <c r="AM141" i="20"/>
  <c r="AG142" i="20" l="1"/>
  <c r="AS142" i="20"/>
  <c r="AD143" i="20"/>
  <c r="AL143" i="20"/>
  <c r="AJ143" i="20"/>
  <c r="AB143" i="20"/>
  <c r="AH143" i="20"/>
  <c r="Y143" i="20"/>
  <c r="AK143" i="20"/>
  <c r="AF143" i="20"/>
  <c r="AE143" i="20"/>
  <c r="A143" i="20"/>
  <c r="AC143" i="20"/>
  <c r="AA143" i="20"/>
  <c r="AI143" i="20"/>
  <c r="Z142" i="20"/>
  <c r="AM142" i="20"/>
  <c r="AF144" i="20" l="1"/>
  <c r="AH144" i="20"/>
  <c r="AJ144" i="20"/>
  <c r="AB144" i="20"/>
  <c r="AE144" i="20"/>
  <c r="AK144" i="20"/>
  <c r="AC144" i="20"/>
  <c r="AD144" i="20"/>
  <c r="Y144" i="20"/>
  <c r="AL144" i="20"/>
  <c r="AI144" i="20"/>
  <c r="AA144" i="20"/>
  <c r="A144" i="20"/>
  <c r="AG143" i="20"/>
  <c r="AS143" i="20"/>
  <c r="Z143" i="20"/>
  <c r="AM143" i="20"/>
  <c r="Z144" i="20" l="1"/>
  <c r="AM144" i="20"/>
  <c r="AH145" i="20"/>
  <c r="AD145" i="20"/>
  <c r="AF145" i="20"/>
  <c r="AB145" i="20"/>
  <c r="AJ145" i="20"/>
  <c r="AL145" i="20"/>
  <c r="Y145" i="20"/>
  <c r="AE145" i="20"/>
  <c r="AK145" i="20"/>
  <c r="A145" i="20"/>
  <c r="AA145" i="20"/>
  <c r="AI145" i="20"/>
  <c r="AC145" i="20"/>
  <c r="AG144" i="20"/>
  <c r="AS144" i="20"/>
  <c r="Z145" i="20" l="1"/>
  <c r="AM145" i="20"/>
  <c r="AB146" i="20"/>
  <c r="AJ146" i="20"/>
  <c r="AL146" i="20"/>
  <c r="AD146" i="20"/>
  <c r="AH146" i="20"/>
  <c r="AC146" i="20"/>
  <c r="AI146" i="20"/>
  <c r="AF146" i="20"/>
  <c r="AA146" i="20"/>
  <c r="AE146" i="20"/>
  <c r="Y146" i="20"/>
  <c r="A146" i="20"/>
  <c r="AK146" i="20"/>
  <c r="AG145" i="20"/>
  <c r="AS145" i="20"/>
  <c r="AG146" i="20" l="1"/>
  <c r="AS146" i="20"/>
  <c r="AD147" i="20"/>
  <c r="AL147" i="20"/>
  <c r="AH147" i="20"/>
  <c r="AJ147" i="20"/>
  <c r="AB147" i="20"/>
  <c r="AC147" i="20"/>
  <c r="A147" i="20"/>
  <c r="AA147" i="20"/>
  <c r="AI147" i="20"/>
  <c r="AK147" i="20"/>
  <c r="AF147" i="20"/>
  <c r="AE147" i="20"/>
  <c r="Y147" i="20"/>
  <c r="Z146" i="20"/>
  <c r="AM146" i="20"/>
  <c r="AF148" i="20" l="1"/>
  <c r="AD148" i="20"/>
  <c r="AH148" i="20"/>
  <c r="AB148" i="20"/>
  <c r="AJ148" i="20"/>
  <c r="AL148" i="20"/>
  <c r="AE148" i="20"/>
  <c r="AK148" i="20"/>
  <c r="A148" i="20"/>
  <c r="AC148" i="20"/>
  <c r="AA148" i="20"/>
  <c r="Y148" i="20"/>
  <c r="AI148" i="20"/>
  <c r="AG147" i="20"/>
  <c r="AS147" i="20"/>
  <c r="Z147" i="20"/>
  <c r="AM147" i="20"/>
  <c r="AS148" i="20" l="1"/>
  <c r="AG148" i="20"/>
  <c r="AH149" i="20"/>
  <c r="AB149" i="20"/>
  <c r="AL149" i="20"/>
  <c r="AD149" i="20"/>
  <c r="AJ149" i="20"/>
  <c r="Y149" i="20"/>
  <c r="AF149" i="20"/>
  <c r="AE149" i="20"/>
  <c r="AK149" i="20"/>
  <c r="A149" i="20"/>
  <c r="AC149" i="20"/>
  <c r="AA149" i="20"/>
  <c r="AI149" i="20"/>
  <c r="Z148" i="20"/>
  <c r="AM148" i="20"/>
  <c r="Z149" i="20" l="1"/>
  <c r="AM149" i="20"/>
  <c r="AB150" i="20"/>
  <c r="AJ150" i="20"/>
  <c r="AH150" i="20"/>
  <c r="AL150" i="20"/>
  <c r="AD150" i="20"/>
  <c r="Y150" i="20"/>
  <c r="AK150" i="20"/>
  <c r="AE150" i="20"/>
  <c r="AI150" i="20"/>
  <c r="AF150" i="20"/>
  <c r="AC150" i="20"/>
  <c r="AA150" i="20"/>
  <c r="A150" i="20"/>
  <c r="AG149" i="20"/>
  <c r="AS149" i="20"/>
  <c r="Z150" i="20" l="1"/>
  <c r="AM150" i="20"/>
  <c r="AD151" i="20"/>
  <c r="AL151" i="20"/>
  <c r="AF151" i="20"/>
  <c r="AH151" i="20"/>
  <c r="AB151" i="20"/>
  <c r="AJ151" i="20"/>
  <c r="AA151" i="20"/>
  <c r="Y151" i="20"/>
  <c r="AK151" i="20"/>
  <c r="AC151" i="20"/>
  <c r="AI151" i="20"/>
  <c r="AE151" i="20"/>
  <c r="A151" i="20"/>
  <c r="AS150" i="20"/>
  <c r="AG150" i="20"/>
  <c r="Z151" i="20" l="1"/>
  <c r="AM151" i="20"/>
  <c r="AS151" i="20"/>
  <c r="AG151" i="20"/>
  <c r="AF152" i="20"/>
  <c r="AB152" i="20"/>
  <c r="AL152" i="20"/>
  <c r="AD152" i="20"/>
  <c r="AJ152" i="20"/>
  <c r="AC152" i="20"/>
  <c r="AH152" i="20"/>
  <c r="AA152" i="20"/>
  <c r="AI152" i="20"/>
  <c r="AE152" i="20"/>
  <c r="A152" i="20"/>
  <c r="Y152" i="20"/>
  <c r="AK152" i="20"/>
  <c r="AG152" i="20" l="1"/>
  <c r="AS152" i="20"/>
  <c r="Z152" i="20"/>
  <c r="AM152" i="20"/>
  <c r="AH153" i="20"/>
  <c r="AJ153" i="20"/>
  <c r="AB153" i="20"/>
  <c r="AL153" i="20"/>
  <c r="AD153" i="20"/>
  <c r="Y153" i="20"/>
  <c r="A153" i="20"/>
  <c r="AE153" i="20"/>
  <c r="AK153" i="20"/>
  <c r="AC153" i="20"/>
  <c r="AF153" i="20"/>
  <c r="AA153" i="20"/>
  <c r="AI153" i="20"/>
  <c r="AG153" i="20" l="1"/>
  <c r="AS153" i="20"/>
  <c r="AB154" i="20"/>
  <c r="AJ154" i="20"/>
  <c r="AF154" i="20"/>
  <c r="AH154" i="20"/>
  <c r="AD154" i="20"/>
  <c r="AL154" i="20"/>
  <c r="Y154" i="20"/>
  <c r="AE154" i="20"/>
  <c r="AK154" i="20"/>
  <c r="AA154" i="20"/>
  <c r="A154" i="20"/>
  <c r="AC154" i="20"/>
  <c r="AI154" i="20"/>
  <c r="Z153" i="20"/>
  <c r="AM153" i="20"/>
  <c r="Z154" i="20" l="1"/>
  <c r="AM154" i="20"/>
  <c r="AD155" i="20"/>
  <c r="AL155" i="20"/>
  <c r="AB155" i="20"/>
  <c r="AF155" i="20"/>
  <c r="AJ155" i="20"/>
  <c r="Y155" i="20"/>
  <c r="AH155" i="20"/>
  <c r="AE155" i="20"/>
  <c r="AK155" i="20"/>
  <c r="AI155" i="20"/>
  <c r="AC155" i="20"/>
  <c r="A155" i="20"/>
  <c r="AA155" i="20"/>
  <c r="AG154" i="20"/>
  <c r="AS154" i="20"/>
  <c r="Z155" i="20" l="1"/>
  <c r="AM155" i="20"/>
  <c r="AF156" i="20"/>
  <c r="AJ156" i="20"/>
  <c r="AB156" i="20"/>
  <c r="AL156" i="20"/>
  <c r="AD156" i="20"/>
  <c r="AA156" i="20"/>
  <c r="AI156" i="20"/>
  <c r="Y156" i="20"/>
  <c r="AH156" i="20"/>
  <c r="AE156" i="20"/>
  <c r="AC156" i="20"/>
  <c r="AK156" i="20"/>
  <c r="A156" i="20"/>
  <c r="AG155" i="20"/>
  <c r="AS155" i="20"/>
  <c r="AG156" i="20" l="1"/>
  <c r="AS156" i="20"/>
  <c r="Z156" i="20"/>
  <c r="AM156" i="20"/>
  <c r="AH157" i="20"/>
  <c r="AF157" i="20"/>
  <c r="AJ157" i="20"/>
  <c r="AD157" i="20"/>
  <c r="AL157" i="20"/>
  <c r="AC157" i="20"/>
  <c r="AK157" i="20"/>
  <c r="AA157" i="20"/>
  <c r="AI157" i="20"/>
  <c r="AB157" i="20"/>
  <c r="A157" i="20"/>
  <c r="AE157" i="20"/>
  <c r="Y157" i="20"/>
  <c r="AG157" i="20" l="1"/>
  <c r="AS157" i="20"/>
  <c r="AB158" i="20"/>
  <c r="AJ158" i="20"/>
  <c r="AD158" i="20"/>
  <c r="AF158" i="20"/>
  <c r="AL158" i="20"/>
  <c r="AC158" i="20"/>
  <c r="A158" i="20"/>
  <c r="AH158" i="20"/>
  <c r="AA158" i="20"/>
  <c r="AI158" i="20"/>
  <c r="AE158" i="20"/>
  <c r="Y158" i="20"/>
  <c r="AK158" i="20"/>
  <c r="Z157" i="20"/>
  <c r="AM157" i="20"/>
  <c r="Z158" i="20" l="1"/>
  <c r="AM158" i="20"/>
  <c r="AD159" i="20"/>
  <c r="AL159" i="20"/>
  <c r="AJ159" i="20"/>
  <c r="AB159" i="20"/>
  <c r="AF159" i="20"/>
  <c r="AA159" i="20"/>
  <c r="A159" i="20"/>
  <c r="Y159" i="20"/>
  <c r="AI159" i="20"/>
  <c r="AE159" i="20"/>
  <c r="AC159" i="20"/>
  <c r="AK159" i="20"/>
  <c r="AH159" i="20"/>
  <c r="AG158" i="20"/>
  <c r="AS158" i="20"/>
  <c r="AS159" i="20" l="1"/>
  <c r="AG159" i="20"/>
  <c r="AF160" i="20"/>
  <c r="AH160" i="20"/>
  <c r="AJ160" i="20"/>
  <c r="AD160" i="20"/>
  <c r="AL160" i="20"/>
  <c r="AA160" i="20"/>
  <c r="AI160" i="20"/>
  <c r="Y160" i="20"/>
  <c r="AE160" i="20"/>
  <c r="A160" i="20"/>
  <c r="AC160" i="20"/>
  <c r="AK160" i="20"/>
  <c r="AB160" i="20"/>
  <c r="Z159" i="20"/>
  <c r="AM159" i="20"/>
  <c r="AS160" i="20" l="1"/>
  <c r="AG160" i="20"/>
  <c r="AH161" i="20"/>
  <c r="AD161" i="20"/>
  <c r="AF161" i="20"/>
  <c r="AL161" i="20"/>
  <c r="AB161" i="20"/>
  <c r="AC161" i="20"/>
  <c r="AI161" i="20"/>
  <c r="AJ161" i="20"/>
  <c r="AA161" i="20"/>
  <c r="AK161" i="20"/>
  <c r="Y161" i="20"/>
  <c r="A161" i="20"/>
  <c r="AE161" i="20"/>
  <c r="Z160" i="20"/>
  <c r="AM160" i="20"/>
  <c r="Z161" i="20" l="1"/>
  <c r="AM161" i="20"/>
  <c r="AS161" i="20"/>
  <c r="AG161" i="20"/>
  <c r="AB162" i="20"/>
  <c r="AJ162" i="20"/>
  <c r="AL162" i="20"/>
  <c r="AD162" i="20"/>
  <c r="AF162" i="20"/>
  <c r="AE162" i="20"/>
  <c r="AI162" i="20"/>
  <c r="A162" i="20"/>
  <c r="AC162" i="20"/>
  <c r="AH162" i="20"/>
  <c r="AA162" i="20"/>
  <c r="Y162" i="20"/>
  <c r="AK162" i="20"/>
  <c r="Z162" i="20" l="1"/>
  <c r="AM162" i="20"/>
  <c r="AD163" i="20"/>
  <c r="AL163" i="20"/>
  <c r="AJ163" i="20"/>
  <c r="AF163" i="20"/>
  <c r="AH163" i="20"/>
  <c r="AE163" i="20"/>
  <c r="AK163" i="20"/>
  <c r="AC163" i="20"/>
  <c r="A163" i="20"/>
  <c r="AA163" i="20"/>
  <c r="AB163" i="20"/>
  <c r="Y163" i="20"/>
  <c r="AI163" i="20"/>
  <c r="AG162" i="20"/>
  <c r="AS162" i="20"/>
  <c r="AG163" i="20" l="1"/>
  <c r="AS163" i="20"/>
  <c r="AF164" i="20"/>
  <c r="AH164" i="20"/>
  <c r="AD164" i="20"/>
  <c r="AJ164" i="20"/>
  <c r="Y164" i="20"/>
  <c r="AB164" i="20"/>
  <c r="AE164" i="20"/>
  <c r="AK164" i="20"/>
  <c r="A164" i="20"/>
  <c r="AC164" i="20"/>
  <c r="AA164" i="20"/>
  <c r="AL164" i="20"/>
  <c r="AI164" i="20"/>
  <c r="Z163" i="20"/>
  <c r="AM163" i="20"/>
  <c r="AS164" i="20" l="1"/>
  <c r="AG164" i="20"/>
  <c r="Z164" i="20"/>
  <c r="AM164" i="20"/>
  <c r="AH165" i="20"/>
  <c r="AD165" i="20"/>
  <c r="AF165" i="20"/>
  <c r="AJ165" i="20"/>
  <c r="AL165" i="20"/>
  <c r="Y165" i="20"/>
  <c r="AE165" i="20"/>
  <c r="AK165" i="20"/>
  <c r="AA165" i="20"/>
  <c r="AI165" i="20"/>
  <c r="AB165" i="20"/>
  <c r="AC165" i="20"/>
  <c r="A165" i="20"/>
  <c r="AG165" i="20" l="1"/>
  <c r="AS165" i="20"/>
  <c r="AB166" i="20"/>
  <c r="AJ166" i="20"/>
  <c r="AL166" i="20"/>
  <c r="AF166" i="20"/>
  <c r="AH166" i="20"/>
  <c r="Y166" i="20"/>
  <c r="AD166" i="20"/>
  <c r="AE166" i="20"/>
  <c r="AK166" i="20"/>
  <c r="AI166" i="20"/>
  <c r="A166" i="20"/>
  <c r="AA166" i="20"/>
  <c r="AC166" i="20"/>
  <c r="Z165" i="20"/>
  <c r="AM165" i="20"/>
  <c r="AD167" i="20" l="1"/>
  <c r="AL167" i="20"/>
  <c r="AH167" i="20"/>
  <c r="AF167" i="20"/>
  <c r="AJ167" i="20"/>
  <c r="AA167" i="20"/>
  <c r="AI167" i="20"/>
  <c r="Y167" i="20"/>
  <c r="A167" i="20"/>
  <c r="AB167" i="20"/>
  <c r="AE167" i="20"/>
  <c r="AC167" i="20"/>
  <c r="AK167" i="20"/>
  <c r="AG166" i="20"/>
  <c r="AS166" i="20"/>
  <c r="AM166" i="20"/>
  <c r="Z166" i="20"/>
  <c r="AG167" i="20" l="1"/>
  <c r="AS167" i="20"/>
  <c r="Z167" i="20"/>
  <c r="AM167" i="20"/>
  <c r="AF168" i="20"/>
  <c r="AD168" i="20"/>
  <c r="AH168" i="20"/>
  <c r="AJ168" i="20"/>
  <c r="AA168" i="20"/>
  <c r="AI168" i="20"/>
  <c r="AB168" i="20"/>
  <c r="Y168" i="20"/>
  <c r="AC168" i="20"/>
  <c r="AK168" i="20"/>
  <c r="AL168" i="20"/>
  <c r="AE168" i="20"/>
  <c r="A168" i="20"/>
  <c r="AH169" i="20" l="1"/>
  <c r="AB169" i="20"/>
  <c r="AL169" i="20"/>
  <c r="AF169" i="20"/>
  <c r="AJ169" i="20"/>
  <c r="AE169" i="20"/>
  <c r="AI169" i="20"/>
  <c r="AC169" i="20"/>
  <c r="A169" i="20"/>
  <c r="AA169" i="20"/>
  <c r="Y169" i="20"/>
  <c r="AK169" i="20"/>
  <c r="AD169" i="20"/>
  <c r="AS168" i="20"/>
  <c r="AG168" i="20"/>
  <c r="Z168" i="20"/>
  <c r="AM168" i="20"/>
  <c r="AB170" i="20" l="1"/>
  <c r="AJ170" i="20"/>
  <c r="AH170" i="20"/>
  <c r="AF170" i="20"/>
  <c r="AL170" i="20"/>
  <c r="AE170" i="20"/>
  <c r="AD170" i="20"/>
  <c r="AC170" i="20"/>
  <c r="AI170" i="20"/>
  <c r="A170" i="20"/>
  <c r="AA170" i="20"/>
  <c r="Y170" i="20"/>
  <c r="AK170" i="20"/>
  <c r="AG169" i="20"/>
  <c r="AS169" i="20"/>
  <c r="Z169" i="20"/>
  <c r="AM169" i="20"/>
  <c r="AS170" i="20" l="1"/>
  <c r="AG170" i="20"/>
  <c r="Z170" i="20"/>
  <c r="AM170" i="20"/>
  <c r="AD171" i="20"/>
  <c r="AL171" i="20"/>
  <c r="AF171" i="20"/>
  <c r="AH171" i="20"/>
  <c r="AJ171" i="20"/>
  <c r="AE171" i="20"/>
  <c r="AK171" i="20"/>
  <c r="AC171" i="20"/>
  <c r="A171" i="20"/>
  <c r="AA171" i="20"/>
  <c r="AB171" i="20"/>
  <c r="Y171" i="20"/>
  <c r="AI171" i="20"/>
  <c r="Z171" i="20" l="1"/>
  <c r="AM171" i="20"/>
  <c r="AF172" i="20"/>
  <c r="AB172" i="20"/>
  <c r="AL172" i="20"/>
  <c r="AH172" i="20"/>
  <c r="AJ172" i="20"/>
  <c r="AE172" i="20"/>
  <c r="AK172" i="20"/>
  <c r="AD172" i="20"/>
  <c r="AC172" i="20"/>
  <c r="AI172" i="20"/>
  <c r="A172" i="20"/>
  <c r="Y172" i="20"/>
  <c r="AA172" i="20"/>
  <c r="AG171" i="20"/>
  <c r="AS171" i="20"/>
  <c r="Z172" i="20" l="1"/>
  <c r="AM172" i="20"/>
  <c r="AH173" i="20"/>
  <c r="AJ173" i="20"/>
  <c r="AF173" i="20"/>
  <c r="AL173" i="20"/>
  <c r="AA173" i="20"/>
  <c r="Y173" i="20"/>
  <c r="AK173" i="20"/>
  <c r="A173" i="20"/>
  <c r="AC173" i="20"/>
  <c r="AI173" i="20"/>
  <c r="AB173" i="20"/>
  <c r="AD173" i="20"/>
  <c r="AE173" i="20"/>
  <c r="AS172" i="20"/>
  <c r="AG172" i="20"/>
  <c r="AG173" i="20" l="1"/>
  <c r="AS173" i="20"/>
  <c r="Z173" i="20"/>
  <c r="AM173" i="20"/>
  <c r="AB174" i="20"/>
  <c r="AJ174" i="20"/>
  <c r="AF174" i="20"/>
  <c r="AH174" i="20"/>
  <c r="AL174" i="20"/>
  <c r="AA174" i="20"/>
  <c r="AD174" i="20"/>
  <c r="Y174" i="20"/>
  <c r="AK174" i="20"/>
  <c r="AE174" i="20"/>
  <c r="A174" i="20"/>
  <c r="AC174" i="20"/>
  <c r="AI174" i="20"/>
  <c r="AD175" i="20" l="1"/>
  <c r="AL175" i="20"/>
  <c r="AB175" i="20"/>
  <c r="AH175" i="20"/>
  <c r="AJ175" i="20"/>
  <c r="AA175" i="20"/>
  <c r="AI175" i="20"/>
  <c r="Y175" i="20"/>
  <c r="AC175" i="20"/>
  <c r="AK175" i="20"/>
  <c r="AF175" i="20"/>
  <c r="AE175" i="20"/>
  <c r="A175" i="20"/>
  <c r="Z174" i="20"/>
  <c r="AM174" i="20"/>
  <c r="AS174" i="20"/>
  <c r="AG174" i="20"/>
  <c r="AF176" i="20" l="1"/>
  <c r="AJ176" i="20"/>
  <c r="AH176" i="20"/>
  <c r="AL176" i="20"/>
  <c r="AB176" i="20"/>
  <c r="AC176" i="20"/>
  <c r="AI176" i="20"/>
  <c r="AD176" i="20"/>
  <c r="AA176" i="20"/>
  <c r="AE176" i="20"/>
  <c r="A176" i="20"/>
  <c r="AK176" i="20"/>
  <c r="Y176" i="20"/>
  <c r="Z175" i="20"/>
  <c r="AM175" i="20"/>
  <c r="AG175" i="20"/>
  <c r="AS175" i="20"/>
  <c r="AH177" i="20" l="1"/>
  <c r="AF177" i="20"/>
  <c r="AJ177" i="20"/>
  <c r="AL177" i="20"/>
  <c r="AC177" i="20"/>
  <c r="AI177" i="20"/>
  <c r="A177" i="20"/>
  <c r="AA177" i="20"/>
  <c r="Y177" i="20"/>
  <c r="AK177" i="20"/>
  <c r="AE177" i="20"/>
  <c r="AB177" i="20"/>
  <c r="AD177" i="20"/>
  <c r="AG176" i="20"/>
  <c r="AS176" i="20"/>
  <c r="Z176" i="20"/>
  <c r="AM176" i="20"/>
  <c r="AS177" i="20" l="1"/>
  <c r="AG177" i="20"/>
  <c r="AB178" i="20"/>
  <c r="AD178" i="20"/>
  <c r="AL178" i="20"/>
  <c r="AH178" i="20"/>
  <c r="AJ178" i="20"/>
  <c r="Y178" i="20"/>
  <c r="AK178" i="20"/>
  <c r="A178" i="20"/>
  <c r="AF178" i="20"/>
  <c r="AE178" i="20"/>
  <c r="AC178" i="20"/>
  <c r="AA178" i="20"/>
  <c r="AI178" i="20"/>
  <c r="Z177" i="20"/>
  <c r="AM177" i="20"/>
  <c r="Z178" i="20" l="1"/>
  <c r="AM178" i="20"/>
  <c r="AF179" i="20"/>
  <c r="AD179" i="20"/>
  <c r="AH179" i="20"/>
  <c r="AJ179" i="20"/>
  <c r="AA179" i="20"/>
  <c r="AI179" i="20"/>
  <c r="AL179" i="20"/>
  <c r="Y179" i="20"/>
  <c r="AE179" i="20"/>
  <c r="AB179" i="20"/>
  <c r="AC179" i="20"/>
  <c r="AK179" i="20"/>
  <c r="A179" i="20"/>
  <c r="AG178" i="20"/>
  <c r="AS178" i="20"/>
  <c r="Z179" i="20" l="1"/>
  <c r="AM179" i="20"/>
  <c r="AG179" i="20"/>
  <c r="AS179" i="20"/>
  <c r="AH180" i="20"/>
  <c r="AB180" i="20"/>
  <c r="AL180" i="20"/>
  <c r="AD180" i="20"/>
  <c r="AC180" i="20"/>
  <c r="AA180" i="20"/>
  <c r="AI180" i="20"/>
  <c r="AK180" i="20"/>
  <c r="AF180" i="20"/>
  <c r="Y180" i="20"/>
  <c r="AJ180" i="20"/>
  <c r="A180" i="20"/>
  <c r="AE180" i="20"/>
  <c r="AB181" i="20" l="1"/>
  <c r="AJ181" i="20"/>
  <c r="AH181" i="20"/>
  <c r="AL181" i="20"/>
  <c r="AD181" i="20"/>
  <c r="AC181" i="20"/>
  <c r="AI181" i="20"/>
  <c r="A181" i="20"/>
  <c r="AF181" i="20"/>
  <c r="AA181" i="20"/>
  <c r="AE181" i="20"/>
  <c r="Y181" i="20"/>
  <c r="AK181" i="20"/>
  <c r="AG180" i="20"/>
  <c r="AS180" i="20"/>
  <c r="Z180" i="20"/>
  <c r="AM180" i="20"/>
  <c r="AD182" i="20" l="1"/>
  <c r="AL182" i="20"/>
  <c r="AF182" i="20"/>
  <c r="AH182" i="20"/>
  <c r="AJ182" i="20"/>
  <c r="AC182" i="20"/>
  <c r="AI182" i="20"/>
  <c r="A182" i="20"/>
  <c r="AA182" i="20"/>
  <c r="AB182" i="20"/>
  <c r="AE182" i="20"/>
  <c r="Y182" i="20"/>
  <c r="AK182" i="20"/>
  <c r="Z181" i="20"/>
  <c r="AM181" i="20"/>
  <c r="AG181" i="20"/>
  <c r="AS181" i="20"/>
  <c r="AG182" i="20" l="1"/>
  <c r="AS182" i="20"/>
  <c r="Z182" i="20"/>
  <c r="AM182" i="20"/>
  <c r="AF183" i="20"/>
  <c r="AB183" i="20"/>
  <c r="AL183" i="20"/>
  <c r="AD183" i="20"/>
  <c r="AC183" i="20"/>
  <c r="A183" i="20"/>
  <c r="AA183" i="20"/>
  <c r="AI183" i="20"/>
  <c r="AE183" i="20"/>
  <c r="Y183" i="20"/>
  <c r="AK183" i="20"/>
  <c r="AH183" i="20"/>
  <c r="AJ183" i="20"/>
  <c r="Z183" i="20" l="1"/>
  <c r="AM183" i="20"/>
  <c r="AH184" i="20"/>
  <c r="AJ184" i="20"/>
  <c r="AB184" i="20"/>
  <c r="AL184" i="20"/>
  <c r="AD184" i="20"/>
  <c r="AE184" i="20"/>
  <c r="AK184" i="20"/>
  <c r="A184" i="20"/>
  <c r="AF184" i="20"/>
  <c r="AC184" i="20"/>
  <c r="AI184" i="20"/>
  <c r="Y184" i="20"/>
  <c r="AA184" i="20"/>
  <c r="AG183" i="20"/>
  <c r="AS183" i="20"/>
  <c r="Z184" i="20" l="1"/>
  <c r="AM184" i="20"/>
  <c r="AG184" i="20"/>
  <c r="AS184" i="20"/>
  <c r="AB185" i="20"/>
  <c r="AJ185" i="20"/>
  <c r="AF185" i="20"/>
  <c r="AH185" i="20"/>
  <c r="AL185" i="20"/>
  <c r="AA185" i="20"/>
  <c r="Y185" i="20"/>
  <c r="AK185" i="20"/>
  <c r="A185" i="20"/>
  <c r="AC185" i="20"/>
  <c r="AI185" i="20"/>
  <c r="AD185" i="20"/>
  <c r="AE185" i="20"/>
  <c r="Z185" i="20" l="1"/>
  <c r="AM185" i="20"/>
  <c r="AS185" i="20"/>
  <c r="AG185" i="20"/>
  <c r="AD186" i="20"/>
  <c r="AL186" i="20"/>
  <c r="AB186" i="20"/>
  <c r="AF186" i="20"/>
  <c r="AC186" i="20"/>
  <c r="AI186" i="20"/>
  <c r="AA186" i="20"/>
  <c r="AE186" i="20"/>
  <c r="A186" i="20"/>
  <c r="AH186" i="20"/>
  <c r="Y186" i="20"/>
  <c r="AK186" i="20"/>
  <c r="AJ186" i="20"/>
  <c r="Z186" i="20" l="1"/>
  <c r="AM186" i="20"/>
  <c r="AF187" i="20"/>
  <c r="AJ187" i="20"/>
  <c r="AB187" i="20"/>
  <c r="AL187" i="20"/>
  <c r="AD187" i="20"/>
  <c r="AC187" i="20"/>
  <c r="A187" i="20"/>
  <c r="AH187" i="20"/>
  <c r="AA187" i="20"/>
  <c r="AI187" i="20"/>
  <c r="Y187" i="20"/>
  <c r="AK187" i="20"/>
  <c r="AE187" i="20"/>
  <c r="AS186" i="20"/>
  <c r="AG186" i="20"/>
  <c r="AH188" i="20" l="1"/>
  <c r="AF188" i="20"/>
  <c r="AJ188" i="20"/>
  <c r="AL188" i="20"/>
  <c r="Y188" i="20"/>
  <c r="A188" i="20"/>
  <c r="AE188" i="20"/>
  <c r="AK188" i="20"/>
  <c r="AB188" i="20"/>
  <c r="AA188" i="20"/>
  <c r="AI188" i="20"/>
  <c r="AD188" i="20"/>
  <c r="AC188" i="20"/>
  <c r="AG187" i="20"/>
  <c r="AS187" i="20"/>
  <c r="Z187" i="20"/>
  <c r="AM187" i="20"/>
  <c r="AG188" i="20" l="1"/>
  <c r="AS188" i="20"/>
  <c r="AB189" i="20"/>
  <c r="AJ189" i="20"/>
  <c r="AD189" i="20"/>
  <c r="AF189" i="20"/>
  <c r="AA189" i="20"/>
  <c r="Y189" i="20"/>
  <c r="AK189" i="20"/>
  <c r="A189" i="20"/>
  <c r="AC189" i="20"/>
  <c r="AI189" i="20"/>
  <c r="AH189" i="20"/>
  <c r="AL189" i="20"/>
  <c r="AE189" i="20"/>
  <c r="Z188" i="20"/>
  <c r="AM188" i="20"/>
  <c r="AD190" i="20" l="1"/>
  <c r="AL190" i="20"/>
  <c r="AJ190" i="20"/>
  <c r="AB190" i="20"/>
  <c r="AF190" i="20"/>
  <c r="AC190" i="20"/>
  <c r="AI190" i="20"/>
  <c r="AH190" i="20"/>
  <c r="AA190" i="20"/>
  <c r="AE190" i="20"/>
  <c r="A190" i="20"/>
  <c r="Y190" i="20"/>
  <c r="AK190" i="20"/>
  <c r="Z189" i="20"/>
  <c r="AM189" i="20"/>
  <c r="AG189" i="20"/>
  <c r="AS189" i="20"/>
  <c r="AS190" i="20" l="1"/>
  <c r="AG190" i="20"/>
  <c r="Z190" i="20"/>
  <c r="AM190" i="20"/>
  <c r="AF191" i="20"/>
  <c r="AH191" i="20"/>
  <c r="AJ191" i="20"/>
  <c r="AL191" i="20"/>
  <c r="AC191" i="20"/>
  <c r="A191" i="20"/>
  <c r="AA191" i="20"/>
  <c r="AI191" i="20"/>
  <c r="AB191" i="20"/>
  <c r="AK191" i="20"/>
  <c r="AD191" i="20"/>
  <c r="AE191" i="20"/>
  <c r="Y191" i="20"/>
  <c r="Z191" i="20" l="1"/>
  <c r="AM191" i="20"/>
  <c r="AH192" i="20"/>
  <c r="AD192" i="20"/>
  <c r="AF192" i="20"/>
  <c r="AC192" i="20"/>
  <c r="AI192" i="20"/>
  <c r="A192" i="20"/>
  <c r="AB192" i="20"/>
  <c r="AA192" i="20"/>
  <c r="AE192" i="20"/>
  <c r="Y192" i="20"/>
  <c r="AJ192" i="20"/>
  <c r="AK192" i="20"/>
  <c r="AL192" i="20"/>
  <c r="AS191" i="20"/>
  <c r="AG191" i="20"/>
  <c r="Z192" i="20" l="1"/>
  <c r="AM192" i="20"/>
  <c r="AS192" i="20"/>
  <c r="AG192" i="20"/>
  <c r="AB193" i="20"/>
  <c r="AJ193" i="20"/>
  <c r="AL193" i="20"/>
  <c r="AD193" i="20"/>
  <c r="AF193" i="20"/>
  <c r="AE193" i="20"/>
  <c r="AI193" i="20"/>
  <c r="A193" i="20"/>
  <c r="AH193" i="20"/>
  <c r="AC193" i="20"/>
  <c r="Y193" i="20"/>
  <c r="AK193" i="20"/>
  <c r="AA193" i="20"/>
  <c r="Z193" i="20" l="1"/>
  <c r="AM193" i="20"/>
  <c r="AD194" i="20"/>
  <c r="AL194" i="20"/>
  <c r="AH194" i="20"/>
  <c r="AJ194" i="20"/>
  <c r="AE194" i="20"/>
  <c r="AC194" i="20"/>
  <c r="AI194" i="20"/>
  <c r="A194" i="20"/>
  <c r="AB194" i="20"/>
  <c r="AF194" i="20"/>
  <c r="AA194" i="20"/>
  <c r="Y194" i="20"/>
  <c r="AK194" i="20"/>
  <c r="AG193" i="20"/>
  <c r="AS193" i="20"/>
  <c r="AS194" i="20" l="1"/>
  <c r="AG194" i="20"/>
  <c r="Z194" i="20"/>
  <c r="AM194" i="20"/>
  <c r="AF195" i="20"/>
  <c r="AD195" i="20"/>
  <c r="AH195" i="20"/>
  <c r="Y195" i="20"/>
  <c r="AB195" i="20"/>
  <c r="AE195" i="20"/>
  <c r="AK195" i="20"/>
  <c r="A195" i="20"/>
  <c r="AI195" i="20"/>
  <c r="AJ195" i="20"/>
  <c r="AC195" i="20"/>
  <c r="AA195" i="20"/>
  <c r="AL195" i="20"/>
  <c r="Z195" i="20" l="1"/>
  <c r="AM195" i="20"/>
  <c r="AH196" i="20"/>
  <c r="AB196" i="20"/>
  <c r="AL196" i="20"/>
  <c r="AD196" i="20"/>
  <c r="AF196" i="20"/>
  <c r="AA196" i="20"/>
  <c r="AJ196" i="20"/>
  <c r="Y196" i="20"/>
  <c r="A196" i="20"/>
  <c r="AE196" i="20"/>
  <c r="AC196" i="20"/>
  <c r="AK196" i="20"/>
  <c r="AI196" i="20"/>
  <c r="AG195" i="20"/>
  <c r="AS195" i="20"/>
  <c r="AG196" i="20" l="1"/>
  <c r="AS196" i="20"/>
  <c r="Z196" i="20"/>
  <c r="AM196" i="20"/>
  <c r="AB197" i="20"/>
  <c r="AJ197" i="20"/>
  <c r="AH197" i="20"/>
  <c r="AL197" i="20"/>
  <c r="AA197" i="20"/>
  <c r="Y197" i="20"/>
  <c r="AK197" i="20"/>
  <c r="AD197" i="20"/>
  <c r="AC197" i="20"/>
  <c r="AI197" i="20"/>
  <c r="AF197" i="20"/>
  <c r="AE197" i="20"/>
  <c r="A197" i="20"/>
  <c r="AG197" i="20" l="1"/>
  <c r="AS197" i="20"/>
  <c r="Z197" i="20"/>
  <c r="AM197" i="20"/>
  <c r="AD198" i="20"/>
  <c r="AL198" i="20"/>
  <c r="AF198" i="20"/>
  <c r="AH198" i="20"/>
  <c r="AC198" i="20"/>
  <c r="AI198" i="20"/>
  <c r="AB198" i="20"/>
  <c r="AA198" i="20"/>
  <c r="AE198" i="20"/>
  <c r="A198" i="20"/>
  <c r="AJ198" i="20"/>
  <c r="Y198" i="20"/>
  <c r="AK198" i="20"/>
  <c r="AG198" i="20" l="1"/>
  <c r="AS198" i="20"/>
  <c r="AF199" i="20"/>
  <c r="AB199" i="20"/>
  <c r="AL199" i="20"/>
  <c r="AD199" i="20"/>
  <c r="AH199" i="20"/>
  <c r="AE199" i="20"/>
  <c r="AK199" i="20"/>
  <c r="A199" i="20"/>
  <c r="AJ199" i="20"/>
  <c r="AC199" i="20"/>
  <c r="AA199" i="20"/>
  <c r="Y199" i="20"/>
  <c r="AI199" i="20"/>
  <c r="Z198" i="20"/>
  <c r="AM198" i="20"/>
  <c r="Z199" i="20" l="1"/>
  <c r="AM199" i="20"/>
  <c r="AH200" i="20"/>
  <c r="AJ200" i="20"/>
  <c r="AB200" i="20"/>
  <c r="AL200" i="20"/>
  <c r="AE200" i="20"/>
  <c r="AK200" i="20"/>
  <c r="AC200" i="20"/>
  <c r="AI200" i="20"/>
  <c r="A200" i="20"/>
  <c r="AD200" i="20"/>
  <c r="Y200" i="20"/>
  <c r="AF200" i="20"/>
  <c r="AA200" i="20"/>
  <c r="AS199" i="20"/>
  <c r="AG199" i="20"/>
  <c r="Z200" i="20" l="1"/>
  <c r="AM200" i="20"/>
  <c r="AG200" i="20"/>
  <c r="AS200" i="20"/>
  <c r="AB201" i="20"/>
  <c r="AJ201" i="20"/>
  <c r="AF201" i="20"/>
  <c r="AH201" i="20"/>
  <c r="AA201" i="20"/>
  <c r="AD201" i="20"/>
  <c r="Y201" i="20"/>
  <c r="AK201" i="20"/>
  <c r="A201" i="20"/>
  <c r="AC201" i="20"/>
  <c r="AI201" i="20"/>
  <c r="AL201" i="20"/>
  <c r="AE201" i="20"/>
  <c r="AD202" i="20" l="1"/>
  <c r="AL202" i="20"/>
  <c r="AB202" i="20"/>
  <c r="AE202" i="20"/>
  <c r="AF202" i="20"/>
  <c r="AC202" i="20"/>
  <c r="AI202" i="20"/>
  <c r="AH202" i="20"/>
  <c r="AA202" i="20"/>
  <c r="AJ202" i="20"/>
  <c r="Y202" i="20"/>
  <c r="AK202" i="20"/>
  <c r="A202" i="20"/>
  <c r="AG201" i="20"/>
  <c r="AS201" i="20"/>
  <c r="Z201" i="20"/>
  <c r="AM201" i="20"/>
  <c r="Z202" i="20" l="1"/>
  <c r="AM202" i="20"/>
  <c r="AF203" i="20"/>
  <c r="AJ203" i="20"/>
  <c r="AE203" i="20"/>
  <c r="AK203" i="20"/>
  <c r="AB203" i="20"/>
  <c r="AL203" i="20"/>
  <c r="AC203" i="20"/>
  <c r="A203" i="20"/>
  <c r="Y203" i="20"/>
  <c r="AI203" i="20"/>
  <c r="AD203" i="20"/>
  <c r="AH203" i="20"/>
  <c r="AA203" i="20"/>
  <c r="AG202" i="20"/>
  <c r="AS202" i="20"/>
  <c r="AS203" i="20" l="1"/>
  <c r="AG203" i="20"/>
  <c r="Z203" i="20"/>
  <c r="AM203" i="20"/>
  <c r="AH204" i="20"/>
  <c r="AF204" i="20"/>
  <c r="Y204" i="20"/>
  <c r="AJ204" i="20"/>
  <c r="AE204" i="20"/>
  <c r="AK204" i="20"/>
  <c r="A204" i="20"/>
  <c r="AB204" i="20"/>
  <c r="AA204" i="20"/>
  <c r="AI204" i="20"/>
  <c r="AD204" i="20"/>
  <c r="AL204" i="20"/>
  <c r="AC204" i="20"/>
  <c r="AG204" i="20" l="1"/>
  <c r="AS204" i="20"/>
  <c r="AB205" i="20"/>
  <c r="AJ205" i="20"/>
  <c r="AD205" i="20"/>
  <c r="AA205" i="20"/>
  <c r="AF205" i="20"/>
  <c r="Y205" i="20"/>
  <c r="AK205" i="20"/>
  <c r="AH205" i="20"/>
  <c r="AL205" i="20"/>
  <c r="A205" i="20"/>
  <c r="AE205" i="20"/>
  <c r="AC205" i="20"/>
  <c r="AI205" i="20"/>
  <c r="Z204" i="20"/>
  <c r="AM204" i="20"/>
  <c r="AG205" i="20" l="1"/>
  <c r="AS205" i="20"/>
  <c r="AD206" i="20"/>
  <c r="AJ206" i="20"/>
  <c r="AE206" i="20"/>
  <c r="AI206" i="20"/>
  <c r="AB206" i="20"/>
  <c r="AL206" i="20"/>
  <c r="AC206" i="20"/>
  <c r="A206" i="20"/>
  <c r="AA206" i="20"/>
  <c r="AF206" i="20"/>
  <c r="AH206" i="20"/>
  <c r="Y206" i="20"/>
  <c r="AK206" i="20"/>
  <c r="Z205" i="20"/>
  <c r="AM205" i="20"/>
  <c r="AG206" i="20" l="1"/>
  <c r="AS206" i="20"/>
  <c r="Z206" i="20"/>
  <c r="AM206" i="20"/>
  <c r="AD207" i="20"/>
  <c r="AL207" i="20"/>
  <c r="Y207" i="20"/>
  <c r="AF207" i="20"/>
  <c r="AE207" i="20"/>
  <c r="AK207" i="20"/>
  <c r="A207" i="20"/>
  <c r="AB207" i="20"/>
  <c r="AC207" i="20"/>
  <c r="AA207" i="20"/>
  <c r="AI207" i="20"/>
  <c r="AH207" i="20"/>
  <c r="AJ207" i="20"/>
  <c r="AG207" i="20" l="1"/>
  <c r="AS207" i="20"/>
  <c r="AF208" i="20"/>
  <c r="Y208" i="20"/>
  <c r="AH208" i="20"/>
  <c r="AE208" i="20"/>
  <c r="AB208" i="20"/>
  <c r="AA208" i="20"/>
  <c r="AD208" i="20"/>
  <c r="AK208" i="20"/>
  <c r="AJ208" i="20"/>
  <c r="AC208" i="20"/>
  <c r="AL208" i="20"/>
  <c r="AI208" i="20"/>
  <c r="A208" i="20"/>
  <c r="Z207" i="20"/>
  <c r="AM207" i="20"/>
  <c r="Z208" i="20" l="1"/>
  <c r="AM208" i="20"/>
  <c r="AG208" i="20"/>
  <c r="AS208" i="20"/>
  <c r="AH209" i="20"/>
  <c r="AC209" i="20"/>
  <c r="AB209" i="20"/>
  <c r="AJ209" i="20"/>
  <c r="AA209" i="20"/>
  <c r="AD209" i="20"/>
  <c r="AI209" i="20"/>
  <c r="AF209" i="20"/>
  <c r="A209" i="20"/>
  <c r="AL209" i="20"/>
  <c r="AE209" i="20"/>
  <c r="Y209" i="20"/>
  <c r="AK209" i="20"/>
  <c r="AG209" i="20" l="1"/>
  <c r="AS209" i="20"/>
  <c r="AB210" i="20"/>
  <c r="AJ210" i="20"/>
  <c r="AC210" i="20"/>
  <c r="AK210" i="20"/>
  <c r="A210" i="20"/>
  <c r="AD210" i="20"/>
  <c r="AL210" i="20"/>
  <c r="AA210" i="20"/>
  <c r="AF210" i="20"/>
  <c r="AE210" i="20"/>
  <c r="AH210" i="20"/>
  <c r="Y210" i="20"/>
  <c r="AI210" i="20"/>
  <c r="Z209" i="20"/>
  <c r="AM209" i="20"/>
  <c r="Z210" i="20" l="1"/>
  <c r="AM210" i="20"/>
  <c r="AD211" i="20"/>
  <c r="AL211" i="20"/>
  <c r="AA211" i="20"/>
  <c r="AI211" i="20"/>
  <c r="A211" i="20"/>
  <c r="AF211" i="20"/>
  <c r="Y211" i="20"/>
  <c r="AH211" i="20"/>
  <c r="AJ211" i="20"/>
  <c r="AE211" i="20"/>
  <c r="AB211" i="20"/>
  <c r="AC211" i="20"/>
  <c r="AK211" i="20"/>
  <c r="AG210" i="20"/>
  <c r="AS210" i="20"/>
  <c r="AC212" i="20" l="1"/>
  <c r="AD212" i="20"/>
  <c r="AL212" i="20"/>
  <c r="AA212" i="20"/>
  <c r="AF212" i="20"/>
  <c r="AK212" i="20"/>
  <c r="AB212" i="20"/>
  <c r="A212" i="20"/>
  <c r="AH212" i="20"/>
  <c r="AE212" i="20"/>
  <c r="Y212" i="20"/>
  <c r="AI212" i="20"/>
  <c r="AJ212" i="20"/>
  <c r="Z211" i="20"/>
  <c r="AM211" i="20"/>
  <c r="AG211" i="20"/>
  <c r="AS211" i="20"/>
  <c r="Y213" i="20" l="1"/>
  <c r="AH213" i="20"/>
  <c r="AI213" i="20"/>
  <c r="AE213" i="20"/>
  <c r="AB213" i="20"/>
  <c r="AJ213" i="20"/>
  <c r="A213" i="20"/>
  <c r="AL213" i="20"/>
  <c r="AC213" i="20"/>
  <c r="AK213" i="20"/>
  <c r="AF213" i="20"/>
  <c r="AA213" i="20"/>
  <c r="AD213" i="20"/>
  <c r="Z212" i="20"/>
  <c r="AM212" i="20"/>
  <c r="AS212" i="20"/>
  <c r="AG212" i="20"/>
  <c r="Z213" i="20" l="1"/>
  <c r="AM213" i="20"/>
  <c r="AC214" i="20"/>
  <c r="AD214" i="20"/>
  <c r="AL214" i="20"/>
  <c r="AA214" i="20"/>
  <c r="AF214" i="20"/>
  <c r="AK214" i="20"/>
  <c r="AB214" i="20"/>
  <c r="A214" i="20"/>
  <c r="AH214" i="20"/>
  <c r="AE214" i="20"/>
  <c r="Y214" i="20"/>
  <c r="AI214" i="20"/>
  <c r="AJ214" i="20"/>
  <c r="AG213" i="20"/>
  <c r="AS213" i="20"/>
  <c r="AG214" i="20" l="1"/>
  <c r="AS214" i="20"/>
  <c r="AM214" i="20"/>
  <c r="Z214" i="20"/>
  <c r="AC215" i="20"/>
  <c r="AD215" i="20"/>
  <c r="AL215" i="20"/>
  <c r="AA215" i="20"/>
  <c r="AF215" i="20"/>
  <c r="A215" i="20"/>
  <c r="Y215" i="20"/>
  <c r="AK215" i="20"/>
  <c r="AB215" i="20"/>
  <c r="AI215" i="20"/>
  <c r="AJ215" i="20"/>
  <c r="AE215" i="20"/>
  <c r="AH215" i="20"/>
  <c r="Z215" i="20" l="1"/>
  <c r="AM215" i="20"/>
  <c r="AE216" i="20"/>
  <c r="AB216" i="20"/>
  <c r="AJ216" i="20"/>
  <c r="AC216" i="20"/>
  <c r="AD216" i="20"/>
  <c r="AL216" i="20"/>
  <c r="A216" i="20"/>
  <c r="AH216" i="20"/>
  <c r="AA216" i="20"/>
  <c r="AK216" i="20"/>
  <c r="Y216" i="20"/>
  <c r="AF216" i="20"/>
  <c r="AI216" i="20"/>
  <c r="AG215" i="20"/>
  <c r="AS215" i="20"/>
  <c r="AG216" i="20" l="1"/>
  <c r="AS216" i="20"/>
  <c r="AM216" i="20"/>
  <c r="Z216" i="20"/>
  <c r="AA217" i="20"/>
  <c r="AF217" i="20"/>
  <c r="AK217" i="20"/>
  <c r="Y217" i="20"/>
  <c r="AH217" i="20"/>
  <c r="AI217" i="20"/>
  <c r="AD217" i="20"/>
  <c r="AJ217" i="20"/>
  <c r="AE217" i="20"/>
  <c r="AC217" i="20"/>
  <c r="AB217" i="20"/>
  <c r="AL217" i="20"/>
  <c r="A217" i="20"/>
  <c r="AE218" i="20" l="1"/>
  <c r="AB218" i="20"/>
  <c r="AJ218" i="20"/>
  <c r="A218" i="20"/>
  <c r="AC218" i="20"/>
  <c r="AD218" i="20"/>
  <c r="AL218" i="20"/>
  <c r="AH218" i="20"/>
  <c r="AA218" i="20"/>
  <c r="AK218" i="20"/>
  <c r="AI218" i="20"/>
  <c r="Y218" i="20"/>
  <c r="AF218" i="20"/>
  <c r="AS217" i="20"/>
  <c r="AG217" i="20"/>
  <c r="Z217" i="20"/>
  <c r="AM217" i="20"/>
  <c r="AG218" i="20" l="1"/>
  <c r="AS218" i="20"/>
  <c r="AA219" i="20"/>
  <c r="AD219" i="20"/>
  <c r="AL219" i="20"/>
  <c r="Y219" i="20"/>
  <c r="AF219" i="20"/>
  <c r="AK219" i="20"/>
  <c r="AB219" i="20"/>
  <c r="AE219" i="20"/>
  <c r="AH219" i="20"/>
  <c r="AJ219" i="20"/>
  <c r="AI219" i="20"/>
  <c r="A219" i="20"/>
  <c r="AC219" i="20"/>
  <c r="AM218" i="20"/>
  <c r="Z218" i="20"/>
  <c r="AG219" i="20" l="1"/>
  <c r="AS219" i="20"/>
  <c r="AA220" i="20"/>
  <c r="AB220" i="20"/>
  <c r="AJ220" i="20"/>
  <c r="A220" i="20"/>
  <c r="Y220" i="20"/>
  <c r="AD220" i="20"/>
  <c r="AL220" i="20"/>
  <c r="AK220" i="20"/>
  <c r="AI220" i="20"/>
  <c r="AF220" i="20"/>
  <c r="AH220" i="20"/>
  <c r="AE220" i="20"/>
  <c r="AC220" i="20"/>
  <c r="AM219" i="20"/>
  <c r="Z219" i="20"/>
  <c r="AG220" i="20" l="1"/>
  <c r="Z220" i="20"/>
  <c r="AM220" i="20"/>
  <c r="AS220" i="20" l="1"/>
  <c r="AT1" i="20" s="1"/>
  <c r="AN216" i="20" l="1"/>
  <c r="AN214" i="20"/>
  <c r="AN215" i="20"/>
  <c r="AO59" i="20"/>
  <c r="AN218" i="20"/>
  <c r="AN217" i="20"/>
  <c r="AO58" i="20"/>
  <c r="AN213" i="20"/>
  <c r="AN212" i="20"/>
  <c r="AN220" i="20"/>
  <c r="AN219" i="20"/>
  <c r="AN104" i="20" l="1"/>
  <c r="AN204" i="20"/>
  <c r="AN79" i="20"/>
  <c r="AN119" i="20"/>
  <c r="AN89" i="20"/>
  <c r="AN192" i="20"/>
  <c r="AN154" i="20"/>
  <c r="AN153" i="20"/>
  <c r="AO19" i="20"/>
  <c r="AN19" i="20"/>
  <c r="AN172" i="20"/>
  <c r="AN17" i="20"/>
  <c r="AO17" i="20"/>
  <c r="AN178" i="20"/>
  <c r="AN165" i="20"/>
  <c r="AN182" i="20"/>
  <c r="AN125" i="20"/>
  <c r="AN210" i="20"/>
  <c r="AO8" i="20"/>
  <c r="AN8" i="20"/>
  <c r="AO37" i="20"/>
  <c r="AN37" i="20"/>
  <c r="AN75" i="20"/>
  <c r="AN195" i="20"/>
  <c r="AN86" i="20"/>
  <c r="AN149" i="20"/>
  <c r="AN133" i="20"/>
  <c r="AN128" i="20"/>
  <c r="AN90" i="20"/>
  <c r="AN150" i="20"/>
  <c r="AN196" i="20"/>
  <c r="AN206" i="20"/>
  <c r="AN209" i="20"/>
  <c r="AN193" i="20"/>
  <c r="AN144" i="20"/>
  <c r="AN157" i="20"/>
  <c r="AN180" i="20"/>
  <c r="AN190" i="20"/>
  <c r="AO3" i="20"/>
  <c r="AN3" i="20"/>
  <c r="AN148" i="20"/>
  <c r="AN191" i="20"/>
  <c r="AN201" i="20"/>
  <c r="AN137" i="20"/>
  <c r="AN121" i="20"/>
  <c r="AN138" i="20"/>
  <c r="AO26" i="20"/>
  <c r="AN26" i="20"/>
  <c r="AN160" i="20"/>
  <c r="AN207" i="20"/>
  <c r="AN111" i="20"/>
  <c r="AN159" i="20"/>
  <c r="AO44" i="20"/>
  <c r="AN44" i="20"/>
  <c r="AO16" i="20"/>
  <c r="AN16" i="20"/>
  <c r="AN106" i="20"/>
  <c r="AN30" i="20"/>
  <c r="AO30" i="20"/>
  <c r="AN146" i="20"/>
  <c r="AN74" i="20"/>
  <c r="AN34" i="20"/>
  <c r="AO34" i="20"/>
  <c r="AN80" i="20"/>
  <c r="AN117" i="20"/>
  <c r="AN76" i="20"/>
  <c r="AN200" i="20"/>
  <c r="AN91" i="20"/>
  <c r="AN94" i="20"/>
  <c r="AN85" i="20"/>
  <c r="AN140" i="20"/>
  <c r="AN9" i="20"/>
  <c r="AO9" i="20"/>
  <c r="AO35" i="20"/>
  <c r="AN35" i="20"/>
  <c r="AN186" i="20"/>
  <c r="AN4" i="20"/>
  <c r="AO4" i="20"/>
  <c r="AN134" i="20"/>
  <c r="AN167" i="20"/>
  <c r="AN73" i="20"/>
  <c r="AN24" i="20"/>
  <c r="AO24" i="20"/>
  <c r="AN120" i="20"/>
  <c r="AN197" i="20"/>
  <c r="AN202" i="20"/>
  <c r="AN13" i="20"/>
  <c r="AO13" i="20"/>
  <c r="AN20" i="20"/>
  <c r="AO20" i="20"/>
  <c r="AO15" i="20"/>
  <c r="AN15" i="20"/>
  <c r="AN131" i="20"/>
  <c r="AN124" i="20"/>
  <c r="AN10" i="20"/>
  <c r="AO10" i="20"/>
  <c r="AN101" i="20"/>
  <c r="AN205" i="20"/>
  <c r="AN83" i="20"/>
  <c r="AN60" i="20"/>
  <c r="AN68" i="20"/>
  <c r="AN107" i="20"/>
  <c r="AN129" i="20"/>
  <c r="AN203" i="20"/>
  <c r="AN174" i="20"/>
  <c r="AN48" i="20"/>
  <c r="AO48" i="20"/>
  <c r="AO50" i="20"/>
  <c r="AN50" i="20"/>
  <c r="AN155" i="20"/>
  <c r="AN41" i="20"/>
  <c r="AO41" i="20"/>
  <c r="AN189" i="20"/>
  <c r="AN29" i="20"/>
  <c r="AO29" i="20"/>
  <c r="AN110" i="20"/>
  <c r="AO14" i="20"/>
  <c r="AN14" i="20"/>
  <c r="AN63" i="20"/>
  <c r="AN122" i="20"/>
  <c r="AN96" i="20"/>
  <c r="AN151" i="20"/>
  <c r="AN135" i="20"/>
  <c r="AR91" i="20"/>
  <c r="AR16" i="20"/>
  <c r="AR203" i="20"/>
  <c r="AR210" i="20"/>
  <c r="AR153" i="20"/>
  <c r="AR149" i="20"/>
  <c r="AR38" i="20"/>
  <c r="AR78" i="20"/>
  <c r="AR117" i="20"/>
  <c r="AR201" i="20"/>
  <c r="AR128" i="20"/>
  <c r="AR10" i="20"/>
  <c r="AR188" i="20"/>
  <c r="AR124" i="20"/>
  <c r="AR87" i="20"/>
  <c r="AR64" i="20"/>
  <c r="AR76" i="20"/>
  <c r="AR13" i="20"/>
  <c r="AR181" i="20"/>
  <c r="AR95" i="20"/>
  <c r="AR180" i="20"/>
  <c r="AR166" i="20"/>
  <c r="AR24" i="20"/>
  <c r="AR168" i="20"/>
  <c r="AR114" i="20"/>
  <c r="AR211" i="20"/>
  <c r="AR190" i="20"/>
  <c r="AR51" i="20"/>
  <c r="AR176" i="20"/>
  <c r="AR162" i="20"/>
  <c r="AR123" i="20"/>
  <c r="AR42" i="20"/>
  <c r="AR129" i="20"/>
  <c r="AR84" i="20"/>
  <c r="AR23" i="20"/>
  <c r="AR156" i="20"/>
  <c r="AR134" i="20"/>
  <c r="AR165" i="20"/>
  <c r="AR189" i="20"/>
  <c r="AR57" i="20"/>
  <c r="AR121" i="20"/>
  <c r="AR68" i="20"/>
  <c r="AR107" i="20"/>
  <c r="AR80" i="20"/>
  <c r="AR59" i="20"/>
  <c r="AR22" i="20"/>
  <c r="AR172" i="20"/>
  <c r="AR26" i="20"/>
  <c r="AR100" i="20"/>
  <c r="AR191" i="20"/>
  <c r="AR33" i="20"/>
  <c r="AR8" i="20"/>
  <c r="AR163" i="20"/>
  <c r="AR171" i="20"/>
  <c r="AR56" i="20"/>
  <c r="AR113" i="20"/>
  <c r="AR35" i="20"/>
  <c r="AR39" i="20"/>
  <c r="AR142" i="20"/>
  <c r="AR177" i="20"/>
  <c r="AR207" i="20"/>
  <c r="AR40" i="20"/>
  <c r="AR151" i="20"/>
  <c r="AR116" i="20"/>
  <c r="AR70" i="20"/>
  <c r="AR102" i="20"/>
  <c r="AR152" i="20"/>
  <c r="AR12" i="20"/>
  <c r="AR65" i="20"/>
  <c r="AR11" i="20"/>
  <c r="AR175" i="20"/>
  <c r="AR77" i="20"/>
  <c r="AR90" i="20"/>
  <c r="AR72" i="20"/>
  <c r="AR106" i="20"/>
  <c r="AR137" i="20"/>
  <c r="AR136" i="20"/>
  <c r="AR43" i="20"/>
  <c r="AR50" i="20"/>
  <c r="AR18" i="20"/>
  <c r="AR63" i="20"/>
  <c r="AR204" i="20"/>
  <c r="AR9" i="20"/>
  <c r="AR99" i="20"/>
  <c r="AR71" i="20"/>
  <c r="AR158" i="20"/>
  <c r="AR146" i="20"/>
  <c r="AR32" i="20"/>
  <c r="AR126" i="20"/>
  <c r="AR184" i="20"/>
  <c r="AR193" i="20"/>
  <c r="AR150" i="20"/>
  <c r="AR81" i="20"/>
  <c r="AR73" i="20"/>
  <c r="AR196" i="20"/>
  <c r="AR130" i="20"/>
  <c r="AR178" i="20"/>
  <c r="AR199" i="20"/>
  <c r="AR215" i="20"/>
  <c r="AR62" i="20"/>
  <c r="AR182" i="20"/>
  <c r="AR155" i="20"/>
  <c r="AR120" i="20"/>
  <c r="AR58" i="20"/>
  <c r="AR160" i="20"/>
  <c r="AR101" i="20"/>
  <c r="AR74" i="20"/>
  <c r="AR96" i="20"/>
  <c r="AR200" i="20"/>
  <c r="AR185" i="20"/>
  <c r="AR183" i="20"/>
  <c r="AR145" i="20"/>
  <c r="AR66" i="20"/>
  <c r="AR89" i="20"/>
  <c r="AR214" i="20"/>
  <c r="AR20" i="20"/>
  <c r="AR46" i="20"/>
  <c r="AR109" i="20"/>
  <c r="AR105" i="20"/>
  <c r="AR19" i="20"/>
  <c r="AR186" i="20"/>
  <c r="AR197" i="20"/>
  <c r="AR104" i="20"/>
  <c r="AR118" i="20"/>
  <c r="AR140" i="20"/>
  <c r="AR218" i="20"/>
  <c r="AR108" i="20"/>
  <c r="AR54" i="20"/>
  <c r="AR25" i="20"/>
  <c r="AR174" i="20"/>
  <c r="AR208" i="20"/>
  <c r="AR55" i="20"/>
  <c r="AR213" i="20"/>
  <c r="AR139" i="20"/>
  <c r="AR220" i="20"/>
  <c r="AR94" i="20"/>
  <c r="AR86" i="20"/>
  <c r="AR52" i="20"/>
  <c r="AR28" i="20"/>
  <c r="AR144" i="20"/>
  <c r="AR17" i="20"/>
  <c r="AR187" i="20"/>
  <c r="AR217" i="20"/>
  <c r="AR37" i="20"/>
  <c r="AR173" i="20"/>
  <c r="AR206" i="20"/>
  <c r="AR75" i="20"/>
  <c r="AR167" i="20"/>
  <c r="AR85" i="20"/>
  <c r="AR36" i="20"/>
  <c r="AR194" i="20"/>
  <c r="AR119" i="20"/>
  <c r="AR30" i="20"/>
  <c r="AR103" i="20"/>
  <c r="AR88" i="20"/>
  <c r="AR31" i="20"/>
  <c r="AR135" i="20"/>
  <c r="AR141" i="20"/>
  <c r="AR143" i="20"/>
  <c r="AR205" i="20"/>
  <c r="AR216" i="20"/>
  <c r="AR164" i="20"/>
  <c r="AR157" i="20"/>
  <c r="AR159" i="20"/>
  <c r="AR79" i="20"/>
  <c r="AR3" i="20"/>
  <c r="AR82" i="20"/>
  <c r="AR44" i="20"/>
  <c r="AR131" i="20"/>
  <c r="AR41" i="20"/>
  <c r="AR147" i="20"/>
  <c r="AR15" i="20"/>
  <c r="AR192" i="20"/>
  <c r="AR179" i="20"/>
  <c r="AR219" i="20"/>
  <c r="AR170" i="20"/>
  <c r="AR45" i="20"/>
  <c r="AR7" i="20"/>
  <c r="AR92" i="20"/>
  <c r="AR125" i="20"/>
  <c r="AR69" i="20"/>
  <c r="AR48" i="20"/>
  <c r="AR47" i="20"/>
  <c r="AR14" i="20"/>
  <c r="AR212" i="20"/>
  <c r="AR198" i="20"/>
  <c r="AR112" i="20"/>
  <c r="AR67" i="20"/>
  <c r="AR209" i="20"/>
  <c r="AR110" i="20"/>
  <c r="AR61" i="20"/>
  <c r="AR111" i="20"/>
  <c r="AR138" i="20"/>
  <c r="AR98" i="20"/>
  <c r="AR6" i="20"/>
  <c r="AR148" i="20"/>
  <c r="AR169" i="20"/>
  <c r="AR53" i="20"/>
  <c r="AR195" i="20"/>
  <c r="AR133" i="20"/>
  <c r="AR60" i="20"/>
  <c r="AR97" i="20"/>
  <c r="AR49" i="20"/>
  <c r="AR93" i="20"/>
  <c r="AR115" i="20"/>
  <c r="AR127" i="20"/>
  <c r="AR161" i="20"/>
  <c r="AR27" i="20"/>
  <c r="AR4" i="20"/>
  <c r="AR122" i="20"/>
  <c r="AR29" i="20"/>
  <c r="AR132" i="20"/>
  <c r="AR83" i="20"/>
  <c r="AR202" i="20"/>
  <c r="AR34" i="20"/>
  <c r="AR21" i="20"/>
  <c r="AR5" i="20"/>
  <c r="AR154" i="20"/>
  <c r="AN112" i="20"/>
  <c r="AN102" i="20"/>
  <c r="AN57" i="20"/>
  <c r="AO57" i="20"/>
  <c r="AN141" i="20"/>
  <c r="AN52" i="20"/>
  <c r="AO52" i="20"/>
  <c r="AN70" i="20"/>
  <c r="AO23" i="20"/>
  <c r="AN23" i="20"/>
  <c r="AN69" i="20"/>
  <c r="AN198" i="20"/>
  <c r="AN39" i="20"/>
  <c r="AO39" i="20"/>
  <c r="AN84" i="20"/>
  <c r="AN194" i="20"/>
  <c r="AN113" i="20"/>
  <c r="AN95" i="20"/>
  <c r="AO32" i="20"/>
  <c r="AN32" i="20"/>
  <c r="AN105" i="20"/>
  <c r="AO55" i="20"/>
  <c r="AN55" i="20"/>
  <c r="AN181" i="20"/>
  <c r="AN168" i="20"/>
  <c r="AN126" i="20"/>
  <c r="AO7" i="20"/>
  <c r="AN7" i="20"/>
  <c r="AN71" i="20"/>
  <c r="AN173" i="20"/>
  <c r="AO40" i="20"/>
  <c r="AN40" i="20"/>
  <c r="AN100" i="20"/>
  <c r="AN187" i="20"/>
  <c r="AN127" i="20"/>
  <c r="AN12" i="20"/>
  <c r="AO12" i="20"/>
  <c r="AN208" i="20"/>
  <c r="AN156" i="20"/>
  <c r="AO6" i="20"/>
  <c r="AN6" i="20"/>
  <c r="AN97" i="20"/>
  <c r="AN188" i="20"/>
  <c r="AN103" i="20"/>
  <c r="AN177" i="20"/>
  <c r="AN114" i="20"/>
  <c r="AN176" i="20"/>
  <c r="AN36" i="20"/>
  <c r="AO36" i="20"/>
  <c r="AN22" i="20"/>
  <c r="AO22" i="20"/>
  <c r="AN92" i="20"/>
  <c r="AN139" i="20"/>
  <c r="AO45" i="20"/>
  <c r="AN45" i="20"/>
  <c r="AO18" i="20"/>
  <c r="AN18" i="20"/>
  <c r="AN47" i="20"/>
  <c r="AO47" i="20"/>
  <c r="AN27" i="20"/>
  <c r="AO27" i="20"/>
  <c r="AN170" i="20"/>
  <c r="AN136" i="20"/>
  <c r="AN175" i="20"/>
  <c r="AN152" i="20"/>
  <c r="AN116" i="20"/>
  <c r="AN87" i="20"/>
  <c r="AN171" i="20"/>
  <c r="AN67" i="20"/>
  <c r="AN185" i="20"/>
  <c r="AN179" i="20"/>
  <c r="AN143" i="20"/>
  <c r="AN81" i="20"/>
  <c r="AN99" i="20"/>
  <c r="AN51" i="20"/>
  <c r="AO51" i="20"/>
  <c r="AN118" i="20"/>
  <c r="AN199" i="20"/>
  <c r="AN132" i="20"/>
  <c r="AN98" i="20"/>
  <c r="AN147" i="20"/>
  <c r="AN158" i="20"/>
  <c r="AO21" i="20"/>
  <c r="AN21" i="20"/>
  <c r="AO31" i="20"/>
  <c r="AN31" i="20"/>
  <c r="AN164" i="20"/>
  <c r="AO25" i="20"/>
  <c r="AN25" i="20"/>
  <c r="AN62" i="20"/>
  <c r="AN82" i="20"/>
  <c r="AN65" i="20"/>
  <c r="AO56" i="20"/>
  <c r="AN56" i="20"/>
  <c r="AN183" i="20"/>
  <c r="AN88" i="20"/>
  <c r="AN58" i="20"/>
  <c r="AN61" i="20"/>
  <c r="AN77" i="20"/>
  <c r="AN108" i="20"/>
  <c r="AN115" i="20"/>
  <c r="AO42" i="20"/>
  <c r="AN42" i="20"/>
  <c r="AN130" i="20"/>
  <c r="AN142" i="20"/>
  <c r="AN64" i="20"/>
  <c r="AN11" i="20"/>
  <c r="AO11" i="20"/>
  <c r="AN109" i="20"/>
  <c r="AN28" i="20"/>
  <c r="AO28" i="20"/>
  <c r="AN46" i="20"/>
  <c r="AO46" i="20"/>
  <c r="AN162" i="20"/>
  <c r="AN66" i="20"/>
  <c r="AN33" i="20"/>
  <c r="AO33" i="20"/>
  <c r="AO53" i="20"/>
  <c r="AN53" i="20"/>
  <c r="AN169" i="20"/>
  <c r="AN145" i="20"/>
  <c r="AO38" i="20"/>
  <c r="AN38" i="20"/>
  <c r="AN184" i="20"/>
  <c r="AN163" i="20"/>
  <c r="AN54" i="20"/>
  <c r="AO54" i="20"/>
  <c r="AN211" i="20"/>
  <c r="AN59" i="20"/>
  <c r="AN78" i="20"/>
  <c r="AO5" i="20"/>
  <c r="AN5" i="20"/>
  <c r="AN123" i="20"/>
  <c r="AN161" i="20"/>
  <c r="AN93" i="20"/>
  <c r="AO49" i="20"/>
  <c r="AN49" i="20"/>
  <c r="AN72" i="20"/>
  <c r="AN166" i="20"/>
  <c r="AO43" i="20"/>
  <c r="AN43" i="20"/>
  <c r="AT87" i="20" l="1"/>
  <c r="AT47" i="20"/>
  <c r="AT103" i="20"/>
  <c r="AT54" i="20"/>
  <c r="AT184" i="20"/>
  <c r="AT42" i="20"/>
  <c r="AT61" i="20"/>
  <c r="AT88" i="20"/>
  <c r="AT65" i="20"/>
  <c r="AT62" i="20"/>
  <c r="AT164" i="20"/>
  <c r="AT158" i="20"/>
  <c r="AT98" i="20"/>
  <c r="AT51" i="20"/>
  <c r="AT175" i="20"/>
  <c r="AT170" i="20"/>
  <c r="AT27" i="20"/>
  <c r="AT18" i="20"/>
  <c r="AT176" i="20"/>
  <c r="AT188" i="20"/>
  <c r="AT156" i="20"/>
  <c r="AT12" i="20"/>
  <c r="AT187" i="20"/>
  <c r="AT40" i="20"/>
  <c r="AT7" i="20"/>
  <c r="AT55" i="20"/>
  <c r="AT105" i="20"/>
  <c r="AT194" i="20"/>
  <c r="AT198" i="20"/>
  <c r="AT141" i="20"/>
  <c r="AT102" i="20"/>
  <c r="AT151" i="20"/>
  <c r="AT122" i="20"/>
  <c r="AT14" i="20"/>
  <c r="AT29" i="20"/>
  <c r="AT189" i="20"/>
  <c r="AT174" i="20"/>
  <c r="AT20" i="20"/>
  <c r="AT197" i="20"/>
  <c r="AT24" i="20"/>
  <c r="AT73" i="20"/>
  <c r="AT134" i="20"/>
  <c r="AT186" i="20"/>
  <c r="AT140" i="20"/>
  <c r="AT94" i="20"/>
  <c r="AT74" i="20"/>
  <c r="AT30" i="20"/>
  <c r="AT16" i="20"/>
  <c r="AT44" i="20"/>
  <c r="AT111" i="20"/>
  <c r="AT160" i="20"/>
  <c r="AT26" i="20"/>
  <c r="AT201" i="20"/>
  <c r="AT206" i="20"/>
  <c r="AT150" i="20"/>
  <c r="AT149" i="20"/>
  <c r="AT195" i="20"/>
  <c r="AT125" i="20"/>
  <c r="AT165" i="20"/>
  <c r="AT172" i="20"/>
  <c r="AT153" i="20"/>
  <c r="AT192" i="20"/>
  <c r="AT43" i="20"/>
  <c r="AT49" i="20"/>
  <c r="AT28" i="20"/>
  <c r="AT64" i="20"/>
  <c r="AT56" i="20"/>
  <c r="AT81" i="20"/>
  <c r="AT166" i="20"/>
  <c r="AT78" i="20"/>
  <c r="AT211" i="20"/>
  <c r="AT163" i="20"/>
  <c r="AT145" i="20"/>
  <c r="AT53" i="20"/>
  <c r="AT33" i="20"/>
  <c r="AT162" i="20"/>
  <c r="AT109" i="20"/>
  <c r="AT108" i="20"/>
  <c r="AT82" i="20"/>
  <c r="AT25" i="20"/>
  <c r="AT199" i="20"/>
  <c r="AT185" i="20"/>
  <c r="AT171" i="20"/>
  <c r="AT116" i="20"/>
  <c r="AT92" i="20"/>
  <c r="AT177" i="20"/>
  <c r="AT6" i="20"/>
  <c r="AT168" i="20"/>
  <c r="AT32" i="20"/>
  <c r="AT95" i="20"/>
  <c r="AT39" i="20"/>
  <c r="AT23" i="20"/>
  <c r="AT96" i="20"/>
  <c r="AT155" i="20"/>
  <c r="AT48" i="20"/>
  <c r="AT129" i="20"/>
  <c r="AT68" i="20"/>
  <c r="AT83" i="20"/>
  <c r="AT101" i="20"/>
  <c r="AT124" i="20"/>
  <c r="AT15" i="20"/>
  <c r="AT13" i="20"/>
  <c r="AT167" i="20"/>
  <c r="AT4" i="20"/>
  <c r="AT9" i="20"/>
  <c r="AT200" i="20"/>
  <c r="AT117" i="20"/>
  <c r="AT34" i="20"/>
  <c r="AT191" i="20"/>
  <c r="AT190" i="20"/>
  <c r="AT157" i="20"/>
  <c r="AT193" i="20"/>
  <c r="AT128" i="20"/>
  <c r="AT119" i="20"/>
  <c r="AT204" i="20"/>
  <c r="AT179" i="20"/>
  <c r="AT152" i="20"/>
  <c r="AT136" i="20"/>
  <c r="AT139" i="20"/>
  <c r="AT114" i="20"/>
  <c r="AT97" i="20"/>
  <c r="AT208" i="20"/>
  <c r="AT127" i="20"/>
  <c r="AT100" i="20"/>
  <c r="AT71" i="20"/>
  <c r="AT126" i="20"/>
  <c r="AT113" i="20"/>
  <c r="AT69" i="20"/>
  <c r="AT70" i="20"/>
  <c r="AT52" i="20"/>
  <c r="AT112" i="20"/>
  <c r="AT135" i="20"/>
  <c r="AT63" i="20"/>
  <c r="AT50" i="20"/>
  <c r="AT107" i="20"/>
  <c r="AT85" i="20"/>
  <c r="AT80" i="20"/>
  <c r="AT146" i="20"/>
  <c r="AT106" i="20"/>
  <c r="AT159" i="20"/>
  <c r="AT138" i="20"/>
  <c r="AT137" i="20"/>
  <c r="AT209" i="20"/>
  <c r="AT196" i="20"/>
  <c r="AT37" i="20"/>
  <c r="AT210" i="20"/>
  <c r="AT178" i="20"/>
  <c r="AT17" i="20"/>
  <c r="AT79" i="20"/>
  <c r="AT104" i="20"/>
  <c r="AT72" i="20"/>
  <c r="AT161" i="20"/>
  <c r="AT5" i="20"/>
  <c r="AT46" i="20"/>
  <c r="AT11" i="20"/>
  <c r="AT130" i="20"/>
  <c r="AT132" i="20"/>
  <c r="AT93" i="20"/>
  <c r="AT123" i="20"/>
  <c r="AT59" i="20"/>
  <c r="AT38" i="20"/>
  <c r="AT169" i="20"/>
  <c r="AT66" i="20"/>
  <c r="AT142" i="20"/>
  <c r="AT115" i="20"/>
  <c r="AT77" i="20"/>
  <c r="AT58" i="20"/>
  <c r="AT183" i="20"/>
  <c r="AT31" i="20"/>
  <c r="AT21" i="20"/>
  <c r="AT147" i="20"/>
  <c r="AT118" i="20"/>
  <c r="AT99" i="20"/>
  <c r="AT143" i="20"/>
  <c r="AT67" i="20"/>
  <c r="AT45" i="20"/>
  <c r="AT22" i="20"/>
  <c r="AT36" i="20"/>
  <c r="AT173" i="20"/>
  <c r="AT181" i="20"/>
  <c r="AT84" i="20"/>
  <c r="AT57" i="20"/>
  <c r="AT110" i="20"/>
  <c r="AT41" i="20"/>
  <c r="AT203" i="20"/>
  <c r="AT60" i="20"/>
  <c r="AT205" i="20"/>
  <c r="AT10" i="20"/>
  <c r="AT131" i="20"/>
  <c r="AT202" i="20"/>
  <c r="AT120" i="20"/>
  <c r="AT35" i="20"/>
  <c r="AT91" i="20"/>
  <c r="AT76" i="20"/>
  <c r="AT207" i="20"/>
  <c r="AT121" i="20"/>
  <c r="AT148" i="20"/>
  <c r="AT3" i="20"/>
  <c r="AT180" i="20"/>
  <c r="AT144" i="20"/>
  <c r="AT90" i="20"/>
  <c r="AT133" i="20"/>
  <c r="AT86" i="20"/>
  <c r="AT75" i="20"/>
  <c r="AT8" i="20"/>
  <c r="AT182" i="20"/>
  <c r="AT19" i="20"/>
  <c r="AT154" i="20"/>
  <c r="AT89" i="20"/>
  <c r="AX154" i="20" l="1"/>
  <c r="AV154" i="20"/>
  <c r="AY154" i="20"/>
  <c r="AZ154" i="20"/>
  <c r="AX133" i="20"/>
  <c r="AZ133" i="20"/>
  <c r="AY133" i="20"/>
  <c r="AV133" i="20"/>
  <c r="BB89" i="20"/>
  <c r="BD89" i="20"/>
  <c r="BD75" i="20"/>
  <c r="BB75" i="20"/>
  <c r="BD121" i="20"/>
  <c r="BB121" i="20"/>
  <c r="AY182" i="20"/>
  <c r="AV182" i="20"/>
  <c r="AX182" i="20"/>
  <c r="AZ182" i="20"/>
  <c r="BB8" i="20"/>
  <c r="BD8" i="20"/>
  <c r="BD133" i="20"/>
  <c r="BB133" i="20"/>
  <c r="AV144" i="20"/>
  <c r="AZ144" i="20"/>
  <c r="AY144" i="20"/>
  <c r="AX144" i="20"/>
  <c r="AV3" i="20"/>
  <c r="BD148" i="20"/>
  <c r="BB148" i="20"/>
  <c r="BD76" i="20"/>
  <c r="BB76" i="20"/>
  <c r="BD91" i="20"/>
  <c r="BB91" i="20"/>
  <c r="AX35" i="20"/>
  <c r="AZ35" i="20"/>
  <c r="AY35" i="20"/>
  <c r="AV35" i="20"/>
  <c r="AX202" i="20"/>
  <c r="AY202" i="20"/>
  <c r="AZ202" i="20"/>
  <c r="AV202" i="20"/>
  <c r="BB131" i="20"/>
  <c r="BD131" i="20"/>
  <c r="BD60" i="20"/>
  <c r="BB60" i="20"/>
  <c r="BD203" i="20"/>
  <c r="BB203" i="20"/>
  <c r="BB41" i="20"/>
  <c r="BD41" i="20"/>
  <c r="AV57" i="20"/>
  <c r="AZ57" i="20"/>
  <c r="AX57" i="20"/>
  <c r="AY57" i="20"/>
  <c r="AX36" i="20"/>
  <c r="AY36" i="20"/>
  <c r="AV36" i="20"/>
  <c r="BB45" i="20"/>
  <c r="BD45" i="20"/>
  <c r="BB143" i="20"/>
  <c r="BD143" i="20"/>
  <c r="BB99" i="20"/>
  <c r="BD99" i="20"/>
  <c r="AY118" i="20"/>
  <c r="AZ118" i="20"/>
  <c r="AX118" i="20"/>
  <c r="AV118" i="20"/>
  <c r="BD21" i="20"/>
  <c r="BB21" i="20"/>
  <c r="BB31" i="20"/>
  <c r="BD31" i="20"/>
  <c r="AV183" i="20"/>
  <c r="AZ183" i="20"/>
  <c r="AX183" i="20"/>
  <c r="AY183" i="20"/>
  <c r="BD115" i="20"/>
  <c r="BB115" i="20"/>
  <c r="AZ169" i="20"/>
  <c r="AV169" i="20"/>
  <c r="AX169" i="20"/>
  <c r="AY169" i="20"/>
  <c r="BB59" i="20"/>
  <c r="BD59" i="20"/>
  <c r="BD93" i="20"/>
  <c r="BB93" i="20"/>
  <c r="AZ130" i="20"/>
  <c r="AV130" i="20"/>
  <c r="AX130" i="20"/>
  <c r="AY130" i="20"/>
  <c r="BD11" i="20"/>
  <c r="BB11" i="20"/>
  <c r="BB161" i="20"/>
  <c r="BD161" i="20"/>
  <c r="BB72" i="20"/>
  <c r="BD72" i="20"/>
  <c r="BD104" i="20"/>
  <c r="BB104" i="20"/>
  <c r="AX17" i="20"/>
  <c r="AY17" i="20"/>
  <c r="AV17" i="20"/>
  <c r="BB178" i="20"/>
  <c r="BD178" i="20"/>
  <c r="BB210" i="20"/>
  <c r="BD210" i="20"/>
  <c r="AV196" i="20"/>
  <c r="AY196" i="20"/>
  <c r="AX196" i="20"/>
  <c r="AZ196" i="20"/>
  <c r="BB209" i="20"/>
  <c r="BD209" i="20"/>
  <c r="AY137" i="20"/>
  <c r="AX137" i="20"/>
  <c r="AZ137" i="20"/>
  <c r="AV137" i="20"/>
  <c r="AV159" i="20"/>
  <c r="AZ159" i="20"/>
  <c r="AX159" i="20"/>
  <c r="AY159" i="20"/>
  <c r="BB106" i="20"/>
  <c r="BD106" i="20"/>
  <c r="AX146" i="20"/>
  <c r="AY146" i="20"/>
  <c r="AV146" i="20"/>
  <c r="AZ146" i="20"/>
  <c r="BB85" i="20"/>
  <c r="BD85" i="20"/>
  <c r="BB50" i="20"/>
  <c r="BD50" i="20"/>
  <c r="BB112" i="20"/>
  <c r="BD112" i="20"/>
  <c r="AY52" i="20"/>
  <c r="AV52" i="20"/>
  <c r="AX52" i="20"/>
  <c r="AZ69" i="20"/>
  <c r="AV69" i="20"/>
  <c r="AX69" i="20"/>
  <c r="AY69" i="20"/>
  <c r="BB113" i="20"/>
  <c r="BD113" i="20"/>
  <c r="AV126" i="20"/>
  <c r="AX126" i="20"/>
  <c r="AZ126" i="20"/>
  <c r="AY126" i="20"/>
  <c r="BD100" i="20"/>
  <c r="BB100" i="20"/>
  <c r="BB127" i="20"/>
  <c r="BD127" i="20"/>
  <c r="BD208" i="20"/>
  <c r="BB208" i="20"/>
  <c r="AZ114" i="20"/>
  <c r="AV114" i="20"/>
  <c r="AY114" i="20"/>
  <c r="AX114" i="20"/>
  <c r="BD139" i="20"/>
  <c r="BB139" i="20"/>
  <c r="BB179" i="20"/>
  <c r="BD179" i="20"/>
  <c r="AZ204" i="20"/>
  <c r="AV204" i="20"/>
  <c r="AX204" i="20"/>
  <c r="AY204" i="20"/>
  <c r="AZ119" i="20"/>
  <c r="AY119" i="20"/>
  <c r="AX119" i="20"/>
  <c r="AV119" i="20"/>
  <c r="AZ193" i="20"/>
  <c r="AY193" i="20"/>
  <c r="AV193" i="20"/>
  <c r="AX193" i="20"/>
  <c r="BB157" i="20"/>
  <c r="BD157" i="20"/>
  <c r="BB190" i="20"/>
  <c r="BD190" i="20"/>
  <c r="BB34" i="20"/>
  <c r="BD34" i="20"/>
  <c r="BD117" i="20"/>
  <c r="BB117" i="20"/>
  <c r="BD200" i="20"/>
  <c r="BB200" i="20"/>
  <c r="BD167" i="20"/>
  <c r="BB167" i="20"/>
  <c r="AX13" i="20"/>
  <c r="AY13" i="20"/>
  <c r="AV13" i="20"/>
  <c r="BD124" i="20"/>
  <c r="BB124" i="20"/>
  <c r="BD83" i="20"/>
  <c r="BB83" i="20"/>
  <c r="AV129" i="20"/>
  <c r="AY129" i="20"/>
  <c r="AZ129" i="20"/>
  <c r="AX129" i="20"/>
  <c r="AX48" i="20"/>
  <c r="AY48" i="20"/>
  <c r="AV48" i="20"/>
  <c r="AX155" i="20"/>
  <c r="AV155" i="20"/>
  <c r="AY155" i="20"/>
  <c r="AZ155" i="20"/>
  <c r="AV95" i="20"/>
  <c r="AX95" i="20"/>
  <c r="AY95" i="20"/>
  <c r="AZ95" i="20"/>
  <c r="BD168" i="20"/>
  <c r="BB168" i="20"/>
  <c r="AZ177" i="20"/>
  <c r="AY177" i="20"/>
  <c r="AV177" i="20"/>
  <c r="AX177" i="20"/>
  <c r="AV116" i="20"/>
  <c r="AX116" i="20"/>
  <c r="AZ116" i="20"/>
  <c r="AY116" i="20"/>
  <c r="AV185" i="20"/>
  <c r="AY185" i="20"/>
  <c r="AZ185" i="20"/>
  <c r="AX185" i="20"/>
  <c r="BD199" i="20"/>
  <c r="BB199" i="20"/>
  <c r="BB25" i="20"/>
  <c r="BD25" i="20"/>
  <c r="BD108" i="20"/>
  <c r="BB108" i="20"/>
  <c r="AV162" i="20"/>
  <c r="AY162" i="20"/>
  <c r="AZ162" i="20"/>
  <c r="AX162" i="20"/>
  <c r="AY53" i="20"/>
  <c r="AX53" i="20"/>
  <c r="AV53" i="20"/>
  <c r="AY78" i="20"/>
  <c r="AZ78" i="20"/>
  <c r="AV78" i="20"/>
  <c r="AX78" i="20"/>
  <c r="AX81" i="20"/>
  <c r="AZ81" i="20"/>
  <c r="AY81" i="20"/>
  <c r="AV81" i="20"/>
  <c r="BB49" i="20"/>
  <c r="BD49" i="20"/>
  <c r="BD153" i="20"/>
  <c r="BB153" i="20"/>
  <c r="BD172" i="20"/>
  <c r="BB172" i="20"/>
  <c r="BB125" i="20"/>
  <c r="BD125" i="20"/>
  <c r="AV195" i="20"/>
  <c r="AX195" i="20"/>
  <c r="AZ195" i="20"/>
  <c r="AY195" i="20"/>
  <c r="BB206" i="20"/>
  <c r="BD206" i="20"/>
  <c r="BB201" i="20"/>
  <c r="BD201" i="20"/>
  <c r="AV26" i="20"/>
  <c r="AY26" i="20"/>
  <c r="AX26" i="20"/>
  <c r="BB111" i="20"/>
  <c r="BD111" i="20"/>
  <c r="BB44" i="20"/>
  <c r="BD44" i="20"/>
  <c r="AV16" i="20"/>
  <c r="AX16" i="20"/>
  <c r="AY16" i="20"/>
  <c r="AX74" i="20"/>
  <c r="AY74" i="20"/>
  <c r="AZ74" i="20"/>
  <c r="AV74" i="20"/>
  <c r="BD94" i="20"/>
  <c r="BB94" i="20"/>
  <c r="AV140" i="20"/>
  <c r="AY140" i="20"/>
  <c r="AZ140" i="20"/>
  <c r="AX140" i="20"/>
  <c r="BB134" i="20"/>
  <c r="BD134" i="20"/>
  <c r="AY24" i="20"/>
  <c r="AX24" i="20"/>
  <c r="AV24" i="20"/>
  <c r="AX189" i="20"/>
  <c r="AZ189" i="20"/>
  <c r="AY189" i="20"/>
  <c r="AV189" i="20"/>
  <c r="AX14" i="20"/>
  <c r="AV14" i="20"/>
  <c r="AY14" i="20"/>
  <c r="BD122" i="20"/>
  <c r="BB122" i="20"/>
  <c r="AX151" i="20"/>
  <c r="AY151" i="20"/>
  <c r="AZ151" i="20"/>
  <c r="AV151" i="20"/>
  <c r="AV141" i="20"/>
  <c r="AX141" i="20"/>
  <c r="AY141" i="20"/>
  <c r="AZ141" i="20"/>
  <c r="BB198" i="20"/>
  <c r="BD198" i="20"/>
  <c r="BD194" i="20"/>
  <c r="BB194" i="20"/>
  <c r="BD7" i="20"/>
  <c r="BB7" i="20"/>
  <c r="BD12" i="20"/>
  <c r="BB12" i="20"/>
  <c r="BB188" i="20"/>
  <c r="BD188" i="20"/>
  <c r="AY18" i="20"/>
  <c r="AV18" i="20"/>
  <c r="AZ18" i="20"/>
  <c r="AX18" i="20"/>
  <c r="BB27" i="20"/>
  <c r="BD27" i="20"/>
  <c r="AV170" i="20"/>
  <c r="AY170" i="20"/>
  <c r="AZ170" i="20"/>
  <c r="AX170" i="20"/>
  <c r="AX98" i="20"/>
  <c r="AZ98" i="20"/>
  <c r="AV98" i="20"/>
  <c r="AY98" i="20"/>
  <c r="BD164" i="20"/>
  <c r="BB164" i="20"/>
  <c r="BB88" i="20"/>
  <c r="BD88" i="20"/>
  <c r="AY184" i="20"/>
  <c r="AZ184" i="20"/>
  <c r="AV184" i="20"/>
  <c r="AX184" i="20"/>
  <c r="BB54" i="20"/>
  <c r="BD54" i="20"/>
  <c r="BB103" i="20"/>
  <c r="BD103" i="20"/>
  <c r="BB47" i="20"/>
  <c r="BD47" i="20"/>
  <c r="AX75" i="20"/>
  <c r="AZ75" i="20"/>
  <c r="AY75" i="20"/>
  <c r="AV75" i="20"/>
  <c r="AY8" i="20"/>
  <c r="AX8" i="20"/>
  <c r="AV8" i="20"/>
  <c r="AZ8" i="20"/>
  <c r="AY90" i="20"/>
  <c r="AZ90" i="20"/>
  <c r="AV90" i="20"/>
  <c r="AX90" i="20"/>
  <c r="BB180" i="20"/>
  <c r="BD180" i="20"/>
  <c r="AV91" i="20"/>
  <c r="AY91" i="20"/>
  <c r="AZ91" i="20"/>
  <c r="AX91" i="20"/>
  <c r="AZ89" i="20"/>
  <c r="AX89" i="20"/>
  <c r="AY89" i="20"/>
  <c r="AV89" i="20"/>
  <c r="AX19" i="20"/>
  <c r="AV19" i="20"/>
  <c r="AY19" i="20"/>
  <c r="BD182" i="20"/>
  <c r="BB182" i="20"/>
  <c r="BB90" i="20"/>
  <c r="BD90" i="20"/>
  <c r="AV180" i="20"/>
  <c r="AY180" i="20"/>
  <c r="AX180" i="20"/>
  <c r="AZ180" i="20"/>
  <c r="BB3" i="20"/>
  <c r="BD3" i="20"/>
  <c r="BD207" i="20"/>
  <c r="BB207" i="20"/>
  <c r="AZ120" i="20"/>
  <c r="AX120" i="20"/>
  <c r="AV120" i="20"/>
  <c r="AY120" i="20"/>
  <c r="AY205" i="20"/>
  <c r="AV205" i="20"/>
  <c r="AX205" i="20"/>
  <c r="AZ205" i="20"/>
  <c r="AY203" i="20"/>
  <c r="AV203" i="20"/>
  <c r="AZ203" i="20"/>
  <c r="AX203" i="20"/>
  <c r="AY110" i="20"/>
  <c r="AZ110" i="20"/>
  <c r="AX110" i="20"/>
  <c r="AV110" i="20"/>
  <c r="BD57" i="20"/>
  <c r="BB57" i="20"/>
  <c r="BB84" i="20"/>
  <c r="BD84" i="20"/>
  <c r="BB173" i="20"/>
  <c r="BD173" i="20"/>
  <c r="BD22" i="20"/>
  <c r="BB22" i="20"/>
  <c r="BD67" i="20"/>
  <c r="BB67" i="20"/>
  <c r="AX99" i="20"/>
  <c r="AV99" i="20"/>
  <c r="AY99" i="20"/>
  <c r="AZ99" i="20"/>
  <c r="BD77" i="20"/>
  <c r="BB77" i="20"/>
  <c r="AV66" i="20"/>
  <c r="AZ66" i="20"/>
  <c r="AX66" i="20"/>
  <c r="AY66" i="20"/>
  <c r="AZ38" i="20"/>
  <c r="AY38" i="20"/>
  <c r="AX38" i="20"/>
  <c r="AV38" i="20"/>
  <c r="AY93" i="20"/>
  <c r="AX93" i="20"/>
  <c r="AZ93" i="20"/>
  <c r="AV93" i="20"/>
  <c r="AX11" i="20"/>
  <c r="AY11" i="20"/>
  <c r="AZ11" i="20"/>
  <c r="AV11" i="20"/>
  <c r="AV72" i="20"/>
  <c r="AZ72" i="20"/>
  <c r="AY72" i="20"/>
  <c r="AX72" i="20"/>
  <c r="BB79" i="20"/>
  <c r="BD79" i="20"/>
  <c r="AZ178" i="20"/>
  <c r="AX178" i="20"/>
  <c r="AV178" i="20"/>
  <c r="AY178" i="20"/>
  <c r="BD37" i="20"/>
  <c r="BB37" i="20"/>
  <c r="AX209" i="20"/>
  <c r="AV209" i="20"/>
  <c r="AZ209" i="20"/>
  <c r="AY209" i="20"/>
  <c r="AV138" i="20"/>
  <c r="AY138" i="20"/>
  <c r="AZ138" i="20"/>
  <c r="AX138" i="20"/>
  <c r="AX107" i="20"/>
  <c r="AV107" i="20"/>
  <c r="AZ107" i="20"/>
  <c r="AY107" i="20"/>
  <c r="AZ63" i="20"/>
  <c r="AV63" i="20"/>
  <c r="AY63" i="20"/>
  <c r="AX63" i="20"/>
  <c r="BD135" i="20"/>
  <c r="BB135" i="20"/>
  <c r="AV70" i="20"/>
  <c r="AZ70" i="20"/>
  <c r="AX70" i="20"/>
  <c r="AY70" i="20"/>
  <c r="AV113" i="20"/>
  <c r="AX113" i="20"/>
  <c r="AY113" i="20"/>
  <c r="AZ113" i="20"/>
  <c r="AY97" i="20"/>
  <c r="AZ97" i="20"/>
  <c r="AX97" i="20"/>
  <c r="AV97" i="20"/>
  <c r="BD193" i="20"/>
  <c r="BB193" i="20"/>
  <c r="AV9" i="20"/>
  <c r="AX9" i="20"/>
  <c r="AY9" i="20"/>
  <c r="BB4" i="20"/>
  <c r="BD4" i="20"/>
  <c r="BB15" i="20"/>
  <c r="BD15" i="20"/>
  <c r="BD101" i="20"/>
  <c r="BB101" i="20"/>
  <c r="AV68" i="20"/>
  <c r="AX68" i="20"/>
  <c r="AZ68" i="20"/>
  <c r="AY68" i="20"/>
  <c r="BD48" i="20"/>
  <c r="BB48" i="20"/>
  <c r="AY96" i="20"/>
  <c r="AX96" i="20"/>
  <c r="AZ96" i="20"/>
  <c r="AV96" i="20"/>
  <c r="AV23" i="20"/>
  <c r="AX23" i="20"/>
  <c r="AY23" i="20"/>
  <c r="AZ23" i="20"/>
  <c r="BB39" i="20"/>
  <c r="BD39" i="20"/>
  <c r="BB32" i="20"/>
  <c r="BD32" i="20"/>
  <c r="BB6" i="20"/>
  <c r="BD6" i="20"/>
  <c r="BB116" i="20"/>
  <c r="BD116" i="20"/>
  <c r="AV171" i="20"/>
  <c r="AZ171" i="20"/>
  <c r="AY171" i="20"/>
  <c r="AX171" i="20"/>
  <c r="BD82" i="20"/>
  <c r="BB82" i="20"/>
  <c r="BD109" i="20"/>
  <c r="BB109" i="20"/>
  <c r="AZ33" i="20"/>
  <c r="AV33" i="20"/>
  <c r="AY33" i="20"/>
  <c r="AX33" i="20"/>
  <c r="BD145" i="20"/>
  <c r="BB145" i="20"/>
  <c r="BB211" i="20"/>
  <c r="BD211" i="20"/>
  <c r="BD78" i="20"/>
  <c r="BB78" i="20"/>
  <c r="BD166" i="20"/>
  <c r="BB166" i="20"/>
  <c r="AY56" i="20"/>
  <c r="AZ56" i="20"/>
  <c r="AV56" i="20"/>
  <c r="AX56" i="20"/>
  <c r="BB64" i="20"/>
  <c r="BD64" i="20"/>
  <c r="BB28" i="20"/>
  <c r="BD28" i="20"/>
  <c r="BD43" i="20"/>
  <c r="BB43" i="20"/>
  <c r="AY192" i="20"/>
  <c r="AV192" i="20"/>
  <c r="AX192" i="20"/>
  <c r="AZ192" i="20"/>
  <c r="AZ153" i="20"/>
  <c r="AX153" i="20"/>
  <c r="AV153" i="20"/>
  <c r="AY153" i="20"/>
  <c r="AY165" i="20"/>
  <c r="AV165" i="20"/>
  <c r="AX165" i="20"/>
  <c r="AZ165" i="20"/>
  <c r="BD160" i="20"/>
  <c r="BB160" i="20"/>
  <c r="AX111" i="20"/>
  <c r="AZ111" i="20"/>
  <c r="AV111" i="20"/>
  <c r="AY111" i="20"/>
  <c r="AY44" i="20"/>
  <c r="AZ44" i="20"/>
  <c r="AV44" i="20"/>
  <c r="AX44" i="20"/>
  <c r="AY30" i="20"/>
  <c r="AV30" i="20"/>
  <c r="AX30" i="20"/>
  <c r="BD74" i="20"/>
  <c r="BB74" i="20"/>
  <c r="AZ186" i="20"/>
  <c r="AX186" i="20"/>
  <c r="AY186" i="20"/>
  <c r="AV186" i="20"/>
  <c r="AX73" i="20"/>
  <c r="AV73" i="20"/>
  <c r="AZ73" i="20"/>
  <c r="AY73" i="20"/>
  <c r="AZ197" i="20"/>
  <c r="AY197" i="20"/>
  <c r="AV197" i="20"/>
  <c r="AX197" i="20"/>
  <c r="BD20" i="20"/>
  <c r="BB20" i="20"/>
  <c r="BB174" i="20"/>
  <c r="BD174" i="20"/>
  <c r="AZ122" i="20"/>
  <c r="AV122" i="20"/>
  <c r="AY122" i="20"/>
  <c r="AX122" i="20"/>
  <c r="AZ102" i="20"/>
  <c r="AX102" i="20"/>
  <c r="AY102" i="20"/>
  <c r="AV102" i="20"/>
  <c r="BD141" i="20"/>
  <c r="BB141" i="20"/>
  <c r="AV198" i="20"/>
  <c r="AX198" i="20"/>
  <c r="AZ198" i="20"/>
  <c r="AY198" i="20"/>
  <c r="AX105" i="20"/>
  <c r="AV105" i="20"/>
  <c r="AZ105" i="20"/>
  <c r="AY105" i="20"/>
  <c r="BD55" i="20"/>
  <c r="BB55" i="20"/>
  <c r="AV7" i="20"/>
  <c r="AY7" i="20"/>
  <c r="AX7" i="20"/>
  <c r="AV187" i="20"/>
  <c r="AX187" i="20"/>
  <c r="AY187" i="20"/>
  <c r="AZ187" i="20"/>
  <c r="AY156" i="20"/>
  <c r="AZ156" i="20"/>
  <c r="AV156" i="20"/>
  <c r="AX156" i="20"/>
  <c r="AX27" i="20"/>
  <c r="AY27" i="20"/>
  <c r="AV27" i="20"/>
  <c r="AZ175" i="20"/>
  <c r="AV175" i="20"/>
  <c r="AY175" i="20"/>
  <c r="AX175" i="20"/>
  <c r="AX51" i="20"/>
  <c r="AY51" i="20"/>
  <c r="AV51" i="20"/>
  <c r="BD98" i="20"/>
  <c r="BB98" i="20"/>
  <c r="BD158" i="20"/>
  <c r="BB158" i="20"/>
  <c r="BB62" i="20"/>
  <c r="BD62" i="20"/>
  <c r="BD65" i="20"/>
  <c r="BB65" i="20"/>
  <c r="BB42" i="20"/>
  <c r="BD42" i="20"/>
  <c r="AV54" i="20"/>
  <c r="AX54" i="20"/>
  <c r="AY54" i="20"/>
  <c r="AY103" i="20"/>
  <c r="AX103" i="20"/>
  <c r="AV103" i="20"/>
  <c r="AZ103" i="20"/>
  <c r="BB87" i="20"/>
  <c r="BD87" i="20"/>
  <c r="BD144" i="20"/>
  <c r="BB144" i="20"/>
  <c r="AY121" i="20"/>
  <c r="AX121" i="20"/>
  <c r="AZ121" i="20"/>
  <c r="AV121" i="20"/>
  <c r="AX207" i="20"/>
  <c r="AZ207" i="20"/>
  <c r="AV207" i="20"/>
  <c r="AY207" i="20"/>
  <c r="AX76" i="20"/>
  <c r="AZ76" i="20"/>
  <c r="AV76" i="20"/>
  <c r="AY76" i="20"/>
  <c r="BD202" i="20"/>
  <c r="BB202" i="20"/>
  <c r="AX10" i="20"/>
  <c r="AV10" i="20"/>
  <c r="AY10" i="20"/>
  <c r="BD205" i="20"/>
  <c r="BB205" i="20"/>
  <c r="AY60" i="20"/>
  <c r="AV60" i="20"/>
  <c r="AX60" i="20"/>
  <c r="AZ60" i="20"/>
  <c r="AX41" i="20"/>
  <c r="AY41" i="20"/>
  <c r="AV41" i="20"/>
  <c r="BD110" i="20"/>
  <c r="BB110" i="20"/>
  <c r="AZ181" i="20"/>
  <c r="AY181" i="20"/>
  <c r="AV181" i="20"/>
  <c r="AX181" i="20"/>
  <c r="BD36" i="20"/>
  <c r="BB36" i="20"/>
  <c r="AZ45" i="20"/>
  <c r="AY45" i="20"/>
  <c r="AV45" i="20"/>
  <c r="AX45" i="20"/>
  <c r="AV143" i="20"/>
  <c r="AX143" i="20"/>
  <c r="AY143" i="20"/>
  <c r="AZ143" i="20"/>
  <c r="BB118" i="20"/>
  <c r="BD118" i="20"/>
  <c r="BD147" i="20"/>
  <c r="BB147" i="20"/>
  <c r="AY21" i="20"/>
  <c r="AV21" i="20"/>
  <c r="AZ21" i="20"/>
  <c r="AX21" i="20"/>
  <c r="BB183" i="20"/>
  <c r="BD183" i="20"/>
  <c r="BD58" i="20"/>
  <c r="BB58" i="20"/>
  <c r="AZ77" i="20"/>
  <c r="AX77" i="20"/>
  <c r="AY77" i="20"/>
  <c r="AV77" i="20"/>
  <c r="AV142" i="20"/>
  <c r="AY142" i="20"/>
  <c r="AX142" i="20"/>
  <c r="AZ142" i="20"/>
  <c r="BD66" i="20"/>
  <c r="BB66" i="20"/>
  <c r="BD169" i="20"/>
  <c r="BB169" i="20"/>
  <c r="AY59" i="20"/>
  <c r="AV59" i="20"/>
  <c r="AX59" i="20"/>
  <c r="BD123" i="20"/>
  <c r="BB123" i="20"/>
  <c r="BB132" i="20"/>
  <c r="BD132" i="20"/>
  <c r="BD130" i="20"/>
  <c r="BB130" i="20"/>
  <c r="BB46" i="20"/>
  <c r="BD46" i="20"/>
  <c r="BD5" i="20"/>
  <c r="BB5" i="20"/>
  <c r="AX161" i="20"/>
  <c r="AV161" i="20"/>
  <c r="AZ161" i="20"/>
  <c r="AY161" i="20"/>
  <c r="AZ104" i="20"/>
  <c r="AX104" i="20"/>
  <c r="AV104" i="20"/>
  <c r="AY104" i="20"/>
  <c r="AV79" i="20"/>
  <c r="AX79" i="20"/>
  <c r="AY79" i="20"/>
  <c r="AZ79" i="20"/>
  <c r="BD17" i="20"/>
  <c r="BB17" i="20"/>
  <c r="AV210" i="20"/>
  <c r="AX210" i="20"/>
  <c r="AZ210" i="20"/>
  <c r="AY210" i="20"/>
  <c r="BB196" i="20"/>
  <c r="BD196" i="20"/>
  <c r="BD159" i="20"/>
  <c r="BB159" i="20"/>
  <c r="BB146" i="20"/>
  <c r="BD146" i="20"/>
  <c r="BD80" i="20"/>
  <c r="BB80" i="20"/>
  <c r="AY85" i="20"/>
  <c r="AZ85" i="20"/>
  <c r="AX85" i="20"/>
  <c r="AV85" i="20"/>
  <c r="AY50" i="20"/>
  <c r="AV50" i="20"/>
  <c r="AX50" i="20"/>
  <c r="BD63" i="20"/>
  <c r="BB63" i="20"/>
  <c r="AX135" i="20"/>
  <c r="AV135" i="20"/>
  <c r="AY135" i="20"/>
  <c r="AZ135" i="20"/>
  <c r="BD70" i="20"/>
  <c r="BB70" i="20"/>
  <c r="BB69" i="20"/>
  <c r="BD69" i="20"/>
  <c r="BD71" i="20"/>
  <c r="BB71" i="20"/>
  <c r="AX100" i="20"/>
  <c r="AZ100" i="20"/>
  <c r="AV100" i="20"/>
  <c r="AY100" i="20"/>
  <c r="AZ208" i="20"/>
  <c r="AX208" i="20"/>
  <c r="AY208" i="20"/>
  <c r="AV208" i="20"/>
  <c r="BD97" i="20"/>
  <c r="BB97" i="20"/>
  <c r="BB114" i="20"/>
  <c r="BD114" i="20"/>
  <c r="AV136" i="20"/>
  <c r="AX136" i="20"/>
  <c r="AZ136" i="20"/>
  <c r="AY136" i="20"/>
  <c r="AX152" i="20"/>
  <c r="AZ152" i="20"/>
  <c r="AY152" i="20"/>
  <c r="AV152" i="20"/>
  <c r="AV179" i="20"/>
  <c r="AZ179" i="20"/>
  <c r="AX179" i="20"/>
  <c r="AY179" i="20"/>
  <c r="BB128" i="20"/>
  <c r="BD128" i="20"/>
  <c r="AX190" i="20"/>
  <c r="AV190" i="20"/>
  <c r="AY190" i="20"/>
  <c r="AZ190" i="20"/>
  <c r="AX191" i="20"/>
  <c r="AY191" i="20"/>
  <c r="AZ191" i="20"/>
  <c r="AV191" i="20"/>
  <c r="AY34" i="20"/>
  <c r="AX34" i="20"/>
  <c r="AV34" i="20"/>
  <c r="AZ34" i="20"/>
  <c r="BB9" i="20"/>
  <c r="BD9" i="20"/>
  <c r="AY4" i="20"/>
  <c r="AV4" i="20"/>
  <c r="AZ4" i="20"/>
  <c r="AX4" i="20"/>
  <c r="BB13" i="20"/>
  <c r="BD13" i="20"/>
  <c r="AX124" i="20"/>
  <c r="AZ124" i="20"/>
  <c r="AY124" i="20"/>
  <c r="AV124" i="20"/>
  <c r="AY83" i="20"/>
  <c r="AZ83" i="20"/>
  <c r="AV83" i="20"/>
  <c r="AX83" i="20"/>
  <c r="BD68" i="20"/>
  <c r="BB68" i="20"/>
  <c r="BD129" i="20"/>
  <c r="BB129" i="20"/>
  <c r="BD155" i="20"/>
  <c r="BB155" i="20"/>
  <c r="BD23" i="20"/>
  <c r="BB23" i="20"/>
  <c r="AV168" i="20"/>
  <c r="AY168" i="20"/>
  <c r="AX168" i="20"/>
  <c r="AZ168" i="20"/>
  <c r="BB177" i="20"/>
  <c r="BD177" i="20"/>
  <c r="BB92" i="20"/>
  <c r="BD92" i="20"/>
  <c r="AZ25" i="20"/>
  <c r="AX25" i="20"/>
  <c r="AV25" i="20"/>
  <c r="AY25" i="20"/>
  <c r="AV108" i="20"/>
  <c r="AX108" i="20"/>
  <c r="AY108" i="20"/>
  <c r="AZ108" i="20"/>
  <c r="BD162" i="20"/>
  <c r="BB162" i="20"/>
  <c r="BB33" i="20"/>
  <c r="BD33" i="20"/>
  <c r="BD53" i="20"/>
  <c r="BB53" i="20"/>
  <c r="BD163" i="20"/>
  <c r="BB163" i="20"/>
  <c r="BB81" i="20"/>
  <c r="BD81" i="20"/>
  <c r="AZ64" i="20"/>
  <c r="AV64" i="20"/>
  <c r="AX64" i="20"/>
  <c r="AY64" i="20"/>
  <c r="AV49" i="20"/>
  <c r="AY49" i="20"/>
  <c r="AX49" i="20"/>
  <c r="BD192" i="20"/>
  <c r="BB192" i="20"/>
  <c r="AX172" i="20"/>
  <c r="AY172" i="20"/>
  <c r="AZ172" i="20"/>
  <c r="AV172" i="20"/>
  <c r="BD165" i="20"/>
  <c r="BB165" i="20"/>
  <c r="AZ125" i="20"/>
  <c r="AY125" i="20"/>
  <c r="AX125" i="20"/>
  <c r="AV125" i="20"/>
  <c r="AZ149" i="20"/>
  <c r="AY149" i="20"/>
  <c r="AV149" i="20"/>
  <c r="AX149" i="20"/>
  <c r="BD150" i="20"/>
  <c r="BB150" i="20"/>
  <c r="AY206" i="20"/>
  <c r="AZ206" i="20"/>
  <c r="AV206" i="20"/>
  <c r="AX206" i="20"/>
  <c r="BD16" i="20"/>
  <c r="BB16" i="20"/>
  <c r="BB186" i="20"/>
  <c r="BD186" i="20"/>
  <c r="AY134" i="20"/>
  <c r="AX134" i="20"/>
  <c r="AV134" i="20"/>
  <c r="AZ134" i="20"/>
  <c r="BD24" i="20"/>
  <c r="BB24" i="20"/>
  <c r="AY20" i="20"/>
  <c r="AV20" i="20"/>
  <c r="AX20" i="20"/>
  <c r="BB29" i="20"/>
  <c r="BD29" i="20"/>
  <c r="BB14" i="20"/>
  <c r="BD14" i="20"/>
  <c r="AV194" i="20"/>
  <c r="AY194" i="20"/>
  <c r="AZ194" i="20"/>
  <c r="AX194" i="20"/>
  <c r="AV55" i="20"/>
  <c r="AZ55" i="20"/>
  <c r="AX55" i="20"/>
  <c r="AY55" i="20"/>
  <c r="AX40" i="20"/>
  <c r="AV40" i="20"/>
  <c r="AY40" i="20"/>
  <c r="AZ40" i="20"/>
  <c r="AY12" i="20"/>
  <c r="AV12" i="20"/>
  <c r="AZ12" i="20"/>
  <c r="AX12" i="20"/>
  <c r="AY176" i="20"/>
  <c r="AV176" i="20"/>
  <c r="AX176" i="20"/>
  <c r="AZ176" i="20"/>
  <c r="BB18" i="20"/>
  <c r="BD18" i="20"/>
  <c r="BD170" i="20"/>
  <c r="BB170" i="20"/>
  <c r="BB51" i="20"/>
  <c r="BD51" i="20"/>
  <c r="AV164" i="20"/>
  <c r="AY164" i="20"/>
  <c r="AX164" i="20"/>
  <c r="AZ164" i="20"/>
  <c r="AZ65" i="20"/>
  <c r="AV65" i="20"/>
  <c r="AY65" i="20"/>
  <c r="AX65" i="20"/>
  <c r="AY61" i="20"/>
  <c r="AX61" i="20"/>
  <c r="AZ61" i="20"/>
  <c r="AV61" i="20"/>
  <c r="BB184" i="20"/>
  <c r="BD184" i="20"/>
  <c r="AX47" i="20"/>
  <c r="AV47" i="20"/>
  <c r="AY47" i="20"/>
  <c r="AZ47" i="20"/>
  <c r="BD19" i="20"/>
  <c r="BB19" i="20"/>
  <c r="BD86" i="20"/>
  <c r="BB86" i="20"/>
  <c r="BD154" i="20"/>
  <c r="BB154" i="20"/>
  <c r="AV86" i="20"/>
  <c r="AY86" i="20"/>
  <c r="AX86" i="20"/>
  <c r="AZ86" i="20"/>
  <c r="AY148" i="20"/>
  <c r="AV148" i="20"/>
  <c r="AZ148" i="20"/>
  <c r="AX148" i="20"/>
  <c r="BB35" i="20"/>
  <c r="BD35" i="20"/>
  <c r="BD120" i="20"/>
  <c r="BB120" i="20"/>
  <c r="AX131" i="20"/>
  <c r="AV131" i="20"/>
  <c r="AZ131" i="20"/>
  <c r="AY131" i="20"/>
  <c r="BD10" i="20"/>
  <c r="BB10" i="20"/>
  <c r="AX84" i="20"/>
  <c r="AY84" i="20"/>
  <c r="AV84" i="20"/>
  <c r="AZ84" i="20"/>
  <c r="BD181" i="20"/>
  <c r="BB181" i="20"/>
  <c r="AX173" i="20"/>
  <c r="AZ173" i="20"/>
  <c r="AV173" i="20"/>
  <c r="AY173" i="20"/>
  <c r="AY22" i="20"/>
  <c r="AV22" i="20"/>
  <c r="AX22" i="20"/>
  <c r="AZ67" i="20"/>
  <c r="AX67" i="20"/>
  <c r="AV67" i="20"/>
  <c r="AY67" i="20"/>
  <c r="AV147" i="20"/>
  <c r="AZ147" i="20"/>
  <c r="AY147" i="20"/>
  <c r="AX147" i="20"/>
  <c r="AV31" i="20"/>
  <c r="AY31" i="20"/>
  <c r="AX31" i="20"/>
  <c r="AV58" i="20"/>
  <c r="AX58" i="20"/>
  <c r="AY58" i="20"/>
  <c r="AV115" i="20"/>
  <c r="AX115" i="20"/>
  <c r="AZ115" i="20"/>
  <c r="AY115" i="20"/>
  <c r="BD142" i="20"/>
  <c r="BB142" i="20"/>
  <c r="BD38" i="20"/>
  <c r="BB38" i="20"/>
  <c r="AZ123" i="20"/>
  <c r="AX123" i="20"/>
  <c r="AV123" i="20"/>
  <c r="AY123" i="20"/>
  <c r="AV132" i="20"/>
  <c r="AX132" i="20"/>
  <c r="AZ132" i="20"/>
  <c r="AY132" i="20"/>
  <c r="AV46" i="20"/>
  <c r="AY46" i="20"/>
  <c r="AX46" i="20"/>
  <c r="AY5" i="20"/>
  <c r="AV5" i="20"/>
  <c r="AX5" i="20"/>
  <c r="AV37" i="20"/>
  <c r="AY37" i="20"/>
  <c r="AX37" i="20"/>
  <c r="BD137" i="20"/>
  <c r="BB137" i="20"/>
  <c r="BD138" i="20"/>
  <c r="BB138" i="20"/>
  <c r="AZ106" i="20"/>
  <c r="AV106" i="20"/>
  <c r="AY106" i="20"/>
  <c r="AX106" i="20"/>
  <c r="AV80" i="20"/>
  <c r="AZ80" i="20"/>
  <c r="AY80" i="20"/>
  <c r="AX80" i="20"/>
  <c r="BD107" i="20"/>
  <c r="BB107" i="20"/>
  <c r="AZ112" i="20"/>
  <c r="AX112" i="20"/>
  <c r="AY112" i="20"/>
  <c r="AV112" i="20"/>
  <c r="BD52" i="20"/>
  <c r="BB52" i="20"/>
  <c r="BB126" i="20"/>
  <c r="BD126" i="20"/>
  <c r="AZ71" i="20"/>
  <c r="AV71" i="20"/>
  <c r="AY71" i="20"/>
  <c r="AX71" i="20"/>
  <c r="AY127" i="20"/>
  <c r="AX127" i="20"/>
  <c r="AV127" i="20"/>
  <c r="AZ127" i="20"/>
  <c r="AY139" i="20"/>
  <c r="AX139" i="20"/>
  <c r="AV139" i="20"/>
  <c r="AZ139" i="20"/>
  <c r="BB136" i="20"/>
  <c r="BD136" i="20"/>
  <c r="BB152" i="20"/>
  <c r="BD152" i="20"/>
  <c r="BB204" i="20"/>
  <c r="BD204" i="20"/>
  <c r="BB119" i="20"/>
  <c r="BD119" i="20"/>
  <c r="AX128" i="20"/>
  <c r="AV128" i="20"/>
  <c r="AY128" i="20"/>
  <c r="AZ128" i="20"/>
  <c r="AX157" i="20"/>
  <c r="AV157" i="20"/>
  <c r="AY157" i="20"/>
  <c r="AZ157" i="20"/>
  <c r="BB191" i="20"/>
  <c r="BD191" i="20"/>
  <c r="AY117" i="20"/>
  <c r="AX117" i="20"/>
  <c r="AV117" i="20"/>
  <c r="AZ117" i="20"/>
  <c r="AX200" i="20"/>
  <c r="AY200" i="20"/>
  <c r="AV200" i="20"/>
  <c r="AZ200" i="20"/>
  <c r="AY167" i="20"/>
  <c r="AX167" i="20"/>
  <c r="AZ167" i="20"/>
  <c r="AV167" i="20"/>
  <c r="AY15" i="20"/>
  <c r="AV15" i="20"/>
  <c r="AX15" i="20"/>
  <c r="AY101" i="20"/>
  <c r="AX101" i="20"/>
  <c r="AV101" i="20"/>
  <c r="AZ101" i="20"/>
  <c r="BD96" i="20"/>
  <c r="BB96" i="20"/>
  <c r="AZ39" i="20"/>
  <c r="AV39" i="20"/>
  <c r="AY39" i="20"/>
  <c r="AX39" i="20"/>
  <c r="BD95" i="20"/>
  <c r="BB95" i="20"/>
  <c r="AV32" i="20"/>
  <c r="AX32" i="20"/>
  <c r="AY32" i="20"/>
  <c r="AV6" i="20"/>
  <c r="AY6" i="20"/>
  <c r="AX6" i="20"/>
  <c r="AX92" i="20"/>
  <c r="AV92" i="20"/>
  <c r="AY92" i="20"/>
  <c r="AZ92" i="20"/>
  <c r="BB171" i="20"/>
  <c r="BD171" i="20"/>
  <c r="BB185" i="20"/>
  <c r="BD185" i="20"/>
  <c r="AX199" i="20"/>
  <c r="AY199" i="20"/>
  <c r="AV199" i="20"/>
  <c r="AZ199" i="20"/>
  <c r="AV82" i="20"/>
  <c r="AY82" i="20"/>
  <c r="AX82" i="20"/>
  <c r="AZ82" i="20"/>
  <c r="AY109" i="20"/>
  <c r="AZ109" i="20"/>
  <c r="AX109" i="20"/>
  <c r="AV109" i="20"/>
  <c r="AV145" i="20"/>
  <c r="AY145" i="20"/>
  <c r="AZ145" i="20"/>
  <c r="AX145" i="20"/>
  <c r="AY163" i="20"/>
  <c r="AV163" i="20"/>
  <c r="AX163" i="20"/>
  <c r="AZ163" i="20"/>
  <c r="AY211" i="20"/>
  <c r="AV211" i="20"/>
  <c r="AZ211" i="20"/>
  <c r="AX211" i="20"/>
  <c r="AY166" i="20"/>
  <c r="AV166" i="20"/>
  <c r="AX166" i="20"/>
  <c r="AZ166" i="20"/>
  <c r="BD56" i="20"/>
  <c r="BB56" i="20"/>
  <c r="AX28" i="20"/>
  <c r="AV28" i="20"/>
  <c r="AY28" i="20"/>
  <c r="AZ43" i="20"/>
  <c r="AY43" i="20"/>
  <c r="AX43" i="20"/>
  <c r="AV43" i="20"/>
  <c r="BB195" i="20"/>
  <c r="BD195" i="20"/>
  <c r="BB149" i="20"/>
  <c r="BD149" i="20"/>
  <c r="AV150" i="20"/>
  <c r="AY150" i="20"/>
  <c r="AZ150" i="20"/>
  <c r="AX150" i="20"/>
  <c r="AX201" i="20"/>
  <c r="AV201" i="20"/>
  <c r="AZ201" i="20"/>
  <c r="AY201" i="20"/>
  <c r="BD26" i="20"/>
  <c r="BB26" i="20"/>
  <c r="AX160" i="20"/>
  <c r="AZ160" i="20"/>
  <c r="AV160" i="20"/>
  <c r="AY160" i="20"/>
  <c r="BB30" i="20"/>
  <c r="BD30" i="20"/>
  <c r="AY94" i="20"/>
  <c r="AZ94" i="20"/>
  <c r="AV94" i="20"/>
  <c r="AX94" i="20"/>
  <c r="BB140" i="20"/>
  <c r="BD140" i="20"/>
  <c r="BD73" i="20"/>
  <c r="BB73" i="20"/>
  <c r="BB197" i="20"/>
  <c r="BD197" i="20"/>
  <c r="AY174" i="20"/>
  <c r="AZ174" i="20"/>
  <c r="AV174" i="20"/>
  <c r="AX174" i="20"/>
  <c r="BD189" i="20"/>
  <c r="BB189" i="20"/>
  <c r="AV29" i="20"/>
  <c r="AZ29" i="20"/>
  <c r="AY29" i="20"/>
  <c r="AX29" i="20"/>
  <c r="BD151" i="20"/>
  <c r="BB151" i="20"/>
  <c r="BB102" i="20"/>
  <c r="BD102" i="20"/>
  <c r="BB105" i="20"/>
  <c r="BD105" i="20"/>
  <c r="BD40" i="20"/>
  <c r="BB40" i="20"/>
  <c r="BD187" i="20"/>
  <c r="BB187" i="20"/>
  <c r="BD156" i="20"/>
  <c r="BB156" i="20"/>
  <c r="AV188" i="20"/>
  <c r="AX188" i="20"/>
  <c r="AZ188" i="20"/>
  <c r="AY188" i="20"/>
  <c r="BB176" i="20"/>
  <c r="BD176" i="20"/>
  <c r="BD175" i="20"/>
  <c r="BB175" i="20"/>
  <c r="AV158" i="20"/>
  <c r="AZ158" i="20"/>
  <c r="AY158" i="20"/>
  <c r="AX158" i="20"/>
  <c r="AY62" i="20"/>
  <c r="AX62" i="20"/>
  <c r="AV62" i="20"/>
  <c r="AZ62" i="20"/>
  <c r="AV88" i="20"/>
  <c r="AZ88" i="20"/>
  <c r="AY88" i="20"/>
  <c r="AX88" i="20"/>
  <c r="BB61" i="20"/>
  <c r="BD61" i="20"/>
  <c r="AV42" i="20"/>
  <c r="AX42" i="20"/>
  <c r="AY42" i="20"/>
  <c r="AZ42" i="20"/>
  <c r="AX87" i="20"/>
  <c r="AV87" i="20"/>
  <c r="AY87" i="20"/>
  <c r="AZ87" i="20"/>
  <c r="AZ54" i="20" l="1"/>
  <c r="AZ48" i="20"/>
  <c r="AZ52" i="20"/>
  <c r="AZ22" i="20"/>
  <c r="AZ17" i="20"/>
  <c r="AZ7" i="20"/>
  <c r="AZ36" i="20"/>
  <c r="AZ15" i="20"/>
  <c r="AZ28" i="20"/>
  <c r="AZ10" i="20"/>
  <c r="AZ51" i="20"/>
  <c r="AZ30" i="20"/>
  <c r="AZ26" i="20"/>
  <c r="AZ16" i="20"/>
  <c r="AZ49" i="20"/>
  <c r="AZ32" i="20"/>
  <c r="AZ13" i="20"/>
  <c r="AZ41" i="20"/>
  <c r="AZ59" i="20"/>
  <c r="AZ37" i="20"/>
  <c r="AZ31" i="20"/>
  <c r="AZ24" i="20"/>
  <c r="AZ20" i="20"/>
  <c r="AZ50" i="20"/>
  <c r="AZ27" i="20"/>
  <c r="AZ58" i="20"/>
  <c r="AZ9" i="20"/>
  <c r="AZ14" i="20"/>
  <c r="AZ6" i="20"/>
  <c r="AZ46" i="20"/>
  <c r="AZ19" i="20"/>
  <c r="AZ53" i="20"/>
  <c r="AZ5" i="20"/>
  <c r="AX3" i="20"/>
  <c r="AY3" i="20"/>
  <c r="AZ3" i="20"/>
  <c r="G157" i="15"/>
  <c r="Z74" i="15"/>
  <c r="AH193" i="15"/>
  <c r="D65" i="15"/>
  <c r="D147" i="15"/>
  <c r="D197" i="15"/>
  <c r="AH33" i="15"/>
  <c r="AH132" i="15"/>
  <c r="G195" i="15"/>
  <c r="R209" i="15"/>
  <c r="R143" i="15"/>
  <c r="R181" i="15"/>
  <c r="D99" i="15"/>
  <c r="G155" i="15"/>
  <c r="K185" i="15"/>
  <c r="G144" i="15"/>
  <c r="D128" i="15"/>
  <c r="R187" i="15"/>
  <c r="Z83" i="15"/>
  <c r="D201" i="15"/>
  <c r="D116" i="15"/>
  <c r="Z64" i="15"/>
  <c r="G198" i="15"/>
  <c r="AH195" i="15"/>
  <c r="Z79" i="15"/>
  <c r="Z169" i="15"/>
  <c r="K99" i="15"/>
  <c r="K189" i="15"/>
  <c r="R109" i="15"/>
  <c r="K207" i="15"/>
  <c r="G204" i="15"/>
  <c r="Z57" i="15"/>
  <c r="AH40" i="15"/>
  <c r="R145" i="15"/>
  <c r="R124" i="15"/>
  <c r="Z116" i="15"/>
  <c r="R162" i="15"/>
  <c r="AH147" i="15"/>
  <c r="AH180" i="15"/>
  <c r="R127" i="15"/>
  <c r="R161" i="15"/>
  <c r="D87" i="15"/>
  <c r="D41" i="15"/>
  <c r="G78" i="15"/>
  <c r="Z73" i="15"/>
  <c r="G149" i="15"/>
  <c r="K106" i="15"/>
  <c r="R150" i="15"/>
  <c r="D129" i="15"/>
  <c r="K120" i="15"/>
  <c r="Z185" i="15"/>
  <c r="G166" i="15"/>
  <c r="AH200" i="15"/>
  <c r="Z191" i="15"/>
  <c r="AH172" i="15"/>
  <c r="D126" i="15"/>
  <c r="AH168" i="15"/>
  <c r="R122" i="15"/>
  <c r="K164" i="15"/>
  <c r="Z72" i="15"/>
  <c r="D46" i="15"/>
  <c r="D81" i="15"/>
  <c r="G103" i="15"/>
  <c r="G80" i="15"/>
  <c r="D159" i="15"/>
  <c r="Z59" i="15"/>
  <c r="AH166" i="15"/>
  <c r="K69" i="15"/>
  <c r="R74" i="15"/>
  <c r="AH34" i="15"/>
  <c r="R73" i="15"/>
  <c r="G191" i="15"/>
  <c r="G110" i="15"/>
  <c r="D105" i="15"/>
  <c r="Z181" i="15"/>
  <c r="R89" i="15"/>
  <c r="R129" i="15"/>
  <c r="AH190" i="15"/>
  <c r="AH129" i="15"/>
  <c r="Z41" i="15"/>
  <c r="Z125" i="15"/>
  <c r="K126" i="15"/>
  <c r="Z143" i="15"/>
  <c r="Z88" i="15"/>
  <c r="G82" i="15"/>
  <c r="Z128" i="15"/>
  <c r="G108" i="15"/>
  <c r="K63" i="15"/>
  <c r="D113" i="15"/>
  <c r="AH66" i="15"/>
  <c r="R67" i="15"/>
  <c r="K46" i="15"/>
  <c r="G181" i="15"/>
  <c r="D188" i="15"/>
  <c r="AH57" i="15"/>
  <c r="K57" i="15"/>
  <c r="AH115" i="15"/>
  <c r="R156" i="15"/>
  <c r="AH157" i="15"/>
  <c r="K122" i="15"/>
  <c r="D43" i="15"/>
  <c r="D182" i="15"/>
  <c r="D155" i="15"/>
  <c r="D40" i="15"/>
  <c r="AH86" i="15"/>
  <c r="G65" i="15"/>
  <c r="Z112" i="15"/>
  <c r="AH148" i="15"/>
  <c r="Z102" i="15"/>
  <c r="R160" i="15"/>
  <c r="G48" i="15"/>
  <c r="R202" i="15"/>
  <c r="D194" i="15"/>
  <c r="R144" i="15"/>
  <c r="Z145" i="15"/>
  <c r="D91" i="15"/>
  <c r="D173" i="15"/>
  <c r="D101" i="15"/>
  <c r="Z103" i="15"/>
  <c r="K114" i="15"/>
  <c r="Z131" i="15"/>
  <c r="Z51" i="15"/>
  <c r="D158" i="15"/>
  <c r="Z203" i="15"/>
  <c r="G125" i="15"/>
  <c r="AH117" i="15"/>
  <c r="D202" i="15"/>
  <c r="Z109" i="15"/>
  <c r="R34" i="15"/>
  <c r="K142" i="15"/>
  <c r="Z77" i="15"/>
  <c r="G102" i="15"/>
  <c r="R149" i="15"/>
  <c r="AH153" i="15"/>
  <c r="K147" i="15"/>
  <c r="R210" i="15"/>
  <c r="R84" i="15"/>
  <c r="AH160" i="15"/>
  <c r="G150" i="15"/>
  <c r="Z106" i="15"/>
  <c r="K173" i="15"/>
  <c r="AH102" i="15"/>
  <c r="G114" i="15"/>
  <c r="R100" i="15"/>
  <c r="R186" i="15"/>
  <c r="R191" i="15"/>
  <c r="G192" i="15"/>
  <c r="G153" i="15"/>
  <c r="Z84" i="15"/>
  <c r="G140" i="15"/>
  <c r="K203" i="15"/>
  <c r="K128" i="15"/>
  <c r="G168" i="15"/>
  <c r="K192" i="15"/>
  <c r="Z120" i="15"/>
  <c r="R75" i="15"/>
  <c r="G73" i="15"/>
  <c r="Z117" i="15"/>
  <c r="G123" i="15"/>
  <c r="AH208" i="15"/>
  <c r="G211" i="15"/>
  <c r="R141" i="15"/>
  <c r="G57" i="15"/>
  <c r="Z155" i="15"/>
  <c r="G112" i="15"/>
  <c r="AH145" i="15"/>
  <c r="G146" i="15"/>
  <c r="R184" i="15"/>
  <c r="D71" i="15"/>
  <c r="AH188" i="15"/>
  <c r="R165" i="15"/>
  <c r="Z65" i="15"/>
  <c r="AH212" i="15"/>
  <c r="Z71" i="15"/>
  <c r="AH124" i="15"/>
  <c r="K66" i="15"/>
  <c r="Z110" i="15"/>
  <c r="D82" i="15"/>
  <c r="Z195" i="15"/>
  <c r="Z45" i="15"/>
  <c r="K129" i="15"/>
  <c r="G89" i="15"/>
  <c r="K161" i="15"/>
  <c r="D80" i="15"/>
  <c r="Z156" i="15"/>
  <c r="Z206" i="15"/>
  <c r="D107" i="15"/>
  <c r="AH199" i="15"/>
  <c r="R164" i="15"/>
  <c r="Z126" i="15"/>
  <c r="D170" i="15"/>
  <c r="AH173" i="15"/>
  <c r="Z161" i="15"/>
  <c r="G124" i="15"/>
  <c r="R79" i="15"/>
  <c r="R72" i="15"/>
  <c r="R104" i="15"/>
  <c r="R115" i="15"/>
  <c r="D168" i="15"/>
  <c r="R85" i="15"/>
  <c r="D214" i="15"/>
  <c r="R167" i="15"/>
  <c r="K127" i="15"/>
  <c r="Z86" i="15"/>
  <c r="D198" i="15"/>
  <c r="R116" i="15"/>
  <c r="D103" i="15"/>
  <c r="Z43" i="15"/>
  <c r="K81" i="15"/>
  <c r="Z210" i="15"/>
  <c r="AH211" i="15"/>
  <c r="K162" i="15"/>
  <c r="R58" i="15"/>
  <c r="K121" i="15"/>
  <c r="Z167" i="15"/>
  <c r="Z164" i="15"/>
  <c r="D84" i="15"/>
  <c r="D98" i="15"/>
  <c r="Z61" i="15"/>
  <c r="Z151" i="15"/>
  <c r="Z48" i="15"/>
  <c r="G127" i="15"/>
  <c r="D73" i="15"/>
  <c r="D120" i="15"/>
  <c r="D145" i="15"/>
  <c r="AH85" i="15"/>
  <c r="D212" i="15"/>
  <c r="Z115" i="15"/>
  <c r="D165" i="15"/>
  <c r="R69" i="15"/>
  <c r="G72" i="15"/>
  <c r="K214" i="15"/>
  <c r="D140" i="15"/>
  <c r="AH37" i="15"/>
  <c r="D171" i="15"/>
  <c r="D204" i="15"/>
  <c r="D191" i="15"/>
  <c r="R42" i="15"/>
  <c r="Z183" i="15"/>
  <c r="D161" i="15"/>
  <c r="AH98" i="15"/>
  <c r="AH156" i="15"/>
  <c r="Z142" i="15"/>
  <c r="Z32" i="15"/>
  <c r="R83" i="15"/>
  <c r="K125" i="15"/>
  <c r="G139" i="15"/>
  <c r="R64" i="15"/>
  <c r="AH32" i="15"/>
  <c r="G98" i="15"/>
  <c r="K211" i="15"/>
  <c r="G160" i="15"/>
  <c r="R208" i="15"/>
  <c r="G143" i="15"/>
  <c r="K201" i="15"/>
  <c r="K50" i="15"/>
  <c r="AH41" i="15"/>
  <c r="R86" i="15"/>
  <c r="R112" i="15"/>
  <c r="Z207" i="15"/>
  <c r="Z201" i="15"/>
  <c r="R194" i="15"/>
  <c r="K180" i="15"/>
  <c r="Z212" i="15"/>
  <c r="G194" i="15"/>
  <c r="G106" i="15"/>
  <c r="D189" i="15"/>
  <c r="AH71" i="15"/>
  <c r="Z173" i="15"/>
  <c r="D143" i="15"/>
  <c r="Z196" i="15"/>
  <c r="G47" i="15"/>
  <c r="G75" i="15"/>
  <c r="R173" i="15"/>
  <c r="Z107" i="15"/>
  <c r="AH111" i="15"/>
  <c r="K101" i="15"/>
  <c r="AH155" i="15"/>
  <c r="AH48" i="15"/>
  <c r="AH106" i="15"/>
  <c r="AH110" i="15"/>
  <c r="AH151" i="15"/>
  <c r="R88" i="15"/>
  <c r="D166" i="15"/>
  <c r="K206" i="15"/>
  <c r="AH87" i="15"/>
  <c r="AH39" i="15"/>
  <c r="D90" i="15"/>
  <c r="Z204" i="15"/>
  <c r="K154" i="15"/>
  <c r="K115" i="15"/>
  <c r="G141" i="15"/>
  <c r="AH144" i="15"/>
  <c r="R189" i="15"/>
  <c r="R201" i="15"/>
  <c r="G126" i="15"/>
  <c r="AH44" i="15"/>
  <c r="AH192" i="15"/>
  <c r="G101" i="15"/>
  <c r="K157" i="15"/>
  <c r="R168" i="15"/>
  <c r="K105" i="15"/>
  <c r="R151" i="15"/>
  <c r="R147" i="15"/>
  <c r="D142" i="15"/>
  <c r="Z132" i="15"/>
  <c r="K156" i="15"/>
  <c r="G68" i="15"/>
  <c r="R103" i="15"/>
  <c r="R188" i="15"/>
  <c r="AH143" i="15"/>
  <c r="AH170" i="15"/>
  <c r="D184" i="15"/>
  <c r="K113" i="15"/>
  <c r="K37" i="15"/>
  <c r="K111" i="15"/>
  <c r="G113" i="15"/>
  <c r="K170" i="15"/>
  <c r="D62" i="15"/>
  <c r="AH79" i="15"/>
  <c r="R212" i="15"/>
  <c r="AH152" i="15"/>
  <c r="R198" i="15"/>
  <c r="AH197" i="15"/>
  <c r="D210" i="15"/>
  <c r="Z194" i="15"/>
  <c r="R49" i="15"/>
  <c r="K48" i="15"/>
  <c r="K70" i="15"/>
  <c r="K140" i="15"/>
  <c r="G145" i="15"/>
  <c r="G111" i="15"/>
  <c r="D106" i="15"/>
  <c r="Z99" i="15"/>
  <c r="K74" i="15"/>
  <c r="G171" i="15"/>
  <c r="D157" i="15"/>
  <c r="D100" i="15"/>
  <c r="R37" i="15"/>
  <c r="D123" i="15"/>
  <c r="Z162" i="15"/>
  <c r="G84" i="15"/>
  <c r="AH116" i="15"/>
  <c r="G32" i="15"/>
  <c r="D69" i="15"/>
  <c r="R68" i="15"/>
  <c r="Z184" i="15"/>
  <c r="R44" i="15"/>
  <c r="K155" i="15"/>
  <c r="Z186" i="15"/>
  <c r="K184" i="15"/>
  <c r="D185" i="15"/>
  <c r="AH43" i="15"/>
  <c r="Z39" i="15"/>
  <c r="K75" i="15"/>
  <c r="Z81" i="15"/>
  <c r="R166" i="15"/>
  <c r="K181" i="15"/>
  <c r="R158" i="15"/>
  <c r="Z66" i="15"/>
  <c r="R66" i="15"/>
  <c r="K131" i="15"/>
  <c r="Z68" i="15"/>
  <c r="Z140" i="15"/>
  <c r="K193" i="15"/>
  <c r="R113" i="15"/>
  <c r="AH62" i="15"/>
  <c r="K59" i="15"/>
  <c r="AH104" i="15"/>
  <c r="K213" i="15"/>
  <c r="Z87" i="15"/>
  <c r="Z139" i="15"/>
  <c r="G109" i="15"/>
  <c r="G118" i="15"/>
  <c r="G60" i="15"/>
  <c r="G189" i="15"/>
  <c r="AH105" i="15"/>
  <c r="K119" i="15"/>
  <c r="AH120" i="15"/>
  <c r="R32" i="15"/>
  <c r="Z60" i="15"/>
  <c r="AH204" i="15"/>
  <c r="AH161" i="15"/>
  <c r="D111" i="15"/>
  <c r="G172" i="15"/>
  <c r="R132" i="15"/>
  <c r="D190" i="15"/>
  <c r="R114" i="15"/>
  <c r="AH68" i="15"/>
  <c r="K198" i="15"/>
  <c r="Z37" i="15"/>
  <c r="G99" i="15"/>
  <c r="K158" i="15"/>
  <c r="K209" i="15"/>
  <c r="G105" i="15"/>
  <c r="AH45" i="15"/>
  <c r="K151" i="15"/>
  <c r="R130" i="15"/>
  <c r="K89" i="15"/>
  <c r="G44" i="15"/>
  <c r="K64" i="15"/>
  <c r="G64" i="15"/>
  <c r="D180" i="15"/>
  <c r="Z122" i="15"/>
  <c r="K109" i="15"/>
  <c r="Z187" i="15"/>
  <c r="R180" i="15"/>
  <c r="R197" i="15"/>
  <c r="AH122" i="15"/>
  <c r="D124" i="15"/>
  <c r="K58" i="15"/>
  <c r="K72" i="15"/>
  <c r="G119" i="15"/>
  <c r="Z129" i="15"/>
  <c r="G87" i="15"/>
  <c r="R71" i="15"/>
  <c r="R172" i="15"/>
  <c r="K139" i="15"/>
  <c r="Z111" i="15"/>
  <c r="Z119" i="15"/>
  <c r="D77" i="15"/>
  <c r="D110" i="15"/>
  <c r="Z70" i="15"/>
  <c r="K85" i="15"/>
  <c r="AH185" i="15"/>
  <c r="K196" i="15"/>
  <c r="AH139" i="15"/>
  <c r="AH183" i="15"/>
  <c r="Z141" i="15"/>
  <c r="D146" i="15"/>
  <c r="D75" i="15"/>
  <c r="D131" i="15"/>
  <c r="R91" i="15"/>
  <c r="K32" i="15"/>
  <c r="Z44" i="15"/>
  <c r="K44" i="15"/>
  <c r="K159" i="15"/>
  <c r="D193" i="15"/>
  <c r="G209" i="15"/>
  <c r="R214" i="15"/>
  <c r="G67" i="15"/>
  <c r="G117" i="15"/>
  <c r="AH207" i="15"/>
  <c r="AH107" i="15"/>
  <c r="Z69" i="15"/>
  <c r="G77" i="15"/>
  <c r="Z189" i="15"/>
  <c r="G83" i="15"/>
  <c r="R106" i="15"/>
  <c r="G61" i="15"/>
  <c r="R155" i="15"/>
  <c r="K183" i="15"/>
  <c r="Z213" i="15"/>
  <c r="AH158" i="15"/>
  <c r="K195" i="15"/>
  <c r="G187" i="15"/>
  <c r="K91" i="15"/>
  <c r="D70" i="15"/>
  <c r="Z46" i="15"/>
  <c r="G66" i="15"/>
  <c r="G206" i="15"/>
  <c r="D156" i="15"/>
  <c r="AH63" i="15"/>
  <c r="K146" i="15"/>
  <c r="R48" i="15"/>
  <c r="D38" i="15"/>
  <c r="D59" i="15"/>
  <c r="Z190" i="15"/>
  <c r="AH201" i="15"/>
  <c r="Z214" i="15"/>
  <c r="D125" i="15"/>
  <c r="D58" i="15"/>
  <c r="K197" i="15"/>
  <c r="AH75" i="15"/>
  <c r="R206" i="15"/>
  <c r="R185" i="15"/>
  <c r="R90" i="15"/>
  <c r="R102" i="15"/>
  <c r="R159" i="15"/>
  <c r="K169" i="15"/>
  <c r="G197" i="15"/>
  <c r="D119" i="15"/>
  <c r="D208" i="15"/>
  <c r="AH131" i="15"/>
  <c r="AH191" i="15"/>
  <c r="AH69" i="15"/>
  <c r="D160" i="15"/>
  <c r="G76" i="15"/>
  <c r="R200" i="15"/>
  <c r="R196" i="15"/>
  <c r="AH184" i="15"/>
  <c r="R213" i="15"/>
  <c r="G131" i="15"/>
  <c r="G81" i="15"/>
  <c r="AH84" i="15"/>
  <c r="AH149" i="15"/>
  <c r="G170" i="15"/>
  <c r="G115" i="15"/>
  <c r="AH186" i="15"/>
  <c r="AH82" i="15"/>
  <c r="D196" i="15"/>
  <c r="G129" i="15"/>
  <c r="R118" i="15"/>
  <c r="D181" i="15"/>
  <c r="R46" i="15"/>
  <c r="AH101" i="15"/>
  <c r="R163" i="15"/>
  <c r="K172" i="15"/>
  <c r="Z121" i="15"/>
  <c r="AH108" i="15"/>
  <c r="Z113" i="15"/>
  <c r="R171" i="15"/>
  <c r="D183" i="15"/>
  <c r="G120" i="15"/>
  <c r="R65" i="15"/>
  <c r="AH70" i="15"/>
  <c r="K103" i="15"/>
  <c r="G203" i="15"/>
  <c r="Z90" i="15"/>
  <c r="D79" i="15"/>
  <c r="AH60" i="15"/>
  <c r="AH123" i="15"/>
  <c r="AH150" i="15"/>
  <c r="D167" i="15"/>
  <c r="K71" i="15"/>
  <c r="D66" i="15"/>
  <c r="D132" i="15"/>
  <c r="D76" i="15"/>
  <c r="D205" i="15"/>
  <c r="D148" i="15"/>
  <c r="D85" i="15"/>
  <c r="Z165" i="15"/>
  <c r="Z146" i="15"/>
  <c r="D151" i="15"/>
  <c r="K153" i="15"/>
  <c r="Z197" i="15"/>
  <c r="AH114" i="15"/>
  <c r="Z200" i="15"/>
  <c r="Z172" i="15"/>
  <c r="R59" i="15"/>
  <c r="AH165" i="15"/>
  <c r="Z75" i="15"/>
  <c r="D60" i="15"/>
  <c r="AH128" i="15"/>
  <c r="K108" i="15"/>
  <c r="G154" i="15"/>
  <c r="K144" i="15"/>
  <c r="AH187" i="15"/>
  <c r="D144" i="15"/>
  <c r="AH100" i="15"/>
  <c r="G37" i="15"/>
  <c r="G35" i="15"/>
  <c r="Z91" i="15"/>
  <c r="D50" i="15"/>
  <c r="R123" i="15"/>
  <c r="G70" i="15"/>
  <c r="Z171" i="15"/>
  <c r="K208" i="15"/>
  <c r="R126" i="15"/>
  <c r="R125" i="15"/>
  <c r="AH58" i="15"/>
  <c r="R110" i="15"/>
  <c r="K210" i="15"/>
  <c r="K194" i="15"/>
  <c r="K130" i="15"/>
  <c r="G100" i="15"/>
  <c r="R211" i="15"/>
  <c r="Z62" i="15"/>
  <c r="D203" i="15"/>
  <c r="AH103" i="15"/>
  <c r="G130" i="15"/>
  <c r="AH154" i="15"/>
  <c r="D162" i="15"/>
  <c r="D122" i="15"/>
  <c r="AH194" i="15"/>
  <c r="G199" i="15"/>
  <c r="Z118" i="15"/>
  <c r="K145" i="15"/>
  <c r="G62" i="15"/>
  <c r="Z159" i="15"/>
  <c r="K132" i="15"/>
  <c r="G71" i="15"/>
  <c r="AH81" i="15"/>
  <c r="Z199" i="15"/>
  <c r="Z104" i="15"/>
  <c r="K51" i="15"/>
  <c r="G184" i="15"/>
  <c r="R111" i="15"/>
  <c r="D209" i="15"/>
  <c r="AH209" i="15"/>
  <c r="K171" i="15"/>
  <c r="G182" i="15"/>
  <c r="AH89" i="15"/>
  <c r="G63" i="15"/>
  <c r="K124" i="15"/>
  <c r="G107" i="15"/>
  <c r="D200" i="15"/>
  <c r="Z124" i="15"/>
  <c r="D195" i="15"/>
  <c r="G161" i="15"/>
  <c r="AH80" i="15"/>
  <c r="D61" i="15"/>
  <c r="R82" i="15"/>
  <c r="G162" i="15"/>
  <c r="G169" i="15"/>
  <c r="G59" i="15"/>
  <c r="K204" i="15"/>
  <c r="R146" i="15"/>
  <c r="AH167" i="15"/>
  <c r="R190" i="15"/>
  <c r="AH51" i="15"/>
  <c r="G51" i="15"/>
  <c r="D199" i="15"/>
  <c r="Z158" i="15"/>
  <c r="G132" i="15"/>
  <c r="Z85" i="15"/>
  <c r="G58" i="15"/>
  <c r="D186" i="15"/>
  <c r="K87" i="15"/>
  <c r="D163" i="15"/>
  <c r="G208" i="15"/>
  <c r="G186" i="15"/>
  <c r="D154" i="15"/>
  <c r="R170" i="15"/>
  <c r="K78" i="15"/>
  <c r="D118" i="15"/>
  <c r="G156" i="15"/>
  <c r="D45" i="15"/>
  <c r="Z100" i="15"/>
  <c r="D152" i="15"/>
  <c r="K86" i="15"/>
  <c r="D164" i="15"/>
  <c r="G116" i="15"/>
  <c r="D108" i="15"/>
  <c r="AH118" i="15"/>
  <c r="R153" i="15"/>
  <c r="R98" i="15"/>
  <c r="Z170" i="15"/>
  <c r="D63" i="15"/>
  <c r="AH125" i="15"/>
  <c r="D64" i="15"/>
  <c r="K62" i="15"/>
  <c r="R205" i="15"/>
  <c r="G173" i="15"/>
  <c r="Z192" i="15"/>
  <c r="Z202" i="15"/>
  <c r="K77" i="15"/>
  <c r="AH141" i="15"/>
  <c r="AH91" i="15"/>
  <c r="D57" i="15"/>
  <c r="Z127" i="15"/>
  <c r="R148" i="15"/>
  <c r="R60" i="15"/>
  <c r="K41" i="15"/>
  <c r="Z154" i="15"/>
  <c r="K45" i="15"/>
  <c r="AH90" i="15"/>
  <c r="Z157" i="15"/>
  <c r="K118" i="15"/>
  <c r="D121" i="15"/>
  <c r="AH127" i="15"/>
  <c r="Z36" i="15"/>
  <c r="D187" i="15"/>
  <c r="G41" i="15"/>
  <c r="G205" i="15"/>
  <c r="R142" i="15"/>
  <c r="AH78" i="15"/>
  <c r="K83" i="15"/>
  <c r="G69" i="15"/>
  <c r="R182" i="15"/>
  <c r="Z49" i="15"/>
  <c r="R43" i="15"/>
  <c r="D32" i="15"/>
  <c r="G200" i="15"/>
  <c r="R41" i="15"/>
  <c r="G213" i="15"/>
  <c r="Z108" i="15"/>
  <c r="D36" i="15"/>
  <c r="G202" i="15"/>
  <c r="K167" i="15"/>
  <c r="K187" i="15"/>
  <c r="R117" i="15"/>
  <c r="K148" i="15"/>
  <c r="K150" i="15"/>
  <c r="R107" i="15"/>
  <c r="G147" i="15"/>
  <c r="AH76" i="15"/>
  <c r="G148" i="15"/>
  <c r="G196" i="15"/>
  <c r="G214" i="15"/>
  <c r="AH64" i="15"/>
  <c r="AH59" i="15"/>
  <c r="D74" i="15"/>
  <c r="G43" i="15"/>
  <c r="Z33" i="15"/>
  <c r="AH73" i="15"/>
  <c r="K43" i="15"/>
  <c r="Z180" i="15"/>
  <c r="K165" i="15"/>
  <c r="G201" i="15"/>
  <c r="G163" i="15"/>
  <c r="AH196" i="15"/>
  <c r="G183" i="15"/>
  <c r="D48" i="15"/>
  <c r="D51" i="15"/>
  <c r="R139" i="15"/>
  <c r="D68" i="15"/>
  <c r="R207" i="15"/>
  <c r="D130" i="15"/>
  <c r="R63" i="15"/>
  <c r="K188" i="15"/>
  <c r="AH83" i="15"/>
  <c r="K76" i="15"/>
  <c r="K191" i="15"/>
  <c r="R51" i="15"/>
  <c r="G128" i="15"/>
  <c r="K90" i="15"/>
  <c r="G207" i="15"/>
  <c r="R77" i="15"/>
  <c r="G180" i="15"/>
  <c r="R80" i="15"/>
  <c r="R192" i="15"/>
  <c r="K117" i="15"/>
  <c r="R193" i="15"/>
  <c r="R81" i="15"/>
  <c r="D150" i="15"/>
  <c r="G104" i="15"/>
  <c r="Z205" i="15"/>
  <c r="R157" i="15"/>
  <c r="AH49" i="15"/>
  <c r="AH77" i="15"/>
  <c r="R140" i="15"/>
  <c r="G151" i="15"/>
  <c r="AH46" i="15"/>
  <c r="R87" i="15"/>
  <c r="D83" i="15"/>
  <c r="AH206" i="15"/>
  <c r="D114" i="15"/>
  <c r="Z211" i="15"/>
  <c r="R57" i="15"/>
  <c r="K84" i="15"/>
  <c r="Z63" i="15"/>
  <c r="Z209" i="15"/>
  <c r="K149" i="15"/>
  <c r="D112" i="15"/>
  <c r="AH140" i="15"/>
  <c r="R76" i="15"/>
  <c r="K152" i="15"/>
  <c r="R105" i="15"/>
  <c r="D169" i="15"/>
  <c r="AH214" i="15"/>
  <c r="D78" i="15"/>
  <c r="K186" i="15"/>
  <c r="Z160" i="15"/>
  <c r="AH198" i="15"/>
  <c r="AH181" i="15"/>
  <c r="K200" i="15"/>
  <c r="AH61" i="15"/>
  <c r="G190" i="15"/>
  <c r="K102" i="15"/>
  <c r="K116" i="15"/>
  <c r="G91" i="15"/>
  <c r="AH130" i="15"/>
  <c r="G121" i="15"/>
  <c r="K68" i="15"/>
  <c r="AH109" i="15"/>
  <c r="Z80" i="15"/>
  <c r="K107" i="15"/>
  <c r="AH159" i="15"/>
  <c r="G185" i="15"/>
  <c r="Z101" i="15"/>
  <c r="AH169" i="15"/>
  <c r="G158" i="15"/>
  <c r="Z198" i="15"/>
  <c r="K88" i="15"/>
  <c r="R199" i="15"/>
  <c r="G90" i="15"/>
  <c r="AH142" i="15"/>
  <c r="K79" i="15"/>
  <c r="Z82" i="15"/>
  <c r="AH67" i="15"/>
  <c r="G86" i="15"/>
  <c r="R128" i="15"/>
  <c r="R61" i="15"/>
  <c r="G85" i="15"/>
  <c r="Z182" i="15"/>
  <c r="K100" i="15"/>
  <c r="AH146" i="15"/>
  <c r="Z188" i="15"/>
  <c r="K182" i="15"/>
  <c r="D109" i="15"/>
  <c r="AH65" i="15"/>
  <c r="Z114" i="15"/>
  <c r="G188" i="15"/>
  <c r="R195" i="15"/>
  <c r="R121" i="15"/>
  <c r="K202" i="15"/>
  <c r="Z193" i="15"/>
  <c r="Z98" i="15"/>
  <c r="D117" i="15"/>
  <c r="K205" i="15"/>
  <c r="R169" i="15"/>
  <c r="G79" i="15"/>
  <c r="R101" i="15"/>
  <c r="D127" i="15"/>
  <c r="K168" i="15"/>
  <c r="AH50" i="15"/>
  <c r="D149" i="15"/>
  <c r="D211" i="15"/>
  <c r="G74" i="15"/>
  <c r="R108" i="15"/>
  <c r="R154" i="15"/>
  <c r="K65" i="15"/>
  <c r="AH99" i="15"/>
  <c r="AH203" i="15"/>
  <c r="K112" i="15"/>
  <c r="G46" i="15"/>
  <c r="D102" i="15"/>
  <c r="Z76" i="15"/>
  <c r="Z123" i="15"/>
  <c r="AH189" i="15"/>
  <c r="D86" i="15"/>
  <c r="K104" i="15"/>
  <c r="K190" i="15"/>
  <c r="K123" i="15"/>
  <c r="G165" i="15"/>
  <c r="K143" i="15"/>
  <c r="Z130" i="15"/>
  <c r="AH162" i="15"/>
  <c r="D37" i="15"/>
  <c r="K61" i="15"/>
  <c r="R131" i="15"/>
  <c r="AH126" i="15"/>
  <c r="R203" i="15"/>
  <c r="K163" i="15"/>
  <c r="K73" i="15"/>
  <c r="R119" i="15"/>
  <c r="K82" i="15"/>
  <c r="D88" i="15"/>
  <c r="Z166" i="15"/>
  <c r="R204" i="15"/>
  <c r="G210" i="15"/>
  <c r="Z144" i="15"/>
  <c r="AH182" i="15"/>
  <c r="Z78" i="15"/>
  <c r="K98" i="15"/>
  <c r="AH210" i="15"/>
  <c r="D172" i="15"/>
  <c r="D104" i="15"/>
  <c r="K67" i="15"/>
  <c r="G212" i="15"/>
  <c r="Z163" i="15"/>
  <c r="Z153" i="15"/>
  <c r="R99" i="15"/>
  <c r="AH112" i="15"/>
  <c r="AH88" i="15"/>
  <c r="K60" i="15"/>
  <c r="Z208" i="15"/>
  <c r="D141" i="15"/>
  <c r="Z105" i="15"/>
  <c r="Z67" i="15"/>
  <c r="Z149" i="15"/>
  <c r="K80" i="15"/>
  <c r="G159" i="15"/>
  <c r="D192" i="15"/>
  <c r="AH202" i="15"/>
  <c r="R62" i="15"/>
  <c r="R45" i="15"/>
  <c r="G152" i="15"/>
  <c r="R152" i="15"/>
  <c r="R120" i="15"/>
  <c r="AH74" i="15"/>
  <c r="Z147" i="15"/>
  <c r="D206" i="15"/>
  <c r="G36" i="15"/>
  <c r="AH119" i="15"/>
  <c r="AH171" i="15"/>
  <c r="K160" i="15"/>
  <c r="AH42" i="15"/>
  <c r="D67" i="15"/>
  <c r="G142" i="15"/>
  <c r="R183" i="15"/>
  <c r="AH113" i="15"/>
  <c r="D72" i="15"/>
  <c r="G88" i="15"/>
  <c r="G167" i="15"/>
  <c r="D139" i="15"/>
  <c r="AH164" i="15"/>
  <c r="D44" i="15"/>
  <c r="K110" i="15"/>
  <c r="AH213" i="15"/>
  <c r="AH35" i="15"/>
  <c r="AH72" i="15"/>
  <c r="D89" i="15"/>
  <c r="R70" i="15"/>
  <c r="K141" i="15"/>
  <c r="G164" i="15"/>
  <c r="AH38" i="15"/>
  <c r="AH47" i="15"/>
  <c r="G193" i="15"/>
  <c r="Z148" i="15"/>
  <c r="Z150" i="15"/>
  <c r="G122" i="15"/>
  <c r="D115" i="15"/>
  <c r="K166" i="15"/>
  <c r="Z168" i="15"/>
  <c r="AH205" i="15"/>
  <c r="D153" i="15"/>
  <c r="D213" i="15"/>
  <c r="Z152" i="15"/>
  <c r="K199" i="15"/>
  <c r="Z89" i="15"/>
  <c r="D207" i="15"/>
  <c r="Z58" i="15"/>
  <c r="AH121" i="15"/>
  <c r="AH163" i="15"/>
  <c r="R78" i="15"/>
  <c r="K212" i="15"/>
  <c r="K33" i="15"/>
  <c r="AH36" i="15"/>
  <c r="R33" i="15"/>
  <c r="D33" i="15"/>
  <c r="G33" i="15"/>
  <c r="Z34" i="15"/>
  <c r="D35" i="15"/>
  <c r="Z35" i="15"/>
  <c r="G34" i="15"/>
  <c r="D34" i="15"/>
  <c r="R35" i="15"/>
  <c r="R38" i="15"/>
  <c r="K34" i="15"/>
  <c r="K36" i="15"/>
  <c r="K35" i="15"/>
  <c r="R36" i="15"/>
  <c r="G39" i="15"/>
  <c r="R39" i="15"/>
  <c r="D39" i="15"/>
  <c r="G38" i="15"/>
  <c r="Z38" i="15"/>
  <c r="Z40" i="15"/>
  <c r="K38" i="15"/>
  <c r="K39" i="15"/>
  <c r="K40" i="15"/>
  <c r="G40" i="15"/>
  <c r="R40" i="15"/>
  <c r="G42" i="15"/>
  <c r="Z42" i="15"/>
  <c r="D42" i="15"/>
  <c r="K42" i="15"/>
  <c r="D47" i="15"/>
  <c r="R47" i="15"/>
  <c r="G49" i="15"/>
  <c r="Z47" i="15"/>
  <c r="K47" i="15"/>
  <c r="R50" i="15"/>
  <c r="G50" i="15"/>
  <c r="K49" i="15"/>
  <c r="Z50" i="15"/>
  <c r="D49" i="15"/>
  <c r="G45" i="15"/>
  <c r="AZ221" i="20" l="1"/>
  <c r="AY221" i="20"/>
  <c r="AX221" i="20"/>
</calcChain>
</file>

<file path=xl/sharedStrings.xml><?xml version="1.0" encoding="utf-8"?>
<sst xmlns="http://schemas.openxmlformats.org/spreadsheetml/2006/main" count="15892" uniqueCount="3572">
  <si>
    <t>登録番号</t>
    <rPh sb="0" eb="2">
      <t>トウロク</t>
    </rPh>
    <rPh sb="2" eb="4">
      <t>バンゴウ</t>
    </rPh>
    <phoneticPr fontId="1"/>
  </si>
  <si>
    <t>県</t>
    <rPh sb="0" eb="1">
      <t>ケン</t>
    </rPh>
    <phoneticPr fontId="1"/>
  </si>
  <si>
    <t>団体名</t>
    <rPh sb="0" eb="2">
      <t>ダンタイ</t>
    </rPh>
    <rPh sb="2" eb="3">
      <t>メイ</t>
    </rPh>
    <phoneticPr fontId="1"/>
  </si>
  <si>
    <t>団体名(ふりがな）</t>
    <rPh sb="0" eb="2">
      <t>ダンタイ</t>
    </rPh>
    <rPh sb="2" eb="3">
      <t>メイ</t>
    </rPh>
    <phoneticPr fontId="1"/>
  </si>
  <si>
    <t>区分</t>
    <rPh sb="0" eb="2">
      <t>クブン</t>
    </rPh>
    <phoneticPr fontId="1"/>
  </si>
  <si>
    <t>団体代表者</t>
    <rPh sb="0" eb="2">
      <t>ダンタイ</t>
    </rPh>
    <rPh sb="2" eb="5">
      <t>ダイヒョウシャ</t>
    </rPh>
    <phoneticPr fontId="1"/>
  </si>
  <si>
    <t>連絡責任者</t>
    <rPh sb="0" eb="2">
      <t>レンラク</t>
    </rPh>
    <rPh sb="2" eb="5">
      <t>セキニンシャ</t>
    </rPh>
    <phoneticPr fontId="1"/>
  </si>
  <si>
    <t>振込日</t>
    <rPh sb="0" eb="2">
      <t>フリコミ</t>
    </rPh>
    <rPh sb="2" eb="3">
      <t>ビ</t>
    </rPh>
    <phoneticPr fontId="1"/>
  </si>
  <si>
    <t>登録</t>
    <rPh sb="0" eb="2">
      <t>トウロク</t>
    </rPh>
    <phoneticPr fontId="1"/>
  </si>
  <si>
    <t>在籍</t>
    <rPh sb="0" eb="2">
      <t>ザイセキ</t>
    </rPh>
    <phoneticPr fontId="1"/>
  </si>
  <si>
    <t>入会日</t>
    <rPh sb="0" eb="2">
      <t>ニュウカイ</t>
    </rPh>
    <rPh sb="2" eb="3">
      <t>ビ</t>
    </rPh>
    <phoneticPr fontId="1"/>
  </si>
  <si>
    <t>氏名</t>
    <rPh sb="0" eb="2">
      <t>シメイ</t>
    </rPh>
    <phoneticPr fontId="1"/>
  </si>
  <si>
    <t>役職</t>
    <rPh sb="0" eb="2">
      <t>ヤクショク</t>
    </rPh>
    <phoneticPr fontId="1"/>
  </si>
  <si>
    <t>郵便番号</t>
    <rPh sb="0" eb="4">
      <t>ユウビンバンゴウ</t>
    </rPh>
    <phoneticPr fontId="1"/>
  </si>
  <si>
    <t>住所１</t>
    <rPh sb="0" eb="2">
      <t>ジュウショ</t>
    </rPh>
    <phoneticPr fontId="1"/>
  </si>
  <si>
    <t>住所２</t>
    <rPh sb="0" eb="2">
      <t>ジュウショ</t>
    </rPh>
    <phoneticPr fontId="1"/>
  </si>
  <si>
    <t>ＴＥＬ</t>
    <phoneticPr fontId="1"/>
  </si>
  <si>
    <t>FAX</t>
    <phoneticPr fontId="1"/>
  </si>
  <si>
    <t>携帯</t>
    <rPh sb="0" eb="2">
      <t>ケイタイ</t>
    </rPh>
    <phoneticPr fontId="1"/>
  </si>
  <si>
    <t>メール</t>
    <phoneticPr fontId="1"/>
  </si>
  <si>
    <t>ＦＡＸ</t>
    <phoneticPr fontId="1"/>
  </si>
  <si>
    <t>追加1</t>
    <rPh sb="0" eb="2">
      <t>ツイカ</t>
    </rPh>
    <phoneticPr fontId="1"/>
  </si>
  <si>
    <t>追加2</t>
    <rPh sb="0" eb="2">
      <t>ツイカ</t>
    </rPh>
    <phoneticPr fontId="1"/>
  </si>
  <si>
    <t>追加3</t>
    <rPh sb="0" eb="2">
      <t>ツイカ</t>
    </rPh>
    <phoneticPr fontId="1"/>
  </si>
  <si>
    <t>追加4</t>
    <rPh sb="0" eb="2">
      <t>ツイカ</t>
    </rPh>
    <phoneticPr fontId="1"/>
  </si>
  <si>
    <t>入</t>
    <rPh sb="0" eb="1">
      <t>ニュウ</t>
    </rPh>
    <phoneticPr fontId="1"/>
  </si>
  <si>
    <t>登</t>
    <rPh sb="0" eb="1">
      <t>ノボル</t>
    </rPh>
    <phoneticPr fontId="1"/>
  </si>
  <si>
    <t>○</t>
    <phoneticPr fontId="1"/>
  </si>
  <si>
    <t>削</t>
    <rPh sb="0" eb="1">
      <t>サク</t>
    </rPh>
    <phoneticPr fontId="1"/>
  </si>
  <si>
    <t>移</t>
    <rPh sb="0" eb="1">
      <t>ワタル</t>
    </rPh>
    <phoneticPr fontId="1"/>
  </si>
  <si>
    <t>現</t>
    <rPh sb="0" eb="1">
      <t>ゲン</t>
    </rPh>
    <phoneticPr fontId="1"/>
  </si>
  <si>
    <t>構成員</t>
    <rPh sb="0" eb="2">
      <t>コウセイ</t>
    </rPh>
    <rPh sb="2" eb="3">
      <t>イン</t>
    </rPh>
    <phoneticPr fontId="1"/>
  </si>
  <si>
    <t>生年月日</t>
    <rPh sb="0" eb="2">
      <t>セイネン</t>
    </rPh>
    <rPh sb="2" eb="4">
      <t>ガッピ</t>
    </rPh>
    <phoneticPr fontId="1"/>
  </si>
  <si>
    <t>性別</t>
    <rPh sb="0" eb="2">
      <t>セイベツ</t>
    </rPh>
    <phoneticPr fontId="1"/>
  </si>
  <si>
    <t>団体登録書</t>
    <rPh sb="0" eb="2">
      <t>ダンタイ</t>
    </rPh>
    <rPh sb="2" eb="4">
      <t>トウロク</t>
    </rPh>
    <rPh sb="4" eb="5">
      <t>ショ</t>
    </rPh>
    <phoneticPr fontId="1"/>
  </si>
  <si>
    <t>北海道</t>
    <phoneticPr fontId="1"/>
  </si>
  <si>
    <t>北海道支部</t>
    <phoneticPr fontId="1"/>
  </si>
  <si>
    <t>青森県</t>
  </si>
  <si>
    <t>東北支部</t>
    <rPh sb="0" eb="2">
      <t>トウホク</t>
    </rPh>
    <rPh sb="2" eb="4">
      <t>シブ</t>
    </rPh>
    <phoneticPr fontId="1"/>
  </si>
  <si>
    <t>岩手県</t>
  </si>
  <si>
    <t>宮城県</t>
  </si>
  <si>
    <t>団体ID</t>
    <rPh sb="0" eb="2">
      <t>ダンタイ</t>
    </rPh>
    <phoneticPr fontId="1"/>
  </si>
  <si>
    <t>登録支部</t>
    <rPh sb="0" eb="2">
      <t>トウロク</t>
    </rPh>
    <rPh sb="2" eb="4">
      <t>シブ</t>
    </rPh>
    <phoneticPr fontId="1"/>
  </si>
  <si>
    <t>登録県</t>
    <rPh sb="0" eb="2">
      <t>トウロク</t>
    </rPh>
    <rPh sb="2" eb="3">
      <t>ケン</t>
    </rPh>
    <phoneticPr fontId="1"/>
  </si>
  <si>
    <t>秋田県</t>
  </si>
  <si>
    <t>山形県</t>
  </si>
  <si>
    <t>福島県</t>
  </si>
  <si>
    <t>茨城県</t>
  </si>
  <si>
    <t>関東支部</t>
    <rPh sb="0" eb="2">
      <t>カントウ</t>
    </rPh>
    <rPh sb="2" eb="4">
      <t>シブ</t>
    </rPh>
    <phoneticPr fontId="1"/>
  </si>
  <si>
    <t>栃木県</t>
  </si>
  <si>
    <t>代　表</t>
    <rPh sb="0" eb="1">
      <t>ヨ</t>
    </rPh>
    <rPh sb="2" eb="3">
      <t>ヒョウ</t>
    </rPh>
    <phoneticPr fontId="1"/>
  </si>
  <si>
    <t>氏　名</t>
    <rPh sb="0" eb="1">
      <t>シ</t>
    </rPh>
    <rPh sb="2" eb="3">
      <t>ナ</t>
    </rPh>
    <phoneticPr fontId="1"/>
  </si>
  <si>
    <t>役　職</t>
    <rPh sb="0" eb="1">
      <t>ヤク</t>
    </rPh>
    <rPh sb="2" eb="3">
      <t>ショク</t>
    </rPh>
    <phoneticPr fontId="1"/>
  </si>
  <si>
    <t>群馬県</t>
  </si>
  <si>
    <t>埼玉県</t>
  </si>
  <si>
    <t>住　所</t>
    <rPh sb="0" eb="1">
      <t>ジュウ</t>
    </rPh>
    <rPh sb="2" eb="3">
      <t>ショ</t>
    </rPh>
    <phoneticPr fontId="1"/>
  </si>
  <si>
    <t>千葉県</t>
  </si>
  <si>
    <t>東京都</t>
  </si>
  <si>
    <t>T E L</t>
    <phoneticPr fontId="1"/>
  </si>
  <si>
    <t>F A X</t>
    <phoneticPr fontId="1"/>
  </si>
  <si>
    <t>神奈川県</t>
  </si>
  <si>
    <t>山梨県</t>
  </si>
  <si>
    <t>携　帯</t>
    <rPh sb="0" eb="1">
      <t>ケイ</t>
    </rPh>
    <rPh sb="2" eb="3">
      <t>オビ</t>
    </rPh>
    <phoneticPr fontId="1"/>
  </si>
  <si>
    <t>Email</t>
    <phoneticPr fontId="1"/>
  </si>
  <si>
    <t>長野県</t>
  </si>
  <si>
    <t>北陸支部</t>
    <rPh sb="0" eb="2">
      <t>ホクリク</t>
    </rPh>
    <rPh sb="2" eb="4">
      <t>シブ</t>
    </rPh>
    <phoneticPr fontId="1"/>
  </si>
  <si>
    <t>新潟県</t>
  </si>
  <si>
    <t>富山県</t>
  </si>
  <si>
    <t>石川県</t>
  </si>
  <si>
    <t>福井県</t>
  </si>
  <si>
    <t>岐阜県</t>
  </si>
  <si>
    <t>東海支部</t>
    <rPh sb="0" eb="2">
      <t>トウカイ</t>
    </rPh>
    <rPh sb="2" eb="4">
      <t>シブ</t>
    </rPh>
    <phoneticPr fontId="1"/>
  </si>
  <si>
    <t>静岡県</t>
  </si>
  <si>
    <t>T E L</t>
    <phoneticPr fontId="1"/>
  </si>
  <si>
    <t>F A X</t>
    <phoneticPr fontId="1"/>
  </si>
  <si>
    <t>愛知県</t>
  </si>
  <si>
    <t>三重県</t>
  </si>
  <si>
    <t>Email</t>
    <phoneticPr fontId="1"/>
  </si>
  <si>
    <t>滋賀県</t>
  </si>
  <si>
    <t>関西支部</t>
    <rPh sb="0" eb="2">
      <t>カンサイ</t>
    </rPh>
    <rPh sb="2" eb="4">
      <t>シブ</t>
    </rPh>
    <phoneticPr fontId="1"/>
  </si>
  <si>
    <t>京都府</t>
  </si>
  <si>
    <t>大阪府</t>
  </si>
  <si>
    <t xml:space="preserve">構成員 </t>
    <rPh sb="0" eb="2">
      <t>コウセイ</t>
    </rPh>
    <rPh sb="2" eb="3">
      <t>イン</t>
    </rPh>
    <phoneticPr fontId="1"/>
  </si>
  <si>
    <t>兵庫県</t>
  </si>
  <si>
    <t>No</t>
    <phoneticPr fontId="1"/>
  </si>
  <si>
    <t>登録状況</t>
    <rPh sb="2" eb="4">
      <t>ジョウキョウ</t>
    </rPh>
    <phoneticPr fontId="1"/>
  </si>
  <si>
    <t>ID</t>
    <phoneticPr fontId="1"/>
  </si>
  <si>
    <t>ふりがな</t>
    <phoneticPr fontId="1"/>
  </si>
  <si>
    <t>奈良県</t>
  </si>
  <si>
    <t>和歌山県</t>
  </si>
  <si>
    <t>鳥取県</t>
  </si>
  <si>
    <t>中国支部</t>
    <rPh sb="0" eb="2">
      <t>チュウゴク</t>
    </rPh>
    <rPh sb="2" eb="4">
      <t>シブ</t>
    </rPh>
    <phoneticPr fontId="1"/>
  </si>
  <si>
    <t>島根県</t>
  </si>
  <si>
    <t>岡山県</t>
  </si>
  <si>
    <t>広島県</t>
  </si>
  <si>
    <t>山口県</t>
  </si>
  <si>
    <t>徳島県</t>
  </si>
  <si>
    <t>四国支部</t>
    <rPh sb="0" eb="2">
      <t>シコク</t>
    </rPh>
    <rPh sb="2" eb="4">
      <t>シブ</t>
    </rPh>
    <phoneticPr fontId="1"/>
  </si>
  <si>
    <t>香川県</t>
  </si>
  <si>
    <t>愛媛県</t>
  </si>
  <si>
    <t>高知県</t>
  </si>
  <si>
    <t>福岡県</t>
  </si>
  <si>
    <t>九州支部</t>
    <rPh sb="0" eb="2">
      <t>キュウシュウ</t>
    </rPh>
    <rPh sb="2" eb="4">
      <t>シブ</t>
    </rPh>
    <phoneticPr fontId="1"/>
  </si>
  <si>
    <t>佐賀県</t>
  </si>
  <si>
    <t>長崎県</t>
  </si>
  <si>
    <t>熊本県</t>
  </si>
  <si>
    <t>大分県</t>
  </si>
  <si>
    <t>宮崎県</t>
  </si>
  <si>
    <t>鹿児島県</t>
  </si>
  <si>
    <t>沖縄県</t>
  </si>
  <si>
    <t>沖縄支部</t>
    <rPh sb="0" eb="2">
      <t>オキナワ</t>
    </rPh>
    <rPh sb="2" eb="4">
      <t>シブ</t>
    </rPh>
    <phoneticPr fontId="1"/>
  </si>
  <si>
    <t>団体ＩＤ:</t>
    <rPh sb="0" eb="2">
      <t>ダンタイ</t>
    </rPh>
    <phoneticPr fontId="1"/>
  </si>
  <si>
    <t>団体名:</t>
    <rPh sb="0" eb="2">
      <t>ダンタイ</t>
    </rPh>
    <rPh sb="2" eb="3">
      <t>メイ</t>
    </rPh>
    <phoneticPr fontId="1"/>
  </si>
  <si>
    <t>sheet:</t>
    <phoneticPr fontId="1"/>
  </si>
  <si>
    <t>登録状況</t>
    <rPh sb="0" eb="2">
      <t>トウロク</t>
    </rPh>
    <rPh sb="2" eb="4">
      <t>ジョウキョウ</t>
    </rPh>
    <phoneticPr fontId="1"/>
  </si>
  <si>
    <t>発行日</t>
    <rPh sb="0" eb="2">
      <t>ハッコウ</t>
    </rPh>
    <rPh sb="2" eb="3">
      <t>ビ</t>
    </rPh>
    <phoneticPr fontId="1"/>
  </si>
  <si>
    <t>女</t>
  </si>
  <si>
    <t>男</t>
  </si>
  <si>
    <t/>
  </si>
  <si>
    <t>@</t>
  </si>
  <si>
    <t>ワッペン</t>
  </si>
  <si>
    <t>ワッペン</t>
    <phoneticPr fontId="1"/>
  </si>
  <si>
    <t>メール1</t>
    <phoneticPr fontId="1"/>
  </si>
  <si>
    <t>メール2</t>
    <phoneticPr fontId="1"/>
  </si>
  <si>
    <t>送る数</t>
    <rPh sb="0" eb="1">
      <t>オク</t>
    </rPh>
    <rPh sb="2" eb="3">
      <t>カズ</t>
    </rPh>
    <phoneticPr fontId="1"/>
  </si>
  <si>
    <t>たかはし　ゆい</t>
  </si>
  <si>
    <t>やまもと　みづき</t>
  </si>
  <si>
    <t>B4G0001</t>
  </si>
  <si>
    <t>保戸野バトン</t>
  </si>
  <si>
    <t>ほどのばとん</t>
  </si>
  <si>
    <t>一般</t>
  </si>
  <si>
    <t>親の会会長</t>
  </si>
  <si>
    <t>B2G0002</t>
  </si>
  <si>
    <t>Ｙ・Ｓ・Ｙバトンチーム岩手</t>
  </si>
  <si>
    <t>わいえすわいばとんちーむいわて</t>
  </si>
  <si>
    <t>芳賀　容子</t>
  </si>
  <si>
    <t>団体長</t>
  </si>
  <si>
    <t>023-0036</t>
  </si>
  <si>
    <t>岩手県奥州市水沢区北栗林</t>
  </si>
  <si>
    <t>6-10</t>
  </si>
  <si>
    <t>0197-22-3932</t>
  </si>
  <si>
    <t>090-4887-8343</t>
  </si>
  <si>
    <t>B4G0003</t>
  </si>
  <si>
    <t>バトンメイツＬｉｔｔｌｅ　Ｍｅｒｍａｉｄ</t>
  </si>
  <si>
    <t>武藤　尚子</t>
  </si>
  <si>
    <t>主宰</t>
  </si>
  <si>
    <t>019-1701</t>
  </si>
  <si>
    <t>秋田県大仙市神宮寺字大浦前</t>
  </si>
  <si>
    <t>86-3</t>
  </si>
  <si>
    <t>0187-72-3462</t>
  </si>
  <si>
    <t>0187-72-3484</t>
  </si>
  <si>
    <t>090-2798-8308</t>
  </si>
  <si>
    <t>B5G0004</t>
  </si>
  <si>
    <t>鶴岡バトンスクールＲａｙ</t>
  </si>
  <si>
    <t>つるおかばとんすくーるれい</t>
  </si>
  <si>
    <t>堀江　千佳子</t>
  </si>
  <si>
    <t>997-0824</t>
  </si>
  <si>
    <t>山形県鶴岡市日枝</t>
  </si>
  <si>
    <t>字鳥居上55-5</t>
  </si>
  <si>
    <t>0235-25-3191</t>
  </si>
  <si>
    <t>090-8787-3938</t>
  </si>
  <si>
    <t>浅沼　夏奈</t>
  </si>
  <si>
    <t>997-0032</t>
  </si>
  <si>
    <t>山形県鶴岡市上畑町</t>
  </si>
  <si>
    <t>8-62-1</t>
  </si>
  <si>
    <t>0235-22-8146</t>
  </si>
  <si>
    <t>080-1832-1702</t>
  </si>
  <si>
    <t>B4D0005</t>
  </si>
  <si>
    <t>秋田市立山王中学校バトン部</t>
  </si>
  <si>
    <t>あきたしりつさんのうちゅうがっこうばとんぶ</t>
  </si>
  <si>
    <t>中学校</t>
  </si>
  <si>
    <t>校長</t>
  </si>
  <si>
    <t>010-0951</t>
  </si>
  <si>
    <t>秋田県秋田市山王</t>
  </si>
  <si>
    <t>3-1-24</t>
  </si>
  <si>
    <t>018-823-8361</t>
  </si>
  <si>
    <t>018-823-8363</t>
  </si>
  <si>
    <t>B5G0006</t>
  </si>
  <si>
    <t>鶴岡Ｂａｔｏｎ　Ｓｔｕｄｉｏ　Ａｌｉｃｅ</t>
  </si>
  <si>
    <t>五戸　宏美</t>
  </si>
  <si>
    <t>997-0826</t>
  </si>
  <si>
    <t>山形県鶴岡市美原町</t>
  </si>
  <si>
    <t>20-17</t>
  </si>
  <si>
    <t>090-2605-2330</t>
  </si>
  <si>
    <t>B5G0007</t>
  </si>
  <si>
    <t>山形ジュニアバトントワリングスクール</t>
  </si>
  <si>
    <t>やまがたじゅにあばとんとわりんぐすくーる</t>
  </si>
  <si>
    <t>B1E0008</t>
  </si>
  <si>
    <t>千葉学園高等学校バトン部</t>
  </si>
  <si>
    <t>ちばがくえんこうとうがっこうばとんぶ</t>
  </si>
  <si>
    <t>高等学校</t>
  </si>
  <si>
    <t>千葉　満</t>
  </si>
  <si>
    <t>031-0001</t>
  </si>
  <si>
    <t>青森県八戸市類家</t>
  </si>
  <si>
    <t>1-1-11</t>
  </si>
  <si>
    <t>0178-43-4321</t>
  </si>
  <si>
    <t>0178-43-8898</t>
  </si>
  <si>
    <t>B3G0009</t>
  </si>
  <si>
    <t>トライアングルバトンクラブ</t>
  </si>
  <si>
    <t>とらいあんぐるばとんくらぶ</t>
  </si>
  <si>
    <t>植木　史子</t>
  </si>
  <si>
    <t>981-0932</t>
  </si>
  <si>
    <t>宮城県仙台市青葉区木町</t>
  </si>
  <si>
    <t>11-7</t>
  </si>
  <si>
    <t>022-234-0577</t>
  </si>
  <si>
    <t>022-275-2304</t>
  </si>
  <si>
    <t>090-8259-6702</t>
  </si>
  <si>
    <t>遠藤　かおり</t>
  </si>
  <si>
    <t>981-3132</t>
  </si>
  <si>
    <t>宮城県仙台市泉区将監</t>
  </si>
  <si>
    <t>3-14-12</t>
  </si>
  <si>
    <t>022-375-1360</t>
  </si>
  <si>
    <t>090-7568-1890</t>
  </si>
  <si>
    <t>B3G0011</t>
  </si>
  <si>
    <t>ＦＩＣＳ・Ｍ</t>
  </si>
  <si>
    <t>ふぃくすえむ</t>
  </si>
  <si>
    <t>村上　摩里</t>
  </si>
  <si>
    <t>代表</t>
  </si>
  <si>
    <t>981-3363</t>
  </si>
  <si>
    <t>宮城県黒川郡富谷町杜乃橋</t>
  </si>
  <si>
    <t>1-1-5</t>
  </si>
  <si>
    <t>022-346-8312</t>
  </si>
  <si>
    <t>090-7327-4944</t>
  </si>
  <si>
    <t>B1C0012</t>
  </si>
  <si>
    <t>三戸町立三戸小学校バトン部</t>
  </si>
  <si>
    <t>さんのへちょうりつさんのへしょうがっこうばとんぶ</t>
  </si>
  <si>
    <t>小学校</t>
  </si>
  <si>
    <t>039-0112</t>
  </si>
  <si>
    <t>青森県三戸郡三戸町梅内字権現林</t>
  </si>
  <si>
    <t>1</t>
  </si>
  <si>
    <t>0179-22-1125</t>
  </si>
  <si>
    <t>0179-22-2796</t>
  </si>
  <si>
    <t>B1G0013</t>
  </si>
  <si>
    <t>B2G0014</t>
  </si>
  <si>
    <t>ＰＬ岩手ＭＢＡ</t>
  </si>
  <si>
    <t>ぴーえるいわてえむびーえー</t>
  </si>
  <si>
    <t>日比野　猛</t>
    <rPh sb="0" eb="3">
      <t>ヒビノ</t>
    </rPh>
    <rPh sb="4" eb="5">
      <t>タケル</t>
    </rPh>
    <phoneticPr fontId="1"/>
  </si>
  <si>
    <t>020-0886</t>
  </si>
  <si>
    <t>岩手県盛岡市若園町</t>
  </si>
  <si>
    <t>3-5　ＰＬ盛岡教会</t>
  </si>
  <si>
    <t>019-654-3351</t>
  </si>
  <si>
    <t>019-653-3764</t>
  </si>
  <si>
    <t>080-1830-8714</t>
  </si>
  <si>
    <t>B3E0015</t>
  </si>
  <si>
    <t>聖ドミニコ学院中学校高等学校</t>
  </si>
  <si>
    <t>せいどみにこがくいんちゅうがっこうこうとうがっこう</t>
  </si>
  <si>
    <t>高橋　延一</t>
  </si>
  <si>
    <t>980-0874</t>
  </si>
  <si>
    <t>宮城県仙台市青葉区角五郎</t>
  </si>
  <si>
    <t>2-2-14</t>
  </si>
  <si>
    <t>022-222-6337</t>
  </si>
  <si>
    <t>022-221-6203</t>
  </si>
  <si>
    <t>遠藤　洋子</t>
  </si>
  <si>
    <t>B3E0016</t>
  </si>
  <si>
    <t>常盤木学園高等学校バトントワリング部</t>
  </si>
  <si>
    <t>ときわぎがくえんこうとうがっこうばとんとわりんぐぶ</t>
  </si>
  <si>
    <t>松良　千廣</t>
  </si>
  <si>
    <t>980-0003</t>
  </si>
  <si>
    <t>宮城県仙台市青葉区小田原</t>
  </si>
  <si>
    <t>4-3-20</t>
  </si>
  <si>
    <t>022-263-1755</t>
  </si>
  <si>
    <t>022-211-1483</t>
  </si>
  <si>
    <t>小山　さゆり</t>
  </si>
  <si>
    <t>B1G0017</t>
  </si>
  <si>
    <t>Ｄｒｅａｍ　ｋｉｄｓ</t>
  </si>
  <si>
    <t>伊保内　綾子</t>
  </si>
  <si>
    <t>031-0822</t>
  </si>
  <si>
    <t>青森県八戸市白銀町八森</t>
  </si>
  <si>
    <t>9-11</t>
  </si>
  <si>
    <t>0178-34-2212</t>
  </si>
  <si>
    <t>090-6227-8325</t>
  </si>
  <si>
    <t>B3G0018</t>
  </si>
  <si>
    <t>バトンチームスターフェスティバル仙台</t>
  </si>
  <si>
    <t>ばとんちーむすたーふぇすてぃばるせんだい</t>
  </si>
  <si>
    <t>奥山　達也</t>
  </si>
  <si>
    <t>999-5103</t>
  </si>
  <si>
    <t>山形県新庄市泉田</t>
  </si>
  <si>
    <t>212</t>
  </si>
  <si>
    <t>090-8920-1772</t>
  </si>
  <si>
    <t>岩崎　博美</t>
  </si>
  <si>
    <t>983-0833</t>
  </si>
  <si>
    <t>宮城県仙台市宮城野区東仙台</t>
  </si>
  <si>
    <t>6-21-15-306　石川様方</t>
  </si>
  <si>
    <t>022-256-1357</t>
  </si>
  <si>
    <t>090-4311-3881</t>
  </si>
  <si>
    <t>退会</t>
    <rPh sb="0" eb="2">
      <t>タイカイ</t>
    </rPh>
    <phoneticPr fontId="1"/>
  </si>
  <si>
    <t>スターフェスティバル仙台Ｊｒ☆</t>
  </si>
  <si>
    <t>すたーふぇすてぃばるせんだいじゅにあ</t>
  </si>
  <si>
    <t>柳田　由美子</t>
  </si>
  <si>
    <t>6-18-1-204</t>
  </si>
  <si>
    <t>B3G0020</t>
  </si>
  <si>
    <t>リトルスターバトン</t>
  </si>
  <si>
    <t>りとるすたーばとん</t>
  </si>
  <si>
    <t>町田　千代子</t>
  </si>
  <si>
    <t>983-0826</t>
  </si>
  <si>
    <t>宮城県仙台市宮城野区鶴ヶ谷東</t>
  </si>
  <si>
    <t>4-9-19</t>
  </si>
  <si>
    <t>022-251-8283</t>
  </si>
  <si>
    <t>090-5830-6336</t>
  </si>
  <si>
    <t>B1G0021</t>
  </si>
  <si>
    <t>ＰＬ青森ＭＢＡ</t>
  </si>
  <si>
    <t>ぴーえるあおもりえむびーえー</t>
  </si>
  <si>
    <t>038-0024</t>
  </si>
  <si>
    <t>青森県青森市浪館前田</t>
  </si>
  <si>
    <t>4-1-37　ＰＬ青森教会</t>
  </si>
  <si>
    <t>017-766-3812</t>
  </si>
  <si>
    <t>017-766-6270</t>
  </si>
  <si>
    <t>B4D0022</t>
  </si>
  <si>
    <t>秋田市立秋田南中学校バトン部</t>
  </si>
  <si>
    <t>あきたしりつあきたみなみちゅうがっこうばとんぶ</t>
  </si>
  <si>
    <t>010-0014</t>
  </si>
  <si>
    <t>秋田県秋田市南通宮田</t>
  </si>
  <si>
    <t>15-1</t>
  </si>
  <si>
    <t>018-833-8467</t>
  </si>
  <si>
    <t>018-833-8468</t>
  </si>
  <si>
    <t>ＰＬ山形ＭＢＡ</t>
  </si>
  <si>
    <t>ぴーえるやまがたえむびーえい</t>
  </si>
  <si>
    <t>澤　拓雄</t>
  </si>
  <si>
    <t>992-0017</t>
  </si>
  <si>
    <t>山形県米沢市桜木町</t>
  </si>
  <si>
    <t>1-74</t>
  </si>
  <si>
    <t>0238-21-3332</t>
  </si>
  <si>
    <t>0238-21-3303</t>
  </si>
  <si>
    <t>0238-21-3308</t>
  </si>
  <si>
    <t>B1G0024</t>
  </si>
  <si>
    <t>バトンチームＡｒｉｅｓ</t>
  </si>
  <si>
    <t>ばとんちーむありえす</t>
  </si>
  <si>
    <t>小笠原　祐子</t>
  </si>
  <si>
    <t>031-0054</t>
  </si>
  <si>
    <t>青森県八戸市稲荷町</t>
  </si>
  <si>
    <t>15</t>
  </si>
  <si>
    <t>0178-46-1188</t>
  </si>
  <si>
    <t>090-7285-0169</t>
  </si>
  <si>
    <t>B4G0025</t>
  </si>
  <si>
    <t>秋田フリップバトンサークル</t>
  </si>
  <si>
    <t>あきたふりっぷばとんさーくる</t>
  </si>
  <si>
    <t>誉田　真弓</t>
  </si>
  <si>
    <t>011-0903</t>
  </si>
  <si>
    <t>秋田県秋田市寺内油田</t>
  </si>
  <si>
    <t>3-1-1</t>
  </si>
  <si>
    <t>018-845-9177</t>
  </si>
  <si>
    <t>080-1818-8818</t>
  </si>
  <si>
    <t>B1E0026</t>
  </si>
  <si>
    <t>向陵高等学校バトン部</t>
  </si>
  <si>
    <t>こうりょうこうとうがっこうばとんぶ</t>
  </si>
  <si>
    <t>清野　耕司</t>
  </si>
  <si>
    <t>学校長</t>
  </si>
  <si>
    <t>031-0011</t>
  </si>
  <si>
    <t>青森県八戸市田向間の田</t>
  </si>
  <si>
    <t>30</t>
  </si>
  <si>
    <t>0178-44-3866</t>
  </si>
  <si>
    <t>0178-43-9077</t>
  </si>
  <si>
    <t>090-1066-2207</t>
  </si>
  <si>
    <t>B4C0027</t>
  </si>
  <si>
    <t>湯沢西小学校バトン部</t>
  </si>
  <si>
    <t>ゆざわにししょうがっこうばとんぶ</t>
  </si>
  <si>
    <t>012-0043</t>
  </si>
  <si>
    <t>秋田県湯沢市字万石</t>
  </si>
  <si>
    <t>26</t>
  </si>
  <si>
    <t>0183-72-5150</t>
  </si>
  <si>
    <t>0183-72-2681</t>
  </si>
  <si>
    <t>黒澤　英美子</t>
  </si>
  <si>
    <t>B3G0028</t>
  </si>
  <si>
    <t>Ｊｅｗｅｌ　Ｂａｔｏｎ　Ｔｅａｍ</t>
  </si>
  <si>
    <t>及川　美智代</t>
  </si>
  <si>
    <t>8-11-6-504</t>
  </si>
  <si>
    <t>022-398-9525</t>
  </si>
  <si>
    <t>090-7063-1440</t>
  </si>
  <si>
    <t>B4E0029</t>
  </si>
  <si>
    <t>秋田和洋女子高等学校バトントワリング部</t>
  </si>
  <si>
    <t>あきたわようじょしこうとうがっこうばとんとわりんぐぶ</t>
  </si>
  <si>
    <t>山手　健一</t>
  </si>
  <si>
    <t>010-0875</t>
  </si>
  <si>
    <t>秋田県秋田市千秋明徳町</t>
  </si>
  <si>
    <t>2-26</t>
  </si>
  <si>
    <t>018-833-1353</t>
  </si>
  <si>
    <t>018-833-1342</t>
  </si>
  <si>
    <t>三浦　麻紀</t>
  </si>
  <si>
    <t>教諭</t>
  </si>
  <si>
    <t>090-2602-6638</t>
  </si>
  <si>
    <t>B1C0030</t>
  </si>
  <si>
    <t>031-0804</t>
  </si>
  <si>
    <t>青森県八戸市青葉</t>
  </si>
  <si>
    <t>2-7-1</t>
  </si>
  <si>
    <t>0178-43-2263</t>
  </si>
  <si>
    <t>0178-71-1370</t>
  </si>
  <si>
    <t>B2E0031</t>
  </si>
  <si>
    <t>岩手女子高等学校バトントワリング部</t>
  </si>
  <si>
    <t>いわてじょしこうとうがっこうばとんとわりんぐぶ</t>
  </si>
  <si>
    <t>佐藤　章</t>
  </si>
  <si>
    <t>020-0025</t>
  </si>
  <si>
    <t>岩手県盛岡市大沢川原</t>
  </si>
  <si>
    <t>1-5-34</t>
  </si>
  <si>
    <t>019-623-6467</t>
  </si>
  <si>
    <t>019-652-3327</t>
  </si>
  <si>
    <t>090-1494-2042</t>
  </si>
  <si>
    <t>B3G0032</t>
  </si>
  <si>
    <t>ＰＬ宮城ＭＢＡ</t>
  </si>
  <si>
    <t>ぴーえるみやぎえむびーえい</t>
  </si>
  <si>
    <t>980-0803</t>
  </si>
  <si>
    <t>宮城県仙台市青葉区国分町</t>
  </si>
  <si>
    <t>3-11-23</t>
  </si>
  <si>
    <t>022-224-1551</t>
  </si>
  <si>
    <t>022-221-3284</t>
  </si>
  <si>
    <t>横田　正彦</t>
  </si>
  <si>
    <t>B2C0033</t>
  </si>
  <si>
    <t>奥州市立真城小学校バトンクラブ</t>
  </si>
  <si>
    <t>おうしゅうしりつしんじょうしょうがっこうばとんくらぶ</t>
  </si>
  <si>
    <t>023-0841</t>
  </si>
  <si>
    <t>岩手県奥州市水沢区真城字高田</t>
  </si>
  <si>
    <t>44-1</t>
  </si>
  <si>
    <t>0197-23-2959</t>
  </si>
  <si>
    <t>0197-24-7405</t>
  </si>
  <si>
    <t>B4C0034</t>
  </si>
  <si>
    <t>横手市立十文字第一小学校バトン部</t>
  </si>
  <si>
    <t>よこてしりつじゅうもんじだいいちしょうがっこうばとんぶ</t>
  </si>
  <si>
    <t>019-0523</t>
  </si>
  <si>
    <t>秋田県横手市十文字町字十文字</t>
  </si>
  <si>
    <t>48</t>
  </si>
  <si>
    <t>0182-42-1020</t>
  </si>
  <si>
    <t>0182-42-4700</t>
  </si>
  <si>
    <t>B2E0035</t>
  </si>
  <si>
    <t>盛岡誠桜高等学校</t>
  </si>
  <si>
    <t>もりおかせいおうこうとうがっこう</t>
  </si>
  <si>
    <t>附田　政登</t>
  </si>
  <si>
    <t>020-0114</t>
  </si>
  <si>
    <t>岩手県盛岡市高松</t>
  </si>
  <si>
    <t>1-21-14</t>
  </si>
  <si>
    <t>019-661-3633</t>
  </si>
  <si>
    <t>019-663-0819</t>
  </si>
  <si>
    <t>千田　加代子</t>
  </si>
  <si>
    <t>B3G0036</t>
  </si>
  <si>
    <t>Ｊｕｎｋｏ　Ｂａｔｏｎ　Ｃｌｕｂ</t>
  </si>
  <si>
    <t>横田　純子</t>
  </si>
  <si>
    <t>981-0936</t>
  </si>
  <si>
    <t>宮城県仙台市青葉区千代田町</t>
  </si>
  <si>
    <t>4-39</t>
  </si>
  <si>
    <t>022-271-1394</t>
  </si>
  <si>
    <t>080-1831-3941</t>
  </si>
  <si>
    <t>宮城学院中学校バトン班</t>
  </si>
  <si>
    <t>みやぎがくいんちゅうがっこうばとんはん</t>
  </si>
  <si>
    <t>松本　利勝</t>
  </si>
  <si>
    <t>981-8557</t>
  </si>
  <si>
    <t>宮城県仙台市青葉区桜ヶ丘</t>
  </si>
  <si>
    <t>9-1-1</t>
  </si>
  <si>
    <t>022-279-1332</t>
  </si>
  <si>
    <t>022-279-5113</t>
  </si>
  <si>
    <t>松本　彰子</t>
  </si>
  <si>
    <t>B1C0038</t>
  </si>
  <si>
    <t>八戸市立吹上小学校バトン部</t>
  </si>
  <si>
    <t>はちのへしりつふきあげしょうがっこうばとんぶ</t>
  </si>
  <si>
    <t>031-0003</t>
  </si>
  <si>
    <t>青森県八戸市吹上</t>
  </si>
  <si>
    <t>1-14-36</t>
  </si>
  <si>
    <t>0178-44-0527</t>
  </si>
  <si>
    <t>0178-71-1379</t>
  </si>
  <si>
    <t>090-2366-4600</t>
  </si>
  <si>
    <t>菅原　夕紀子</t>
  </si>
  <si>
    <t>B1C0039</t>
  </si>
  <si>
    <t>039-1166</t>
  </si>
  <si>
    <t>青森県八戸市根城</t>
  </si>
  <si>
    <t>4-22-27</t>
  </si>
  <si>
    <t>0178-22-0248</t>
  </si>
  <si>
    <t>0178-71-1376</t>
  </si>
  <si>
    <t>B2E0040</t>
  </si>
  <si>
    <t>岩手県立盛岡第四高等学校バトントワリング部</t>
  </si>
  <si>
    <t>いわてけんりつもりおかだいしこうとうがっこうばとんとわりんぐぶ</t>
  </si>
  <si>
    <t>020-0835</t>
  </si>
  <si>
    <t>岩手県盛岡市津志田</t>
  </si>
  <si>
    <t>26-17-1</t>
  </si>
  <si>
    <t>019-636-0742</t>
  </si>
  <si>
    <t>019-636-0797</t>
  </si>
  <si>
    <t>B2G0041</t>
  </si>
  <si>
    <t>フェアリーバトントワラーズ</t>
  </si>
  <si>
    <t>ふぇありーばとんとわらーず</t>
  </si>
  <si>
    <t>高橋　明美</t>
  </si>
  <si>
    <t>020-0103</t>
  </si>
  <si>
    <t>岩手県盛岡市西松園</t>
  </si>
  <si>
    <t>1-4-1</t>
  </si>
  <si>
    <t>019-661-2261</t>
  </si>
  <si>
    <t>090-1379-7279</t>
  </si>
  <si>
    <t>秋田バトンクラブ☆ジュニア</t>
  </si>
  <si>
    <t>あきたばとんくらぶじゅにあ</t>
  </si>
  <si>
    <t>駒場　富美子</t>
  </si>
  <si>
    <t>010-0044</t>
  </si>
  <si>
    <t>秋田県秋田市横森</t>
  </si>
  <si>
    <t>3-16-41</t>
  </si>
  <si>
    <t>090-2977-0265</t>
  </si>
  <si>
    <t>浅野　由紀</t>
  </si>
  <si>
    <t>B4G0043</t>
  </si>
  <si>
    <t>秋田バトンクラブ</t>
  </si>
  <si>
    <t>あきたばとんくらぶ</t>
  </si>
  <si>
    <t>日高　輝美</t>
  </si>
  <si>
    <t>会長</t>
  </si>
  <si>
    <t>010-0862</t>
  </si>
  <si>
    <t>秋田県秋田市手形田中</t>
  </si>
  <si>
    <t>6-31</t>
  </si>
  <si>
    <t>018-831-4006</t>
  </si>
  <si>
    <t>090-2985-3521</t>
  </si>
  <si>
    <t>B4G0044</t>
  </si>
  <si>
    <t>広面バトントワリング　Ｍｏｏｎ　Ｒａｂｂｉｔｓ</t>
  </si>
  <si>
    <t>山形バトンソサエティー</t>
  </si>
  <si>
    <t>やまがたばとんそさえてぃー</t>
  </si>
  <si>
    <t>石黒　理恵</t>
  </si>
  <si>
    <t>990-0881</t>
  </si>
  <si>
    <t>山形県山形市瀬波</t>
  </si>
  <si>
    <t>2-6-20</t>
  </si>
  <si>
    <t>023-681-1097</t>
  </si>
  <si>
    <t>090-4316-0413</t>
  </si>
  <si>
    <t>ひらやま　ゆい</t>
  </si>
  <si>
    <t>よしだ　ももこ</t>
  </si>
  <si>
    <t>おおかわ　あすみ</t>
  </si>
  <si>
    <t>いずみ　ともか</t>
  </si>
  <si>
    <t>ささはら　ちづる</t>
  </si>
  <si>
    <t>むとう　まい</t>
  </si>
  <si>
    <t>きかわ　もえこ</t>
  </si>
  <si>
    <t>さいとう　のあ</t>
  </si>
  <si>
    <t>ほりぐち　ゆりあ</t>
  </si>
  <si>
    <t>すがわら　おとは</t>
  </si>
  <si>
    <t>ももせ　ねね</t>
  </si>
  <si>
    <t>たかはし　るか</t>
  </si>
  <si>
    <t>ほりい　あすか</t>
  </si>
  <si>
    <t>たかはし　ふみ</t>
  </si>
  <si>
    <t>さいとう　しおり</t>
  </si>
  <si>
    <t>ごと　なつみ</t>
  </si>
  <si>
    <t>くさか　こはる</t>
  </si>
  <si>
    <t>あわの　ほのか</t>
  </si>
  <si>
    <t>やまかわ　しいな</t>
  </si>
  <si>
    <t>おおば　ゆうか</t>
  </si>
  <si>
    <t>よしだ　あやな</t>
  </si>
  <si>
    <t>のぐち　まい</t>
  </si>
  <si>
    <t>ごとう　りほ</t>
  </si>
  <si>
    <t>さとう　なな</t>
  </si>
  <si>
    <t>まつうら　みいる</t>
  </si>
  <si>
    <t>やまだ　あかり</t>
  </si>
  <si>
    <t>えんどう　まどか</t>
  </si>
  <si>
    <t>せいの　あやか</t>
  </si>
  <si>
    <t>ふじおか　さき</t>
  </si>
  <si>
    <t>せいの　はるか</t>
  </si>
  <si>
    <t>いなば　あやか</t>
  </si>
  <si>
    <t>あいはら　ねね</t>
  </si>
  <si>
    <t>いちのへ　はな</t>
  </si>
  <si>
    <t>むらかみ　らん</t>
  </si>
  <si>
    <t>おいかわ　まひろ</t>
  </si>
  <si>
    <t>さの　のどか</t>
  </si>
  <si>
    <t>はが　ありさ</t>
  </si>
  <si>
    <t>まつだ　ゆめ</t>
  </si>
  <si>
    <t>つちや　なな</t>
  </si>
  <si>
    <t>さとう　かなん</t>
  </si>
  <si>
    <t>なかがわ　まや</t>
  </si>
  <si>
    <t>いしたに　まな</t>
  </si>
  <si>
    <t>ひらさわ　まな</t>
  </si>
  <si>
    <t>さの　ゆき</t>
  </si>
  <si>
    <t>あべ　みほ</t>
  </si>
  <si>
    <t>たかはし　ゆの</t>
  </si>
  <si>
    <t>ちば　ねね</t>
  </si>
  <si>
    <t>くまがい　あみ</t>
  </si>
  <si>
    <t>くまがい　さや</t>
  </si>
  <si>
    <t>あべ　りな</t>
  </si>
  <si>
    <t>ちば　ゆりこ</t>
  </si>
  <si>
    <t>かわむら　いちか</t>
  </si>
  <si>
    <t>かねた　りお</t>
  </si>
  <si>
    <t>いしがき　あおい</t>
  </si>
  <si>
    <t>あまの　あまね</t>
  </si>
  <si>
    <t>ささき　みか</t>
  </si>
  <si>
    <t>うちだ　ちはる</t>
  </si>
  <si>
    <t>むらなか　さんご</t>
  </si>
  <si>
    <t>そのだ　こゆき</t>
  </si>
  <si>
    <t>ななきだ　あかり</t>
  </si>
  <si>
    <t>いがらし　ほくと</t>
  </si>
  <si>
    <t>いしがめ　あげは</t>
  </si>
  <si>
    <t>ふじわら　かほり</t>
  </si>
  <si>
    <t>くまがい　めい</t>
  </si>
  <si>
    <t>かくら　みう</t>
  </si>
  <si>
    <t>おがさわら　かえで</t>
  </si>
  <si>
    <t>こわた　はるか</t>
  </si>
  <si>
    <t>かわはら　ほなみ</t>
  </si>
  <si>
    <t>さとう　りく</t>
  </si>
  <si>
    <t>きただて　さりな</t>
  </si>
  <si>
    <t>はやしだ　ふみえ</t>
  </si>
  <si>
    <t>はやしだ　よしえ</t>
  </si>
  <si>
    <t>たが　じゅり</t>
  </si>
  <si>
    <t>かんの　るみ</t>
  </si>
  <si>
    <t>さとう　りの</t>
  </si>
  <si>
    <t>さいとう　ゆう</t>
  </si>
  <si>
    <t>こだま　れおな</t>
  </si>
  <si>
    <t>たかはし　さち</t>
  </si>
  <si>
    <t>おがさわら　みゆ</t>
  </si>
  <si>
    <t>くぼ　しほ</t>
  </si>
  <si>
    <t>むらなか　りの</t>
  </si>
  <si>
    <t>よしだ　あみ</t>
  </si>
  <si>
    <t>もりぐち　はな</t>
  </si>
  <si>
    <t>おおくぼ　はるの</t>
  </si>
  <si>
    <t>いぼない　あやこ</t>
  </si>
  <si>
    <t>やなぎだ　ちなみ</t>
  </si>
  <si>
    <t>ひらの　しゅう</t>
  </si>
  <si>
    <t>おくやま　ゆうな</t>
  </si>
  <si>
    <t>よしだ　まこ</t>
  </si>
  <si>
    <t>はせがわ　まひろ</t>
  </si>
  <si>
    <t>みうら　みう</t>
  </si>
  <si>
    <t>かなうち　りこ</t>
  </si>
  <si>
    <t>いしい　ほのか</t>
  </si>
  <si>
    <t>しょうじ　ゆうな</t>
  </si>
  <si>
    <t>ながみね　えみ</t>
  </si>
  <si>
    <t>かとう　はづき</t>
  </si>
  <si>
    <t>はやかわ　なつき</t>
  </si>
  <si>
    <t>もてぎ　りお</t>
  </si>
  <si>
    <t>みかみ　れんか</t>
  </si>
  <si>
    <t>こんの　あおい</t>
  </si>
  <si>
    <t>ながみね　れみ</t>
  </si>
  <si>
    <t>はりう　あみ</t>
  </si>
  <si>
    <t>はりう　しおん</t>
  </si>
  <si>
    <t>ふじや　まお</t>
  </si>
  <si>
    <t>じんば　なな</t>
  </si>
  <si>
    <t>じんば　なほ</t>
  </si>
  <si>
    <t>おくやま　まりな</t>
  </si>
  <si>
    <t>あいざわ　りこ</t>
  </si>
  <si>
    <t>ふくしま　ゆうか</t>
  </si>
  <si>
    <t>かわぐち　ゆな</t>
  </si>
  <si>
    <t>さとう　わか</t>
  </si>
  <si>
    <t>さとう　りん</t>
  </si>
  <si>
    <t>さとう　かのん</t>
  </si>
  <si>
    <t>いがらし　ゆい</t>
  </si>
  <si>
    <t>おのざき　ななこ</t>
  </si>
  <si>
    <t>なりた　まい</t>
  </si>
  <si>
    <t>まつだ　ひかる</t>
  </si>
  <si>
    <t>ながねやま　ななこ</t>
  </si>
  <si>
    <t>ふるかわ　ゆうき</t>
  </si>
  <si>
    <t>なかの　あいな</t>
  </si>
  <si>
    <t>かしやま　うらら</t>
  </si>
  <si>
    <t>たかだ　きらら</t>
  </si>
  <si>
    <t>さわがしら　さくら</t>
  </si>
  <si>
    <t>きくち　あやの</t>
  </si>
  <si>
    <t>いぼない　りな</t>
  </si>
  <si>
    <t>きたじょう　かのん</t>
  </si>
  <si>
    <t>みうら　すずね</t>
  </si>
  <si>
    <t>おかだ　かいた</t>
  </si>
  <si>
    <t>おおにし　るか</t>
  </si>
  <si>
    <t>まえだ　もえこ</t>
  </si>
  <si>
    <t>おかだ　みかん</t>
  </si>
  <si>
    <t>おくい　ゆうか</t>
  </si>
  <si>
    <t>きむら　さくらこ</t>
  </si>
  <si>
    <t>きたじょう　ももか</t>
  </si>
  <si>
    <t>ひだか　みゆ</t>
  </si>
  <si>
    <t>こうさか　ゆうき</t>
  </si>
  <si>
    <t>ねじょう　しおん</t>
  </si>
  <si>
    <t>あおき　ほのか</t>
  </si>
  <si>
    <t>くどう　あいか</t>
  </si>
  <si>
    <t>おがさわら　ゆうこ</t>
  </si>
  <si>
    <t>おかたけ　しおり</t>
  </si>
  <si>
    <t>おかだ　ゆうみ</t>
  </si>
  <si>
    <t>すぎさわ　ひなの</t>
  </si>
  <si>
    <t>さとう　あやみ</t>
  </si>
  <si>
    <t>たかはし　せりな</t>
  </si>
  <si>
    <t>しばた　あや</t>
  </si>
  <si>
    <t>さとう　みなみ</t>
  </si>
  <si>
    <t>すはら　かな</t>
  </si>
  <si>
    <t>さとう　しの</t>
  </si>
  <si>
    <t>きたむら　さわ</t>
  </si>
  <si>
    <t>おがさわら　ありさ</t>
  </si>
  <si>
    <t>おがさわら　このみ</t>
  </si>
  <si>
    <t>しみず　せいら</t>
  </si>
  <si>
    <t>みながわ　こなつ</t>
  </si>
  <si>
    <t>つきだて　かな</t>
  </si>
  <si>
    <t>えんどう　りさ</t>
  </si>
  <si>
    <t>しらかわ　きり</t>
  </si>
  <si>
    <t>よこやま　ちの</t>
  </si>
  <si>
    <t>きそ　ともえ</t>
  </si>
  <si>
    <t>たかはし　あゆ</t>
  </si>
  <si>
    <t>さいとう　あやの</t>
  </si>
  <si>
    <t>ふじわら　もえこ</t>
  </si>
  <si>
    <t>もりや　ともか</t>
  </si>
  <si>
    <t>さいとう　あみ</t>
  </si>
  <si>
    <t>わかもと　けいら</t>
  </si>
  <si>
    <t>くりはし　みさき</t>
  </si>
  <si>
    <t>むらかみ　あゆみ</t>
  </si>
  <si>
    <t>さとう　りな</t>
  </si>
  <si>
    <t>かわむら　さき</t>
  </si>
  <si>
    <t>わやま　さや</t>
  </si>
  <si>
    <t>おおくぼ　よしの</t>
  </si>
  <si>
    <t>かみかわ　はな</t>
  </si>
  <si>
    <t>いけだ　ひな</t>
  </si>
  <si>
    <t>ふじた　りりか</t>
  </si>
  <si>
    <t>かすみ　るな</t>
  </si>
  <si>
    <t>よしむら　しょうこ</t>
  </si>
  <si>
    <t>やまぐち　ひなの</t>
  </si>
  <si>
    <t>みやぎ　なな</t>
  </si>
  <si>
    <t>よこやま　めい</t>
  </si>
  <si>
    <t>たけだ　めい</t>
  </si>
  <si>
    <t>あおの　ひばり</t>
  </si>
  <si>
    <t>とだ　ももは</t>
  </si>
  <si>
    <t>みうら　ともか</t>
  </si>
  <si>
    <t>いしい　りやこ</t>
  </si>
  <si>
    <t>おおば　そな</t>
  </si>
  <si>
    <t>おがさわら　りこ</t>
  </si>
  <si>
    <t>ちだ　まなか</t>
  </si>
  <si>
    <t>みなかわ　いり</t>
  </si>
  <si>
    <t>やまもと　ののは</t>
  </si>
  <si>
    <t>継続</t>
  </si>
  <si>
    <t>長嶺　愛美</t>
  </si>
  <si>
    <t>加藤　葉月</t>
  </si>
  <si>
    <t>早川　捺月</t>
  </si>
  <si>
    <t>茂木　里桜</t>
  </si>
  <si>
    <t>庄子　結菜</t>
  </si>
  <si>
    <t>三上　蓮花</t>
  </si>
  <si>
    <t>今野　蒼彩</t>
  </si>
  <si>
    <t>長嶺　恋美</t>
  </si>
  <si>
    <t>針生　碧海</t>
  </si>
  <si>
    <t>針生　汐音</t>
  </si>
  <si>
    <t>藤谷　麻央</t>
  </si>
  <si>
    <t>陣場　菜奈</t>
  </si>
  <si>
    <t>陣場　菜穂</t>
  </si>
  <si>
    <t>奥山　満里菜</t>
  </si>
  <si>
    <t>相澤　里来</t>
  </si>
  <si>
    <t>福島　優花</t>
  </si>
  <si>
    <t>川口　優奈</t>
  </si>
  <si>
    <t>佐藤　和華</t>
  </si>
  <si>
    <t>佐藤　花音</t>
  </si>
  <si>
    <t>武田　芽依</t>
  </si>
  <si>
    <t>青野　陽春</t>
  </si>
  <si>
    <t>戸田　桃羽</t>
  </si>
  <si>
    <t>其田　鼓雪</t>
  </si>
  <si>
    <t>◆新規</t>
  </si>
  <si>
    <t>相馬　蓮乃</t>
  </si>
  <si>
    <t>そうま　れの</t>
  </si>
  <si>
    <t>横田　大和</t>
  </si>
  <si>
    <t>よこた　やまと</t>
  </si>
  <si>
    <t>伊藤　悠月</t>
  </si>
  <si>
    <t>いとう　ゆづき</t>
  </si>
  <si>
    <t>豊岡　美優</t>
  </si>
  <si>
    <t>とよおか　みゆ</t>
  </si>
  <si>
    <t>柳田　ちなみ</t>
  </si>
  <si>
    <t>平野　朱侑</t>
  </si>
  <si>
    <t>奥山　裕奈</t>
  </si>
  <si>
    <t>吉田　茉子</t>
  </si>
  <si>
    <t>長谷川　眞尋</t>
  </si>
  <si>
    <t>三浦　美雨</t>
  </si>
  <si>
    <t>叶内　理子</t>
  </si>
  <si>
    <t>石井　望華</t>
  </si>
  <si>
    <t>安藤　舞帆</t>
  </si>
  <si>
    <t>あんどう　まほ</t>
  </si>
  <si>
    <t>吉田　桃子</t>
  </si>
  <si>
    <t>三浦　日南</t>
  </si>
  <si>
    <t>みうら　かなん</t>
  </si>
  <si>
    <t>長谷川　千鶴</t>
  </si>
  <si>
    <t>はせがわ　ちづる</t>
  </si>
  <si>
    <t>北舘　紗莉菜</t>
  </si>
  <si>
    <t>林田　章江</t>
  </si>
  <si>
    <t>小笠原　楓</t>
  </si>
  <si>
    <t>嘉倉　未羽</t>
  </si>
  <si>
    <t>小綿　明花</t>
  </si>
  <si>
    <t>高橋　祥</t>
  </si>
  <si>
    <t>管野　瑠美</t>
  </si>
  <si>
    <t>林田　祥江</t>
  </si>
  <si>
    <t>齊藤　優</t>
  </si>
  <si>
    <t>多賀　樹里</t>
  </si>
  <si>
    <t>佐藤　璃乃</t>
  </si>
  <si>
    <t>児玉　怜央奈</t>
  </si>
  <si>
    <t>五十嵐　北斗</t>
  </si>
  <si>
    <t>川原　帆南</t>
  </si>
  <si>
    <t>七木田　朱理</t>
  </si>
  <si>
    <t>立花　早紀</t>
  </si>
  <si>
    <t>たちばな　さき</t>
  </si>
  <si>
    <t>立花　里緒</t>
  </si>
  <si>
    <t>たちばな　りお</t>
  </si>
  <si>
    <t>立花　結奈</t>
  </si>
  <si>
    <t>たちばな　ゆな</t>
  </si>
  <si>
    <t>川原　汐璃</t>
  </si>
  <si>
    <t>かわはら　しおり</t>
  </si>
  <si>
    <t>五十嵐　杏里</t>
  </si>
  <si>
    <t>いがらし　あんり</t>
  </si>
  <si>
    <t>川原　理瑚</t>
  </si>
  <si>
    <t>かわはら　りこ</t>
  </si>
  <si>
    <t>小笠原　未宥</t>
  </si>
  <si>
    <t>久保　詩歩</t>
  </si>
  <si>
    <t>吉田　葵美</t>
  </si>
  <si>
    <t>盛口　華菜</t>
  </si>
  <si>
    <t>大久保　華乃</t>
  </si>
  <si>
    <t>泉　友花</t>
  </si>
  <si>
    <t>笹原　千鶴</t>
  </si>
  <si>
    <t>武藤　舞</t>
  </si>
  <si>
    <t>吉川　萌子</t>
  </si>
  <si>
    <t>斉藤　音綺</t>
  </si>
  <si>
    <t>三浦　友萌香</t>
  </si>
  <si>
    <t>高橋　采夢</t>
  </si>
  <si>
    <t>齊藤　彩乃</t>
  </si>
  <si>
    <t>藤原　萌子</t>
  </si>
  <si>
    <t>及川　真紘</t>
  </si>
  <si>
    <t>佐野　和</t>
  </si>
  <si>
    <t>芳賀　亜里沙</t>
  </si>
  <si>
    <t>土屋　奈々</t>
  </si>
  <si>
    <t>中川　まや</t>
  </si>
  <si>
    <t>石谷　真奈</t>
  </si>
  <si>
    <t>平沢　麻菜</t>
  </si>
  <si>
    <t>佐野　喜</t>
  </si>
  <si>
    <t>阿部　未歩</t>
  </si>
  <si>
    <t>髙橋　友乃</t>
  </si>
  <si>
    <t>千葉　寧々</t>
  </si>
  <si>
    <t>熊谷　彩美</t>
  </si>
  <si>
    <t>天野　天音</t>
  </si>
  <si>
    <t>佐々木　美香</t>
  </si>
  <si>
    <t>内田　千春</t>
  </si>
  <si>
    <t>池田　陽菜</t>
  </si>
  <si>
    <t>藤田　りりか</t>
  </si>
  <si>
    <t>安部　杏菜</t>
  </si>
  <si>
    <t>北村　沙和</t>
  </si>
  <si>
    <t>小笠原　有咲</t>
  </si>
  <si>
    <t>小笠原　好美</t>
  </si>
  <si>
    <t>清水　青空</t>
  </si>
  <si>
    <t>月館　香奈</t>
  </si>
  <si>
    <t>平山　由唯</t>
  </si>
  <si>
    <t>粟野　ほの夏</t>
  </si>
  <si>
    <t>山川　椎菜</t>
  </si>
  <si>
    <t>大場　悠可</t>
  </si>
  <si>
    <t>吉田　彩菜</t>
  </si>
  <si>
    <t>野口　舞</t>
  </si>
  <si>
    <t>後藤　里穂</t>
  </si>
  <si>
    <t>岡竹　志織</t>
  </si>
  <si>
    <t>五戸　菜摘</t>
  </si>
  <si>
    <t>久坂　琴陽</t>
  </si>
  <si>
    <t>佐藤　美月</t>
  </si>
  <si>
    <t>さとう　みつき</t>
  </si>
  <si>
    <t>佐藤　美悠</t>
  </si>
  <si>
    <t>さとう　みゆう</t>
  </si>
  <si>
    <t>柴田　采</t>
  </si>
  <si>
    <t>守屋　とも佳</t>
  </si>
  <si>
    <t>斉藤　愛海</t>
  </si>
  <si>
    <t>恩田　紗希</t>
  </si>
  <si>
    <t>堀口　夢</t>
  </si>
  <si>
    <t>菅原　音羽</t>
  </si>
  <si>
    <t>百瀬　寧々</t>
  </si>
  <si>
    <t>佐藤　綺泉</t>
  </si>
  <si>
    <t>高橋　芹奈</t>
  </si>
  <si>
    <t>佐藤　美波</t>
  </si>
  <si>
    <t>須原　佳奈</t>
  </si>
  <si>
    <t>長根山　菜々子</t>
  </si>
  <si>
    <t>古川　優妃</t>
  </si>
  <si>
    <t>中野　愛絆</t>
  </si>
  <si>
    <t>樫山　うらら</t>
  </si>
  <si>
    <t>髙田　妃星々</t>
  </si>
  <si>
    <t>澤頭　さくら</t>
  </si>
  <si>
    <t>菊池　綾乃</t>
  </si>
  <si>
    <t>伊保内　梨奈</t>
  </si>
  <si>
    <t>北城　花音</t>
  </si>
  <si>
    <t>三浦　鈴音</t>
  </si>
  <si>
    <t>岡田　海太</t>
  </si>
  <si>
    <t>大西　琉花</t>
  </si>
  <si>
    <t>前田　萌子</t>
  </si>
  <si>
    <t>岡田　海栞</t>
  </si>
  <si>
    <t>奥井　ゆうか</t>
  </si>
  <si>
    <t>木村　桜子</t>
  </si>
  <si>
    <t>北城　百花</t>
  </si>
  <si>
    <t>日髙　心優</t>
  </si>
  <si>
    <t>髙坂　優輝</t>
  </si>
  <si>
    <t>根城　志音</t>
  </si>
  <si>
    <t>青木　帆香</t>
  </si>
  <si>
    <t>工藤　愛加</t>
  </si>
  <si>
    <t>大川　明日海</t>
  </si>
  <si>
    <t>佐藤　璃奈</t>
  </si>
  <si>
    <t>佐藤　稔</t>
    <rPh sb="0" eb="2">
      <t>サトウ</t>
    </rPh>
    <rPh sb="3" eb="4">
      <t>ミノル</t>
    </rPh>
    <phoneticPr fontId="1"/>
  </si>
  <si>
    <t>遠藤　結友</t>
  </si>
  <si>
    <t>えんどう　ゆう</t>
  </si>
  <si>
    <t>佐藤　志野</t>
  </si>
  <si>
    <t>石井　里也子</t>
  </si>
  <si>
    <t>大場　奏和</t>
  </si>
  <si>
    <t>小笠原　里倖</t>
  </si>
  <si>
    <t>千田　愛華</t>
  </si>
  <si>
    <t>皆川　衣璃</t>
  </si>
  <si>
    <t>山本　希乃羽</t>
  </si>
  <si>
    <t>進藤　咲来</t>
  </si>
  <si>
    <t>しんどう　さく</t>
  </si>
  <si>
    <t>浅野　美優菜</t>
  </si>
  <si>
    <t>あさの　みゆな</t>
  </si>
  <si>
    <t>斎藤　栞</t>
  </si>
  <si>
    <t>堀井　明日香</t>
  </si>
  <si>
    <t>髙橋　瑠香</t>
  </si>
  <si>
    <t>高橋　芙実</t>
  </si>
  <si>
    <t>小笠原　百香</t>
  </si>
  <si>
    <t>おがさわら　ももか</t>
  </si>
  <si>
    <t>工藤　夢眸</t>
  </si>
  <si>
    <t>くどう　むむ</t>
  </si>
  <si>
    <t>廣野　桃花</t>
  </si>
  <si>
    <t>ひろの　ももか</t>
  </si>
  <si>
    <t>田中　陽萌</t>
  </si>
  <si>
    <t>たなか　ひめ</t>
  </si>
  <si>
    <t>小畑　美乃</t>
  </si>
  <si>
    <t>おばた　よしの</t>
  </si>
  <si>
    <t>平野内　希和</t>
  </si>
  <si>
    <t>ひらのうち　まや</t>
  </si>
  <si>
    <t>遠藤　梨紗</t>
  </si>
  <si>
    <t>清野　喜花</t>
  </si>
  <si>
    <t>大平　珠佑</t>
  </si>
  <si>
    <t>おおだい　みゆう</t>
  </si>
  <si>
    <t>佐藤　里桜</t>
  </si>
  <si>
    <t>さとう　りお</t>
  </si>
  <si>
    <t>佐々木　杜羽</t>
  </si>
  <si>
    <t>ささき　とわ</t>
  </si>
  <si>
    <t>松田　輝</t>
  </si>
  <si>
    <t>五十嵐　唯</t>
  </si>
  <si>
    <t>小野崎　七菜子</t>
  </si>
  <si>
    <t>成田　真以</t>
  </si>
  <si>
    <t>杉沢　日菜野</t>
  </si>
  <si>
    <t>村中　麗乃</t>
  </si>
  <si>
    <t>長沼　倫子</t>
    <rPh sb="0" eb="2">
      <t>ナガヌマ</t>
    </rPh>
    <rPh sb="3" eb="5">
      <t>ノリコ</t>
    </rPh>
    <phoneticPr fontId="1"/>
  </si>
  <si>
    <t>小野寺　美樹</t>
    <rPh sb="4" eb="6">
      <t>ミキ</t>
    </rPh>
    <phoneticPr fontId="1"/>
  </si>
  <si>
    <t>小野寺　美樹</t>
    <rPh sb="0" eb="3">
      <t>オノデラ</t>
    </rPh>
    <rPh sb="4" eb="6">
      <t>ミキ</t>
    </rPh>
    <phoneticPr fontId="1"/>
  </si>
  <si>
    <t>村上　忠士</t>
    <rPh sb="3" eb="4">
      <t>タダシ</t>
    </rPh>
    <rPh sb="4" eb="5">
      <t>シ</t>
    </rPh>
    <phoneticPr fontId="1"/>
  </si>
  <si>
    <t>宮城県黒川郡富谷町杜乃橋</t>
    <rPh sb="0" eb="3">
      <t>ミヤギケン</t>
    </rPh>
    <phoneticPr fontId="1"/>
  </si>
  <si>
    <t>事務局</t>
    <rPh sb="0" eb="3">
      <t>ジムキョク</t>
    </rPh>
    <phoneticPr fontId="1"/>
  </si>
  <si>
    <t>石亀　亜華羽</t>
  </si>
  <si>
    <t>小野寺　結華</t>
  </si>
  <si>
    <t>おのでら　ゆいか</t>
  </si>
  <si>
    <t>小野寺　俐和</t>
  </si>
  <si>
    <t>おのでら　りお</t>
  </si>
  <si>
    <t>加藤　日葉里</t>
  </si>
  <si>
    <t>かとう　ひより</t>
  </si>
  <si>
    <t>加藤　波音</t>
  </si>
  <si>
    <t>かとう　はのん</t>
  </si>
  <si>
    <t>中村　花</t>
  </si>
  <si>
    <t>なかむら　はな</t>
  </si>
  <si>
    <t>藤原　佳穂里</t>
  </si>
  <si>
    <t>熊谷　芽衣</t>
  </si>
  <si>
    <t>B3G0047</t>
  </si>
  <si>
    <t>村上　蘭</t>
  </si>
  <si>
    <t>松田　結夢</t>
  </si>
  <si>
    <t>佐藤　花南</t>
  </si>
  <si>
    <t>熊谷　紗彩</t>
  </si>
  <si>
    <t>阿部　里南</t>
  </si>
  <si>
    <t>千葉　ゆり子</t>
  </si>
  <si>
    <t>川村　一華</t>
  </si>
  <si>
    <t>兼田　莉桜</t>
  </si>
  <si>
    <t>石垣　蒼依</t>
  </si>
  <si>
    <t>白川　樹里</t>
  </si>
  <si>
    <t>横山　千乃</t>
  </si>
  <si>
    <t>木曽　登萌江</t>
  </si>
  <si>
    <t>吉村　祥子</t>
  </si>
  <si>
    <t>山口　日菜乃</t>
  </si>
  <si>
    <t>宮城　菜那</t>
  </si>
  <si>
    <t>横山　芽衣</t>
  </si>
  <si>
    <t>稲葉　彩日</t>
  </si>
  <si>
    <t>相原　祢音</t>
  </si>
  <si>
    <t>清野　絢花</t>
  </si>
  <si>
    <t>上川　羽奈</t>
  </si>
  <si>
    <t>藤澤　穂里</t>
  </si>
  <si>
    <t>ふじさわ　みのり</t>
  </si>
  <si>
    <t>岡田　憂海</t>
  </si>
  <si>
    <t>皆川　小夏</t>
  </si>
  <si>
    <t>木村　梨乃</t>
  </si>
  <si>
    <t>きむら　りの</t>
  </si>
  <si>
    <t>大堀　好香</t>
  </si>
  <si>
    <t>おおぼり　このか</t>
  </si>
  <si>
    <t>小林　瑠依</t>
  </si>
  <si>
    <t>こばやし　るい</t>
  </si>
  <si>
    <t>近藤　彩乃</t>
  </si>
  <si>
    <t>こんどう　あやの</t>
  </si>
  <si>
    <t>竹原　優杏</t>
  </si>
  <si>
    <t>たけはら　ゆあ</t>
  </si>
  <si>
    <t>肥田　暖乃</t>
  </si>
  <si>
    <t>菊地　琴音</t>
  </si>
  <si>
    <t>きくち　ことね</t>
  </si>
  <si>
    <t>中屋敷　祇茉</t>
  </si>
  <si>
    <t>なかやしき　しま</t>
  </si>
  <si>
    <t>若本　京良</t>
  </si>
  <si>
    <t>栗橋　美妃</t>
  </si>
  <si>
    <t>村上　有佑実</t>
  </si>
  <si>
    <t>霞　瑠菜</t>
  </si>
  <si>
    <t>松浦　未瑠</t>
  </si>
  <si>
    <t>山田　朱莉</t>
  </si>
  <si>
    <t>遠藤　まどか</t>
  </si>
  <si>
    <t>松本　真希</t>
  </si>
  <si>
    <t>まつもと　まき</t>
  </si>
  <si>
    <t>澤村　華琳</t>
  </si>
  <si>
    <t>さわむら　かりん</t>
  </si>
  <si>
    <t>照井　柊色</t>
  </si>
  <si>
    <t>てるい　ひいろ</t>
  </si>
  <si>
    <t>照井　茉色</t>
  </si>
  <si>
    <t>てるい　まひろ</t>
  </si>
  <si>
    <t>藤岡　咲希</t>
  </si>
  <si>
    <t>一戸　咲和</t>
  </si>
  <si>
    <t>河村　早紀</t>
  </si>
  <si>
    <t>和山　紗耶</t>
  </si>
  <si>
    <t>大久保　慶乃</t>
  </si>
  <si>
    <t>広瀬　美風</t>
  </si>
  <si>
    <t>ひろせ　みかぜ</t>
  </si>
  <si>
    <t>網倉　涼</t>
  </si>
  <si>
    <t>あみくら　りょう</t>
  </si>
  <si>
    <t>木村　悠里</t>
  </si>
  <si>
    <t>きむら　ゆうり</t>
  </si>
  <si>
    <t>色川　柊香</t>
  </si>
  <si>
    <t>いろかわ　しゅうか</t>
  </si>
  <si>
    <t>佐藤　里紅</t>
  </si>
  <si>
    <t>丸山　葵</t>
  </si>
  <si>
    <t>まるやま　あおい</t>
  </si>
  <si>
    <t>佐藤　凜</t>
  </si>
  <si>
    <t>広瀬　夢乃</t>
  </si>
  <si>
    <t>ひろせ　ゆめの</t>
  </si>
  <si>
    <t>小倉　愛那</t>
  </si>
  <si>
    <t>おぐら　あいだ</t>
  </si>
  <si>
    <t>嵯峨　一華</t>
  </si>
  <si>
    <t>さが　いちか</t>
  </si>
  <si>
    <t>辻　実優</t>
  </si>
  <si>
    <t>つじ　みゆ</t>
  </si>
  <si>
    <t>堀川　芽依</t>
  </si>
  <si>
    <t>ほりかわ　めい</t>
  </si>
  <si>
    <t>赤平　瑞月</t>
  </si>
  <si>
    <t>あかひら　みずき</t>
  </si>
  <si>
    <t>細谷　響子</t>
  </si>
  <si>
    <t>ほそや　きょうこ</t>
  </si>
  <si>
    <t>古舘　萌</t>
  </si>
  <si>
    <t>ふるだて　もえ</t>
  </si>
  <si>
    <t>追加5</t>
    <rPh sb="0" eb="2">
      <t>ツイカ</t>
    </rPh>
    <phoneticPr fontId="1"/>
  </si>
  <si>
    <t>追加6</t>
    <rPh sb="0" eb="2">
      <t>ツイカ</t>
    </rPh>
    <phoneticPr fontId="1"/>
  </si>
  <si>
    <t>山川　湖晴</t>
  </si>
  <si>
    <t>やまかわ　こはる</t>
  </si>
  <si>
    <t>松本　祐希奈</t>
  </si>
  <si>
    <t>まつもと　ゆきな</t>
  </si>
  <si>
    <t>鈴鴨　里紗</t>
  </si>
  <si>
    <t>すずかも　りさ</t>
  </si>
  <si>
    <t>清水　李渚</t>
  </si>
  <si>
    <t>しみず　ももな</t>
  </si>
  <si>
    <t>佐藤　奏江</t>
  </si>
  <si>
    <t>さとう　かなえ</t>
  </si>
  <si>
    <t>佐藤　那菜</t>
  </si>
  <si>
    <t>岩手県盛岡市中野</t>
    <rPh sb="0" eb="3">
      <t>イワテケン</t>
    </rPh>
    <rPh sb="3" eb="6">
      <t>モリオカシ</t>
    </rPh>
    <rPh sb="6" eb="8">
      <t>ナカノ</t>
    </rPh>
    <phoneticPr fontId="1"/>
  </si>
  <si>
    <t>あべ　あんな</t>
  </si>
  <si>
    <t>村中　燦互</t>
  </si>
  <si>
    <t>大川　梨香</t>
  </si>
  <si>
    <t>おおかわ　りか</t>
  </si>
  <si>
    <t>金光寺　結芽</t>
  </si>
  <si>
    <t>きんこうじ　ゆいめ</t>
  </si>
  <si>
    <t>伊藤　あおば</t>
  </si>
  <si>
    <t>いとう　あおば</t>
  </si>
  <si>
    <t>手塚　友埜</t>
  </si>
  <si>
    <t>てづか　ゆの</t>
  </si>
  <si>
    <t>越後　心広</t>
  </si>
  <si>
    <t>えちご　みひろ</t>
  </si>
  <si>
    <t>伊藤　このは</t>
  </si>
  <si>
    <t>いとう　このは</t>
  </si>
  <si>
    <t>松田　真木子</t>
    <rPh sb="0" eb="2">
      <t>マツダ</t>
    </rPh>
    <rPh sb="3" eb="4">
      <t>マ</t>
    </rPh>
    <rPh sb="4" eb="5">
      <t>キ</t>
    </rPh>
    <rPh sb="5" eb="6">
      <t>コ</t>
    </rPh>
    <phoneticPr fontId="1"/>
  </si>
  <si>
    <t>指導員</t>
    <rPh sb="0" eb="3">
      <t>シドウイン</t>
    </rPh>
    <phoneticPr fontId="1"/>
  </si>
  <si>
    <t>宮城県仙台市青葉区南吉成</t>
    <rPh sb="0" eb="12">
      <t>９８９－３２０４</t>
    </rPh>
    <phoneticPr fontId="1"/>
  </si>
  <si>
    <t>B3G0048</t>
  </si>
  <si>
    <t>ささき　りお</t>
  </si>
  <si>
    <t>小泉　一純</t>
    <rPh sb="0" eb="2">
      <t>コイズミ</t>
    </rPh>
    <rPh sb="3" eb="4">
      <t>イチ</t>
    </rPh>
    <rPh sb="4" eb="5">
      <t>ジュン</t>
    </rPh>
    <phoneticPr fontId="1"/>
  </si>
  <si>
    <t>福岡　恵</t>
    <rPh sb="0" eb="2">
      <t>フクオカ</t>
    </rPh>
    <rPh sb="3" eb="4">
      <t>メグミ</t>
    </rPh>
    <phoneticPr fontId="1"/>
  </si>
  <si>
    <t>ささき　はるか</t>
  </si>
  <si>
    <t>新岡　美陽</t>
  </si>
  <si>
    <t>にいおか　みよ</t>
  </si>
  <si>
    <t>新山　陽里</t>
  </si>
  <si>
    <t>にいやま　あかり</t>
  </si>
  <si>
    <t>鎌田　沙里</t>
  </si>
  <si>
    <t>かまだ　さり</t>
  </si>
  <si>
    <t>新山　陽和</t>
  </si>
  <si>
    <t>にいやま　ひより</t>
  </si>
  <si>
    <t>八島　礼乃</t>
  </si>
  <si>
    <t>やしま　あやの</t>
  </si>
  <si>
    <t>田村　梨李</t>
  </si>
  <si>
    <t>たむら　りり</t>
  </si>
  <si>
    <t>谷地田　愛華</t>
  </si>
  <si>
    <t>やちた　あいか</t>
  </si>
  <si>
    <t>樋口　瑛麻</t>
  </si>
  <si>
    <t>ひぐち　えま</t>
  </si>
  <si>
    <t>千葉　心結</t>
  </si>
  <si>
    <t>ちば　まゆ</t>
  </si>
  <si>
    <t>岩渕　亜胡</t>
  </si>
  <si>
    <t>いわぶち　あこ</t>
  </si>
  <si>
    <t>阿部　詩音</t>
  </si>
  <si>
    <t>あべ　うた</t>
  </si>
  <si>
    <t>北村　美和</t>
  </si>
  <si>
    <t>きたむら　みわ</t>
  </si>
  <si>
    <t>長谷川　彩里</t>
  </si>
  <si>
    <t>はせがわ　いちり</t>
  </si>
  <si>
    <t>中川原　瑞葵</t>
  </si>
  <si>
    <t>なかがわら　みずき</t>
  </si>
  <si>
    <t>石鉢　こころ</t>
  </si>
  <si>
    <t>いしのはち　こころ</t>
  </si>
  <si>
    <t>澤田　妃花</t>
  </si>
  <si>
    <t>さわだ　ひな</t>
  </si>
  <si>
    <t>岩間　彩</t>
  </si>
  <si>
    <t>いわま　あや</t>
  </si>
  <si>
    <t>佐々木　響子</t>
  </si>
  <si>
    <t>ささき　きょうこ</t>
  </si>
  <si>
    <t>三浦　まい</t>
  </si>
  <si>
    <t>みうら　まい</t>
  </si>
  <si>
    <t>石鉢　ちひろ</t>
  </si>
  <si>
    <t>いしのはち　ちひろ</t>
  </si>
  <si>
    <t>後藤　まひる</t>
  </si>
  <si>
    <t>ごとう　まひる</t>
  </si>
  <si>
    <t>樺澤　美玖</t>
  </si>
  <si>
    <t>かばさわ　みく</t>
  </si>
  <si>
    <t>田口　きらら</t>
  </si>
  <si>
    <t>たぐち　きらら</t>
  </si>
  <si>
    <t>飯村　柚月</t>
  </si>
  <si>
    <t>いいむら　ゆずき</t>
  </si>
  <si>
    <t>平山　由彩</t>
  </si>
  <si>
    <t>ひらやま　ゆあ</t>
  </si>
  <si>
    <t>小笠原　仁子</t>
    <rPh sb="0" eb="3">
      <t>オガサワラ</t>
    </rPh>
    <rPh sb="4" eb="5">
      <t>ジン</t>
    </rPh>
    <rPh sb="5" eb="6">
      <t>コ</t>
    </rPh>
    <phoneticPr fontId="1"/>
  </si>
  <si>
    <t>新開　美来</t>
  </si>
  <si>
    <t>しんかい　みく</t>
  </si>
  <si>
    <t>大渕　亜子</t>
  </si>
  <si>
    <t>おおぶち　あこ</t>
  </si>
  <si>
    <t>若皆　胡桃</t>
  </si>
  <si>
    <t>わかみな　くるみ</t>
  </si>
  <si>
    <t>照山　悠駿</t>
  </si>
  <si>
    <t>てるやま　ゆうしゅん</t>
  </si>
  <si>
    <t>菊池　百花</t>
  </si>
  <si>
    <t>きくち　ももか</t>
  </si>
  <si>
    <t>後藤　きらり</t>
  </si>
  <si>
    <t>ごとう　きらり</t>
  </si>
  <si>
    <t>小清水　倫子</t>
    <rPh sb="0" eb="3">
      <t>コシミズ</t>
    </rPh>
    <rPh sb="4" eb="6">
      <t>ノリコ</t>
    </rPh>
    <phoneticPr fontId="1"/>
  </si>
  <si>
    <t>町田　理恵</t>
    <rPh sb="0" eb="2">
      <t>マチダ</t>
    </rPh>
    <rPh sb="3" eb="5">
      <t>リエ</t>
    </rPh>
    <phoneticPr fontId="1"/>
  </si>
  <si>
    <t>宮城県仙台市宮城野区鶴ケ谷東</t>
    <rPh sb="0" eb="14">
      <t>９８３－０８２６</t>
    </rPh>
    <phoneticPr fontId="1"/>
  </si>
  <si>
    <t>主宰</t>
    <rPh sb="0" eb="2">
      <t>シュサイ</t>
    </rPh>
    <phoneticPr fontId="1"/>
  </si>
  <si>
    <t>B1G0049</t>
  </si>
  <si>
    <t>木村　桃子</t>
  </si>
  <si>
    <t>きむら　ももこ</t>
  </si>
  <si>
    <t>齋藤　悠凪</t>
  </si>
  <si>
    <t>さいとう　ひさな</t>
  </si>
  <si>
    <t>B3G0050</t>
  </si>
  <si>
    <t>今野　誠哉</t>
  </si>
  <si>
    <t>こんの　せいや</t>
  </si>
  <si>
    <t>とよおか　こはる</t>
  </si>
  <si>
    <t>岩渕　羽希</t>
  </si>
  <si>
    <t>いわぶち　うき</t>
  </si>
  <si>
    <t>鈴木　れいら</t>
  </si>
  <si>
    <t>すずき　れいら</t>
  </si>
  <si>
    <t>青野　汐梨</t>
  </si>
  <si>
    <t>あおの　しおり</t>
  </si>
  <si>
    <t>佐々木　美桜</t>
  </si>
  <si>
    <t>ささき　みお</t>
  </si>
  <si>
    <t>佐々木　彩海</t>
  </si>
  <si>
    <t>ささき　あやみ</t>
  </si>
  <si>
    <t>庄子　心寧</t>
  </si>
  <si>
    <t>しょうじ　ここね</t>
  </si>
  <si>
    <t>矢野　空</t>
  </si>
  <si>
    <t>やの　そら</t>
  </si>
  <si>
    <t>横田　彩雪</t>
  </si>
  <si>
    <t>よこた　さゆき</t>
  </si>
  <si>
    <t>千葉　まり子</t>
  </si>
  <si>
    <t>ちば　まりこ</t>
  </si>
  <si>
    <t>村上　凜</t>
  </si>
  <si>
    <t>むらかみ　りん</t>
  </si>
  <si>
    <t>本多　桃佳</t>
  </si>
  <si>
    <t>ほんだ　ももか</t>
  </si>
  <si>
    <t>本多　裕紀乃</t>
  </si>
  <si>
    <t>ほんだ　ゆきの</t>
  </si>
  <si>
    <t>相沢　碧愛</t>
  </si>
  <si>
    <t>あいざわ　みまな</t>
  </si>
  <si>
    <t>遠藤　光莉</t>
  </si>
  <si>
    <t>えんどう　ひかり</t>
  </si>
  <si>
    <t>中川　彩子</t>
    <rPh sb="0" eb="2">
      <t>ナカガワ</t>
    </rPh>
    <rPh sb="3" eb="5">
      <t>アヤコ</t>
    </rPh>
    <phoneticPr fontId="1"/>
  </si>
  <si>
    <t>大崎　琴子</t>
  </si>
  <si>
    <t>おおさき　ことこ</t>
  </si>
  <si>
    <t>おだしま　もえか</t>
  </si>
  <si>
    <t>酒樹　瑠花</t>
  </si>
  <si>
    <t>さかき　るか</t>
  </si>
  <si>
    <t>高橋　美沙妃</t>
  </si>
  <si>
    <t>たかはし　みさき</t>
  </si>
  <si>
    <t>沼澤　光里</t>
  </si>
  <si>
    <t>ぬまざわ　ひかり</t>
  </si>
  <si>
    <t>堀川　優依</t>
  </si>
  <si>
    <t>ほりかわ　ゆい</t>
  </si>
  <si>
    <t>佐藤　瑚稟</t>
  </si>
  <si>
    <t>さとう　こりん</t>
  </si>
  <si>
    <t>ささき　まゆ</t>
  </si>
  <si>
    <t>木村　稟</t>
  </si>
  <si>
    <t>きむら　りん</t>
  </si>
  <si>
    <t>中野渡　櫻子</t>
  </si>
  <si>
    <t>なかのわたり　さくらこ</t>
  </si>
  <si>
    <t>丸山　彩奈</t>
  </si>
  <si>
    <t>まるやま　あやな</t>
  </si>
  <si>
    <t>玉山　叶乃</t>
  </si>
  <si>
    <t>たまやま　かの</t>
  </si>
  <si>
    <t>髙橋　乃愛</t>
  </si>
  <si>
    <t>たかはし　のあ</t>
  </si>
  <si>
    <t>木村　琉音</t>
  </si>
  <si>
    <t>きむら　るね</t>
  </si>
  <si>
    <t>千田　祐華</t>
  </si>
  <si>
    <t>ちだ　ゆうか</t>
  </si>
  <si>
    <t>小笠原　すみれ</t>
  </si>
  <si>
    <t>おがさわら　すみれ</t>
  </si>
  <si>
    <t>齊藤　加縫</t>
  </si>
  <si>
    <t>さいとう　かぬ</t>
  </si>
  <si>
    <t>吉田　莉菜</t>
  </si>
  <si>
    <t>よしだ　りな</t>
  </si>
  <si>
    <t>佐藤　光</t>
  </si>
  <si>
    <t>さとう　ひかり</t>
  </si>
  <si>
    <t>髙橋　侑生</t>
  </si>
  <si>
    <t>米沢　綾花</t>
  </si>
  <si>
    <t>よねざわ　あやか</t>
  </si>
  <si>
    <t>上川　紗耶</t>
  </si>
  <si>
    <t>かみかわ　さや</t>
  </si>
  <si>
    <t>大釜　由紀</t>
    <rPh sb="0" eb="2">
      <t>オオガマ</t>
    </rPh>
    <rPh sb="3" eb="5">
      <t>ユキ</t>
    </rPh>
    <phoneticPr fontId="1"/>
  </si>
  <si>
    <t>菅原　優衣</t>
  </si>
  <si>
    <t>すがわら　ゆい</t>
  </si>
  <si>
    <t>畠山　紗楓</t>
  </si>
  <si>
    <t>はたけやま　すずか</t>
  </si>
  <si>
    <t>古内　柊子</t>
  </si>
  <si>
    <t>ふるうち　しゅうこ</t>
  </si>
  <si>
    <t>門間　里奈</t>
  </si>
  <si>
    <t>もんま　りな</t>
  </si>
  <si>
    <t>色川　秀一</t>
    <rPh sb="0" eb="2">
      <t>イロカワ</t>
    </rPh>
    <rPh sb="3" eb="5">
      <t>シュウイチ</t>
    </rPh>
    <phoneticPr fontId="1"/>
  </si>
  <si>
    <t>さとう　あやか</t>
  </si>
  <si>
    <t>大学</t>
    <rPh sb="0" eb="2">
      <t>ダイガク</t>
    </rPh>
    <phoneticPr fontId="1"/>
  </si>
  <si>
    <t>一般</t>
    <rPh sb="0" eb="2">
      <t>イッパン</t>
    </rPh>
    <phoneticPr fontId="1"/>
  </si>
  <si>
    <t>髙橋　隆</t>
    <rPh sb="0" eb="2">
      <t>タカハシ</t>
    </rPh>
    <rPh sb="3" eb="4">
      <t>タカシ</t>
    </rPh>
    <phoneticPr fontId="1"/>
  </si>
  <si>
    <t>新田　毅</t>
    <rPh sb="0" eb="2">
      <t>ニッタ</t>
    </rPh>
    <rPh sb="3" eb="4">
      <t>タケシ</t>
    </rPh>
    <phoneticPr fontId="1"/>
  </si>
  <si>
    <t>構成員数</t>
    <rPh sb="0" eb="2">
      <t>コウセイ</t>
    </rPh>
    <rPh sb="2" eb="3">
      <t>イン</t>
    </rPh>
    <rPh sb="3" eb="4">
      <t>スウ</t>
    </rPh>
    <phoneticPr fontId="1"/>
  </si>
  <si>
    <t>女性</t>
    <rPh sb="0" eb="2">
      <t>ジョセイ</t>
    </rPh>
    <phoneticPr fontId="1"/>
  </si>
  <si>
    <t>男性</t>
    <rPh sb="0" eb="2">
      <t>ダンセイ</t>
    </rPh>
    <phoneticPr fontId="1"/>
  </si>
  <si>
    <t>小山　鈴香</t>
  </si>
  <si>
    <t>おやま　すずか</t>
  </si>
  <si>
    <t>山形県鶴岡市三光町</t>
    <rPh sb="0" eb="9">
      <t>９９７－０８２１</t>
    </rPh>
    <phoneticPr fontId="1"/>
  </si>
  <si>
    <t>成田　晴香</t>
  </si>
  <si>
    <t>なりた　はるか</t>
  </si>
  <si>
    <t>髙野　康一</t>
    <rPh sb="0" eb="1">
      <t>タカ</t>
    </rPh>
    <rPh sb="1" eb="2">
      <t>ノ</t>
    </rPh>
    <rPh sb="3" eb="5">
      <t>コウイチ</t>
    </rPh>
    <phoneticPr fontId="1"/>
  </si>
  <si>
    <t>河野　貴志</t>
    <rPh sb="0" eb="2">
      <t>カワノ</t>
    </rPh>
    <rPh sb="3" eb="5">
      <t>タカシ</t>
    </rPh>
    <phoneticPr fontId="1"/>
  </si>
  <si>
    <t>小田嶋　萌夏</t>
  </si>
  <si>
    <t>大村　鈴音</t>
  </si>
  <si>
    <t>おおむら　すずね</t>
  </si>
  <si>
    <t>北川　ひな子</t>
  </si>
  <si>
    <t>きたかわ　ひなこ</t>
  </si>
  <si>
    <t>林　美里</t>
  </si>
  <si>
    <t>はやし　みさと</t>
  </si>
  <si>
    <t>米田　莉緒</t>
  </si>
  <si>
    <t>まいた　りお</t>
  </si>
  <si>
    <t>三浦　杏</t>
  </si>
  <si>
    <t>みうら　あん</t>
  </si>
  <si>
    <t>櫻川　らな</t>
  </si>
  <si>
    <t>さくらがわ　らな</t>
  </si>
  <si>
    <t>長根　妃那</t>
  </si>
  <si>
    <t>ながね　ひな</t>
  </si>
  <si>
    <t>宗方　里莉子</t>
  </si>
  <si>
    <t>むなかた　りりこ</t>
  </si>
  <si>
    <t>金　芽希</t>
  </si>
  <si>
    <t>こん　いぶき</t>
  </si>
  <si>
    <t>小畑　亜紀子</t>
    <rPh sb="0" eb="2">
      <t>オバタ</t>
    </rPh>
    <rPh sb="3" eb="6">
      <t>アキコ</t>
    </rPh>
    <phoneticPr fontId="1"/>
  </si>
  <si>
    <t>秋田県秋田市保戸野中町</t>
    <rPh sb="0" eb="11">
      <t>０１０－０９０５</t>
    </rPh>
    <phoneticPr fontId="1"/>
  </si>
  <si>
    <t>岩手県</t>
    <rPh sb="0" eb="2">
      <t>イワテ</t>
    </rPh>
    <rPh sb="2" eb="3">
      <t>ケン</t>
    </rPh>
    <phoneticPr fontId="1"/>
  </si>
  <si>
    <t>岩手医科大学バトントワリング部</t>
    <rPh sb="0" eb="2">
      <t>イワテ</t>
    </rPh>
    <rPh sb="2" eb="4">
      <t>イカ</t>
    </rPh>
    <rPh sb="4" eb="6">
      <t>ダイガク</t>
    </rPh>
    <rPh sb="14" eb="15">
      <t>ブ</t>
    </rPh>
    <phoneticPr fontId="1"/>
  </si>
  <si>
    <t>部長</t>
    <rPh sb="0" eb="2">
      <t>ブチョウ</t>
    </rPh>
    <phoneticPr fontId="1"/>
  </si>
  <si>
    <t>020-0107</t>
  </si>
  <si>
    <t>岩手県盛岡市松園</t>
    <rPh sb="0" eb="8">
      <t>０２０－０１０７</t>
    </rPh>
    <phoneticPr fontId="1"/>
  </si>
  <si>
    <t>3-2-1</t>
  </si>
  <si>
    <t>019-662-7526</t>
  </si>
  <si>
    <t>090-5956-7278</t>
  </si>
  <si>
    <t>coronyan0623-boton@yahoo.co.jp</t>
  </si>
  <si>
    <t>成田　早杜</t>
  </si>
  <si>
    <t>なりた　さと</t>
  </si>
  <si>
    <t>佐藤　希実</t>
  </si>
  <si>
    <t>さとう　のぞみ</t>
  </si>
  <si>
    <t>下村　茄歩</t>
  </si>
  <si>
    <t>しもむら　かほ</t>
  </si>
  <si>
    <t>B3G0051</t>
  </si>
  <si>
    <t>石川　満美</t>
  </si>
  <si>
    <t>いしかわ　まみ</t>
  </si>
  <si>
    <t>本戸　靖子</t>
    <rPh sb="0" eb="2">
      <t>ホンド</t>
    </rPh>
    <rPh sb="3" eb="5">
      <t>ヤスコ</t>
    </rPh>
    <phoneticPr fontId="1"/>
  </si>
  <si>
    <t>大野　あきな</t>
  </si>
  <si>
    <t>おおの　あきな</t>
  </si>
  <si>
    <t>福村　里緒</t>
  </si>
  <si>
    <t>ふくむら　りお</t>
  </si>
  <si>
    <t>鶴居　希未華</t>
  </si>
  <si>
    <t>つるい　きみか</t>
  </si>
  <si>
    <t>高杉　梨乃</t>
  </si>
  <si>
    <t>たかすぎ　りの</t>
  </si>
  <si>
    <t>谷地　咲良</t>
  </si>
  <si>
    <t>やち　さくら</t>
  </si>
  <si>
    <t>八幡　空乃</t>
  </si>
  <si>
    <t>やはた　そらの</t>
  </si>
  <si>
    <t>遠藤　陽菜</t>
  </si>
  <si>
    <t>えんどう　ひな</t>
  </si>
  <si>
    <t>上和野　亜美</t>
  </si>
  <si>
    <t>かみわの　つぐみ</t>
  </si>
  <si>
    <t>本見　茉彩</t>
  </si>
  <si>
    <t>もとみ　まあや</t>
  </si>
  <si>
    <t>石橋　環那</t>
  </si>
  <si>
    <t>いしばし　かんな</t>
  </si>
  <si>
    <t>石橋　空</t>
  </si>
  <si>
    <t>いしばし　そら</t>
  </si>
  <si>
    <t>工藤　咲来</t>
  </si>
  <si>
    <t>くどう　さくら</t>
  </si>
  <si>
    <t>及川　紗季</t>
  </si>
  <si>
    <t>おいかわ　さき</t>
  </si>
  <si>
    <t>栗生　怜菜</t>
  </si>
  <si>
    <t>くりゅう　れな</t>
  </si>
  <si>
    <t>山本　美月</t>
  </si>
  <si>
    <t>佐藤　寿理</t>
  </si>
  <si>
    <t>さとう　じゅり</t>
  </si>
  <si>
    <t>中村　星桜</t>
  </si>
  <si>
    <t>なかむら　せいら</t>
  </si>
  <si>
    <t>中屋敷　実幸</t>
  </si>
  <si>
    <t>なかやしき　みゆき</t>
  </si>
  <si>
    <t>杉野　セイラ</t>
  </si>
  <si>
    <t>すぎの　せいら</t>
  </si>
  <si>
    <t>中野　愛梨</t>
  </si>
  <si>
    <t>なかの　あいり</t>
  </si>
  <si>
    <t>早坂　夢路</t>
  </si>
  <si>
    <t>はやさか　ゆめじ</t>
  </si>
  <si>
    <t>古舘　萌</t>
    <rPh sb="0" eb="2">
      <t>フルダテ</t>
    </rPh>
    <rPh sb="3" eb="4">
      <t>モエ</t>
    </rPh>
    <phoneticPr fontId="1"/>
  </si>
  <si>
    <t>岩手県盛岡市紅葉が丘</t>
    <rPh sb="0" eb="10">
      <t>０２０－０００５</t>
    </rPh>
    <phoneticPr fontId="1"/>
  </si>
  <si>
    <t>岩手県盛岡市中野</t>
    <rPh sb="0" eb="8">
      <t>０２０－０８１６</t>
    </rPh>
    <phoneticPr fontId="1"/>
  </si>
  <si>
    <t>佐藤　月野</t>
  </si>
  <si>
    <t>さとう　つきの</t>
  </si>
  <si>
    <t>B</t>
  </si>
  <si>
    <t>祖父江　憲治</t>
    <rPh sb="0" eb="3">
      <t>ソフエ</t>
    </rPh>
    <rPh sb="4" eb="6">
      <t>ケンジ</t>
    </rPh>
    <phoneticPr fontId="1"/>
  </si>
  <si>
    <t>学長</t>
    <rPh sb="0" eb="2">
      <t>ガクチョウ</t>
    </rPh>
    <phoneticPr fontId="1"/>
  </si>
  <si>
    <t>岩手県盛岡市内丸</t>
    <rPh sb="0" eb="3">
      <t>イワテケン</t>
    </rPh>
    <rPh sb="3" eb="6">
      <t>モリオカシ</t>
    </rPh>
    <rPh sb="6" eb="8">
      <t>ウチマル</t>
    </rPh>
    <phoneticPr fontId="1"/>
  </si>
  <si>
    <t>B2F0052</t>
  </si>
  <si>
    <t>久保　沙絵</t>
  </si>
  <si>
    <t>くぼ　さえ</t>
  </si>
  <si>
    <t>渡部　桃子</t>
  </si>
  <si>
    <t>わたなべ　ももこ</t>
  </si>
  <si>
    <t>田中　美羽</t>
  </si>
  <si>
    <t>たなか　みう</t>
  </si>
  <si>
    <t>榊　舞</t>
    <rPh sb="0" eb="1">
      <t>サカキ</t>
    </rPh>
    <rPh sb="2" eb="3">
      <t>マイ</t>
    </rPh>
    <phoneticPr fontId="1"/>
  </si>
  <si>
    <t>指導者</t>
    <rPh sb="0" eb="3">
      <t>シドウシャ</t>
    </rPh>
    <phoneticPr fontId="1"/>
  </si>
  <si>
    <t>青森県八戸市大字八幡</t>
    <rPh sb="0" eb="3">
      <t>アオモリケン</t>
    </rPh>
    <rPh sb="3" eb="6">
      <t>ハチノヘシ</t>
    </rPh>
    <rPh sb="6" eb="8">
      <t>オオアザ</t>
    </rPh>
    <rPh sb="8" eb="10">
      <t>ヤハタ</t>
    </rPh>
    <phoneticPr fontId="1"/>
  </si>
  <si>
    <t>字上ミ沢20-14</t>
    <rPh sb="0" eb="1">
      <t>アザ</t>
    </rPh>
    <rPh sb="1" eb="2">
      <t>ウエ</t>
    </rPh>
    <rPh sb="3" eb="4">
      <t>サワ</t>
    </rPh>
    <phoneticPr fontId="1"/>
  </si>
  <si>
    <t>米沢　美幸</t>
    <rPh sb="0" eb="2">
      <t>ヨネザワ</t>
    </rPh>
    <rPh sb="3" eb="4">
      <t>ミ</t>
    </rPh>
    <rPh sb="4" eb="5">
      <t>サチ</t>
    </rPh>
    <phoneticPr fontId="1"/>
  </si>
  <si>
    <t>育成会会員</t>
    <rPh sb="0" eb="3">
      <t>イクセイカイ</t>
    </rPh>
    <rPh sb="3" eb="5">
      <t>カイイン</t>
    </rPh>
    <phoneticPr fontId="1"/>
  </si>
  <si>
    <t>青森県三沢市大町</t>
    <rPh sb="0" eb="8">
      <t>０３３－００４１</t>
    </rPh>
    <phoneticPr fontId="1"/>
  </si>
  <si>
    <t>工藤　萌華</t>
  </si>
  <si>
    <t>くどう　もえか</t>
  </si>
  <si>
    <t>千葉　京香</t>
  </si>
  <si>
    <t>佐藤　綾花</t>
  </si>
  <si>
    <t>竹内　琉菜</t>
  </si>
  <si>
    <t>たけうち　るな</t>
  </si>
  <si>
    <t>佐藤　翠</t>
  </si>
  <si>
    <t>さとう　すい</t>
  </si>
  <si>
    <t>茜谷　英也</t>
    <rPh sb="0" eb="1">
      <t>アカネ</t>
    </rPh>
    <rPh sb="1" eb="2">
      <t>タニ</t>
    </rPh>
    <rPh sb="3" eb="5">
      <t>ヒデヤ</t>
    </rPh>
    <phoneticPr fontId="1"/>
  </si>
  <si>
    <t>山本　知子</t>
    <rPh sb="0" eb="2">
      <t>ヤマモト</t>
    </rPh>
    <rPh sb="3" eb="5">
      <t>トモコ</t>
    </rPh>
    <phoneticPr fontId="1"/>
  </si>
  <si>
    <t>今井　裕一</t>
    <rPh sb="0" eb="2">
      <t>イマイ</t>
    </rPh>
    <rPh sb="3" eb="4">
      <t>ユウ</t>
    </rPh>
    <rPh sb="4" eb="5">
      <t>イチ</t>
    </rPh>
    <phoneticPr fontId="1"/>
  </si>
  <si>
    <t>大澤　愛子</t>
  </si>
  <si>
    <t>おおさわ　あいこ</t>
  </si>
  <si>
    <t>熊谷　吏珠</t>
  </si>
  <si>
    <t>くまがい　りず</t>
  </si>
  <si>
    <t>千葉　愛未</t>
  </si>
  <si>
    <t>ちば　まなみ</t>
  </si>
  <si>
    <t>千葉　愛来</t>
  </si>
  <si>
    <t>ちば　まなき</t>
  </si>
  <si>
    <t>中山　実優</t>
  </si>
  <si>
    <t>なかやま　みひろ</t>
  </si>
  <si>
    <t>佐々木　里緒</t>
  </si>
  <si>
    <t>佐々木　愛乃</t>
  </si>
  <si>
    <t>ささき　まの</t>
  </si>
  <si>
    <t>大場　愛夢</t>
  </si>
  <si>
    <t>おおば　あむ</t>
  </si>
  <si>
    <t>金子　あみ</t>
  </si>
  <si>
    <t>かねこ　あみ</t>
  </si>
  <si>
    <t>下遠　芽依</t>
  </si>
  <si>
    <t>しもとお　めい</t>
  </si>
  <si>
    <t>内山　伸治</t>
    <rPh sb="0" eb="2">
      <t>ウチヤマ</t>
    </rPh>
    <rPh sb="3" eb="5">
      <t>シンジ</t>
    </rPh>
    <phoneticPr fontId="1"/>
  </si>
  <si>
    <t>北舘　紗莉菜</t>
    <rPh sb="0" eb="2">
      <t>キタダテ</t>
    </rPh>
    <rPh sb="3" eb="4">
      <t>サ</t>
    </rPh>
    <rPh sb="4" eb="5">
      <t>リ</t>
    </rPh>
    <rPh sb="5" eb="6">
      <t>ナ</t>
    </rPh>
    <phoneticPr fontId="1"/>
  </si>
  <si>
    <t>谷藤　優衣</t>
  </si>
  <si>
    <t>たにふじ　ゆい</t>
  </si>
  <si>
    <t>坂本　遥</t>
  </si>
  <si>
    <t>さかもと　はるか</t>
  </si>
  <si>
    <t>種市　莉々</t>
  </si>
  <si>
    <t>たねいち　りり</t>
  </si>
  <si>
    <t>木村　ももか</t>
  </si>
  <si>
    <t>きむら　ももか</t>
  </si>
  <si>
    <t>木村　心乃</t>
  </si>
  <si>
    <t>きむら　ここの</t>
  </si>
  <si>
    <t>金入　けい</t>
  </si>
  <si>
    <t>かねいり　けい</t>
  </si>
  <si>
    <t>本多　美也日</t>
  </si>
  <si>
    <t>ほんだ　みやび</t>
  </si>
  <si>
    <t>石垣　希望</t>
  </si>
  <si>
    <t>いしがき　のぞみ</t>
  </si>
  <si>
    <t>山口　花杏奈</t>
  </si>
  <si>
    <t>やまぐち　かんな</t>
  </si>
  <si>
    <t>安部　葵琉</t>
  </si>
  <si>
    <t>あべ　あいる</t>
  </si>
  <si>
    <t>井上　華</t>
  </si>
  <si>
    <t>いのうえ　はな</t>
  </si>
  <si>
    <t>小山　蘭</t>
  </si>
  <si>
    <t>おやま　らん</t>
  </si>
  <si>
    <t>佐々木　杏珠</t>
  </si>
  <si>
    <t>ささき　あんじゅ</t>
  </si>
  <si>
    <t>田中　美彩</t>
  </si>
  <si>
    <t>たなか　みさ</t>
  </si>
  <si>
    <t>青森県八戸市稲荷町</t>
    <rPh sb="0" eb="9">
      <t>０３１－００５４</t>
    </rPh>
    <phoneticPr fontId="1"/>
  </si>
  <si>
    <t>15　吉田様方</t>
    <rPh sb="3" eb="5">
      <t>ヨシダ</t>
    </rPh>
    <rPh sb="5" eb="6">
      <t>サマ</t>
    </rPh>
    <rPh sb="6" eb="7">
      <t>カタ</t>
    </rPh>
    <phoneticPr fontId="1"/>
  </si>
  <si>
    <t>石堂　祈</t>
  </si>
  <si>
    <t>いしどう　いのり</t>
  </si>
  <si>
    <t>菅野　清楓</t>
  </si>
  <si>
    <t>すがの　さやか</t>
  </si>
  <si>
    <t>加藤　衣織</t>
  </si>
  <si>
    <t>かとう　いおり</t>
  </si>
  <si>
    <t>鈴木　ゆりあ</t>
  </si>
  <si>
    <t>すずき　ゆりあ</t>
  </si>
  <si>
    <t>木村　友愛</t>
  </si>
  <si>
    <t>きむら　ゆあ</t>
  </si>
  <si>
    <t>阿部　倫</t>
  </si>
  <si>
    <t>あべ　りん</t>
  </si>
  <si>
    <t>小幡　優姫</t>
  </si>
  <si>
    <t>おばた　ゆうひ</t>
  </si>
  <si>
    <t>木村　紅葉</t>
  </si>
  <si>
    <t>きむら　くれは</t>
  </si>
  <si>
    <t>川辺　ひなの</t>
  </si>
  <si>
    <t>かわべ　ひなの</t>
  </si>
  <si>
    <t>千葉　来未</t>
  </si>
  <si>
    <t>ちば　くるみ</t>
  </si>
  <si>
    <t>荒井　風優</t>
  </si>
  <si>
    <t>あらい　ふうゆ</t>
  </si>
  <si>
    <t>鈴木　優菜</t>
  </si>
  <si>
    <t>すずき　ゆうな</t>
  </si>
  <si>
    <t>照井　美志人</t>
  </si>
  <si>
    <t>てるい　みしと</t>
  </si>
  <si>
    <t>中西　芽依</t>
  </si>
  <si>
    <t>なかにし　めい</t>
  </si>
  <si>
    <t>伊藤　和絵</t>
    <rPh sb="0" eb="2">
      <t>イトウ</t>
    </rPh>
    <rPh sb="3" eb="4">
      <t>ワ</t>
    </rPh>
    <rPh sb="4" eb="5">
      <t>エ</t>
    </rPh>
    <phoneticPr fontId="1"/>
  </si>
  <si>
    <t>杉沢　千春</t>
    <rPh sb="0" eb="2">
      <t>スギサワ</t>
    </rPh>
    <rPh sb="3" eb="5">
      <t>チハル</t>
    </rPh>
    <phoneticPr fontId="1"/>
  </si>
  <si>
    <t>青森県八戸市柏崎</t>
    <rPh sb="0" eb="8">
      <t>０３１－００８１</t>
    </rPh>
    <phoneticPr fontId="1"/>
  </si>
  <si>
    <t>2丁目7-13</t>
    <rPh sb="1" eb="3">
      <t>チョウメ</t>
    </rPh>
    <phoneticPr fontId="1"/>
  </si>
  <si>
    <t>田山　夏音</t>
  </si>
  <si>
    <t>菅原　そら</t>
  </si>
  <si>
    <t>すがわら　そら</t>
  </si>
  <si>
    <t>庄司　陽佳</t>
    <rPh sb="0" eb="2">
      <t>ショウジ</t>
    </rPh>
    <rPh sb="3" eb="5">
      <t>ハルカ</t>
    </rPh>
    <phoneticPr fontId="1"/>
  </si>
  <si>
    <t>宮城県仙台市宮城野区新田</t>
    <rPh sb="0" eb="12">
      <t>９８３－００３８</t>
    </rPh>
    <phoneticPr fontId="1"/>
  </si>
  <si>
    <t>2017年度</t>
    <phoneticPr fontId="1"/>
  </si>
  <si>
    <t>削除</t>
  </si>
  <si>
    <t>ちば　きょうこ</t>
  </si>
  <si>
    <t>菊地　このみ</t>
  </si>
  <si>
    <t>きくち　このみ</t>
  </si>
  <si>
    <t>秋山　乃愛</t>
  </si>
  <si>
    <t>あきやま　のあ</t>
  </si>
  <si>
    <t>豊岡　心春</t>
  </si>
  <si>
    <t>たやま　かのん</t>
  </si>
  <si>
    <t>010-0905</t>
    <phoneticPr fontId="1"/>
  </si>
  <si>
    <t>2-5</t>
    <phoneticPr fontId="1"/>
  </si>
  <si>
    <t>018-862-5311</t>
    <phoneticPr fontId="1"/>
  </si>
  <si>
    <t>090-2972-0109</t>
    <phoneticPr fontId="1"/>
  </si>
  <si>
    <t>ばとんめいつりとる　まーめいど</t>
    <phoneticPr fontId="1"/>
  </si>
  <si>
    <t>つるおかばとん　すたじお　ありす</t>
    <phoneticPr fontId="1"/>
  </si>
  <si>
    <t>997-0821</t>
    <phoneticPr fontId="1"/>
  </si>
  <si>
    <t>8-20A</t>
    <phoneticPr fontId="1"/>
  </si>
  <si>
    <t>080-5558-1522</t>
    <phoneticPr fontId="1"/>
  </si>
  <si>
    <t>トワールチームスピカ</t>
    <phoneticPr fontId="1"/>
  </si>
  <si>
    <t>とわーるちーむすぴか</t>
    <phoneticPr fontId="1"/>
  </si>
  <si>
    <t>上久保ダンスバトンクラブ</t>
    <phoneticPr fontId="1"/>
  </si>
  <si>
    <t>0178-27-6828</t>
    <phoneticPr fontId="1"/>
  </si>
  <si>
    <t>080-1817-1152</t>
    <phoneticPr fontId="1"/>
  </si>
  <si>
    <t>033-0041</t>
    <phoneticPr fontId="1"/>
  </si>
  <si>
    <t>1-5-18</t>
    <phoneticPr fontId="1"/>
  </si>
  <si>
    <t>0176-53-5488</t>
    <phoneticPr fontId="1"/>
  </si>
  <si>
    <t>080-3322-0176</t>
    <phoneticPr fontId="1"/>
  </si>
  <si>
    <t>どりーむ　きっず</t>
    <phoneticPr fontId="1"/>
  </si>
  <si>
    <t>090-6227-8325</t>
    <phoneticPr fontId="1"/>
  </si>
  <si>
    <t>岸本　福明</t>
    <rPh sb="0" eb="2">
      <t>キシモト</t>
    </rPh>
    <rPh sb="3" eb="4">
      <t>フク</t>
    </rPh>
    <rPh sb="4" eb="5">
      <t>アキ</t>
    </rPh>
    <phoneticPr fontId="1"/>
  </si>
  <si>
    <t>教諭</t>
    <phoneticPr fontId="1"/>
  </si>
  <si>
    <t>080-1839-4502</t>
    <phoneticPr fontId="1"/>
  </si>
  <si>
    <t>じゅえる　ばとん　ちーむ</t>
    <phoneticPr fontId="1"/>
  </si>
  <si>
    <t>八戸市立柏崎小学校バトン部</t>
    <phoneticPr fontId="1"/>
  </si>
  <si>
    <t>はちのへしりつかしわざきしょうがっこうばとんぶ</t>
    <phoneticPr fontId="1"/>
  </si>
  <si>
    <t>じゅんこ　ばとん　くらぶ</t>
    <phoneticPr fontId="1"/>
  </si>
  <si>
    <t>八戸市立根城小学校バトン部</t>
    <phoneticPr fontId="1"/>
  </si>
  <si>
    <t>はちのへしりつねじょうしょうがっこうばとんぶ</t>
    <phoneticPr fontId="1"/>
  </si>
  <si>
    <t>090-2990-8800</t>
    <phoneticPr fontId="1"/>
  </si>
  <si>
    <t>090-7337-0716</t>
    <phoneticPr fontId="1"/>
  </si>
  <si>
    <t>ひろおもてばとんとわりんぐ　むーん　らびっつ</t>
    <phoneticPr fontId="1"/>
  </si>
  <si>
    <t>010-0041</t>
    <phoneticPr fontId="1"/>
  </si>
  <si>
    <t>B2G0046</t>
    <phoneticPr fontId="1"/>
  </si>
  <si>
    <t>岩手県</t>
    <phoneticPr fontId="1"/>
  </si>
  <si>
    <t>代表</t>
    <phoneticPr fontId="1"/>
  </si>
  <si>
    <t>かみくぼだんすばとんくらぶ</t>
    <phoneticPr fontId="1"/>
  </si>
  <si>
    <t>039-1105</t>
    <phoneticPr fontId="1"/>
  </si>
  <si>
    <t>Ｚｅａｌバトントワラーズ</t>
    <phoneticPr fontId="1"/>
  </si>
  <si>
    <t>じーるばとんとわらーず</t>
    <phoneticPr fontId="1"/>
  </si>
  <si>
    <t>一般</t>
    <phoneticPr fontId="1"/>
  </si>
  <si>
    <t>代表</t>
    <phoneticPr fontId="1"/>
  </si>
  <si>
    <t>020-0816</t>
    <phoneticPr fontId="1"/>
  </si>
  <si>
    <t>2-10-6</t>
    <phoneticPr fontId="1"/>
  </si>
  <si>
    <t>019-613-5166</t>
    <phoneticPr fontId="1"/>
  </si>
  <si>
    <t>080-3144-4440</t>
    <phoneticPr fontId="1"/>
  </si>
  <si>
    <t>B3G0047</t>
    <phoneticPr fontId="1"/>
  </si>
  <si>
    <t>宮城県</t>
    <phoneticPr fontId="1"/>
  </si>
  <si>
    <t>ＦＩＣＳ・Ｍジュニア</t>
    <phoneticPr fontId="1"/>
  </si>
  <si>
    <t>ふぃくすえむじゅにあ</t>
    <phoneticPr fontId="1"/>
  </si>
  <si>
    <t>981-3363</t>
    <phoneticPr fontId="1"/>
  </si>
  <si>
    <t>1-1-5</t>
    <phoneticPr fontId="1"/>
  </si>
  <si>
    <t>022-346-8312</t>
    <phoneticPr fontId="1"/>
  </si>
  <si>
    <t>村上　摩里</t>
    <phoneticPr fontId="1"/>
  </si>
  <si>
    <t>090-7327-4944</t>
    <phoneticPr fontId="1"/>
  </si>
  <si>
    <t>B3G0048</t>
    <phoneticPr fontId="1"/>
  </si>
  <si>
    <t>Ｍ’ｓ　ｏｎｅ　ｆｒｅｓｈ　Ｂａｔｏｎｓｃｈｏｏｌ</t>
    <phoneticPr fontId="1"/>
  </si>
  <si>
    <t>えむず　わん　ふれしゅ　ばとんすくーる</t>
    <phoneticPr fontId="1"/>
  </si>
  <si>
    <t>989-3204</t>
    <phoneticPr fontId="1"/>
  </si>
  <si>
    <t>3-10-3</t>
    <phoneticPr fontId="1"/>
  </si>
  <si>
    <t>022-279-6801</t>
    <phoneticPr fontId="1"/>
  </si>
  <si>
    <t>090-2109-3820</t>
    <phoneticPr fontId="1"/>
  </si>
  <si>
    <t>B1G0049</t>
    <phoneticPr fontId="1"/>
  </si>
  <si>
    <t>青森県</t>
    <phoneticPr fontId="1"/>
  </si>
  <si>
    <t>バトンチームＡｒｉｅｓジュニア</t>
    <phoneticPr fontId="1"/>
  </si>
  <si>
    <t>ばとんちーむありえすじゅにあ</t>
    <phoneticPr fontId="1"/>
  </si>
  <si>
    <t>031-0054</t>
    <phoneticPr fontId="1"/>
  </si>
  <si>
    <t>0178-46-1188</t>
    <phoneticPr fontId="1"/>
  </si>
  <si>
    <t>090-2162-2300</t>
    <phoneticPr fontId="1"/>
  </si>
  <si>
    <t>bt-aries@live.jp</t>
    <phoneticPr fontId="1"/>
  </si>
  <si>
    <t>B3G0050</t>
    <phoneticPr fontId="1"/>
  </si>
  <si>
    <t>リトルスターバトン・キッズ</t>
    <phoneticPr fontId="1"/>
  </si>
  <si>
    <t>りとるすたーばとんきっず</t>
    <phoneticPr fontId="1"/>
  </si>
  <si>
    <t>983-0826</t>
    <phoneticPr fontId="1"/>
  </si>
  <si>
    <t>4-9-19</t>
    <phoneticPr fontId="1"/>
  </si>
  <si>
    <t>022-251-8283</t>
    <phoneticPr fontId="1"/>
  </si>
  <si>
    <t>090-5830-6336</t>
    <phoneticPr fontId="1"/>
  </si>
  <si>
    <t>町田　千代子</t>
    <phoneticPr fontId="1"/>
  </si>
  <si>
    <t>B3G0051</t>
    <phoneticPr fontId="1"/>
  </si>
  <si>
    <t>遠藤　かおり</t>
    <phoneticPr fontId="1"/>
  </si>
  <si>
    <t>981-3132</t>
    <phoneticPr fontId="1"/>
  </si>
  <si>
    <t>宮城県仙台市泉区将監</t>
    <phoneticPr fontId="1"/>
  </si>
  <si>
    <t>3-14-12</t>
    <phoneticPr fontId="1"/>
  </si>
  <si>
    <t>022-375-1360</t>
    <phoneticPr fontId="1"/>
  </si>
  <si>
    <t>090-7568-1890</t>
    <phoneticPr fontId="1"/>
  </si>
  <si>
    <t>kaori_try_0419@yahoo.co.jp</t>
    <phoneticPr fontId="1"/>
  </si>
  <si>
    <t>B2F0052</t>
    <phoneticPr fontId="1"/>
  </si>
  <si>
    <t>いわていかだいがくばとんとわりんぐぶ</t>
    <phoneticPr fontId="1"/>
  </si>
  <si>
    <t>020-8505</t>
    <phoneticPr fontId="1"/>
  </si>
  <si>
    <t>19-1</t>
    <phoneticPr fontId="1"/>
  </si>
  <si>
    <t>019-651-5111</t>
    <phoneticPr fontId="1"/>
  </si>
  <si>
    <t>B2G0053</t>
    <phoneticPr fontId="1"/>
  </si>
  <si>
    <t>ＺｅａｌバトントワラーズＪｒ．</t>
    <phoneticPr fontId="1"/>
  </si>
  <si>
    <t>じーるばとんとわらーずじゅにあ</t>
    <phoneticPr fontId="1"/>
  </si>
  <si>
    <t>020-0005</t>
    <phoneticPr fontId="1"/>
  </si>
  <si>
    <t>14-15</t>
    <phoneticPr fontId="1"/>
  </si>
  <si>
    <t>019-664-1818</t>
    <phoneticPr fontId="1"/>
  </si>
  <si>
    <t>090-5835-5371</t>
    <phoneticPr fontId="1"/>
  </si>
  <si>
    <t>twirlers_f@ybb.nee.jp</t>
    <phoneticPr fontId="1"/>
  </si>
  <si>
    <t>kamiyuri.f@beige.plala.or.jp</t>
    <phoneticPr fontId="1"/>
  </si>
  <si>
    <t>B1G0054</t>
    <phoneticPr fontId="1"/>
  </si>
  <si>
    <t>Ｄｒｅａｍ　ｋｉｄｓ☆Ｊｒ．</t>
    <phoneticPr fontId="1"/>
  </si>
  <si>
    <t>どりーむ　きっずじゅにあ</t>
    <phoneticPr fontId="1"/>
  </si>
  <si>
    <t>031-0081</t>
    <phoneticPr fontId="1"/>
  </si>
  <si>
    <t>090-4041-5078</t>
    <phoneticPr fontId="1"/>
  </si>
  <si>
    <t>kitty4625@way.ocn.ne.jp</t>
    <phoneticPr fontId="1"/>
  </si>
  <si>
    <t>伊保内　綾子</t>
    <phoneticPr fontId="1"/>
  </si>
  <si>
    <t>031-0822</t>
    <phoneticPr fontId="1"/>
  </si>
  <si>
    <t>青森県八戸市白銀町八森</t>
    <phoneticPr fontId="1"/>
  </si>
  <si>
    <t>9-11</t>
    <phoneticPr fontId="1"/>
  </si>
  <si>
    <t>Ｂａｔｏｎ　ｓｔｕｄｉｏ　ＣＬＥＡＲ　ＳＯＬＥＩＬ</t>
    <phoneticPr fontId="1"/>
  </si>
  <si>
    <t>ばとんすたじおくりあそれいゆ</t>
    <phoneticPr fontId="1"/>
  </si>
  <si>
    <t>983-0038</t>
    <phoneticPr fontId="1"/>
  </si>
  <si>
    <t>1-4-28-205</t>
    <phoneticPr fontId="1"/>
  </si>
  <si>
    <t>090-4636-3687</t>
    <phoneticPr fontId="1"/>
  </si>
  <si>
    <t>018-831-8870</t>
    <phoneticPr fontId="1"/>
  </si>
  <si>
    <t>秋田県秋田市広面字昼寝</t>
    <rPh sb="0" eb="8">
      <t>０１０－００４１</t>
    </rPh>
    <phoneticPr fontId="1"/>
  </si>
  <si>
    <t>50-2　ロイヤルガーデン広面B103</t>
    <rPh sb="13" eb="15">
      <t>ヒロオモテ</t>
    </rPh>
    <phoneticPr fontId="1"/>
  </si>
  <si>
    <t>進藤　貴美子</t>
    <rPh sb="0" eb="2">
      <t>シンドウ</t>
    </rPh>
    <rPh sb="3" eb="6">
      <t>キミコ</t>
    </rPh>
    <phoneticPr fontId="1"/>
  </si>
  <si>
    <t>b40001</t>
  </si>
  <si>
    <t>b40002</t>
  </si>
  <si>
    <t>b40003</t>
  </si>
  <si>
    <t>b40004</t>
  </si>
  <si>
    <t>伊藤　つむぎ</t>
  </si>
  <si>
    <t>いとう　つむぎ</t>
  </si>
  <si>
    <t>b40005</t>
  </si>
  <si>
    <t>b40006</t>
  </si>
  <si>
    <t>b40007</t>
  </si>
  <si>
    <t>b40008</t>
  </si>
  <si>
    <t>b40009</t>
  </si>
  <si>
    <t>b40010</t>
  </si>
  <si>
    <t>b40011</t>
  </si>
  <si>
    <t>b40012</t>
  </si>
  <si>
    <t>b40013</t>
  </si>
  <si>
    <t>b40014</t>
  </si>
  <si>
    <t>b40015</t>
  </si>
  <si>
    <t>b40016</t>
  </si>
  <si>
    <t>b40017</t>
  </si>
  <si>
    <t>b40018</t>
  </si>
  <si>
    <t>b40019</t>
  </si>
  <si>
    <t>b40020</t>
  </si>
  <si>
    <t>b40021</t>
  </si>
  <si>
    <t>b40022</t>
  </si>
  <si>
    <t>b40023</t>
  </si>
  <si>
    <t>b40024</t>
  </si>
  <si>
    <t>b40025</t>
  </si>
  <si>
    <t>b40026</t>
  </si>
  <si>
    <t>b40027</t>
  </si>
  <si>
    <t>b40028</t>
  </si>
  <si>
    <t>b40029</t>
  </si>
  <si>
    <t>b40030</t>
  </si>
  <si>
    <t>b40031</t>
  </si>
  <si>
    <t>斉藤　彩碧</t>
  </si>
  <si>
    <t>b40032</t>
  </si>
  <si>
    <t>手塚　友梨</t>
  </si>
  <si>
    <t>てづか　ゆり</t>
  </si>
  <si>
    <t>b40033</t>
  </si>
  <si>
    <t>b40034</t>
  </si>
  <si>
    <t>b40035</t>
  </si>
  <si>
    <t>b40036</t>
  </si>
  <si>
    <t>b40037</t>
  </si>
  <si>
    <t>b40038</t>
  </si>
  <si>
    <t>b40039</t>
  </si>
  <si>
    <t>b40040</t>
  </si>
  <si>
    <t>b40041</t>
  </si>
  <si>
    <t>b40042</t>
  </si>
  <si>
    <t>b40043</t>
  </si>
  <si>
    <t>b40044</t>
  </si>
  <si>
    <t>b40045</t>
  </si>
  <si>
    <t>b40046</t>
  </si>
  <si>
    <t>b40047</t>
  </si>
  <si>
    <t>b40048</t>
  </si>
  <si>
    <t>b40049</t>
  </si>
  <si>
    <t>b40050</t>
  </si>
  <si>
    <t>b40051</t>
  </si>
  <si>
    <t>b40052</t>
  </si>
  <si>
    <t>b40053</t>
  </si>
  <si>
    <t>b40054</t>
  </si>
  <si>
    <t>b40055</t>
  </si>
  <si>
    <t>b40056</t>
  </si>
  <si>
    <t>b40057</t>
  </si>
  <si>
    <t>b40058</t>
  </si>
  <si>
    <t>b40059</t>
  </si>
  <si>
    <t>b40060</t>
  </si>
  <si>
    <t>b40061</t>
  </si>
  <si>
    <t>b40062</t>
  </si>
  <si>
    <t>b40063</t>
  </si>
  <si>
    <t>b40064</t>
  </si>
  <si>
    <t>b40065</t>
  </si>
  <si>
    <t>b40066</t>
  </si>
  <si>
    <t>b40067</t>
  </si>
  <si>
    <t>b40068</t>
  </si>
  <si>
    <t>b40069</t>
  </si>
  <si>
    <t>b40070</t>
  </si>
  <si>
    <t>b40071</t>
  </si>
  <si>
    <t>b40072</t>
  </si>
  <si>
    <t>b40073</t>
  </si>
  <si>
    <t>b40074</t>
  </si>
  <si>
    <t>b40075</t>
  </si>
  <si>
    <t>b40076</t>
  </si>
  <si>
    <t>b40077</t>
  </si>
  <si>
    <t>b40078</t>
  </si>
  <si>
    <t>b40079</t>
  </si>
  <si>
    <t>b40080</t>
  </si>
  <si>
    <t>b40081</t>
  </si>
  <si>
    <t>b40082</t>
  </si>
  <si>
    <t>b40083</t>
  </si>
  <si>
    <t>b40084</t>
  </si>
  <si>
    <t>b40085</t>
  </si>
  <si>
    <t>b40086</t>
  </si>
  <si>
    <t>b40087</t>
  </si>
  <si>
    <t>b40088</t>
  </si>
  <si>
    <t>b40089</t>
  </si>
  <si>
    <t>b40090</t>
  </si>
  <si>
    <t>b40091</t>
  </si>
  <si>
    <t>b40092</t>
  </si>
  <si>
    <t>関根　美凪</t>
  </si>
  <si>
    <t>せきね　みなぎ</t>
  </si>
  <si>
    <t>b40093</t>
  </si>
  <si>
    <t>b40094</t>
  </si>
  <si>
    <t>b40095</t>
  </si>
  <si>
    <t>b40096</t>
  </si>
  <si>
    <t>b40097</t>
  </si>
  <si>
    <t>b40098</t>
  </si>
  <si>
    <t>b40099</t>
  </si>
  <si>
    <t>b40100</t>
  </si>
  <si>
    <t>b40101</t>
  </si>
  <si>
    <t>おんた　さき</t>
  </si>
  <si>
    <t>b40102</t>
  </si>
  <si>
    <t>b40103</t>
  </si>
  <si>
    <t>b40104</t>
  </si>
  <si>
    <t>b40105</t>
  </si>
  <si>
    <t>b40106</t>
  </si>
  <si>
    <t>b40107</t>
  </si>
  <si>
    <t>b40108</t>
  </si>
  <si>
    <t>b40109</t>
  </si>
  <si>
    <t>b40110</t>
  </si>
  <si>
    <t>b40111</t>
  </si>
  <si>
    <t>b40112</t>
  </si>
  <si>
    <t>b40113</t>
  </si>
  <si>
    <t>b40114</t>
  </si>
  <si>
    <t>b40115</t>
  </si>
  <si>
    <t>b40116</t>
  </si>
  <si>
    <t>b40117</t>
  </si>
  <si>
    <t>b40118</t>
  </si>
  <si>
    <t>b40119</t>
  </si>
  <si>
    <t>b40120</t>
  </si>
  <si>
    <t>b40121</t>
  </si>
  <si>
    <t>b40122</t>
  </si>
  <si>
    <t>b40123</t>
  </si>
  <si>
    <t>b40124</t>
  </si>
  <si>
    <t>b40125</t>
  </si>
  <si>
    <t>b40126</t>
  </si>
  <si>
    <t>b40127</t>
  </si>
  <si>
    <t>b40128</t>
  </si>
  <si>
    <t>b40129</t>
  </si>
  <si>
    <t>b40130</t>
  </si>
  <si>
    <t>b40131</t>
  </si>
  <si>
    <t>b40132</t>
  </si>
  <si>
    <t>b40133</t>
  </si>
  <si>
    <t>b40134</t>
  </si>
  <si>
    <t>b40135</t>
  </si>
  <si>
    <t>b40136</t>
  </si>
  <si>
    <t>b40137</t>
  </si>
  <si>
    <t>b40138</t>
  </si>
  <si>
    <t>b40139</t>
  </si>
  <si>
    <t>b40140</t>
  </si>
  <si>
    <t>b40141</t>
  </si>
  <si>
    <t>b40142</t>
  </si>
  <si>
    <t>b40143</t>
  </si>
  <si>
    <t>b40144</t>
  </si>
  <si>
    <t>b40145</t>
  </si>
  <si>
    <t>×</t>
  </si>
  <si>
    <t>b40146</t>
  </si>
  <si>
    <t>b40147</t>
  </si>
  <si>
    <t>b40148</t>
  </si>
  <si>
    <t>b40149</t>
  </si>
  <si>
    <t>b40150</t>
  </si>
  <si>
    <t>b40151</t>
  </si>
  <si>
    <t>b40152</t>
  </si>
  <si>
    <t>b40153</t>
  </si>
  <si>
    <t>b40154</t>
  </si>
  <si>
    <t>大平　珠来</t>
  </si>
  <si>
    <t>おおだい　みくる</t>
  </si>
  <si>
    <t>b40155</t>
  </si>
  <si>
    <t>983-0836</t>
    <phoneticPr fontId="1"/>
  </si>
  <si>
    <t>宮城県仙台市宮城野区幸町</t>
    <rPh sb="0" eb="12">
      <t>９８３－０８３６</t>
    </rPh>
    <phoneticPr fontId="1"/>
  </si>
  <si>
    <t>2丁目5-20-407</t>
    <rPh sb="1" eb="3">
      <t>チョウメ</t>
    </rPh>
    <phoneticPr fontId="1"/>
  </si>
  <si>
    <t>022-342-1337</t>
    <phoneticPr fontId="1"/>
  </si>
  <si>
    <t>山形県</t>
    <phoneticPr fontId="1"/>
  </si>
  <si>
    <t>山形ジュニアＤＯＬＣＥ</t>
    <rPh sb="0" eb="2">
      <t>ヤマガタ</t>
    </rPh>
    <phoneticPr fontId="1"/>
  </si>
  <si>
    <t>やまがたじゅにあどるちぇ</t>
    <phoneticPr fontId="1"/>
  </si>
  <si>
    <t>高橋　彩</t>
    <rPh sb="0" eb="2">
      <t>タカハシ</t>
    </rPh>
    <rPh sb="3" eb="4">
      <t>アヤ</t>
    </rPh>
    <phoneticPr fontId="1"/>
  </si>
  <si>
    <t>代表</t>
    <phoneticPr fontId="1"/>
  </si>
  <si>
    <t>990-2381</t>
    <phoneticPr fontId="1"/>
  </si>
  <si>
    <t>山形県山形市常明寺</t>
    <rPh sb="0" eb="9">
      <t>９９０－２３８１</t>
    </rPh>
    <phoneticPr fontId="1"/>
  </si>
  <si>
    <t>1208-3</t>
    <phoneticPr fontId="1"/>
  </si>
  <si>
    <t>023-644-7889</t>
    <phoneticPr fontId="1"/>
  </si>
  <si>
    <t>080-3324-1608</t>
    <phoneticPr fontId="1"/>
  </si>
  <si>
    <t>浅沼　夏奈</t>
    <phoneticPr fontId="1"/>
  </si>
  <si>
    <t>責任者</t>
    <rPh sb="0" eb="3">
      <t>セキニンシャ</t>
    </rPh>
    <phoneticPr fontId="1"/>
  </si>
  <si>
    <t>997-0032</t>
    <phoneticPr fontId="1"/>
  </si>
  <si>
    <t>山形県鶴岡市上畑町</t>
    <phoneticPr fontId="1"/>
  </si>
  <si>
    <t>8-62</t>
    <phoneticPr fontId="1"/>
  </si>
  <si>
    <t>080-1832-1702</t>
    <phoneticPr fontId="1"/>
  </si>
  <si>
    <t>0235-22-8146</t>
    <phoneticPr fontId="1"/>
  </si>
  <si>
    <t>natsunova.records712@docomo.ne.jp</t>
    <phoneticPr fontId="1"/>
  </si>
  <si>
    <t>022-231-8051</t>
    <phoneticPr fontId="1"/>
  </si>
  <si>
    <t>090-2953-4446</t>
    <phoneticPr fontId="1"/>
  </si>
  <si>
    <t>ha29ru29soleil@gmail.com</t>
    <phoneticPr fontId="1"/>
  </si>
  <si>
    <t>B5G0056</t>
  </si>
  <si>
    <t>高橋　凛音</t>
  </si>
  <si>
    <t>たかはし　りんね</t>
  </si>
  <si>
    <t>b40158</t>
  </si>
  <si>
    <t>星野　杏夏</t>
  </si>
  <si>
    <t>ほしの　あんな</t>
  </si>
  <si>
    <t>b40159</t>
  </si>
  <si>
    <t>b40160</t>
  </si>
  <si>
    <t>b40161</t>
  </si>
  <si>
    <t>b40162</t>
  </si>
  <si>
    <t>b40163</t>
  </si>
  <si>
    <t>b40164</t>
  </si>
  <si>
    <t>b40165</t>
  </si>
  <si>
    <t>b40166</t>
  </si>
  <si>
    <t>b40167</t>
  </si>
  <si>
    <t>b40168</t>
  </si>
  <si>
    <t>b40169</t>
  </si>
  <si>
    <t>b40170</t>
  </si>
  <si>
    <t>b40171</t>
  </si>
  <si>
    <t>b40172</t>
  </si>
  <si>
    <t>b40173</t>
  </si>
  <si>
    <t>b40174</t>
  </si>
  <si>
    <t>b40175</t>
  </si>
  <si>
    <t>B5G0056</t>
    <phoneticPr fontId="1"/>
  </si>
  <si>
    <t>B3G0055</t>
    <phoneticPr fontId="1"/>
  </si>
  <si>
    <t>松田　真木子</t>
  </si>
  <si>
    <t>b40176</t>
  </si>
  <si>
    <t>まつだ　まきこ</t>
  </si>
  <si>
    <t>b40177</t>
  </si>
  <si>
    <t>東海林　楓</t>
  </si>
  <si>
    <t>しょうじ　かえで</t>
  </si>
  <si>
    <t>b40178</t>
  </si>
  <si>
    <t>b40179</t>
  </si>
  <si>
    <t>柴田　春凪</t>
  </si>
  <si>
    <t>しばた　はるな</t>
  </si>
  <si>
    <t>b40180</t>
  </si>
  <si>
    <t>加藤　輝月</t>
  </si>
  <si>
    <t>かとう　きづき</t>
  </si>
  <si>
    <t>b40181</t>
  </si>
  <si>
    <t>b40182</t>
  </si>
  <si>
    <t>矢部　絵玲菜</t>
  </si>
  <si>
    <t>やべ　えれな</t>
  </si>
  <si>
    <t>b40183</t>
  </si>
  <si>
    <t>b40184</t>
  </si>
  <si>
    <t>b40185</t>
  </si>
  <si>
    <t>b40186</t>
  </si>
  <si>
    <t>b40187</t>
  </si>
  <si>
    <t>b40188</t>
  </si>
  <si>
    <t>b40189</t>
  </si>
  <si>
    <t>b40190</t>
  </si>
  <si>
    <t>b40191</t>
  </si>
  <si>
    <t>b40192</t>
  </si>
  <si>
    <t>阿部　恋果</t>
  </si>
  <si>
    <t>あべ　れんか</t>
  </si>
  <si>
    <t>b40193</t>
  </si>
  <si>
    <t>澤村　胡春</t>
  </si>
  <si>
    <t>さわむら　こはる</t>
  </si>
  <si>
    <t>b40194</t>
  </si>
  <si>
    <t>長岡　初音</t>
  </si>
  <si>
    <t>ながおか　はつね</t>
  </si>
  <si>
    <t>b40195</t>
  </si>
  <si>
    <t>藤村　香穂美</t>
  </si>
  <si>
    <t>ふじむら　かほみ</t>
  </si>
  <si>
    <t>b40196</t>
  </si>
  <si>
    <t>倉重　瑞希</t>
  </si>
  <si>
    <t>くらしげ　みずき</t>
  </si>
  <si>
    <t>b40197</t>
  </si>
  <si>
    <t>前川　陽和</t>
  </si>
  <si>
    <t>まえかわ　ひより</t>
  </si>
  <si>
    <t>b40198</t>
  </si>
  <si>
    <t>宮田　菜々子</t>
  </si>
  <si>
    <t>みやた　ななこ</t>
  </si>
  <si>
    <t>b40199</t>
  </si>
  <si>
    <t>小泉　香乃</t>
  </si>
  <si>
    <t>こいずみ　かの</t>
  </si>
  <si>
    <t>b40200</t>
  </si>
  <si>
    <t>佐々木　まゆ</t>
  </si>
  <si>
    <t>b40201</t>
  </si>
  <si>
    <t>菊地　藍</t>
  </si>
  <si>
    <t>きくち　あい</t>
  </si>
  <si>
    <t>b40202</t>
  </si>
  <si>
    <t>090-7793-9782</t>
    <phoneticPr fontId="1"/>
  </si>
  <si>
    <t>大河　ひとみ</t>
    <rPh sb="0" eb="2">
      <t>オオカワ</t>
    </rPh>
    <phoneticPr fontId="1"/>
  </si>
  <si>
    <t>後藤　美佐</t>
    <rPh sb="0" eb="2">
      <t>ゴトウ</t>
    </rPh>
    <rPh sb="3" eb="4">
      <t>ミ</t>
    </rPh>
    <rPh sb="4" eb="5">
      <t>サ</t>
    </rPh>
    <phoneticPr fontId="1"/>
  </si>
  <si>
    <t>代表</t>
    <phoneticPr fontId="1"/>
  </si>
  <si>
    <t>川口　珠侑</t>
  </si>
  <si>
    <t>かわぐち　みゆう</t>
  </si>
  <si>
    <t>b40203</t>
  </si>
  <si>
    <t>松江　紅葉</t>
  </si>
  <si>
    <t>まつえ　もみじ</t>
  </si>
  <si>
    <t>b40204</t>
  </si>
  <si>
    <t>工藤　沙和子</t>
  </si>
  <si>
    <t>くどう　さわこ</t>
  </si>
  <si>
    <t>b40205</t>
  </si>
  <si>
    <t>アルトトロム　アリシア</t>
  </si>
  <si>
    <t>あるすとろむ　ありしあ</t>
  </si>
  <si>
    <t>b40206</t>
  </si>
  <si>
    <t>大友　侑子</t>
  </si>
  <si>
    <t>おおとも　ゆうこ</t>
  </si>
  <si>
    <t>b40207</t>
  </si>
  <si>
    <t>阿部　愛美</t>
  </si>
  <si>
    <t>あべ　まなみ</t>
  </si>
  <si>
    <t>b40208</t>
  </si>
  <si>
    <t>松原　穂乃花</t>
  </si>
  <si>
    <t>まつばら　ほのか</t>
  </si>
  <si>
    <t>b40209</t>
  </si>
  <si>
    <t>b40210</t>
  </si>
  <si>
    <t>b40211</t>
  </si>
  <si>
    <t>b40212</t>
  </si>
  <si>
    <t>b40213</t>
  </si>
  <si>
    <t>b40214</t>
  </si>
  <si>
    <t>佐々木　遥</t>
  </si>
  <si>
    <t>b40215</t>
  </si>
  <si>
    <t>b40216</t>
  </si>
  <si>
    <t>b40217</t>
  </si>
  <si>
    <t>b40218</t>
  </si>
  <si>
    <t>b40219</t>
  </si>
  <si>
    <t>b40220</t>
  </si>
  <si>
    <t>b40221</t>
  </si>
  <si>
    <t>バトンチームＳｕｎｆｌｏｗｅｒ</t>
    <phoneticPr fontId="1"/>
  </si>
  <si>
    <t>ばとんちーむさんふらわー</t>
    <phoneticPr fontId="1"/>
  </si>
  <si>
    <t>小向　真里奈</t>
    <rPh sb="0" eb="2">
      <t>コムカイ</t>
    </rPh>
    <rPh sb="3" eb="5">
      <t>マリ</t>
    </rPh>
    <rPh sb="5" eb="6">
      <t>ナ</t>
    </rPh>
    <phoneticPr fontId="1"/>
  </si>
  <si>
    <t>代表</t>
    <phoneticPr fontId="1"/>
  </si>
  <si>
    <t>020-0831</t>
    <phoneticPr fontId="1"/>
  </si>
  <si>
    <t>岩手県盛岡市三本柳</t>
    <rPh sb="0" eb="9">
      <t>０２０－０８３１</t>
    </rPh>
    <phoneticPr fontId="1"/>
  </si>
  <si>
    <t>23-106-1　ヴィオラⅢ　Ａ102</t>
    <phoneticPr fontId="1"/>
  </si>
  <si>
    <t>019-661-4665</t>
    <phoneticPr fontId="1"/>
  </si>
  <si>
    <t>090-5845-9507</t>
    <phoneticPr fontId="1"/>
  </si>
  <si>
    <t>k.maricom31@gmail.com</t>
    <phoneticPr fontId="1"/>
  </si>
  <si>
    <t>B2G0057</t>
    <phoneticPr fontId="1"/>
  </si>
  <si>
    <t>B2G0057</t>
  </si>
  <si>
    <t>安保　菜々華</t>
  </si>
  <si>
    <t>あんぼ　ななか</t>
  </si>
  <si>
    <t>b40222</t>
  </si>
  <si>
    <t>島田　理来</t>
  </si>
  <si>
    <t>しまだ　りこ</t>
  </si>
  <si>
    <t>b40223</t>
  </si>
  <si>
    <t>b40224</t>
  </si>
  <si>
    <t>b40225</t>
  </si>
  <si>
    <t>b40226</t>
  </si>
  <si>
    <t>b40227</t>
  </si>
  <si>
    <t>b40228</t>
  </si>
  <si>
    <t>秋山　雄哉</t>
  </si>
  <si>
    <t>あきやま　ゆうや</t>
  </si>
  <si>
    <t>b40229</t>
  </si>
  <si>
    <t>b40230</t>
  </si>
  <si>
    <t>b40231</t>
  </si>
  <si>
    <t>b40232</t>
  </si>
  <si>
    <t>b40233</t>
  </si>
  <si>
    <t>b40234</t>
  </si>
  <si>
    <t>b40235</t>
  </si>
  <si>
    <t>b40236</t>
  </si>
  <si>
    <t>b40237</t>
  </si>
  <si>
    <t>b40238</t>
  </si>
  <si>
    <t>b40239</t>
  </si>
  <si>
    <t>b40240</t>
  </si>
  <si>
    <t>b40241</t>
  </si>
  <si>
    <t>b40242</t>
  </si>
  <si>
    <t>b40243</t>
  </si>
  <si>
    <t>b40244</t>
  </si>
  <si>
    <t>舘浦　羽奏</t>
  </si>
  <si>
    <t>たてうら　わかな</t>
  </si>
  <si>
    <t>b40245</t>
  </si>
  <si>
    <t>池田　有花</t>
  </si>
  <si>
    <t>いけだ　ゆか</t>
  </si>
  <si>
    <t>b40246</t>
  </si>
  <si>
    <t>石井　音緒</t>
  </si>
  <si>
    <t>いしい　ねお</t>
  </si>
  <si>
    <t>b40247</t>
  </si>
  <si>
    <t>b40260</t>
  </si>
  <si>
    <t>b40261</t>
  </si>
  <si>
    <t>b40262</t>
  </si>
  <si>
    <t>b40263</t>
  </si>
  <si>
    <t>b40264</t>
  </si>
  <si>
    <t>b40265</t>
  </si>
  <si>
    <t>b40266</t>
  </si>
  <si>
    <t>岡野　樺鈴</t>
  </si>
  <si>
    <t>おかの　かりん</t>
  </si>
  <si>
    <t>b40267</t>
  </si>
  <si>
    <t>安田　愛華</t>
  </si>
  <si>
    <t>やすだ　まなか</t>
  </si>
  <si>
    <t>b40268</t>
  </si>
  <si>
    <t>和井内　早希</t>
  </si>
  <si>
    <t>わいない　さき</t>
  </si>
  <si>
    <t>b40269</t>
  </si>
  <si>
    <t>佐藤　美咲</t>
    <rPh sb="3" eb="5">
      <t>ミサキ</t>
    </rPh>
    <phoneticPr fontId="1"/>
  </si>
  <si>
    <t>教諭・顧問</t>
    <rPh sb="0" eb="2">
      <t>キョウユ</t>
    </rPh>
    <rPh sb="3" eb="5">
      <t>コモン</t>
    </rPh>
    <phoneticPr fontId="1"/>
  </si>
  <si>
    <t>090-6195-4319</t>
    <phoneticPr fontId="1"/>
  </si>
  <si>
    <t>高橋　夢実</t>
  </si>
  <si>
    <t>たかはし　ゆめみ</t>
  </si>
  <si>
    <t>b40270</t>
  </si>
  <si>
    <t>b40271</t>
  </si>
  <si>
    <t>b40272</t>
  </si>
  <si>
    <t>b40273</t>
  </si>
  <si>
    <t>b40274</t>
  </si>
  <si>
    <t>b40275</t>
  </si>
  <si>
    <t>b40276</t>
  </si>
  <si>
    <t>b40277</t>
  </si>
  <si>
    <t>佐藤　鈴</t>
  </si>
  <si>
    <t>b40278</t>
  </si>
  <si>
    <t>高橋　花歩</t>
  </si>
  <si>
    <t>たかはし　かほ</t>
  </si>
  <si>
    <t>b40279</t>
  </si>
  <si>
    <t>西村　朋音</t>
  </si>
  <si>
    <t>にしむら　ともね</t>
  </si>
  <si>
    <t>b40280</t>
  </si>
  <si>
    <t>山田　美月</t>
  </si>
  <si>
    <t>やまだ　みづき</t>
  </si>
  <si>
    <t>b40281</t>
  </si>
  <si>
    <t>b40282</t>
  </si>
  <si>
    <t>b40283</t>
  </si>
  <si>
    <t>b40284</t>
  </si>
  <si>
    <t>b40285</t>
  </si>
  <si>
    <t>b40286</t>
  </si>
  <si>
    <t>b40287</t>
  </si>
  <si>
    <t>b40288</t>
  </si>
  <si>
    <t>b40289</t>
  </si>
  <si>
    <t>b40290</t>
  </si>
  <si>
    <t>b40291</t>
  </si>
  <si>
    <t>b40292</t>
  </si>
  <si>
    <t>b40293</t>
  </si>
  <si>
    <t>b40294</t>
  </si>
  <si>
    <t>b40295</t>
  </si>
  <si>
    <t>b40296</t>
  </si>
  <si>
    <t>b40297</t>
  </si>
  <si>
    <t>b40298</t>
  </si>
  <si>
    <t>b40299</t>
  </si>
  <si>
    <t>b40300</t>
  </si>
  <si>
    <t>b40301</t>
  </si>
  <si>
    <t>b40302</t>
  </si>
  <si>
    <t>b40303</t>
  </si>
  <si>
    <t>b40304</t>
  </si>
  <si>
    <t>b40305</t>
  </si>
  <si>
    <t>b40306</t>
  </si>
  <si>
    <t>b40307</t>
  </si>
  <si>
    <t>b40308</t>
  </si>
  <si>
    <t>b40309</t>
  </si>
  <si>
    <t>b40310</t>
  </si>
  <si>
    <t>b40311</t>
  </si>
  <si>
    <t>b40312</t>
  </si>
  <si>
    <t>b40313</t>
  </si>
  <si>
    <t>岡田　七海</t>
  </si>
  <si>
    <t>おかだ　ななみ</t>
  </si>
  <si>
    <t>b40314</t>
  </si>
  <si>
    <t>b40315</t>
  </si>
  <si>
    <t>b40316</t>
  </si>
  <si>
    <t>b40317</t>
  </si>
  <si>
    <t>b40318</t>
  </si>
  <si>
    <t>b40319</t>
  </si>
  <si>
    <t>b40320</t>
  </si>
  <si>
    <t>b40321</t>
  </si>
  <si>
    <t>b40322</t>
  </si>
  <si>
    <t>b40323</t>
  </si>
  <si>
    <t>b40324</t>
  </si>
  <si>
    <t>b40325</t>
  </si>
  <si>
    <t>b40326</t>
  </si>
  <si>
    <t>b40327</t>
  </si>
  <si>
    <t>b40328</t>
  </si>
  <si>
    <t>b40329</t>
  </si>
  <si>
    <t>b40330</t>
  </si>
  <si>
    <t>b40331</t>
  </si>
  <si>
    <t>b40332</t>
  </si>
  <si>
    <t>b40333</t>
  </si>
  <si>
    <t>金澤　桃花</t>
  </si>
  <si>
    <t>かなざわ　ももか</t>
  </si>
  <si>
    <t>b40334</t>
  </si>
  <si>
    <t>谷　茜音</t>
  </si>
  <si>
    <t>たに　あかね</t>
  </si>
  <si>
    <t>b40335</t>
  </si>
  <si>
    <t>境　彩来</t>
  </si>
  <si>
    <t>さかい　さえら</t>
  </si>
  <si>
    <t>b40336</t>
  </si>
  <si>
    <t>沼舘　心佳</t>
  </si>
  <si>
    <t>ぬまだて　もとか</t>
  </si>
  <si>
    <t>b40337</t>
  </si>
  <si>
    <t>堀川　由比</t>
  </si>
  <si>
    <t>b40338</t>
  </si>
  <si>
    <t>藤井　実伶</t>
  </si>
  <si>
    <t>ふじい　みれい</t>
  </si>
  <si>
    <t>b40339</t>
  </si>
  <si>
    <t>藤井　琉衣</t>
  </si>
  <si>
    <t>ふじい　るい</t>
  </si>
  <si>
    <t>b40340</t>
  </si>
  <si>
    <t>根本　美沙</t>
  </si>
  <si>
    <t>ねもと　みさ</t>
  </si>
  <si>
    <t>b40341</t>
  </si>
  <si>
    <t>田島　結愛</t>
  </si>
  <si>
    <t>たじま　ゆあ</t>
  </si>
  <si>
    <t>b40342</t>
  </si>
  <si>
    <t>佐藤　響子</t>
  </si>
  <si>
    <t>さとう　きょうこ</t>
  </si>
  <si>
    <t>b40343</t>
  </si>
  <si>
    <t>小林　那奈</t>
  </si>
  <si>
    <t>こばやし　なな</t>
  </si>
  <si>
    <t>b40344</t>
  </si>
  <si>
    <t>阿部　日和</t>
  </si>
  <si>
    <t>あべ　ひより</t>
  </si>
  <si>
    <t>b40345</t>
  </si>
  <si>
    <t>山内　美優</t>
  </si>
  <si>
    <t>やまうち　みゆ</t>
  </si>
  <si>
    <t>b40346</t>
  </si>
  <si>
    <t>菊池　稀衣</t>
  </si>
  <si>
    <t>きくち　のい</t>
  </si>
  <si>
    <t>b40347</t>
  </si>
  <si>
    <t>三上　愛子</t>
  </si>
  <si>
    <t>みかみ　あいこ</t>
  </si>
  <si>
    <t>b40348</t>
  </si>
  <si>
    <t>貝守　祐咲</t>
  </si>
  <si>
    <t>かいもり　ゆら</t>
  </si>
  <si>
    <t>b40349</t>
  </si>
  <si>
    <t>矢口　愛唯</t>
  </si>
  <si>
    <t>やぐち　めい</t>
  </si>
  <si>
    <t>b40350</t>
  </si>
  <si>
    <t>b40351</t>
  </si>
  <si>
    <t>b40352</t>
  </si>
  <si>
    <t>b40353</t>
  </si>
  <si>
    <t>b40354</t>
  </si>
  <si>
    <t>b40355</t>
  </si>
  <si>
    <t>b40356</t>
  </si>
  <si>
    <t>b40357</t>
  </si>
  <si>
    <t>b40358</t>
  </si>
  <si>
    <t>b40359</t>
  </si>
  <si>
    <t>b40360</t>
  </si>
  <si>
    <t>b40361</t>
  </si>
  <si>
    <t>b40362</t>
  </si>
  <si>
    <t>b40363</t>
  </si>
  <si>
    <t>b40364</t>
  </si>
  <si>
    <t>b40365</t>
  </si>
  <si>
    <t>b40366</t>
  </si>
  <si>
    <t>b40367</t>
  </si>
  <si>
    <t>b40368</t>
  </si>
  <si>
    <t>b40369</t>
  </si>
  <si>
    <t>b40370</t>
  </si>
  <si>
    <t>b40371</t>
  </si>
  <si>
    <t>b40372</t>
  </si>
  <si>
    <t>b40373</t>
  </si>
  <si>
    <t>b40374</t>
  </si>
  <si>
    <t>b40375</t>
  </si>
  <si>
    <t>b40376</t>
  </si>
  <si>
    <t>b40377</t>
  </si>
  <si>
    <t>b40378</t>
  </si>
  <si>
    <t>岩澤　花菜</t>
  </si>
  <si>
    <t>いわさわ　はな</t>
  </si>
  <si>
    <t>b40379</t>
  </si>
  <si>
    <t>b40380</t>
  </si>
  <si>
    <t>b40381</t>
  </si>
  <si>
    <t>b40382</t>
  </si>
  <si>
    <t>b40383</t>
  </si>
  <si>
    <t>b40384</t>
  </si>
  <si>
    <t>b40385</t>
  </si>
  <si>
    <t>b40386</t>
  </si>
  <si>
    <t>b40387</t>
  </si>
  <si>
    <t>b40388</t>
  </si>
  <si>
    <t>b40389</t>
  </si>
  <si>
    <t>b40390</t>
  </si>
  <si>
    <t>b40391</t>
  </si>
  <si>
    <t>b40392</t>
  </si>
  <si>
    <t>b40393</t>
  </si>
  <si>
    <t>b40394</t>
  </si>
  <si>
    <t>b40395</t>
  </si>
  <si>
    <t>b40396</t>
  </si>
  <si>
    <t>b40397</t>
  </si>
  <si>
    <t>b40398</t>
  </si>
  <si>
    <t>佐藤　七海</t>
  </si>
  <si>
    <t>さとう　ななみ</t>
  </si>
  <si>
    <t>b40399</t>
  </si>
  <si>
    <t>佐藤　想夏</t>
  </si>
  <si>
    <t>さとう　そな</t>
  </si>
  <si>
    <t>b40400</t>
  </si>
  <si>
    <t>南部　杏夏</t>
  </si>
  <si>
    <t>なんぶ　あんな</t>
  </si>
  <si>
    <t>b40401</t>
  </si>
  <si>
    <t>髙橋　知花</t>
  </si>
  <si>
    <t>たかはし　ちはな</t>
  </si>
  <si>
    <t>b40402</t>
  </si>
  <si>
    <t>b40403</t>
  </si>
  <si>
    <t>b40404</t>
  </si>
  <si>
    <t>b40405</t>
  </si>
  <si>
    <t>b40406</t>
  </si>
  <si>
    <t>b40407</t>
  </si>
  <si>
    <t>b40408</t>
  </si>
  <si>
    <t>b40409</t>
  </si>
  <si>
    <t>b40410</t>
  </si>
  <si>
    <t>b40411</t>
  </si>
  <si>
    <t>b40412</t>
  </si>
  <si>
    <t>b40413</t>
  </si>
  <si>
    <t>b40414</t>
  </si>
  <si>
    <t>b40415</t>
  </si>
  <si>
    <t>b40416</t>
  </si>
  <si>
    <t>堀井　苺</t>
  </si>
  <si>
    <t>ほりい　いちご</t>
  </si>
  <si>
    <t>b40417</t>
  </si>
  <si>
    <t>髙野　陽</t>
  </si>
  <si>
    <t>たかの　ひなた</t>
  </si>
  <si>
    <t>b40418</t>
  </si>
  <si>
    <t>加藤　結衣</t>
  </si>
  <si>
    <t>かとう　ゆい</t>
  </si>
  <si>
    <t>b40419</t>
  </si>
  <si>
    <t>齊藤　喜子</t>
  </si>
  <si>
    <t>さいとう　きこ</t>
  </si>
  <si>
    <t>b40420</t>
  </si>
  <si>
    <t>黒石　菜緒</t>
  </si>
  <si>
    <t>くろいし　なお</t>
  </si>
  <si>
    <t>b40421</t>
  </si>
  <si>
    <t>佐々木　彩乃</t>
  </si>
  <si>
    <t>ささき　あやの</t>
  </si>
  <si>
    <t>b40422</t>
  </si>
  <si>
    <t>b40423</t>
  </si>
  <si>
    <t>b40424</t>
  </si>
  <si>
    <t>b40425</t>
  </si>
  <si>
    <t>宮内　愛結</t>
  </si>
  <si>
    <t>みやうち　あゆ</t>
  </si>
  <si>
    <t>b40426</t>
  </si>
  <si>
    <t>田村　乃彩</t>
  </si>
  <si>
    <t>たむら　のあ</t>
  </si>
  <si>
    <t>b40427</t>
  </si>
  <si>
    <t>佐藤　薫</t>
    <rPh sb="0" eb="2">
      <t>サトウ</t>
    </rPh>
    <rPh sb="3" eb="4">
      <t>カオル</t>
    </rPh>
    <phoneticPr fontId="1"/>
  </si>
  <si>
    <t>b40428</t>
  </si>
  <si>
    <t>b40429</t>
  </si>
  <si>
    <t>b40430</t>
  </si>
  <si>
    <t>b40431</t>
  </si>
  <si>
    <t>泉　愛莉</t>
  </si>
  <si>
    <t>いずみ　あいり</t>
  </si>
  <si>
    <t>b40432</t>
  </si>
  <si>
    <t>佐藤　優月</t>
  </si>
  <si>
    <t>さとう　ゆづき</t>
  </si>
  <si>
    <t>b40433</t>
  </si>
  <si>
    <t>千田　妃彩</t>
  </si>
  <si>
    <t>ちだ　ひいろ</t>
  </si>
  <si>
    <t>b40434</t>
  </si>
  <si>
    <t>吉田　香歩</t>
  </si>
  <si>
    <t>よしだ　かほ</t>
  </si>
  <si>
    <t>b40435</t>
  </si>
  <si>
    <t>阿部　凪沙</t>
  </si>
  <si>
    <t>あべ　なぎさ</t>
  </si>
  <si>
    <t>b40436</t>
  </si>
  <si>
    <t>b40451</t>
  </si>
  <si>
    <t>b40452</t>
  </si>
  <si>
    <t>b40453</t>
  </si>
  <si>
    <t>b40454</t>
  </si>
  <si>
    <t>b40455</t>
  </si>
  <si>
    <t>b40456</t>
  </si>
  <si>
    <t>b40457</t>
  </si>
  <si>
    <t>b40458</t>
  </si>
  <si>
    <t>網代　桃香</t>
  </si>
  <si>
    <t>あじろ　ももか</t>
  </si>
  <si>
    <t>b40459</t>
  </si>
  <si>
    <t>b40460</t>
  </si>
  <si>
    <t>尾形　碧雪</t>
  </si>
  <si>
    <t>おがた　みゆき</t>
  </si>
  <si>
    <t>b40461</t>
  </si>
  <si>
    <t>相原　菜乙香</t>
  </si>
  <si>
    <t>あいはら　なおか</t>
  </si>
  <si>
    <t>b40462</t>
  </si>
  <si>
    <t>梅津　彩香</t>
  </si>
  <si>
    <t>うめつ　あやか</t>
  </si>
  <si>
    <t>b40463</t>
  </si>
  <si>
    <t>遠藤　葉菜永</t>
  </si>
  <si>
    <t>えんどう　はなえ</t>
  </si>
  <si>
    <t>b40464</t>
  </si>
  <si>
    <t>今野　樹里香</t>
  </si>
  <si>
    <t>こんの　じゅりか</t>
  </si>
  <si>
    <t>b40465</t>
  </si>
  <si>
    <t>星　乃碧</t>
  </si>
  <si>
    <t>ほし　のあ</t>
  </si>
  <si>
    <t>b40466</t>
  </si>
  <si>
    <t>安倍　木実</t>
  </si>
  <si>
    <t>あべ　このみ</t>
  </si>
  <si>
    <t>b40467</t>
  </si>
  <si>
    <t>阿部　舞々</t>
  </si>
  <si>
    <t>あべ　まいまい</t>
  </si>
  <si>
    <t>b40468</t>
  </si>
  <si>
    <t>峯岸　このみ</t>
  </si>
  <si>
    <t>みねぎし　このみ</t>
  </si>
  <si>
    <t>b40469</t>
  </si>
  <si>
    <t>b40470</t>
  </si>
  <si>
    <t>b40471</t>
  </si>
  <si>
    <t>b40472</t>
  </si>
  <si>
    <t>b40473</t>
  </si>
  <si>
    <t>b40474</t>
  </si>
  <si>
    <t>b40475</t>
  </si>
  <si>
    <t>b40476</t>
  </si>
  <si>
    <t>米沢　実恩</t>
  </si>
  <si>
    <t>よねざわ　みお</t>
  </si>
  <si>
    <t>b40477</t>
  </si>
  <si>
    <t>元由　実夢</t>
  </si>
  <si>
    <t>もとよし　みむ</t>
  </si>
  <si>
    <t>b40478</t>
  </si>
  <si>
    <t>吉田　茉央</t>
  </si>
  <si>
    <t>よしだ　まお</t>
  </si>
  <si>
    <t>b40479</t>
  </si>
  <si>
    <t>中原　璃子</t>
  </si>
  <si>
    <t>なかはら　りこ</t>
  </si>
  <si>
    <t>b40480</t>
  </si>
  <si>
    <t>b2G0046</t>
  </si>
  <si>
    <t>b40481</t>
  </si>
  <si>
    <t>b40482</t>
  </si>
  <si>
    <t>b40483</t>
  </si>
  <si>
    <t>b40484</t>
  </si>
  <si>
    <t>b40485</t>
  </si>
  <si>
    <t>b40486</t>
  </si>
  <si>
    <t>b40487</t>
  </si>
  <si>
    <t>b40488</t>
  </si>
  <si>
    <t>b40489</t>
  </si>
  <si>
    <t>b40490</t>
  </si>
  <si>
    <t>b40491</t>
  </si>
  <si>
    <t>b40492</t>
  </si>
  <si>
    <t>千葉　里々憧</t>
  </si>
  <si>
    <t>ちば　りりあ</t>
  </si>
  <si>
    <t>b40493</t>
  </si>
  <si>
    <t>b40494</t>
  </si>
  <si>
    <t>b40495</t>
  </si>
  <si>
    <t>b40496</t>
  </si>
  <si>
    <t>b40497</t>
  </si>
  <si>
    <t>b40498</t>
  </si>
  <si>
    <t>こえだ　はるの</t>
  </si>
  <si>
    <t>b40499</t>
  </si>
  <si>
    <t>b40500</t>
  </si>
  <si>
    <t>b40501</t>
  </si>
  <si>
    <t>小清水　璃衣</t>
  </si>
  <si>
    <t>こしみず　るい</t>
  </si>
  <si>
    <t>b40502</t>
  </si>
  <si>
    <t>b40503</t>
  </si>
  <si>
    <t>b40504</t>
  </si>
  <si>
    <t>b40505</t>
  </si>
  <si>
    <t>b40506</t>
  </si>
  <si>
    <t>b40507</t>
  </si>
  <si>
    <t>b40508</t>
  </si>
  <si>
    <t>b40509</t>
  </si>
  <si>
    <t>b40510</t>
  </si>
  <si>
    <t>b40511</t>
  </si>
  <si>
    <t>b40512</t>
  </si>
  <si>
    <t>b40513</t>
  </si>
  <si>
    <t>b40514</t>
  </si>
  <si>
    <t>b40515</t>
  </si>
  <si>
    <t>b40516</t>
  </si>
  <si>
    <t>b40517</t>
  </si>
  <si>
    <t>b40518</t>
  </si>
  <si>
    <t>b40519</t>
  </si>
  <si>
    <t>b40520</t>
  </si>
  <si>
    <t>b40521</t>
  </si>
  <si>
    <t>b40522</t>
  </si>
  <si>
    <t>b40523</t>
  </si>
  <si>
    <t>b40524</t>
  </si>
  <si>
    <t>b40525</t>
  </si>
  <si>
    <t>b40526</t>
  </si>
  <si>
    <t>b40527</t>
  </si>
  <si>
    <t>b40528</t>
  </si>
  <si>
    <t>b40529</t>
  </si>
  <si>
    <t>b40530</t>
  </si>
  <si>
    <t>b40531</t>
  </si>
  <si>
    <t>b40532</t>
  </si>
  <si>
    <t>b40533</t>
  </si>
  <si>
    <t>b40534</t>
  </si>
  <si>
    <t>b40535</t>
  </si>
  <si>
    <t>b40536</t>
  </si>
  <si>
    <t>b40537</t>
  </si>
  <si>
    <t>b40538</t>
  </si>
  <si>
    <t>b40539</t>
  </si>
  <si>
    <t>b40540</t>
  </si>
  <si>
    <t>b40541</t>
  </si>
  <si>
    <t>b40542</t>
  </si>
  <si>
    <t>b40543</t>
  </si>
  <si>
    <t>b40544</t>
  </si>
  <si>
    <t>三上　幸豊</t>
  </si>
  <si>
    <t>みかみ　ゆきと</t>
  </si>
  <si>
    <t>b40545</t>
  </si>
  <si>
    <t>加藤　寧々</t>
  </si>
  <si>
    <t>かとう　ねね</t>
  </si>
  <si>
    <t>b40546</t>
  </si>
  <si>
    <t>今村　凛香</t>
  </si>
  <si>
    <t>いまむら　りんか</t>
  </si>
  <si>
    <t>b40547</t>
  </si>
  <si>
    <t>赤川　太</t>
    <rPh sb="0" eb="2">
      <t>アカガワ</t>
    </rPh>
    <rPh sb="3" eb="4">
      <t>フト</t>
    </rPh>
    <phoneticPr fontId="1"/>
  </si>
  <si>
    <t>b40548</t>
  </si>
  <si>
    <t>b40549</t>
  </si>
  <si>
    <t>b40550</t>
  </si>
  <si>
    <t>鈴木　英理奈</t>
  </si>
  <si>
    <t>すずき　えりな</t>
  </si>
  <si>
    <t>b40551</t>
  </si>
  <si>
    <t>b40552</t>
  </si>
  <si>
    <t>岩織　優花</t>
  </si>
  <si>
    <t>いわおり　ゆうか</t>
  </si>
  <si>
    <t>b40553</t>
  </si>
  <si>
    <t>B2G0014-1</t>
  </si>
  <si>
    <t>2005117732848115949146540B2G0014b40001</t>
  </si>
  <si>
    <t>B2G0014-2</t>
  </si>
  <si>
    <t>1695912908848115481200040B2G0014b40002</t>
  </si>
  <si>
    <t>B2G0014-3</t>
  </si>
  <si>
    <t>15225139008481200711266718016B2G0014b40003</t>
  </si>
  <si>
    <t>B2G0014-4</t>
  </si>
  <si>
    <t>14430156771982684811927617741B2G0014b40004</t>
  </si>
  <si>
    <t>B2G0014-5</t>
  </si>
  <si>
    <t>1649414390848118497180300B2G0014b40005</t>
  </si>
  <si>
    <t>B2G0014-6</t>
  </si>
  <si>
    <t>15415195461773284811546719837B2G0014b40006</t>
  </si>
  <si>
    <t>B2G0014-7</t>
  </si>
  <si>
    <t>2000912886848116737136100B2G0014b40007</t>
  </si>
  <si>
    <t>B2G0014-8</t>
  </si>
  <si>
    <t>2000912886848120004157270B2G0014b40008</t>
  </si>
  <si>
    <t>B2G0014-9</t>
  </si>
  <si>
    <t>2000912886848114187180160B2G0014b40009</t>
  </si>
  <si>
    <t>B2G0014-10</t>
  </si>
  <si>
    <t>1649414390848115406198380B2G0014b40010</t>
  </si>
  <si>
    <t>B2G0014-11</t>
  </si>
  <si>
    <t>14430156771982684811236120004B2G0014b40011</t>
  </si>
  <si>
    <t>B2G0014-12</t>
  </si>
  <si>
    <t>1649414390848119837144420B2G0014b40012</t>
  </si>
  <si>
    <t>B2G0014-13</t>
  </si>
  <si>
    <t>12363179558481926792949295B2G0014b40013</t>
  </si>
  <si>
    <t>0-1</t>
  </si>
  <si>
    <t>0</t>
  </si>
  <si>
    <t>2955017955848119749000b40014</t>
  </si>
  <si>
    <t>B2G0014-14</t>
  </si>
  <si>
    <t>1286916722848119492125850B2G0014b40015</t>
  </si>
  <si>
    <t>B2G0014-15</t>
  </si>
  <si>
    <t>1591819530848119520128860B2G0014b40016</t>
  </si>
  <si>
    <t>B2G0014-16</t>
  </si>
  <si>
    <t>146901387884811594900B2G0014b40017</t>
  </si>
  <si>
    <t>B2G0014-17</t>
  </si>
  <si>
    <t>2005117732848115951146540B2G0014b40018</t>
  </si>
  <si>
    <t>B2G0014-18</t>
  </si>
  <si>
    <t>1591813150143908481188060B2G0014b40019</t>
  </si>
  <si>
    <t>B2G0014-19</t>
  </si>
  <si>
    <t>12363179558481928493129262B2G0014b40020</t>
  </si>
  <si>
    <t>B4G0044-1</t>
  </si>
  <si>
    <t>1620217955848114953198160B4G0044b40021</t>
  </si>
  <si>
    <t>B4G0044-2</t>
  </si>
  <si>
    <t>16494190298481929892909294B4G0044b40022</t>
  </si>
  <si>
    <t>B4G0044-3</t>
  </si>
  <si>
    <t>16501195668481185581974914938B4G0044b40023</t>
  </si>
  <si>
    <t>B4G0044-4</t>
  </si>
  <si>
    <t>12363179558481925092589296B4G0044b40024</t>
  </si>
  <si>
    <t>B4G0044-5</t>
  </si>
  <si>
    <t>13922144551522784811418712906B4G0044b40025</t>
  </si>
  <si>
    <t>B4G0044-6</t>
  </si>
  <si>
    <t>1490312901848112396128900B4G0044b40026</t>
  </si>
  <si>
    <t>B4G0044-7</t>
  </si>
  <si>
    <t>1490017955848114442254160B4G0044b40027</t>
  </si>
  <si>
    <t>B4G0044-8</t>
  </si>
  <si>
    <t>174928481154261974900B4G0044b40028</t>
  </si>
  <si>
    <t>B4G0044-9</t>
  </si>
  <si>
    <t>1928916494848112906123650B4G0044b40029</t>
  </si>
  <si>
    <t>B4G0044-10</t>
  </si>
  <si>
    <t>139228481129061342900B4G0044b40030</t>
  </si>
  <si>
    <t>B4G0044-11</t>
  </si>
  <si>
    <t>1928916494848119749123650B4G0044b40031</t>
  </si>
  <si>
    <t>B4G0044-12</t>
  </si>
  <si>
    <t>1645417955848114924190190B4G0044b40032</t>
  </si>
  <si>
    <t>B4G0001-1</t>
  </si>
  <si>
    <t>1591818474848118558182290B4G0001b40033</t>
  </si>
  <si>
    <t>B4G0001-2</t>
  </si>
  <si>
    <t>19007195661801884811342920290B4G0001b40034</t>
  </si>
  <si>
    <t>B4G0001-3</t>
  </si>
  <si>
    <t>1546617485848119751182320B4G0001b40035</t>
  </si>
  <si>
    <t>B4G0001-4</t>
  </si>
  <si>
    <t>1591818472848119749187370B4G0001b40036</t>
  </si>
  <si>
    <t>B4G0001-5</t>
  </si>
  <si>
    <t>1467512390848118807197490B4G0001b40037</t>
  </si>
  <si>
    <t>B4G0001-6</t>
  </si>
  <si>
    <t>2007519546848119749149380B4G0001b40038</t>
  </si>
  <si>
    <t>B4G0001-7</t>
  </si>
  <si>
    <t>16251143908481927793210B4G0001b40039</t>
  </si>
  <si>
    <t>B4G0001-8</t>
  </si>
  <si>
    <t>1546617485848119751198360B4G0001b40040</t>
  </si>
  <si>
    <t>B4G0003-1</t>
  </si>
  <si>
    <t>165008481197511288600B4G0003b40041</t>
  </si>
  <si>
    <t>B4G0003-2</t>
  </si>
  <si>
    <t>1497114390848116489175050B4G0003b40042</t>
  </si>
  <si>
    <t>B4G0003-3</t>
  </si>
  <si>
    <t>188001795584811880100B4G0003b40043</t>
  </si>
  <si>
    <t>B4G0003-4</t>
  </si>
  <si>
    <t>1364016494848119240151860B4G0003b40044</t>
  </si>
  <si>
    <t>B4G0003-5</t>
  </si>
  <si>
    <t>15152126028481197511924014689B4G0003b40045</t>
  </si>
  <si>
    <t>B4G0003-6</t>
  </si>
  <si>
    <t>16999164948481195201804413092B4G0003b40046</t>
  </si>
  <si>
    <t>B4G0003-7</t>
  </si>
  <si>
    <t>1490017955848116725146540B4G0003b40047</t>
  </si>
  <si>
    <t>B4G0003-8</t>
  </si>
  <si>
    <t>1490017955848118017149380B4G0003b40048</t>
  </si>
  <si>
    <t>B4G0003-9</t>
  </si>
  <si>
    <t>17955177328481932293229259B4G0003b40049</t>
  </si>
  <si>
    <t>B4G0003-10</t>
  </si>
  <si>
    <t>1723517732848119803149380B4G0003b40050</t>
  </si>
  <si>
    <t>B4G0003-11</t>
  </si>
  <si>
    <t>15918195661495484811541514938B4G0003b40051</t>
  </si>
  <si>
    <t>B4G0003-12</t>
  </si>
  <si>
    <t>1724518018848120016149380B4G0003b40052</t>
  </si>
  <si>
    <t>B4G0003-13</t>
  </si>
  <si>
    <t>149001795584811623300B4G0003b40053</t>
  </si>
  <si>
    <t>B4G0003-14</t>
  </si>
  <si>
    <t>2955017955848114924182290B4G0003b40054</t>
  </si>
  <si>
    <t>B4G0003-15</t>
  </si>
  <si>
    <t>1795514390848119240151860B4G0003b40055</t>
  </si>
  <si>
    <t>B4G0003-16</t>
  </si>
  <si>
    <t>1469013878848114931195080B4G0003b40056</t>
  </si>
  <si>
    <t>B4G0003-17</t>
  </si>
  <si>
    <t>1469013878848118791154260B4G0003b40057</t>
  </si>
  <si>
    <t>B4G0003-18</t>
  </si>
  <si>
    <t>19289123908481195201804414689B4G0003b40058</t>
  </si>
  <si>
    <t>B4G0003-19</t>
  </si>
  <si>
    <t>3852613878848120060146890B4G0003b40059</t>
  </si>
  <si>
    <t>B4G0003-20</t>
  </si>
  <si>
    <t>1645417955848112859259140B4G0003b40060</t>
  </si>
  <si>
    <t>B4G0003-21</t>
  </si>
  <si>
    <t>1773215155848112870128590B4G0003b40061</t>
  </si>
  <si>
    <t>B3G0018-1</t>
  </si>
  <si>
    <t>19576177328481928192909311B3G0018b40062</t>
  </si>
  <si>
    <t>B3G0018-2</t>
  </si>
  <si>
    <t>1900719566848115467205620B3G0018b40063</t>
  </si>
  <si>
    <t>B3G0018-3</t>
  </si>
  <si>
    <t>1266815155848119765180160B3G0018b40064</t>
  </si>
  <si>
    <t>B3G0018-4</t>
  </si>
  <si>
    <t>1364017732848126493151860B3G0018b40065</t>
  </si>
  <si>
    <t>B3G0018-5</t>
  </si>
  <si>
    <t>17465171951649484812515516210B3G0018b40066</t>
  </si>
  <si>
    <t>B3G0018-6</t>
  </si>
  <si>
    <t>1515212602848118558125870B3G0018b40067</t>
  </si>
  <si>
    <t>B3G0018-7</t>
  </si>
  <si>
    <t>1316818018848119837151860B3G0018b40068</t>
  </si>
  <si>
    <t>B3G0018-8</t>
  </si>
  <si>
    <t>1646412390848119262128900B3G0018b40069</t>
  </si>
  <si>
    <t>B3G0018-9</t>
  </si>
  <si>
    <t>1235417955848118801184970B3G0018b40070</t>
  </si>
  <si>
    <t>B3G0018-10</t>
  </si>
  <si>
    <t>1364017732848117773151860B3G0018b40071</t>
  </si>
  <si>
    <t>B3G0018-11</t>
  </si>
  <si>
    <t>1515212602848118044180300B3G0018b40072</t>
  </si>
  <si>
    <t>B3G0018-12</t>
  </si>
  <si>
    <t>17465171951649484811648917505B3G0018b40073</t>
  </si>
  <si>
    <t>B3G0018-13</t>
  </si>
  <si>
    <t>1463716421848118558188070B3G0018b40074</t>
  </si>
  <si>
    <t>B3G0018-14</t>
  </si>
  <si>
    <t>195421672284812003500B3G0018b40075</t>
  </si>
  <si>
    <t>B3G0018-15</t>
  </si>
  <si>
    <t>1954616956848119754200040B3G0018b40076</t>
  </si>
  <si>
    <t>B3G0018-16</t>
  </si>
  <si>
    <t>1463716421848119508182290B3G0018b40077</t>
  </si>
  <si>
    <t>B3G0018-17</t>
  </si>
  <si>
    <t>1854914461848112621192990B3G0018b40078</t>
  </si>
  <si>
    <t>B3G0018-18</t>
  </si>
  <si>
    <t>1648919797848116180141870B3G0018b40079</t>
  </si>
  <si>
    <t>B4E0029-1</t>
  </si>
  <si>
    <t>149361795584812338500B4E0029b40080</t>
  </si>
  <si>
    <t>B4E0029-2</t>
  </si>
  <si>
    <t>1443015677198268481197470B4E0029b40081</t>
  </si>
  <si>
    <t>B4E0029-3</t>
  </si>
  <si>
    <t>1463317955848119240128900B4E0029b40082</t>
  </si>
  <si>
    <t>B4E0029-4</t>
  </si>
  <si>
    <t>159341773284811361700B4E0029b40083</t>
  </si>
  <si>
    <t>B4E0029-5</t>
  </si>
  <si>
    <t>1648919797848113694146890B4E0029b40084</t>
  </si>
  <si>
    <t>B4E0029-6</t>
  </si>
  <si>
    <t>1490017955848112349128860B4E0029b40085</t>
  </si>
  <si>
    <t>B3G0051-1</t>
  </si>
  <si>
    <t>1593412602848119492200600B3G0051b40086</t>
  </si>
  <si>
    <t>B3G0051-2</t>
  </si>
  <si>
    <t>1515517732848115467266850B3G0051b40087</t>
  </si>
  <si>
    <t>B3G0051-3</t>
  </si>
  <si>
    <t>12659179558481931092899259B3G0051b40088</t>
  </si>
  <si>
    <t>B3G0051-4</t>
  </si>
  <si>
    <t>1795512844848114953134290B3G0051b40089</t>
  </si>
  <si>
    <t>B3G0051-5</t>
  </si>
  <si>
    <t>1239614413848114953202900B3G0051b40090</t>
  </si>
  <si>
    <t>B3G0051-6</t>
  </si>
  <si>
    <t>1699916494848119836146890B3G0051b40091</t>
  </si>
  <si>
    <t>B3G0051-7</t>
  </si>
  <si>
    <t>1646416494848119326185580B3G0051b40092</t>
  </si>
  <si>
    <t>B3G0051-8</t>
  </si>
  <si>
    <t>1340014892848118558180200B3G0051b40093</t>
  </si>
  <si>
    <t>B3G0051-9</t>
  </si>
  <si>
    <t>15934192928481197641342918016B3G0051b40094</t>
  </si>
  <si>
    <t>B3G0051-10</t>
  </si>
  <si>
    <t>2007513179848120004154430B3G0051b40095</t>
  </si>
  <si>
    <t>B5G0007-1</t>
  </si>
  <si>
    <t>123521956684819307929412870B5G0007b40096</t>
  </si>
  <si>
    <t>B5G0007-2</t>
  </si>
  <si>
    <t>1515516494848117479149380B5G0007b40097</t>
  </si>
  <si>
    <t>B5G0007-3</t>
  </si>
  <si>
    <t>1699915980848119754128680B5G0007b40098</t>
  </si>
  <si>
    <t>B5G0007-4</t>
  </si>
  <si>
    <t>1443717955848120004190460B5G0007b40099</t>
  </si>
  <si>
    <t>B5G0007-5</t>
  </si>
  <si>
    <t>195661446184811880100B5G0007b40100</t>
  </si>
  <si>
    <t>B5G0007-6</t>
  </si>
  <si>
    <t>1364017732848114924149380B5G0007b40101</t>
  </si>
  <si>
    <t>B5G0004-1</t>
  </si>
  <si>
    <t>1285617732848115443134290B5G0004b40102</t>
  </si>
  <si>
    <t>B5G0004-2</t>
  </si>
  <si>
    <t>192891446184811950800B5G0004b40103</t>
  </si>
  <si>
    <t>B5G0004-3</t>
  </si>
  <si>
    <t>1625114390848112859125850B5G0004b40104</t>
  </si>
  <si>
    <t>B5G0004-4</t>
  </si>
  <si>
    <t>187401642184811821985050B5G0004b40105</t>
  </si>
  <si>
    <t>B5G0004-5</t>
  </si>
  <si>
    <t>1365514948848113911198030B5G0004b40106</t>
  </si>
  <si>
    <t>B5G0004-6</t>
  </si>
  <si>
    <t>1443014413848114938177020B5G0004b40107</t>
  </si>
  <si>
    <t>B1G0017-1</t>
  </si>
  <si>
    <t>15918131501439084811949219752B1G0017b40108</t>
  </si>
  <si>
    <t>B1G0017-2</t>
  </si>
  <si>
    <t>1365519037848115213190420B1G0017b40109</t>
  </si>
  <si>
    <t>B1G0017-3</t>
  </si>
  <si>
    <t>12363190371801884811234915186B1G0017b40110</t>
  </si>
  <si>
    <t>B1G0017-4</t>
  </si>
  <si>
    <t>16249170128481180441493819566B1G0017b40111</t>
  </si>
  <si>
    <t>B1G0017-5</t>
  </si>
  <si>
    <t>1286016956848112888190420B1G0017b40112</t>
  </si>
  <si>
    <t>B1G0017-6</t>
  </si>
  <si>
    <t>16999136551903784811289018229B1G0017b40113</t>
  </si>
  <si>
    <t>B1G0017-7</t>
  </si>
  <si>
    <t>1490017955848119838180160B1G0017b40114</t>
  </si>
  <si>
    <t>B1G0017-8</t>
  </si>
  <si>
    <t>1419013403848114689180160B1G0017b40115</t>
  </si>
  <si>
    <t>B1G0017-9</t>
  </si>
  <si>
    <t>16999136551903784811414818229B1G0017b40116</t>
  </si>
  <si>
    <t>B1G0017-10</t>
  </si>
  <si>
    <t>2029015155848115443195650B1G0017b40117</t>
  </si>
  <si>
    <t>B1G0017-11</t>
  </si>
  <si>
    <t>1287916956848116737136100B1G0017b40118</t>
  </si>
  <si>
    <t>B1G0017-12</t>
  </si>
  <si>
    <t>1545919292848113694200410B1G0017b40119</t>
  </si>
  <si>
    <t>B1G0017-13</t>
  </si>
  <si>
    <t>16956159738481197571974815426B1G0017b40120</t>
  </si>
  <si>
    <t>B1G0017-14</t>
  </si>
  <si>
    <t>1695617254848115160144310B1G0017b40121</t>
  </si>
  <si>
    <t>B1G0017-15</t>
  </si>
  <si>
    <t>1643816229848119835157250B1G0017b40122</t>
  </si>
  <si>
    <t>B1G0017-16</t>
  </si>
  <si>
    <t>1412213878848118558185260B1G0017b40123</t>
  </si>
  <si>
    <t>B1G0017-17</t>
  </si>
  <si>
    <t>128988481200601493800B1G0017b40124</t>
  </si>
  <si>
    <t>B1G0017-18</t>
  </si>
  <si>
    <t>1695617254848120079182290B1G0017b40125</t>
  </si>
  <si>
    <t>B1G0017-19</t>
  </si>
  <si>
    <t>17254195661774384812385515186B1G0017b40126</t>
  </si>
  <si>
    <t>B1G0017-20</t>
  </si>
  <si>
    <t>195461695684812541600B1G0017b40127</t>
  </si>
  <si>
    <t>B4G0025-1</t>
  </si>
  <si>
    <t>1284417245848115190161650B4G0025b40128</t>
  </si>
  <si>
    <t>B4G0025-2</t>
  </si>
  <si>
    <t>154651284884819288931412866B4G0025b40129</t>
  </si>
  <si>
    <t>B4G0025-3</t>
  </si>
  <si>
    <t>1645417955848112326130920B4G0025b40130</t>
  </si>
  <si>
    <t>B4G0025-4</t>
  </si>
  <si>
    <t>154301773284811493100B4G0025b40131</t>
  </si>
  <si>
    <t>B4G0025-5</t>
  </si>
  <si>
    <t>1490017955848118558182480B4G0025b40132</t>
  </si>
  <si>
    <t>B4G0025-6</t>
  </si>
  <si>
    <t>1622014390848112866180160B4G0025b40133</t>
  </si>
  <si>
    <t>B4G0025-7</t>
  </si>
  <si>
    <t>14437179558481931092989323B4G0025b40134</t>
  </si>
  <si>
    <t>B4G0025-8</t>
  </si>
  <si>
    <t>1317024375848118558139300B4G0025b40135</t>
  </si>
  <si>
    <t>B4G0025-9</t>
  </si>
  <si>
    <t>1643017732848116191123620B4G0025b40136</t>
  </si>
  <si>
    <t>B4G0025-10</t>
  </si>
  <si>
    <t>1900715155848119763197470B4G0025b40137</t>
  </si>
  <si>
    <t>B4G0025-11</t>
  </si>
  <si>
    <t>1235418804848112361149380B4G0025b40138</t>
  </si>
  <si>
    <t>B4G0025-12</t>
  </si>
  <si>
    <t>1900715155848119763149240B4G0025b40139</t>
  </si>
  <si>
    <t>B4G0025-13</t>
  </si>
  <si>
    <t>1643017732848116737177420B4G0025b40140</t>
  </si>
  <si>
    <t>B4G0025-14</t>
  </si>
  <si>
    <t>1490017955848125914165000B4G0025b40141</t>
  </si>
  <si>
    <t>B4G0025-15</t>
  </si>
  <si>
    <t>1490017955848113429154260B4G0025b40142</t>
  </si>
  <si>
    <t>B4G0025-16</t>
  </si>
  <si>
    <t>1469013878848113916180160B4G0025b40143</t>
  </si>
  <si>
    <t>B4G0025-17</t>
  </si>
  <si>
    <t>1647019007848116240141900B4G0025b40144</t>
  </si>
  <si>
    <t>B4G0025-18</t>
  </si>
  <si>
    <t>1493717195848113889151860B4G0025b40145</t>
  </si>
  <si>
    <t>B1C0012-1</t>
  </si>
  <si>
    <t>1263514437848116180146370B1C0012b40146</t>
  </si>
  <si>
    <t>B1C0012-2</t>
  </si>
  <si>
    <t>1699916956848120075128590B1C0012b40147</t>
  </si>
  <si>
    <t>B1C0012-3</t>
  </si>
  <si>
    <t>192761649484819298929015186B1C0012b40148</t>
  </si>
  <si>
    <t>B1C0012-4</t>
  </si>
  <si>
    <t>200518481185582000400B1C0012b40149</t>
  </si>
  <si>
    <t>B1C0012-5</t>
  </si>
  <si>
    <t>1901417732848126685157270B1C0012b40150</t>
  </si>
  <si>
    <t>B1C0012-6</t>
  </si>
  <si>
    <t>151521260284811236100B1C0012b40151</t>
  </si>
  <si>
    <t>B1C0012-7</t>
  </si>
  <si>
    <t>23855164948481932192900B1C0012b40152</t>
  </si>
  <si>
    <t>B1C0012-8</t>
  </si>
  <si>
    <t>1746514892848118526180170B1C0012b40153</t>
  </si>
  <si>
    <t>B1C0012-9</t>
  </si>
  <si>
    <t>15649190698481200042668515186B1C0012b40154</t>
  </si>
  <si>
    <t>B1C0012-10</t>
  </si>
  <si>
    <t>1699919007848115470198160B1C0012b40155</t>
  </si>
  <si>
    <t>000000</t>
  </si>
  <si>
    <t>B5G0056-1</t>
  </si>
  <si>
    <t>1469013878848120827128590B5G0056b40158</t>
  </si>
  <si>
    <t>B5G0056-2</t>
  </si>
  <si>
    <t>1643319566848112361128700B5G0056b40159</t>
  </si>
  <si>
    <t>B3G0028-1</t>
  </si>
  <si>
    <t>1490017955848115190195660B3G0028b40160</t>
  </si>
  <si>
    <t>B3G0028-2</t>
  </si>
  <si>
    <t>16464123908481200041956115186B3G0028b40161</t>
  </si>
  <si>
    <t>B3G0028-3</t>
  </si>
  <si>
    <t>1699915980848116725202900B3G0028b40162</t>
  </si>
  <si>
    <t>B3G0028-4</t>
  </si>
  <si>
    <t>15918131501439084812000414454B3G0028b40163</t>
  </si>
  <si>
    <t>B3G0028-5</t>
  </si>
  <si>
    <t>1648917732848112326128900B3G0028b40164</t>
  </si>
  <si>
    <t>B3G0028-6</t>
  </si>
  <si>
    <t>1309516494848112385198380B3G0028b40165</t>
  </si>
  <si>
    <t>B3G0028-7</t>
  </si>
  <si>
    <t>15155192928481134291822912585B3G0028b40166</t>
  </si>
  <si>
    <t>B3G0028-8</t>
  </si>
  <si>
    <t>3852613878848118229123260B3G0028b40167</t>
  </si>
  <si>
    <t>B3G0028-9</t>
  </si>
  <si>
    <t>1954616956848120016128590B3G0028b40168</t>
  </si>
  <si>
    <t>B3G0028-10</t>
  </si>
  <si>
    <t>1648917732848119764128900B3G0028b40169</t>
  </si>
  <si>
    <t>B3G0028-11</t>
  </si>
  <si>
    <t>1643819566848113422128860B3G0028b40170</t>
  </si>
  <si>
    <t>B3G0028-12</t>
  </si>
  <si>
    <t>1490085051954684812000415727B3G0028b40171</t>
  </si>
  <si>
    <t>B3G0028-13</t>
  </si>
  <si>
    <t>1490085051954684811232618229B3G0028b40172</t>
  </si>
  <si>
    <t>B3G0028-14</t>
  </si>
  <si>
    <t>1699915980848112326195080B3G0028b40173</t>
  </si>
  <si>
    <t>B4G0003-22</t>
  </si>
  <si>
    <t>1490017955848118558141900B4G0003b40174</t>
  </si>
  <si>
    <t>B4G0003-23</t>
  </si>
  <si>
    <t>1490017955848118558197540B4G0003b40175</t>
  </si>
  <si>
    <t>B3G0048-1</t>
  </si>
  <si>
    <t>1897717767848119749128860B3G0048b40176</t>
  </si>
  <si>
    <t>B3G0048-2</t>
  </si>
  <si>
    <t>15934177328481161911954615186B3G0048b40177</t>
  </si>
  <si>
    <t>B4E0029-7</t>
  </si>
  <si>
    <t>1777213092200518481188060B4E0029b40178</t>
  </si>
  <si>
    <t>B4E0029-8</t>
  </si>
  <si>
    <t>1490085051954684811774212585B4E0029b40179</t>
  </si>
  <si>
    <t>B4E0029-9</t>
  </si>
  <si>
    <t>1543017732848115701180200B4E0029b40180</t>
  </si>
  <si>
    <t>B4E0029-10</t>
  </si>
  <si>
    <t>1286717955848113617141900B4E0029b40181</t>
  </si>
  <si>
    <t>B4E0029-11</t>
  </si>
  <si>
    <t>1490017955848120004149690B4E0029b40182</t>
  </si>
  <si>
    <t>B4E0029-12</t>
  </si>
  <si>
    <t>19568188048481130962007214938B4E0029b40183</t>
  </si>
  <si>
    <t>B2E0035-1</t>
  </si>
  <si>
    <t>159181315014390848192739311B2E0035b40184</t>
  </si>
  <si>
    <t>B2E0035-2</t>
  </si>
  <si>
    <t>2955017955848112867192370B2E0035b40185</t>
  </si>
  <si>
    <t>B2E0035-3</t>
  </si>
  <si>
    <t>1364017732848126685149380B2E0035b40186</t>
  </si>
  <si>
    <t>B2E0035-4</t>
  </si>
  <si>
    <t>1469016249848119836182290B2E0035b40187</t>
  </si>
  <si>
    <t>B2E0035-5</t>
  </si>
  <si>
    <t>1719517231848114953200410B2E0035b40188</t>
  </si>
  <si>
    <t>B2E0035-6</t>
  </si>
  <si>
    <t>1847618472848113941182290B2E0035b40189</t>
  </si>
  <si>
    <t>B2E0035-7</t>
  </si>
  <si>
    <t>1265917955848119803149380B2E0035b40190</t>
  </si>
  <si>
    <t>B2E0035-8</t>
  </si>
  <si>
    <t>15973202901956684811232118558B2E0035b40191</t>
  </si>
  <si>
    <t>B2E0035-9</t>
  </si>
  <si>
    <t>1929214379848126493149240B2E0035b40192</t>
  </si>
  <si>
    <t>B2E0035-10</t>
  </si>
  <si>
    <t>1232418804848120088128760B2E0035b40193</t>
  </si>
  <si>
    <t>B2E0035-11</t>
  </si>
  <si>
    <t>2437516956848114421157010B2E0035b40194</t>
  </si>
  <si>
    <t>B2E0035-12</t>
  </si>
  <si>
    <t>1746512844848115721128590B2E0035b40195</t>
  </si>
  <si>
    <t>B2E0035-13</t>
  </si>
  <si>
    <t>17955169568481146891904618558B2E0035b40196</t>
  </si>
  <si>
    <t>B2E0035-14</t>
  </si>
  <si>
    <t>1672215685848116240134290B2E0035b40197</t>
  </si>
  <si>
    <t>B2E0035-15</t>
  </si>
  <si>
    <t>1668816494848119803202900B2E0035b40198</t>
  </si>
  <si>
    <t>B2E0035-16</t>
  </si>
  <si>
    <t>1366017732848114938850515186B2E0035b40199</t>
  </si>
  <si>
    <t>B2E0035-17</t>
  </si>
  <si>
    <t>1591816500848114689182290B2E0035b40200</t>
  </si>
  <si>
    <t>B2E0035-18</t>
  </si>
  <si>
    <t>14900850519546848193109318B2E0035b40201</t>
  </si>
  <si>
    <t>B2E0035-19</t>
  </si>
  <si>
    <t>136381723184811982900B2E0035b40202</t>
  </si>
  <si>
    <t>B4D0022-1</t>
  </si>
  <si>
    <t>1649414461848115470205620B4D0022b40203</t>
  </si>
  <si>
    <t>B4D0022-2</t>
  </si>
  <si>
    <t>1593414654848114664197970B4D0022b40204</t>
  </si>
  <si>
    <t>B4D0022-3</t>
  </si>
  <si>
    <t>14633179558481149072029015186B4D0022b40205</t>
  </si>
  <si>
    <t>B4D0022-4</t>
  </si>
  <si>
    <t>950695799544954495819568B4D0022b40206</t>
  </si>
  <si>
    <t>B4D0022-5</t>
  </si>
  <si>
    <t>1699919751848120562151860B4D0022b40207</t>
  </si>
  <si>
    <t>B4D0022-6</t>
  </si>
  <si>
    <t>1232418804848112326185580B4D0022b40208</t>
  </si>
  <si>
    <t>B4D0022-7</t>
  </si>
  <si>
    <t>15934143908481190461822912886B4D0022b40209</t>
  </si>
  <si>
    <t>B4D0022-8</t>
  </si>
  <si>
    <t>1773216956848119836198350B4D0022b40210</t>
  </si>
  <si>
    <t>B4D0022-9</t>
  </si>
  <si>
    <t>1618315155848119803202900B4D0022b40211</t>
  </si>
  <si>
    <t>B4D0022-10</t>
  </si>
  <si>
    <t>17195172311773284811232612890B4D0022b40212</t>
  </si>
  <si>
    <t>B4D0022-11</t>
  </si>
  <si>
    <t>1317717732848114907200040B4D0022b40213</t>
  </si>
  <si>
    <t>B4D0022-12</t>
  </si>
  <si>
    <t>1490017955848114190195660B4D0022b40214</t>
  </si>
  <si>
    <t>B4D0022-13</t>
  </si>
  <si>
    <t>149008505195468481198020B4D0022b40215</t>
  </si>
  <si>
    <t>B4D0022-14</t>
  </si>
  <si>
    <t>1618312844848118558198030B4D0022b40216</t>
  </si>
  <si>
    <t>B4D0022-15</t>
  </si>
  <si>
    <t>1847617767848120073182290B4D0022b40217</t>
  </si>
  <si>
    <t>B4D0022-16</t>
  </si>
  <si>
    <t>1618315155848119803200040B4D0022b40218</t>
  </si>
  <si>
    <t>B1C0039-1</t>
  </si>
  <si>
    <t>17254164941439084811624012330B1C0039b40219</t>
  </si>
  <si>
    <t>B1C0039-2</t>
  </si>
  <si>
    <t>16464184778481926792679325B1C0039b40220</t>
  </si>
  <si>
    <t>B1C0039-3</t>
  </si>
  <si>
    <t>2437517732848118526128860B1C0039b40221</t>
  </si>
  <si>
    <t>B2G0057-1</t>
  </si>
  <si>
    <t>1235419037848114938850512890B2G0057b40222</t>
  </si>
  <si>
    <t>B2G0057-2</t>
  </si>
  <si>
    <t>1776717732848119837198160B2G0057b40223</t>
  </si>
  <si>
    <t>B1E0026-1</t>
  </si>
  <si>
    <t>1364017732848112330185580B1E0026b40224</t>
  </si>
  <si>
    <t>B1E0026-2</t>
  </si>
  <si>
    <t>1644114461848112890149380B1E0026b40225</t>
  </si>
  <si>
    <t>B1E0026-3</t>
  </si>
  <si>
    <t>金澤　菜月</t>
  </si>
  <si>
    <t>かなざわ　なつき</t>
  </si>
  <si>
    <t>1392224375848114938141900B1E0026b40226</t>
  </si>
  <si>
    <t>B1E0026-4</t>
  </si>
  <si>
    <t>13922151868481925093110B1E0026b40227</t>
  </si>
  <si>
    <t>B1E0026-5</t>
  </si>
  <si>
    <t>1286012659848112906123650B1E0026b40228</t>
  </si>
  <si>
    <t>B1E0026-6</t>
  </si>
  <si>
    <t>1565715155848119770149200B1E0026b40229</t>
  </si>
  <si>
    <t>B1C0030-1</t>
  </si>
  <si>
    <t>1232418804848115213128590B1C0030b40230</t>
  </si>
  <si>
    <t>B1C0030-2</t>
  </si>
  <si>
    <t>1927616956848118558202900B1C0030b40231</t>
  </si>
  <si>
    <t>B1C0030-3</t>
  </si>
  <si>
    <t>17465171951649484811492420004B1C0030b40232</t>
  </si>
  <si>
    <t>B1C0030-4</t>
  </si>
  <si>
    <t>1646413878848113380180170B1C0030b40233</t>
  </si>
  <si>
    <t>B1C0030-5</t>
  </si>
  <si>
    <t>164641387884811394100B1C0030b40234</t>
  </si>
  <si>
    <t>B1C0030-6</t>
  </si>
  <si>
    <t>1463317955848114953198160B1C0030b40235</t>
  </si>
  <si>
    <t>B1C0030-7</t>
  </si>
  <si>
    <t>1365816494848115443136080B1C0030b40236</t>
  </si>
  <si>
    <t>B1C0030-8</t>
  </si>
  <si>
    <t>1412216440848120071149380B1C0030b40237</t>
  </si>
  <si>
    <t>B1C0030-9</t>
  </si>
  <si>
    <t>1515519292848118558141900B1C0030b40238</t>
  </si>
  <si>
    <t>B1C0030-10</t>
  </si>
  <si>
    <t>1490017955848115479198370B1C0030b40239</t>
  </si>
  <si>
    <t>B1C0030-11</t>
  </si>
  <si>
    <t>1725416956848116433149690B1C0030b40240</t>
  </si>
  <si>
    <t>B1C0030-12</t>
  </si>
  <si>
    <t>17254128481878384811542614636B1C0030b40241</t>
  </si>
  <si>
    <t>B1C0030-13</t>
  </si>
  <si>
    <t>16249195668481953195089577B1C0030b40242</t>
  </si>
  <si>
    <t>B1C0030-14</t>
  </si>
  <si>
    <t>1725419566848112326198360B1C0030b40243</t>
  </si>
  <si>
    <t>B1C0030-15</t>
  </si>
  <si>
    <t>1673714948848119508202650B1C0030b40244</t>
  </si>
  <si>
    <t>B1C0030-16</t>
  </si>
  <si>
    <t>1340412602848112585167250B1C0030b40245</t>
  </si>
  <si>
    <t>B1C0030-17</t>
  </si>
  <si>
    <t>1723517732848119757128860B1C0030b40246</t>
  </si>
  <si>
    <t>B1C0030-18</t>
  </si>
  <si>
    <t>1646412390848112859157270B1C0030b40247</t>
  </si>
  <si>
    <t>B1E0008-1</t>
  </si>
  <si>
    <t>134121339884811492400B1E0008b40260</t>
  </si>
  <si>
    <t>B1E0008-2</t>
  </si>
  <si>
    <t>1490085051954684811388915186B1E0008b40261</t>
  </si>
  <si>
    <t>B1E0008-3</t>
  </si>
  <si>
    <t>15152126028481931092520B1E0008b40262</t>
  </si>
  <si>
    <t>B1E0008-4</t>
  </si>
  <si>
    <t>16464184778481928192989325B1E0008b40263</t>
  </si>
  <si>
    <t>B1E0008-5</t>
  </si>
  <si>
    <t>16999195668481925092619290B1E0008b40264</t>
  </si>
  <si>
    <t>B1E0008-6</t>
  </si>
  <si>
    <t>1897716956848120004157270B1E0008b40265</t>
  </si>
  <si>
    <t>B1E0008-7</t>
  </si>
  <si>
    <t>17505136798481134291949212890B1E0008b40266</t>
  </si>
  <si>
    <t>B1E0008-8</t>
  </si>
  <si>
    <t>1284419566848113170200750B1E0008b40267</t>
  </si>
  <si>
    <t>B1E0008-9</t>
  </si>
  <si>
    <t>1235417732848112326128900B1E0008b40268</t>
  </si>
  <si>
    <t>B1E0008-10</t>
  </si>
  <si>
    <t>20290123901801884811673713429B1E0008b40269</t>
  </si>
  <si>
    <t>B5G0056-3</t>
  </si>
  <si>
    <t>1469013878848119508154260B5G0056b40270</t>
  </si>
  <si>
    <t>B5G0056-4</t>
  </si>
  <si>
    <t>1265917955848114187197510B5G0056b40271</t>
  </si>
  <si>
    <t>B4C0027-1</t>
  </si>
  <si>
    <t>1699914954848113911151860B4C0027b40272</t>
  </si>
  <si>
    <t>B4C0027-2</t>
  </si>
  <si>
    <t>15918177321776884811924012870B4C0027b40273</t>
  </si>
  <si>
    <t>B4C0027-3</t>
  </si>
  <si>
    <t>1547415481848120060128860B4C0027b40274</t>
  </si>
  <si>
    <t>B4C0027-4</t>
  </si>
  <si>
    <t>14690138788481185581490718526B4C0027b40275</t>
  </si>
  <si>
    <t>B4C0027-5</t>
  </si>
  <si>
    <t>1593824375848114455200040B4C0027b40276</t>
  </si>
  <si>
    <t>B4C0027-6</t>
  </si>
  <si>
    <t>1719517955848119749123850B4C0027b40277</t>
  </si>
  <si>
    <t>B4C0027-7</t>
  </si>
  <si>
    <t>149001795584812007500B4C0027b40278</t>
  </si>
  <si>
    <t>B4C0027-8</t>
  </si>
  <si>
    <t>1469013878848112886190420B4C0027b40279</t>
  </si>
  <si>
    <t>B4C0027-9</t>
  </si>
  <si>
    <t>1644616956848119070128590B4C0027b40280</t>
  </si>
  <si>
    <t>B4C0027-10</t>
  </si>
  <si>
    <t>1515517732848118558141900B4C0027b40281</t>
  </si>
  <si>
    <t>B1G0024-1</t>
  </si>
  <si>
    <t>1746514892151558481149388505B1G0024b40282</t>
  </si>
  <si>
    <t>B1G0024-2</t>
  </si>
  <si>
    <t>13638172318481926792949311B1G0024b40283</t>
  </si>
  <si>
    <t>B1G0024-3</t>
  </si>
  <si>
    <t>1363817235848112349182290B1G0024b40284</t>
  </si>
  <si>
    <t>B1G0024-4</t>
  </si>
  <si>
    <t>12363190371801884811983618016B1G0024b40285</t>
  </si>
  <si>
    <t>B1G0024-5</t>
  </si>
  <si>
    <t>1927615979848112886128590B1G0024b40286</t>
  </si>
  <si>
    <t>B1G0024-6</t>
  </si>
  <si>
    <t>1515212602848120075128590B1G0024b40287</t>
  </si>
  <si>
    <t>B1G0024-7</t>
  </si>
  <si>
    <t>1284417732848113092169600B1G0024b40288</t>
  </si>
  <si>
    <t>B1G0024-8</t>
  </si>
  <si>
    <t>3852614948848119749136170B1G0024b40289</t>
  </si>
  <si>
    <t>B1G0024-9</t>
  </si>
  <si>
    <t>15918131501439084816315186B1G0024b40290</t>
  </si>
  <si>
    <t>B1G0024-10</t>
  </si>
  <si>
    <t>1284417732848119755130920B1G0024b40291</t>
  </si>
  <si>
    <t>B1G0024-11</t>
  </si>
  <si>
    <t>1309516494848115918128700B1G0024b40292</t>
  </si>
  <si>
    <t>B1G0024-12</t>
  </si>
  <si>
    <t>1591816722848112326180170B1G0024b40293</t>
  </si>
  <si>
    <t>B1G0024-13</t>
  </si>
  <si>
    <t>1927616956848114907202900B1G0024b40294</t>
  </si>
  <si>
    <t>B1G0024-14</t>
  </si>
  <si>
    <t>1643816229848116452139410B1G0024b40295</t>
  </si>
  <si>
    <t>B1G0024-15</t>
  </si>
  <si>
    <t>15918131501439084811975714953B1G0024b40296</t>
  </si>
  <si>
    <t>B1G0024-16</t>
  </si>
  <si>
    <t>15918131501439084811462918558B1G0024b40297</t>
  </si>
  <si>
    <t>B1G0024-17</t>
  </si>
  <si>
    <t>15918131501439084811874014689B1G0024b40298</t>
  </si>
  <si>
    <t>B1G0024-18</t>
  </si>
  <si>
    <t>1699916446848120016128860B1G0024b40299</t>
  </si>
  <si>
    <t>B1G0024-19</t>
  </si>
  <si>
    <t>1668817732848119240151860B1G0024b40300</t>
  </si>
  <si>
    <t>B1G0024-20</t>
  </si>
  <si>
    <t>1440516494848119749185260B1G0024b40301</t>
  </si>
  <si>
    <t>B1G0024-21</t>
  </si>
  <si>
    <t>1489215979848115190128590B1G0024b40302</t>
  </si>
  <si>
    <t>B1G0024-22</t>
  </si>
  <si>
    <t>1645219546848118497146890B1G0024b40303</t>
  </si>
  <si>
    <t>B1G0024-23</t>
  </si>
  <si>
    <t>1490017955848112886128590B1G0024b40304</t>
  </si>
  <si>
    <t>B1G0024-24</t>
  </si>
  <si>
    <t>1699919007848115470197480B1G0024b40305</t>
  </si>
  <si>
    <t>B1G0024-25</t>
  </si>
  <si>
    <t>2230619566848117773128860B1G0024b40306</t>
  </si>
  <si>
    <t>B1G0024-26</t>
  </si>
  <si>
    <t>1463317955848119508251600B1G0024b40307</t>
  </si>
  <si>
    <t>B1G0024-27</t>
  </si>
  <si>
    <t>1773217254848119803192400B1G0024b40308</t>
  </si>
  <si>
    <t>B1G0024-28</t>
  </si>
  <si>
    <t>1695017732848114429164830B1G0024b40309</t>
  </si>
  <si>
    <t>B1G0024-29</t>
  </si>
  <si>
    <t>1593419292848116191134290B1G0024b40310</t>
  </si>
  <si>
    <t>B1G0024-30</t>
  </si>
  <si>
    <t>1284417732848113092233850B1G0024b40311</t>
  </si>
  <si>
    <t>B1G0024-31</t>
  </si>
  <si>
    <t>1565715155848118229123260B1G0024b40312</t>
  </si>
  <si>
    <t>B1G0024-32</t>
  </si>
  <si>
    <t>12668123908481931892549259B1G0024b40313</t>
  </si>
  <si>
    <t>B1G0024-33</t>
  </si>
  <si>
    <t>1284417732848115415130920B1G0024b40314</t>
  </si>
  <si>
    <t>B1G0049-1</t>
  </si>
  <si>
    <t>1954616956848114969151860B1G0049b40315</t>
  </si>
  <si>
    <t>B1G0049-2</t>
  </si>
  <si>
    <t>1954616956848119836182290B1G0049b40316</t>
  </si>
  <si>
    <t>B1G0049-3</t>
  </si>
  <si>
    <t>1699919289848114629146890B1G0049b40317</t>
  </si>
  <si>
    <t>B1G0049-4</t>
  </si>
  <si>
    <t>1725419566848112326258990B1G0049b40318</t>
  </si>
  <si>
    <t>B1G0049-5</t>
  </si>
  <si>
    <t>13151151558481925493219321B1G0049b40319</t>
  </si>
  <si>
    <t>B1G0049-6</t>
  </si>
  <si>
    <t>3852617732848118526164338505B1G0049b40320</t>
  </si>
  <si>
    <t>B1G0049-7</t>
  </si>
  <si>
    <t>1591820051848120060123650B1G0049b40321</t>
  </si>
  <si>
    <t>B1G0049-8</t>
  </si>
  <si>
    <t>1804438526848116180197490B1G0049b40322</t>
  </si>
  <si>
    <t>B1G0049-9</t>
  </si>
  <si>
    <t>1927615979848118740128860B1G0049b40323</t>
  </si>
  <si>
    <t>B1G0049-10</t>
  </si>
  <si>
    <t>1463317955848112326128670B1G0049b40324</t>
  </si>
  <si>
    <t>B1G0049-11</t>
  </si>
  <si>
    <t>1392117955848114924182290B1G0049b40325</t>
  </si>
  <si>
    <t>B1G0049-12</t>
  </si>
  <si>
    <t>24375179648481926992639321B1G0049b40326</t>
  </si>
  <si>
    <t>B1G0049-13</t>
  </si>
  <si>
    <t>1724514390848119749123610B1G0049b40327</t>
  </si>
  <si>
    <t>B1G0049-14</t>
  </si>
  <si>
    <t>1954616956848117773151860B1G0049b40328</t>
  </si>
  <si>
    <t>B1G0049-15</t>
  </si>
  <si>
    <t>1363817231848113911128590B1G0049b40329</t>
  </si>
  <si>
    <t>B1G0049-16</t>
  </si>
  <si>
    <t>17254128481878384811363226493B1G0049b40330</t>
  </si>
  <si>
    <t>B1G0049-17</t>
  </si>
  <si>
    <t>2539917955848119754180200B1G0049b40331</t>
  </si>
  <si>
    <t>B1G0049-18</t>
  </si>
  <si>
    <t>1954616956848116180182290B1G0049b40332</t>
  </si>
  <si>
    <t>B1G0049-19</t>
  </si>
  <si>
    <t>13922180468481926592520B1G0049b40333</t>
  </si>
  <si>
    <t>B1G0049-20</t>
  </si>
  <si>
    <t>1392224375848117773128860B1G0049b40334</t>
  </si>
  <si>
    <t>B1G0049-21</t>
  </si>
  <si>
    <t>171958481123311285900B1G0049b40335</t>
  </si>
  <si>
    <t>B1G0049-22</t>
  </si>
  <si>
    <t>138698481149241981600B1G0049b40336</t>
  </si>
  <si>
    <t>B1G0049-23</t>
  </si>
  <si>
    <t>1593813404848116180128660B1G0049b40337</t>
  </si>
  <si>
    <t>B1G0049-24</t>
  </si>
  <si>
    <t>1928916494848119763185340B1G0049b40338</t>
  </si>
  <si>
    <t>B1G0049-25</t>
  </si>
  <si>
    <t>1795512390848115426200660B1G0049b40339</t>
  </si>
  <si>
    <t>B1G0049-26</t>
  </si>
  <si>
    <t>1795512390848120016123850B1G0049b40340</t>
  </si>
  <si>
    <t>B1G0049-27</t>
  </si>
  <si>
    <t>1489219292848118558149070B1G0049b40341</t>
  </si>
  <si>
    <t>B1G0049-28</t>
  </si>
  <si>
    <t>1773217767848114187123260B1G0049b40342</t>
  </si>
  <si>
    <t>B1G0049-29</t>
  </si>
  <si>
    <t>1490017955848113889151860B1G0049b40343</t>
  </si>
  <si>
    <t>B1G0049-30</t>
  </si>
  <si>
    <t>1591820051848118017180160B1G0049b40344</t>
  </si>
  <si>
    <t>B1G0049-31</t>
  </si>
  <si>
    <t>1232418804848118044202900B1G0049b40345</t>
  </si>
  <si>
    <t>B1G0049-32</t>
  </si>
  <si>
    <t>1515518018848118558197490B1G0049b40346</t>
  </si>
  <si>
    <t>B1G0049-33</t>
  </si>
  <si>
    <t>1363817235848113609123850B1G0049b40347</t>
  </si>
  <si>
    <t>B1G0049-34</t>
  </si>
  <si>
    <t>1515215973848112326151860B1G0049b40348</t>
  </si>
  <si>
    <t>B1G0049-35</t>
  </si>
  <si>
    <t>1310115465848119764149530B1G0049b40349</t>
  </si>
  <si>
    <t>B1G0049-36</t>
  </si>
  <si>
    <t>1956814461848112326197470B1G0049b40350</t>
  </si>
  <si>
    <t>B3G0011-1</t>
  </si>
  <si>
    <t>1365816494848116191146650B3G0011b40351</t>
  </si>
  <si>
    <t>B3G0011-2</t>
  </si>
  <si>
    <t>149001956684812029000B3G0011b40352</t>
  </si>
  <si>
    <t>B3G0011-3</t>
  </si>
  <si>
    <t>19239129088481123212000414907B3G0011b40353</t>
  </si>
  <si>
    <t>B3G0011-4</t>
  </si>
  <si>
    <t>177541284884811801685050B3G0011b40354</t>
  </si>
  <si>
    <t>B3G0011-5</t>
  </si>
  <si>
    <t>17254164948481931093160B3G0011b40355</t>
  </si>
  <si>
    <t>B3G0011-6</t>
  </si>
  <si>
    <t>1646417195848116191180160B3G0011b40356</t>
  </si>
  <si>
    <t>B3G0011-7</t>
  </si>
  <si>
    <t>1900717012848119299149380B3G0011b40357</t>
  </si>
  <si>
    <t>B3G0011-8</t>
  </si>
  <si>
    <t>149001956684811342200B3G0011b40358</t>
  </si>
  <si>
    <t>B3G0011-9</t>
  </si>
  <si>
    <t>1232418804848119492190420B3G0011b40359</t>
  </si>
  <si>
    <t>B3G0011-10</t>
  </si>
  <si>
    <t>3852613878848119751182290B3G0011b40360</t>
  </si>
  <si>
    <t>B3G0011-11</t>
  </si>
  <si>
    <t>164891979784811821985050B3G0011b40361</t>
  </si>
  <si>
    <t>B3G0011-12</t>
  </si>
  <si>
    <t>1411917195848114924185580B3G0011b40362</t>
  </si>
  <si>
    <t>B3G0011-13</t>
  </si>
  <si>
    <t>1771919566848117719128590B3G0011b40363</t>
  </si>
  <si>
    <t>B3G0011-14</t>
  </si>
  <si>
    <t>1490085051954684811855814689B3G0011b40364</t>
  </si>
  <si>
    <t>B3G0011-15</t>
  </si>
  <si>
    <t>1801817732848116489157010B3G0011b40365</t>
  </si>
  <si>
    <t>B3G0011-16</t>
  </si>
  <si>
    <t>1240019797848114924180440B3G0011b40366</t>
  </si>
  <si>
    <t>B3G0011-17</t>
  </si>
  <si>
    <t>1419517732848126685149690B3G0011b40367</t>
  </si>
  <si>
    <t>B3G0011-18</t>
  </si>
  <si>
    <t>1829016494848115481200040B3G0011b40368</t>
  </si>
  <si>
    <t>B3G0011-19</t>
  </si>
  <si>
    <t>1364016956848115949151860B3G0011b40369</t>
  </si>
  <si>
    <t>B3G0011-20</t>
  </si>
  <si>
    <t>19292169598481185581956118044B3G0011b40370</t>
  </si>
  <si>
    <t>B3G0011-21</t>
  </si>
  <si>
    <t>1593417732848114187195080B3G0011b40371</t>
  </si>
  <si>
    <t>B3G0011-22</t>
  </si>
  <si>
    <t>1490017955848112886180300B3G0011b40372</t>
  </si>
  <si>
    <t>B3G0011-23</t>
  </si>
  <si>
    <t>1411917195848115443149240B3G0011b40373</t>
  </si>
  <si>
    <t>B3G0011-24</t>
  </si>
  <si>
    <t>1649416956848112396128900B3G0011b40374</t>
  </si>
  <si>
    <t>B3G0011-25</t>
  </si>
  <si>
    <t>1646413120848116755123650B3G0011b40375</t>
  </si>
  <si>
    <t>B3G0011-26</t>
  </si>
  <si>
    <t>19546167028481177441924014654B3G0011b40376</t>
  </si>
  <si>
    <t>B3G0011-27</t>
  </si>
  <si>
    <t>1366015979848114938180170B3G0011b40377</t>
  </si>
  <si>
    <t>B3G0011-28</t>
  </si>
  <si>
    <t>1674614390848118218128590B3G0011b40378</t>
  </si>
  <si>
    <t>B3G0011-29</t>
  </si>
  <si>
    <t>1341224375848112886149380B3G0011b40379</t>
  </si>
  <si>
    <t>B3G0047-1</t>
  </si>
  <si>
    <t>169561597384811983000B3G0047b40380</t>
  </si>
  <si>
    <t>B3G0047-2</t>
  </si>
  <si>
    <t>1232418804848120004180300B3G0047b40381</t>
  </si>
  <si>
    <t>B3G0047-3</t>
  </si>
  <si>
    <t>164891979784819318932215186B3G0047b40382</t>
  </si>
  <si>
    <t>B3G0047-4</t>
  </si>
  <si>
    <t>1283515155848116489182290B3G0047b40383</t>
  </si>
  <si>
    <t>B3G0047-5</t>
  </si>
  <si>
    <t>15155144618481180441493818229B3G0047b40384</t>
  </si>
  <si>
    <t>B3G0047-6</t>
  </si>
  <si>
    <t>1283515155848112906123850B3G0047b40385</t>
  </si>
  <si>
    <t>B3G0047-7</t>
  </si>
  <si>
    <t>164891979784819310932215186B3G0047b40386</t>
  </si>
  <si>
    <t>B3G0047-8</t>
  </si>
  <si>
    <t>169561597384812973300B3G0047b40387</t>
  </si>
  <si>
    <t>B3G0047-9</t>
  </si>
  <si>
    <t>1929216959848117773128660B3G0047b40388</t>
  </si>
  <si>
    <t>B3G0047-10</t>
  </si>
  <si>
    <t>19292169598481197651361018229B3G0047b40389</t>
  </si>
  <si>
    <t>B3G0047-11</t>
  </si>
  <si>
    <t>1674617012848119019123260B3G0047b40390</t>
  </si>
  <si>
    <t>B3G0047-12</t>
  </si>
  <si>
    <t>1265917955848114455266850B3G0047b40391</t>
  </si>
  <si>
    <t>B3G0047-13</t>
  </si>
  <si>
    <t>1646413120848113429192620B3G0047b40392</t>
  </si>
  <si>
    <t>B3G0047-14</t>
  </si>
  <si>
    <t>15155144618481128861236118016B3G0047b40393</t>
  </si>
  <si>
    <t>B3G0047-15</t>
  </si>
  <si>
    <t>1235418804848112330200160B3G0047b40394</t>
  </si>
  <si>
    <t>B3G0047-16</t>
  </si>
  <si>
    <t>123901597384811289000B3G0047b40395</t>
  </si>
  <si>
    <t>B3G0047-17</t>
  </si>
  <si>
    <t>159181515584811983000B3G0047b40396</t>
  </si>
  <si>
    <t>B3G0047-18</t>
  </si>
  <si>
    <t>15944123908481185581519016205B3G0047b40397</t>
  </si>
  <si>
    <t>B3G0047-19</t>
  </si>
  <si>
    <t>1725416446848112906123650B3G0047b40398</t>
  </si>
  <si>
    <t>B3G0047-20</t>
  </si>
  <si>
    <t>1490017955848115415130920B3G0047b40399</t>
  </si>
  <si>
    <t>B3G0047-21</t>
  </si>
  <si>
    <t>1490017955848116731128700B3G0047b40400</t>
  </si>
  <si>
    <t>B3G0047-22</t>
  </si>
  <si>
    <t>1803018804848112361128700B3G0047b40401</t>
  </si>
  <si>
    <t>B3G0047-23</t>
  </si>
  <si>
    <t>3852613878848117230128860B3G0047b40402</t>
  </si>
  <si>
    <t>B4D0005-1</t>
  </si>
  <si>
    <t>1618313099848118558198160B4D0005b40403</t>
  </si>
  <si>
    <t>B4D0005-2</t>
  </si>
  <si>
    <t>1699924124848112321151860B4D0005b40404</t>
  </si>
  <si>
    <t>B4D0005-3</t>
  </si>
  <si>
    <t>1545913095848114421177730B4D0005b40405</t>
  </si>
  <si>
    <t>B4D0005-4</t>
  </si>
  <si>
    <t>1594415155848119754157050B4D0005b40406</t>
  </si>
  <si>
    <t>B4D0005-5</t>
  </si>
  <si>
    <t>1363817235848118740128860B4D0005b40407</t>
  </si>
  <si>
    <t>B4D0005-6</t>
  </si>
  <si>
    <t>14437179558481926193219322B4D0005b40408</t>
  </si>
  <si>
    <t>B4D0005-7</t>
  </si>
  <si>
    <t>1490017955848112886128590B4D0005b40409</t>
  </si>
  <si>
    <t>B4D0005-8</t>
  </si>
  <si>
    <t>1699924375848112326151860B4D0005b40410</t>
  </si>
  <si>
    <t>B4D0005-9</t>
  </si>
  <si>
    <t>1411917195848119833154700B4D0005b40411</t>
  </si>
  <si>
    <t>B4D0005-10</t>
  </si>
  <si>
    <t>1648919797848112326194920B4D0005b40412</t>
  </si>
  <si>
    <t>B4D0005-11</t>
  </si>
  <si>
    <t>1648919797848112326198160B4D0005b40413</t>
  </si>
  <si>
    <t>B4D0005-12</t>
  </si>
  <si>
    <t>1725415155848115426197490B4D0005b40414</t>
  </si>
  <si>
    <t>B4D0005-13</t>
  </si>
  <si>
    <t>1851516956848119758141900B4D0005b40415</t>
  </si>
  <si>
    <t>B4D0005-14</t>
  </si>
  <si>
    <t>17732144618481926193219321B4D0005b40416</t>
  </si>
  <si>
    <t>B4D0005-15</t>
  </si>
  <si>
    <t>192891239084812648500B4D0005b40417</t>
  </si>
  <si>
    <t>B4D0005-16</t>
  </si>
  <si>
    <t>385261956684811980300B4D0005b40418</t>
  </si>
  <si>
    <t>B4D0005-17</t>
  </si>
  <si>
    <t>1286717955848114187123850B4D0005b40419</t>
  </si>
  <si>
    <t>B4D0005-18</t>
  </si>
  <si>
    <t>2955017955848113422151860B4D0005b40420</t>
  </si>
  <si>
    <t>B4D0005-19</t>
  </si>
  <si>
    <t>1470916464848114938157270B4D0005b40421</t>
  </si>
  <si>
    <t>B4D0005-20</t>
  </si>
  <si>
    <t>1490085051954684811492418229B4D0005b40422</t>
  </si>
  <si>
    <t>B2G0041-1</t>
  </si>
  <si>
    <t>1597316494848112585180160B2G0041b40423</t>
  </si>
  <si>
    <t>B2G0041-2</t>
  </si>
  <si>
    <t>1597316494848115443195650B2G0041b40424</t>
  </si>
  <si>
    <t>B2G0041-3</t>
  </si>
  <si>
    <t>1954616956848114664197970B2G0041b40425</t>
  </si>
  <si>
    <t>B2G0041-4</t>
  </si>
  <si>
    <t>1366018018848112326141870B2G0041b40426</t>
  </si>
  <si>
    <t>B2G0041-5</t>
  </si>
  <si>
    <t>1773216956848118229149240B2G0041b40427</t>
  </si>
  <si>
    <t>B4C0034-1</t>
  </si>
  <si>
    <t>149001795584811445500B4C0034b40428</t>
  </si>
  <si>
    <t>B4C0034-2</t>
  </si>
  <si>
    <t>3852613878848120562164400B4C0034b40429</t>
  </si>
  <si>
    <t>B4C0034-3</t>
  </si>
  <si>
    <t>1490085051954684811236115470B4C0034b40430</t>
  </si>
  <si>
    <t>B4C0034-4</t>
  </si>
  <si>
    <t>1773217254848118558149240B4C0034b40431</t>
  </si>
  <si>
    <t>B4C0034-5</t>
  </si>
  <si>
    <t>165008481123262668500B4C0034b40432</t>
  </si>
  <si>
    <t>B4C0034-6</t>
  </si>
  <si>
    <t>1490017955848119749141900B4C0034b40433</t>
  </si>
  <si>
    <t>B4C0034-7</t>
  </si>
  <si>
    <t>1648917732848118526149240B4C0034b40434</t>
  </si>
  <si>
    <t>B4C0034-8</t>
  </si>
  <si>
    <t>1364017732848114689190420B4C0034b40435</t>
  </si>
  <si>
    <t>B4C0034-9</t>
  </si>
  <si>
    <t>1232418804848118020149070B4C0034b40436</t>
  </si>
  <si>
    <t>B3E0015-1</t>
  </si>
  <si>
    <t>1515516494848114416164340B3E0015b40451</t>
  </si>
  <si>
    <t>B3E0015-2</t>
  </si>
  <si>
    <t>1625114390848119749123850B3E0015b40452</t>
  </si>
  <si>
    <t>B3E0015-3</t>
  </si>
  <si>
    <t>1847515155848115443188060B3E0015b40453</t>
  </si>
  <si>
    <t>B3E0015-4</t>
  </si>
  <si>
    <t>1440518018848118722151860B3E0015b40454</t>
  </si>
  <si>
    <t>B3E0015-5</t>
  </si>
  <si>
    <t>1955913398848120004180160B3E0015b40455</t>
  </si>
  <si>
    <t>B3E0015-6</t>
  </si>
  <si>
    <t>164641797084811360700B3E0015b40456</t>
  </si>
  <si>
    <t>B3E0015-7</t>
  </si>
  <si>
    <t>1625119566848116438188060B3E0015b40457</t>
  </si>
  <si>
    <t>B3E0015-8</t>
  </si>
  <si>
    <t>1286717955848112385161650B3E0015b40458</t>
  </si>
  <si>
    <t>B3E0015-9</t>
  </si>
  <si>
    <t>1954216997848117773146890B3E0015b40459</t>
  </si>
  <si>
    <t>B3E0015-10</t>
  </si>
  <si>
    <t>1643819566848112348128860B3E0015b40460</t>
  </si>
  <si>
    <t>B3E0015-11</t>
  </si>
  <si>
    <t>1855214145848119019164830B3E0015b40461</t>
  </si>
  <si>
    <t>B3E0015-12</t>
  </si>
  <si>
    <t>16746143908481149381285314689B3E0015b40462</t>
  </si>
  <si>
    <t>B3E0015-13</t>
  </si>
  <si>
    <t>1827117477848114924146890B3E0015b40463</t>
  </si>
  <si>
    <t>B3E0015-14</t>
  </si>
  <si>
    <t>12659179558481197971493812618B3E0015b40464</t>
  </si>
  <si>
    <t>B3E0015-15</t>
  </si>
  <si>
    <t>14883195668481154812000414689B3E0015b40465</t>
  </si>
  <si>
    <t>B3E0015-16</t>
  </si>
  <si>
    <t>164338481182291901900B3E0015b40466</t>
  </si>
  <si>
    <t>B3E0015-17</t>
  </si>
  <si>
    <t>1235418268848119546154260B3E0015b40467</t>
  </si>
  <si>
    <t>B3E0015-18</t>
  </si>
  <si>
    <t>123241880484811880185050B3E0015b40468</t>
  </si>
  <si>
    <t>B3E0015-19</t>
  </si>
  <si>
    <t>19063134078481926792949311B3E0015b40469</t>
  </si>
  <si>
    <t>B1G0013-1</t>
  </si>
  <si>
    <t>1901417012848112349128860B1G0013b40470</t>
  </si>
  <si>
    <t>B1G0013-2</t>
  </si>
  <si>
    <t>1591815155848120075146890B1G0013b40471</t>
  </si>
  <si>
    <t>B1G0013-3</t>
  </si>
  <si>
    <t>1643017732848116434146890B1G0013b40472</t>
  </si>
  <si>
    <t>B1G0013-4</t>
  </si>
  <si>
    <t>149481929284811980200B1G0013b40473</t>
  </si>
  <si>
    <t>B1G0013-5</t>
  </si>
  <si>
    <t>154711518884812668585050B1G0013b40474</t>
  </si>
  <si>
    <t>B1G0013-6</t>
  </si>
  <si>
    <t>19546169568481931493149259B1G0013b40475</t>
  </si>
  <si>
    <t>B1G0013-7</t>
  </si>
  <si>
    <t>1648919797848119816194920B1G0013b40476</t>
  </si>
  <si>
    <t>B1G0013-8</t>
  </si>
  <si>
    <t>1901417012848115426128560B1G0013b40477</t>
  </si>
  <si>
    <t>B1G0013-9</t>
  </si>
  <si>
    <t>1438919763848115426195080B1G0013b40478</t>
  </si>
  <si>
    <t>B1G0013-10</t>
  </si>
  <si>
    <t>1364017732848126493126670B1G0013b40479</t>
  </si>
  <si>
    <t>B1G0013-11</t>
  </si>
  <si>
    <t>1725414390848119838151860B1G0013b40480</t>
  </si>
  <si>
    <t>b2G0046-1</t>
  </si>
  <si>
    <t>b</t>
  </si>
  <si>
    <t>1338519566848120060185580b2G0046b40481</t>
  </si>
  <si>
    <t>b2G0046-2</t>
  </si>
  <si>
    <t>16464136218481123211289012585b2G0046b40482</t>
  </si>
  <si>
    <t>b2G0046-3</t>
  </si>
  <si>
    <t>1490017955848120004146640b2G0046b40483</t>
  </si>
  <si>
    <t>b2G0046-4</t>
  </si>
  <si>
    <t>1340515155848114924180160b2G0046b40484</t>
  </si>
  <si>
    <t>b2G0046-5</t>
  </si>
  <si>
    <t>1390015155848113168182290b2G0046b40485</t>
  </si>
  <si>
    <t>b2G0046-6</t>
  </si>
  <si>
    <t>1265917955848119836154430b2G0046b40486</t>
  </si>
  <si>
    <t>b2G0046-7</t>
  </si>
  <si>
    <t>17955143908481128661904620004b2G0046b40487</t>
  </si>
  <si>
    <t>b2G0046-8</t>
  </si>
  <si>
    <t>1411917195848112906123850b2G0046b40488</t>
  </si>
  <si>
    <t>b2G0046-9</t>
  </si>
  <si>
    <t>144051340484811924000b2G0046b40489</t>
  </si>
  <si>
    <t>b2G0046-10</t>
  </si>
  <si>
    <t>15918195661522784811418712890b2G0046b40490</t>
  </si>
  <si>
    <t>b2G0046-11</t>
  </si>
  <si>
    <t>1490017955848119838182290b2G0046b40491</t>
  </si>
  <si>
    <t>b2G0046-12</t>
  </si>
  <si>
    <t>12867179558481180441979720004b2G0046b40492</t>
  </si>
  <si>
    <t>b2G0046-13</t>
  </si>
  <si>
    <t>1648919797848120004850517972b2G0046b40493</t>
  </si>
  <si>
    <t>b2G0046-14</t>
  </si>
  <si>
    <t>2437516956848112890200540b2G0046b40494</t>
  </si>
  <si>
    <t>b2G0046-15</t>
  </si>
  <si>
    <t>1594412390848118722161670b2G0046b40495</t>
  </si>
  <si>
    <t>b2G0046-16</t>
  </si>
  <si>
    <t>15918195661522784812057420290b2G0046b40496</t>
  </si>
  <si>
    <t>b2G0046-17</t>
  </si>
  <si>
    <t>172541695684811288600b2G0046b40497</t>
  </si>
  <si>
    <t>b2G0046-18</t>
  </si>
  <si>
    <t>1286717955848118248128590b2G0046b40498</t>
  </si>
  <si>
    <t>b2G0046-19</t>
  </si>
  <si>
    <t>1854217732848117224182290b2G0046b40499</t>
  </si>
  <si>
    <t>b2G0046-20</t>
  </si>
  <si>
    <t>1594412390848126493161670b2G0046b40500</t>
  </si>
  <si>
    <t>b2G0046-21</t>
  </si>
  <si>
    <t>1773217254848118558125850b2G0046b40501</t>
  </si>
  <si>
    <t>B1G0017-21</t>
  </si>
  <si>
    <t>15918164381622984811983812385B1G0017b40502</t>
  </si>
  <si>
    <t>B3G0020-1</t>
  </si>
  <si>
    <t>1746520070848112326185580B3G0020b40503</t>
  </si>
  <si>
    <t>B3G0020-2</t>
  </si>
  <si>
    <t>1286717955848119797141900B3G0020b40504</t>
  </si>
  <si>
    <t>B3G0020-3</t>
  </si>
  <si>
    <t>1673716494848118024141900B3G0020b40505</t>
  </si>
  <si>
    <t>B3G0020-4</t>
  </si>
  <si>
    <t>1953619546848120004149690B3G0020b40506</t>
  </si>
  <si>
    <t>B3G0020-5</t>
  </si>
  <si>
    <t>1515215973848120257128860B3G0020b40507</t>
  </si>
  <si>
    <t>B3G0020-6</t>
  </si>
  <si>
    <t>1488319566848116755149240B3G0020b40508</t>
  </si>
  <si>
    <t>B3G0020-7</t>
  </si>
  <si>
    <t>1620316440848119019130920B3G0020b40509</t>
  </si>
  <si>
    <t>B3G0020-8</t>
  </si>
  <si>
    <t>1621615980848114938180160B3G0020b40510</t>
  </si>
  <si>
    <t>B3G0020-9</t>
  </si>
  <si>
    <t>12668151558481193262000414938B3G0020b40511</t>
  </si>
  <si>
    <t>B3G0020-10</t>
  </si>
  <si>
    <t>1674624375848120004198160B3G0020b40512</t>
  </si>
  <si>
    <t>B3G0020-11</t>
  </si>
  <si>
    <t>1649414461848119749180160B3G0020b40513</t>
  </si>
  <si>
    <t>B3G0020-12</t>
  </si>
  <si>
    <t>149001795584812973300B3G0020b40514</t>
  </si>
  <si>
    <t>B3G0020-13</t>
  </si>
  <si>
    <t>1341224124848112321144210B3G0020b40515</t>
  </si>
  <si>
    <t>B3G0050-1</t>
  </si>
  <si>
    <t>1592115186848114187149380B3G0050b40516</t>
  </si>
  <si>
    <t>B3G0050-2</t>
  </si>
  <si>
    <t>1746520070848120088185580B3G0050b40517</t>
  </si>
  <si>
    <t>B3G0050-3</t>
  </si>
  <si>
    <t>1620316440848115406128590B3G0050b40518</t>
  </si>
  <si>
    <t>B3G0050-4</t>
  </si>
  <si>
    <t>1795517195848119299126670B3G0050b40519</t>
  </si>
  <si>
    <t>B3G0050-5</t>
  </si>
  <si>
    <t>1621615980848114938190460B3G0050b40520</t>
  </si>
  <si>
    <t>B3G0050-6</t>
  </si>
  <si>
    <t>1490017955848120290128900B3G0050b40521</t>
  </si>
  <si>
    <t>B3G0050-7</t>
  </si>
  <si>
    <t>1490017955848112886128590B3G0050b40522</t>
  </si>
  <si>
    <t>B3G0050-8</t>
  </si>
  <si>
    <t>1880017732848112906123650B3G0050b40523</t>
  </si>
  <si>
    <t>B3G0050-9</t>
  </si>
  <si>
    <t>1645219566848119803157010B3G0050b40524</t>
  </si>
  <si>
    <t>B3G0050-10</t>
  </si>
  <si>
    <t>1441317732848117773125850B3G0050b40525</t>
  </si>
  <si>
    <t>B3G0050-11</t>
  </si>
  <si>
    <t>1674618255848120257182290B3G0050b40526</t>
  </si>
  <si>
    <t>B3G0050-12</t>
  </si>
  <si>
    <t>1283517732848116999202900B3G0050b40527</t>
  </si>
  <si>
    <t>B3G0050-13</t>
  </si>
  <si>
    <t>1236317955848119754141900B3G0050b40528</t>
  </si>
  <si>
    <t>B3G0050-14</t>
  </si>
  <si>
    <t>1924512844848118558197490B3G0050b40529</t>
  </si>
  <si>
    <t>B3G0050-15</t>
  </si>
  <si>
    <t>1616716494848118722146890B3G0050b40530</t>
  </si>
  <si>
    <t>B3G0050-16</t>
  </si>
  <si>
    <t>134051515584811233000B3G0050b40531</t>
  </si>
  <si>
    <t>B3G0050-17</t>
  </si>
  <si>
    <t>1488319566848116447149200B3G0050b40532</t>
  </si>
  <si>
    <t>B3G0050-18</t>
  </si>
  <si>
    <t>1924512844848116180157010B3G0050b40533</t>
  </si>
  <si>
    <t>B3G0050-19</t>
  </si>
  <si>
    <t>1341224124848112585134290B3G0050b40534</t>
  </si>
  <si>
    <t>B3G0050-20</t>
  </si>
  <si>
    <t>20075195468481932492529321B3G0050b40535</t>
  </si>
  <si>
    <t>B3G0050-21</t>
  </si>
  <si>
    <t>1645219566848115406198360B3G0050b40536</t>
  </si>
  <si>
    <t>B3G0050-22</t>
  </si>
  <si>
    <t>1490085051954684811855814969B3G0050b40537</t>
  </si>
  <si>
    <t>B3G0050-23</t>
  </si>
  <si>
    <t>1490085051954684811492413092B3G0050b40538</t>
  </si>
  <si>
    <t>B3G0050-24</t>
  </si>
  <si>
    <t>1592115186848116180182190B3G0050b40539</t>
  </si>
  <si>
    <t>B3G0050-25</t>
  </si>
  <si>
    <t>195681956684811394100B3G0050b40540</t>
  </si>
  <si>
    <t>B3G0050-26</t>
  </si>
  <si>
    <t>1283517732848114924164830B3G0050b40541</t>
  </si>
  <si>
    <t>B3G0050-27</t>
  </si>
  <si>
    <t>20075195468481931893229250B3G0050b40542</t>
  </si>
  <si>
    <t>B3G0050-28</t>
  </si>
  <si>
    <t>1954616956848119751123260B3G0050b40543</t>
  </si>
  <si>
    <t>B3G0050-29</t>
  </si>
  <si>
    <t>123241880484812004900B3G0050b40544</t>
  </si>
  <si>
    <t>B3G0050-30</t>
  </si>
  <si>
    <t>1515215973848114636192450B3G0050b40545</t>
  </si>
  <si>
    <t>B3G0050-31</t>
  </si>
  <si>
    <t>128671795584811821985050B3G0050b40546</t>
  </si>
  <si>
    <t>B3G0050-32</t>
  </si>
  <si>
    <t>1488316956848120827146890B3G0050b40547</t>
  </si>
  <si>
    <t>B2F0052-1</t>
  </si>
  <si>
    <t>19276134048481154432668514938B2F0052b40548</t>
  </si>
  <si>
    <t>B2F0052-2</t>
  </si>
  <si>
    <t>1365519037848114907130960B2F0052b40549</t>
  </si>
  <si>
    <t>B2F0052-3</t>
  </si>
  <si>
    <t>1774318804848117773151860B2F0052b40550</t>
  </si>
  <si>
    <t>B2F0052-4</t>
  </si>
  <si>
    <t>20075195468481126251983718016B2F0052b40551</t>
  </si>
  <si>
    <t>B2F0052-5</t>
  </si>
  <si>
    <t>1795524375848119046200040B2F0052b40552</t>
  </si>
  <si>
    <t>B2F0052-6</t>
  </si>
  <si>
    <t>1341216165848119749128860B2F0052b40553</t>
  </si>
  <si>
    <t>男子Ad</t>
    <rPh sb="0" eb="2">
      <t>ダンシ</t>
    </rPh>
    <phoneticPr fontId="1"/>
  </si>
  <si>
    <t>男子Sr</t>
    <rPh sb="0" eb="2">
      <t>ダンシ</t>
    </rPh>
    <phoneticPr fontId="1"/>
  </si>
  <si>
    <t>未就学</t>
  </si>
  <si>
    <t>男子Jr17</t>
    <rPh sb="0" eb="2">
      <t>ダンシ</t>
    </rPh>
    <phoneticPr fontId="1"/>
  </si>
  <si>
    <t>小１</t>
  </si>
  <si>
    <t>男子Jr１２</t>
    <rPh sb="0" eb="2">
      <t>ダンシ</t>
    </rPh>
    <phoneticPr fontId="1"/>
  </si>
  <si>
    <t>小２</t>
  </si>
  <si>
    <t>O23</t>
    <phoneticPr fontId="1"/>
  </si>
  <si>
    <t>小３</t>
  </si>
  <si>
    <t>U22</t>
    <phoneticPr fontId="1"/>
  </si>
  <si>
    <t>小４</t>
  </si>
  <si>
    <t>U18</t>
    <phoneticPr fontId="1"/>
  </si>
  <si>
    <t>小５</t>
  </si>
  <si>
    <t>U15</t>
    <phoneticPr fontId="1"/>
  </si>
  <si>
    <t>小６</t>
  </si>
  <si>
    <t>U12</t>
    <phoneticPr fontId="1"/>
  </si>
  <si>
    <t>中１</t>
  </si>
  <si>
    <t>U9</t>
    <phoneticPr fontId="1"/>
  </si>
  <si>
    <t>中２</t>
  </si>
  <si>
    <t>選択</t>
    <rPh sb="0" eb="2">
      <t>センタク</t>
    </rPh>
    <phoneticPr fontId="1"/>
  </si>
  <si>
    <t>中３</t>
  </si>
  <si>
    <t>ダンストワール</t>
    <phoneticPr fontId="1"/>
  </si>
  <si>
    <t>高１</t>
  </si>
  <si>
    <t>ソロストラット</t>
    <phoneticPr fontId="1"/>
  </si>
  <si>
    <t>高２</t>
  </si>
  <si>
    <t>男スリーバトン</t>
    <rPh sb="0" eb="1">
      <t>オトコ</t>
    </rPh>
    <phoneticPr fontId="1"/>
  </si>
  <si>
    <t>高３</t>
  </si>
  <si>
    <t>男子トゥーバトン</t>
    <rPh sb="0" eb="2">
      <t>ダンシ</t>
    </rPh>
    <phoneticPr fontId="1"/>
  </si>
  <si>
    <t>大１</t>
  </si>
  <si>
    <t>女子スリーバトン</t>
    <rPh sb="0" eb="2">
      <t>ジョシ</t>
    </rPh>
    <phoneticPr fontId="1"/>
  </si>
  <si>
    <t>大２</t>
  </si>
  <si>
    <t>女子トゥーバトン</t>
    <rPh sb="0" eb="2">
      <t>ジョシ</t>
    </rPh>
    <phoneticPr fontId="1"/>
  </si>
  <si>
    <t>大３　</t>
  </si>
  <si>
    <t>男子ソロトワール</t>
    <rPh sb="0" eb="2">
      <t>ダンシ</t>
    </rPh>
    <phoneticPr fontId="1"/>
  </si>
  <si>
    <t>大４</t>
  </si>
  <si>
    <t>女子ソロトワール</t>
    <rPh sb="0" eb="2">
      <t>ジョシ</t>
    </rPh>
    <phoneticPr fontId="1"/>
  </si>
  <si>
    <t>ISBLANK(</t>
    <phoneticPr fontId="1"/>
  </si>
  <si>
    <t>申し込み書</t>
    <rPh sb="0" eb="1">
      <t>モウ</t>
    </rPh>
    <rPh sb="2" eb="3">
      <t>コ</t>
    </rPh>
    <rPh sb="4" eb="5">
      <t>ショ</t>
    </rPh>
    <phoneticPr fontId="1"/>
  </si>
  <si>
    <t>全国大会</t>
    <phoneticPr fontId="40"/>
  </si>
  <si>
    <t>部門</t>
    <rPh sb="0" eb="2">
      <t>ブモン</t>
    </rPh>
    <phoneticPr fontId="1"/>
  </si>
  <si>
    <t>構成員ID</t>
    <rPh sb="0" eb="3">
      <t>コウセイイン</t>
    </rPh>
    <phoneticPr fontId="40"/>
  </si>
  <si>
    <t>選択</t>
    <phoneticPr fontId="1"/>
  </si>
  <si>
    <t>年 齢</t>
    <rPh sb="0" eb="1">
      <t>トシ</t>
    </rPh>
    <rPh sb="2" eb="3">
      <t>トシ</t>
    </rPh>
    <phoneticPr fontId="40"/>
  </si>
  <si>
    <t>氏　名</t>
    <rPh sb="0" eb="1">
      <t>ウジ</t>
    </rPh>
    <rPh sb="2" eb="3">
      <t>メイ</t>
    </rPh>
    <phoneticPr fontId="40"/>
  </si>
  <si>
    <t>団体ID</t>
    <rPh sb="0" eb="2">
      <t>ダンタイ</t>
    </rPh>
    <phoneticPr fontId="40"/>
  </si>
  <si>
    <t>№</t>
    <phoneticPr fontId="40"/>
  </si>
  <si>
    <t>このページ合計</t>
    <rPh sb="5" eb="7">
      <t>ゴウケイ</t>
    </rPh>
    <phoneticPr fontId="1"/>
  </si>
  <si>
    <t>ダンストワール</t>
    <phoneticPr fontId="1"/>
  </si>
  <si>
    <t>ソロストラット</t>
    <phoneticPr fontId="1"/>
  </si>
  <si>
    <t>部門別入力</t>
    <phoneticPr fontId="1"/>
  </si>
  <si>
    <t>団体名</t>
    <rPh sb="0" eb="2">
      <t>ダンタイ</t>
    </rPh>
    <rPh sb="2" eb="3">
      <t>メイ</t>
    </rPh>
    <phoneticPr fontId="40"/>
  </si>
  <si>
    <t>希望する</t>
    <rPh sb="0" eb="2">
      <t>キボウ</t>
    </rPh>
    <phoneticPr fontId="1"/>
  </si>
  <si>
    <t>希望しない</t>
    <rPh sb="0" eb="2">
      <t>キボウ</t>
    </rPh>
    <phoneticPr fontId="1"/>
  </si>
  <si>
    <t>23以上</t>
    <rPh sb="2" eb="4">
      <t>イジョウ</t>
    </rPh>
    <phoneticPr fontId="1"/>
  </si>
  <si>
    <t>B3G0018</t>
    <phoneticPr fontId="1"/>
  </si>
  <si>
    <t>B3G0018</t>
    <phoneticPr fontId="1"/>
  </si>
  <si>
    <t>ペア</t>
    <phoneticPr fontId="1"/>
  </si>
  <si>
    <t>O19</t>
    <phoneticPr fontId="1"/>
  </si>
  <si>
    <t>A</t>
    <phoneticPr fontId="1"/>
  </si>
  <si>
    <t>B</t>
    <phoneticPr fontId="1"/>
  </si>
  <si>
    <t>ペア</t>
    <phoneticPr fontId="1"/>
  </si>
  <si>
    <t>Fax</t>
    <phoneticPr fontId="1"/>
  </si>
  <si>
    <t>電話</t>
    <phoneticPr fontId="1"/>
  </si>
  <si>
    <t>電話</t>
    <rPh sb="0" eb="2">
      <t>デンワ</t>
    </rPh>
    <phoneticPr fontId="1"/>
  </si>
  <si>
    <t>Fax</t>
    <phoneticPr fontId="1"/>
  </si>
  <si>
    <t>電話</t>
    <phoneticPr fontId="1"/>
  </si>
  <si>
    <t>団体住所</t>
    <rPh sb="0" eb="2">
      <t>ダンタイ</t>
    </rPh>
    <rPh sb="2" eb="4">
      <t>ジュウショ</t>
    </rPh>
    <phoneticPr fontId="1"/>
  </si>
  <si>
    <t>登録名</t>
    <rPh sb="0" eb="2">
      <t>トウロク</t>
    </rPh>
    <rPh sb="2" eb="3">
      <t>メイ</t>
    </rPh>
    <phoneticPr fontId="1"/>
  </si>
  <si>
    <t>b3g0018</t>
    <phoneticPr fontId="1"/>
  </si>
  <si>
    <t>団体IDを入力して下さい</t>
    <rPh sb="0" eb="2">
      <t>ダンタイ</t>
    </rPh>
    <rPh sb="5" eb="7">
      <t>ニュウリョク</t>
    </rPh>
    <rPh sb="9" eb="10">
      <t>クダ</t>
    </rPh>
    <phoneticPr fontId="1"/>
  </si>
  <si>
    <t>サンプル</t>
    <phoneticPr fontId="1"/>
  </si>
  <si>
    <t>最初に入力して下さい</t>
    <rPh sb="0" eb="2">
      <t>サイショ</t>
    </rPh>
    <rPh sb="3" eb="5">
      <t>ニュウリョク</t>
    </rPh>
    <rPh sb="7" eb="8">
      <t>クダ</t>
    </rPh>
    <phoneticPr fontId="1"/>
  </si>
  <si>
    <t>入門</t>
    <rPh sb="0" eb="2">
      <t>ニュウモン</t>
    </rPh>
    <phoneticPr fontId="1"/>
  </si>
  <si>
    <t>初級</t>
    <rPh sb="0" eb="2">
      <t>ショキュウ</t>
    </rPh>
    <phoneticPr fontId="1"/>
  </si>
  <si>
    <t>中級</t>
    <rPh sb="0" eb="2">
      <t>チュウキュウ</t>
    </rPh>
    <phoneticPr fontId="1"/>
  </si>
  <si>
    <t>上級</t>
    <rPh sb="0" eb="2">
      <t>ジョウキュウ</t>
    </rPh>
    <phoneticPr fontId="1"/>
  </si>
  <si>
    <t>コンテスト</t>
    <phoneticPr fontId="1"/>
  </si>
  <si>
    <t>女子Jr</t>
    <rPh sb="0" eb="2">
      <t>ジョシ</t>
    </rPh>
    <phoneticPr fontId="1"/>
  </si>
  <si>
    <t>女子Sr</t>
    <rPh sb="0" eb="2">
      <t>ジョシ</t>
    </rPh>
    <phoneticPr fontId="1"/>
  </si>
  <si>
    <t>種目</t>
    <rPh sb="0" eb="2">
      <t>シュモク</t>
    </rPh>
    <phoneticPr fontId="1"/>
  </si>
  <si>
    <t>部門</t>
    <rPh sb="0" eb="2">
      <t>ブモン</t>
    </rPh>
    <phoneticPr fontId="40"/>
  </si>
  <si>
    <t>b40012</t>
    <phoneticPr fontId="1"/>
  </si>
  <si>
    <t>dfghjk</t>
    <phoneticPr fontId="1"/>
  </si>
  <si>
    <t>ghj</t>
    <phoneticPr fontId="1"/>
  </si>
  <si>
    <t>男子Jr12</t>
    <rPh sb="0" eb="2">
      <t>ダンシ</t>
    </rPh>
    <phoneticPr fontId="1"/>
  </si>
  <si>
    <t>印</t>
    <phoneticPr fontId="40"/>
  </si>
  <si>
    <t>氏名</t>
    <rPh sb="0" eb="2">
      <t>シメイ</t>
    </rPh>
    <phoneticPr fontId="40"/>
  </si>
  <si>
    <t>住所</t>
    <rPh sb="0" eb="2">
      <t>ジュウショ</t>
    </rPh>
    <phoneticPr fontId="40"/>
  </si>
  <si>
    <t>申 込 書</t>
    <rPh sb="0" eb="1">
      <t>サル</t>
    </rPh>
    <rPh sb="2" eb="3">
      <t>コ</t>
    </rPh>
    <rPh sb="4" eb="5">
      <t>ショ</t>
    </rPh>
    <phoneticPr fontId="40"/>
  </si>
  <si>
    <t>　「許諾しない」とご記入下さい。</t>
    <phoneticPr fontId="40"/>
  </si>
  <si>
    <t>許諾出来ない場合、左記のスペースに</t>
    <rPh sb="0" eb="2">
      <t>キョダク</t>
    </rPh>
    <rPh sb="2" eb="4">
      <t>デキ</t>
    </rPh>
    <rPh sb="6" eb="8">
      <t>バアイ</t>
    </rPh>
    <rPh sb="9" eb="11">
      <t>サキ</t>
    </rPh>
    <phoneticPr fontId="40"/>
  </si>
  <si>
    <t>大会期間中、指定業者により写真及びビデオ撮影を行います。撮影を許諾しない場合下記にご記入下さい。貴団体の全ての選手の撮影を行いません。また撮影後の著作権は日本バトン協会東北支部に帰属します。</t>
    <rPh sb="6" eb="8">
      <t>シテイ</t>
    </rPh>
    <rPh sb="28" eb="30">
      <t>サツエイ</t>
    </rPh>
    <rPh sb="31" eb="33">
      <t>キョダク</t>
    </rPh>
    <rPh sb="36" eb="38">
      <t>バアイ</t>
    </rPh>
    <rPh sb="38" eb="40">
      <t>カキ</t>
    </rPh>
    <rPh sb="42" eb="44">
      <t>キニュウ</t>
    </rPh>
    <rPh sb="44" eb="45">
      <t>クダ</t>
    </rPh>
    <rPh sb="48" eb="49">
      <t>キ</t>
    </rPh>
    <rPh sb="49" eb="51">
      <t>ダンタイ</t>
    </rPh>
    <rPh sb="52" eb="53">
      <t>スベ</t>
    </rPh>
    <rPh sb="55" eb="57">
      <t>センシュ</t>
    </rPh>
    <rPh sb="58" eb="60">
      <t>サツエイ</t>
    </rPh>
    <rPh sb="61" eb="62">
      <t>オコナ</t>
    </rPh>
    <phoneticPr fontId="40"/>
  </si>
  <si>
    <t>合 計</t>
    <rPh sb="0" eb="1">
      <t>ア</t>
    </rPh>
    <rPh sb="2" eb="3">
      <t>ケイ</t>
    </rPh>
    <phoneticPr fontId="40"/>
  </si>
  <si>
    <t>参加(延)人数</t>
    <rPh sb="0" eb="2">
      <t>サンカ</t>
    </rPh>
    <rPh sb="3" eb="4">
      <t>ノベ</t>
    </rPh>
    <rPh sb="5" eb="7">
      <t>ニンズウ</t>
    </rPh>
    <phoneticPr fontId="40"/>
  </si>
  <si>
    <t>参加(実)人数</t>
    <rPh sb="0" eb="2">
      <t>サンカ</t>
    </rPh>
    <rPh sb="3" eb="4">
      <t>ジツ</t>
    </rPh>
    <rPh sb="5" eb="7">
      <t>ニンズウ</t>
    </rPh>
    <phoneticPr fontId="40"/>
  </si>
  <si>
    <t>小計</t>
    <rPh sb="0" eb="2">
      <t>ショウケイ</t>
    </rPh>
    <phoneticPr fontId="40"/>
  </si>
  <si>
    <t>アーティスティック</t>
    <phoneticPr fontId="40"/>
  </si>
  <si>
    <t>P</t>
    <phoneticPr fontId="40"/>
  </si>
  <si>
    <t>アーティスティック ペア</t>
    <phoneticPr fontId="40"/>
  </si>
  <si>
    <t>選手権の部</t>
    <rPh sb="0" eb="3">
      <t>センシュケン</t>
    </rPh>
    <rPh sb="4" eb="5">
      <t>ブ</t>
    </rPh>
    <phoneticPr fontId="40"/>
  </si>
  <si>
    <t>D</t>
    <phoneticPr fontId="40"/>
  </si>
  <si>
    <t>SS</t>
    <phoneticPr fontId="40"/>
  </si>
  <si>
    <t>３B男子</t>
    <rPh sb="2" eb="4">
      <t>ダンシ</t>
    </rPh>
    <phoneticPr fontId="40"/>
  </si>
  <si>
    <t>３B女子</t>
    <rPh sb="2" eb="4">
      <t>ジョシ</t>
    </rPh>
    <phoneticPr fontId="40"/>
  </si>
  <si>
    <t>２B男子</t>
    <rPh sb="2" eb="4">
      <t>ダンシ</t>
    </rPh>
    <phoneticPr fontId="40"/>
  </si>
  <si>
    <t>２B女子</t>
    <rPh sb="2" eb="4">
      <t>ジョシ</t>
    </rPh>
    <phoneticPr fontId="40"/>
  </si>
  <si>
    <t>S男子</t>
    <rPh sb="1" eb="3">
      <t>ダンシ</t>
    </rPh>
    <phoneticPr fontId="40"/>
  </si>
  <si>
    <t>S女子</t>
    <rPh sb="1" eb="3">
      <t>ジョシ</t>
    </rPh>
    <phoneticPr fontId="40"/>
  </si>
  <si>
    <t>=</t>
    <phoneticPr fontId="40"/>
  </si>
  <si>
    <t>上級</t>
    <rPh sb="0" eb="2">
      <t>ジョウキュウ</t>
    </rPh>
    <phoneticPr fontId="40"/>
  </si>
  <si>
    <t>中級</t>
    <rPh sb="0" eb="2">
      <t>チュウキュウ</t>
    </rPh>
    <phoneticPr fontId="40"/>
  </si>
  <si>
    <t>初級</t>
    <rPh sb="0" eb="2">
      <t>ショキュウ</t>
    </rPh>
    <phoneticPr fontId="40"/>
  </si>
  <si>
    <t>入門</t>
    <rPh sb="0" eb="2">
      <t>ニュウモン</t>
    </rPh>
    <phoneticPr fontId="40"/>
  </si>
  <si>
    <t>コンテストの部参加者計</t>
    <rPh sb="6" eb="7">
      <t>ブ</t>
    </rPh>
    <rPh sb="7" eb="10">
      <t>サンカシャ</t>
    </rPh>
    <rPh sb="10" eb="11">
      <t>ケイ</t>
    </rPh>
    <phoneticPr fontId="40"/>
  </si>
  <si>
    <t>申し込み手数料(全参加団体共通）</t>
    <rPh sb="0" eb="1">
      <t>モウ</t>
    </rPh>
    <rPh sb="2" eb="3">
      <t>コ</t>
    </rPh>
    <rPh sb="4" eb="7">
      <t>テスウリョウ</t>
    </rPh>
    <rPh sb="8" eb="9">
      <t>ゼン</t>
    </rPh>
    <rPh sb="9" eb="11">
      <t>サンカ</t>
    </rPh>
    <rPh sb="11" eb="13">
      <t>ダンタイ</t>
    </rPh>
    <rPh sb="13" eb="15">
      <t>キョウツウ</t>
    </rPh>
    <phoneticPr fontId="40"/>
  </si>
  <si>
    <t>小計</t>
    <rPh sb="0" eb="1">
      <t>ショウ</t>
    </rPh>
    <rPh sb="1" eb="2">
      <t>ケイ</t>
    </rPh>
    <phoneticPr fontId="40"/>
  </si>
  <si>
    <r>
      <rPr>
        <sz val="10"/>
        <color indexed="8"/>
        <rFont val="AR丸ゴシック体M"/>
        <family val="3"/>
        <charset val="128"/>
      </rPr>
      <t>1.200円</t>
    </r>
    <rPh sb="5" eb="6">
      <t>エン</t>
    </rPh>
    <phoneticPr fontId="40"/>
  </si>
  <si>
    <t>当日の緊急連絡先</t>
    <rPh sb="0" eb="2">
      <t>トウジツ</t>
    </rPh>
    <rPh sb="3" eb="5">
      <t>キンキュウ</t>
    </rPh>
    <rPh sb="5" eb="8">
      <t>レンラクサキ</t>
    </rPh>
    <phoneticPr fontId="40"/>
  </si>
  <si>
    <t>有料引率者（中/高）</t>
    <rPh sb="6" eb="7">
      <t>チュウ</t>
    </rPh>
    <rPh sb="8" eb="9">
      <t>コウ</t>
    </rPh>
    <phoneticPr fontId="40"/>
  </si>
  <si>
    <t>mail</t>
    <phoneticPr fontId="40"/>
  </si>
  <si>
    <t>FAX</t>
    <phoneticPr fontId="40"/>
  </si>
  <si>
    <r>
      <rPr>
        <sz val="10"/>
        <color indexed="8"/>
        <rFont val="AR丸ゴシック体M"/>
        <family val="3"/>
        <charset val="128"/>
      </rPr>
      <t>2.200円</t>
    </r>
    <rPh sb="5" eb="6">
      <t>エン</t>
    </rPh>
    <phoneticPr fontId="40"/>
  </si>
  <si>
    <t>TEL</t>
    <phoneticPr fontId="40"/>
  </si>
  <si>
    <t>連絡先</t>
    <rPh sb="0" eb="3">
      <t>レンラクサキ</t>
    </rPh>
    <phoneticPr fontId="40"/>
  </si>
  <si>
    <t>有料引率者（一般）</t>
    <rPh sb="0" eb="2">
      <t>ユウリョウ</t>
    </rPh>
    <rPh sb="2" eb="5">
      <t>インソツシャ</t>
    </rPh>
    <rPh sb="6" eb="8">
      <t>イッパン</t>
    </rPh>
    <phoneticPr fontId="40"/>
  </si>
  <si>
    <t>団体住所</t>
    <rPh sb="0" eb="2">
      <t>ダンタイ</t>
    </rPh>
    <rPh sb="2" eb="4">
      <t>ジュウショ</t>
    </rPh>
    <phoneticPr fontId="40"/>
  </si>
  <si>
    <t>団体代表者</t>
    <rPh sb="0" eb="2">
      <t>ダンタイ</t>
    </rPh>
    <rPh sb="2" eb="5">
      <t>ダイヒョウシャ</t>
    </rPh>
    <phoneticPr fontId="40"/>
  </si>
  <si>
    <t>(当日お渡しします)</t>
    <rPh sb="1" eb="3">
      <t>トウジツ</t>
    </rPh>
    <rPh sb="4" eb="5">
      <t>ワタ</t>
    </rPh>
    <phoneticPr fontId="40"/>
  </si>
  <si>
    <t>申込み数</t>
    <rPh sb="0" eb="2">
      <t>モウシコ</t>
    </rPh>
    <rPh sb="3" eb="4">
      <t>スウ</t>
    </rPh>
    <phoneticPr fontId="40"/>
  </si>
  <si>
    <t>プログラム予約販売１冊５００円（当日売り700円）</t>
    <rPh sb="5" eb="7">
      <t>ヨヤク</t>
    </rPh>
    <rPh sb="7" eb="9">
      <t>ハンバイ</t>
    </rPh>
    <rPh sb="10" eb="11">
      <t>サツ</t>
    </rPh>
    <rPh sb="14" eb="15">
      <t>エン</t>
    </rPh>
    <rPh sb="16" eb="18">
      <t>トウジツ</t>
    </rPh>
    <rPh sb="18" eb="19">
      <t>ウ</t>
    </rPh>
    <rPh sb="23" eb="24">
      <t>エン</t>
    </rPh>
    <phoneticPr fontId="40"/>
  </si>
  <si>
    <t>団体名</t>
    <rPh sb="0" eb="3">
      <t>ダンタイメイ</t>
    </rPh>
    <phoneticPr fontId="40"/>
  </si>
  <si>
    <t>メール</t>
    <phoneticPr fontId="1"/>
  </si>
  <si>
    <t>大会当日の緊急連絡先</t>
    <rPh sb="0" eb="2">
      <t>タイカイ</t>
    </rPh>
    <rPh sb="2" eb="4">
      <t>トウジツ</t>
    </rPh>
    <rPh sb="5" eb="7">
      <t>キンキュウ</t>
    </rPh>
    <rPh sb="7" eb="10">
      <t>レンラクサキ</t>
    </rPh>
    <phoneticPr fontId="1"/>
  </si>
  <si>
    <t>携帯電話</t>
    <rPh sb="0" eb="2">
      <t>ケイタイ</t>
    </rPh>
    <phoneticPr fontId="1"/>
  </si>
  <si>
    <t>提出書類４</t>
    <rPh sb="0" eb="2">
      <t>テイシュツ</t>
    </rPh>
    <rPh sb="2" eb="4">
      <t>ショルイ</t>
    </rPh>
    <phoneticPr fontId="40"/>
  </si>
  <si>
    <t>提出書類３</t>
    <rPh sb="0" eb="2">
      <t>テイシュツ</t>
    </rPh>
    <rPh sb="2" eb="4">
      <t>ショルイ</t>
    </rPh>
    <phoneticPr fontId="40"/>
  </si>
  <si>
    <t>提出書類２</t>
    <rPh sb="0" eb="2">
      <t>テイシュツ</t>
    </rPh>
    <rPh sb="2" eb="4">
      <t>ショルイ</t>
    </rPh>
    <phoneticPr fontId="40"/>
  </si>
  <si>
    <t>提出書類５</t>
    <rPh sb="0" eb="2">
      <t>テイシュツ</t>
    </rPh>
    <rPh sb="2" eb="4">
      <t>ショルイ</t>
    </rPh>
    <phoneticPr fontId="40"/>
  </si>
  <si>
    <t>提出書類１</t>
    <rPh sb="0" eb="2">
      <t>テイシュツ</t>
    </rPh>
    <rPh sb="2" eb="4">
      <t>ショルイ</t>
    </rPh>
    <phoneticPr fontId="40"/>
  </si>
  <si>
    <t>【下記の人数をご記入下さい】</t>
    <rPh sb="1" eb="3">
      <t>カキ</t>
    </rPh>
    <rPh sb="4" eb="6">
      <t>ニンズウ</t>
    </rPh>
    <rPh sb="8" eb="10">
      <t>キニュウ</t>
    </rPh>
    <rPh sb="10" eb="11">
      <t>クダ</t>
    </rPh>
    <phoneticPr fontId="40"/>
  </si>
  <si>
    <t>〒</t>
    <phoneticPr fontId="1"/>
  </si>
  <si>
    <t>2017年5月22日現在の日本バトン協会への登録情報が反映されます</t>
    <rPh sb="4" eb="5">
      <t>ネン</t>
    </rPh>
    <rPh sb="6" eb="7">
      <t>ガツ</t>
    </rPh>
    <rPh sb="9" eb="12">
      <t>ニチゲンザイ</t>
    </rPh>
    <rPh sb="13" eb="15">
      <t>ニホン</t>
    </rPh>
    <rPh sb="18" eb="20">
      <t>キョウカイ</t>
    </rPh>
    <rPh sb="22" eb="24">
      <t>トウロク</t>
    </rPh>
    <rPh sb="24" eb="26">
      <t>ジョウホウ</t>
    </rPh>
    <rPh sb="27" eb="29">
      <t>ハンエイ</t>
    </rPh>
    <phoneticPr fontId="1"/>
  </si>
  <si>
    <t>男子スリーバトン</t>
    <rPh sb="0" eb="1">
      <t>オトコ</t>
    </rPh>
    <rPh sb="1" eb="2">
      <t>コ</t>
    </rPh>
    <phoneticPr fontId="1"/>
  </si>
  <si>
    <t>第４３回全日本バトントワーリング選手権東北支部大会参加申込書</t>
    <rPh sb="0" eb="1">
      <t>ダイ</t>
    </rPh>
    <rPh sb="3" eb="4">
      <t>カイ</t>
    </rPh>
    <rPh sb="4" eb="7">
      <t>ゼンニホン</t>
    </rPh>
    <rPh sb="16" eb="19">
      <t>センシュケン</t>
    </rPh>
    <rPh sb="19" eb="21">
      <t>トウホク</t>
    </rPh>
    <rPh sb="21" eb="23">
      <t>シブ</t>
    </rPh>
    <rPh sb="23" eb="25">
      <t>タイカイ</t>
    </rPh>
    <rPh sb="25" eb="27">
      <t>サンカ</t>
    </rPh>
    <rPh sb="27" eb="30">
      <t>モウシコミショ</t>
    </rPh>
    <phoneticPr fontId="40"/>
  </si>
  <si>
    <t>フリースタイルソロ</t>
    <phoneticPr fontId="1"/>
  </si>
  <si>
    <t>ショート ペア</t>
    <phoneticPr fontId="1"/>
  </si>
  <si>
    <t>フリースタイル チーム</t>
    <phoneticPr fontId="1"/>
  </si>
  <si>
    <t>501-1</t>
    <phoneticPr fontId="1"/>
  </si>
  <si>
    <t>501-2</t>
  </si>
  <si>
    <t>501-3</t>
  </si>
  <si>
    <t>501-4</t>
  </si>
  <si>
    <t>501-5</t>
  </si>
  <si>
    <t>501-6</t>
  </si>
  <si>
    <t>501-7</t>
  </si>
  <si>
    <t>501-8</t>
  </si>
  <si>
    <t>502-1</t>
    <phoneticPr fontId="1"/>
  </si>
  <si>
    <t>502-2</t>
  </si>
  <si>
    <t>502-3</t>
  </si>
  <si>
    <t>502-4</t>
  </si>
  <si>
    <t>502-5</t>
  </si>
  <si>
    <t>502-6</t>
  </si>
  <si>
    <t>502-7</t>
  </si>
  <si>
    <t>502-8</t>
  </si>
  <si>
    <t>503-2</t>
  </si>
  <si>
    <t>503-3</t>
  </si>
  <si>
    <t>503-4</t>
  </si>
  <si>
    <t>503-5</t>
  </si>
  <si>
    <t>503-6</t>
  </si>
  <si>
    <t>503-7</t>
  </si>
  <si>
    <t>503-8</t>
  </si>
  <si>
    <t>501-9補欠</t>
    <rPh sb="5" eb="7">
      <t>ホケツ</t>
    </rPh>
    <phoneticPr fontId="1"/>
  </si>
  <si>
    <t>501-10補欠</t>
    <phoneticPr fontId="1"/>
  </si>
  <si>
    <t>502-9補欠</t>
    <phoneticPr fontId="1"/>
  </si>
  <si>
    <t>502-10補欠</t>
    <phoneticPr fontId="1"/>
  </si>
  <si>
    <t>503-1</t>
    <phoneticPr fontId="1"/>
  </si>
  <si>
    <t>503-9補欠</t>
    <phoneticPr fontId="1"/>
  </si>
  <si>
    <t>503-10補欠</t>
    <phoneticPr fontId="1"/>
  </si>
  <si>
    <t>フリープログラム ペア</t>
    <phoneticPr fontId="1"/>
  </si>
  <si>
    <t>フリースタイル ソロ</t>
    <phoneticPr fontId="1"/>
  </si>
  <si>
    <t>フリー ペア</t>
    <phoneticPr fontId="40"/>
  </si>
  <si>
    <t>フリー チーム</t>
    <phoneticPr fontId="1"/>
  </si>
  <si>
    <t>フリー ペア</t>
    <phoneticPr fontId="1"/>
  </si>
  <si>
    <t>フリー ペア</t>
    <phoneticPr fontId="1"/>
  </si>
  <si>
    <t>P</t>
    <phoneticPr fontId="1"/>
  </si>
  <si>
    <t>フリーソロ</t>
    <phoneticPr fontId="1"/>
  </si>
  <si>
    <t>フリー ペア</t>
    <phoneticPr fontId="40"/>
  </si>
  <si>
    <t>フリー チーム</t>
    <phoneticPr fontId="40"/>
  </si>
  <si>
    <t>フリー ソロ</t>
    <phoneticPr fontId="40"/>
  </si>
  <si>
    <t>ペア</t>
    <phoneticPr fontId="40"/>
  </si>
  <si>
    <t>振込日</t>
    <rPh sb="0" eb="2">
      <t>フリコミ</t>
    </rPh>
    <rPh sb="2" eb="3">
      <t>ビ</t>
    </rPh>
    <phoneticPr fontId="1"/>
  </si>
  <si>
    <t>申込日</t>
    <rPh sb="0" eb="3">
      <t>モウシコミビ</t>
    </rPh>
    <phoneticPr fontId="1"/>
  </si>
  <si>
    <t>月</t>
    <rPh sb="0" eb="1">
      <t>ツキ</t>
    </rPh>
    <phoneticPr fontId="40"/>
  </si>
  <si>
    <t>日</t>
    <rPh sb="0" eb="1">
      <t>ヒ</t>
    </rPh>
    <phoneticPr fontId="1"/>
  </si>
  <si>
    <t>シートの入力及び選択について</t>
    <rPh sb="4" eb="6">
      <t>ニュウリョク</t>
    </rPh>
    <rPh sb="6" eb="7">
      <t>オヨ</t>
    </rPh>
    <rPh sb="8" eb="1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</si>
</sst>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quot;¥&quot;\-#,##0"/>
    <numFmt numFmtId="176" formatCode="0000"/>
    <numFmt numFmtId="177" formatCode="m/d"/>
    <numFmt numFmtId="178" formatCode="0_);[Red]\(0\)"/>
    <numFmt numFmtId="179" formatCode="m&quot;/&quot;d;@"/>
    <numFmt numFmtId="180" formatCode="yyyy/m/d;@"/>
    <numFmt numFmtId="181" formatCode="#,##0_ "/>
    <numFmt numFmtId="182" formatCode="#,###\ &quot;円&quot;"/>
    <numFmt numFmtId="183" formatCode="#,###\ &quot;人&quot;"/>
    <numFmt numFmtId="184" formatCode="#,###\ &quot;組&quot;"/>
    <numFmt numFmtId="185" formatCode="#,###&quot;人&quot;"/>
    <numFmt numFmtId="186" formatCode="#,###&quot;組&quot;"/>
    <numFmt numFmtId="187" formatCode="#,###&quot;円&quot;"/>
    <numFmt numFmtId="188" formatCode="&quot;¥&quot;#,##0_);[Red]\(&quot;¥&quot;#,##0\)"/>
    <numFmt numFmtId="189" formatCode="#,###&quot;台&quot;"/>
    <numFmt numFmtId="190" formatCode="#,###&quot;冊&quot;"/>
    <numFmt numFmtId="191" formatCode="#,###&quot;月&quot;"/>
    <numFmt numFmtId="192" formatCode="#,###&quot;日&quot;"/>
  </numFmts>
  <fonts count="9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sz val="11"/>
      <color theme="10"/>
      <name val="ＭＳ Ｐゴシック"/>
      <family val="2"/>
      <charset val="128"/>
      <scheme val="minor"/>
    </font>
    <font>
      <sz val="10"/>
      <name val="ＭＳ Ｐゴシック"/>
      <family val="3"/>
      <charset val="128"/>
      <scheme val="minor"/>
    </font>
    <font>
      <sz val="11"/>
      <color rgb="FFFF0000"/>
      <name val="ＭＳ Ｐゴシック"/>
      <family val="2"/>
      <charset val="128"/>
      <scheme val="minor"/>
    </font>
    <font>
      <sz val="8.8000000000000007"/>
      <color theme="1"/>
      <name val="ＭＳ Ｐゴシック"/>
      <family val="3"/>
      <charset val="128"/>
      <scheme val="minor"/>
    </font>
    <font>
      <b/>
      <sz val="20"/>
      <color theme="1"/>
      <name val="ＭＳ Ｐ明朝"/>
      <family val="1"/>
      <charset val="128"/>
    </font>
    <font>
      <sz val="11"/>
      <color theme="1"/>
      <name val="ＭＳ Ｐ明朝"/>
      <family val="1"/>
      <charset val="128"/>
    </font>
    <font>
      <sz val="11"/>
      <color theme="0"/>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4"/>
      <color theme="0"/>
      <name val="ＭＳ Ｐゴシック"/>
      <family val="2"/>
      <charset val="128"/>
      <scheme val="minor"/>
    </font>
    <font>
      <sz val="14"/>
      <color theme="1"/>
      <name val="ＭＳ Ｐゴシック"/>
      <family val="3"/>
      <charset val="128"/>
      <scheme val="major"/>
    </font>
    <font>
      <sz val="14"/>
      <name val="ＭＳ Ｐゴシック"/>
      <family val="3"/>
      <charset val="128"/>
      <scheme val="major"/>
    </font>
    <font>
      <sz val="11"/>
      <name val="ＭＳ Ｐ明朝"/>
      <family val="1"/>
      <charset val="128"/>
    </font>
    <font>
      <sz val="12"/>
      <name val="ＭＳ Ｐ明朝"/>
      <family val="1"/>
      <charset val="128"/>
    </font>
    <font>
      <sz val="16"/>
      <name val="ＭＳ Ｐ明朝"/>
      <family val="1"/>
      <charset val="128"/>
    </font>
    <font>
      <sz val="20"/>
      <color theme="1"/>
      <name val="ＭＳ Ｐゴシック"/>
      <family val="2"/>
      <charset val="128"/>
      <scheme val="minor"/>
    </font>
    <font>
      <sz val="11"/>
      <name val="ＭＳ Ｐゴシック"/>
      <family val="2"/>
      <charset val="128"/>
      <scheme val="minor"/>
    </font>
    <font>
      <sz val="24"/>
      <name val="ＭＳ Ｐ明朝"/>
      <family val="1"/>
      <charset val="128"/>
    </font>
    <font>
      <sz val="9"/>
      <name val="ＭＳ Ｐ明朝"/>
      <family val="1"/>
      <charset val="128"/>
    </font>
    <font>
      <sz val="11"/>
      <color rgb="FFFFFF00"/>
      <name val="ＭＳ Ｐゴシック"/>
      <family val="2"/>
      <charset val="128"/>
      <scheme val="minor"/>
    </font>
    <font>
      <sz val="11"/>
      <color theme="0"/>
      <name val="ＭＳ Ｐゴシック"/>
      <family val="3"/>
      <charset val="128"/>
    </font>
    <font>
      <sz val="11"/>
      <name val="ＭＳ Ｐゴシック"/>
      <family val="3"/>
      <charset val="128"/>
    </font>
    <font>
      <sz val="11"/>
      <color theme="0"/>
      <name val="ＭＳ Ｐゴシック"/>
      <family val="2"/>
      <charset val="128"/>
      <scheme val="minor"/>
    </font>
    <font>
      <sz val="11"/>
      <name val="ＭＳ Ｐゴシック"/>
      <family val="3"/>
      <charset val="128"/>
      <scheme val="minor"/>
    </font>
    <font>
      <sz val="1"/>
      <color theme="1"/>
      <name val="ＭＳ Ｐゴシック"/>
      <family val="2"/>
      <charset val="128"/>
      <scheme val="minor"/>
    </font>
    <font>
      <b/>
      <sz val="9"/>
      <color theme="1"/>
      <name val="ＭＳ Ｐゴシック"/>
      <family val="3"/>
      <charset val="128"/>
      <scheme val="minor"/>
    </font>
    <font>
      <b/>
      <sz val="11"/>
      <color theme="1"/>
      <name val="ＭＳ ゴシック"/>
      <family val="3"/>
      <charset val="128"/>
    </font>
    <font>
      <b/>
      <sz val="9"/>
      <color theme="1"/>
      <name val="ＭＳ ゴシック"/>
      <family val="3"/>
      <charset val="128"/>
    </font>
    <font>
      <b/>
      <sz val="9"/>
      <color indexed="8"/>
      <name val="ＭＳ ゴシック"/>
      <family val="3"/>
      <charset val="128"/>
    </font>
    <font>
      <b/>
      <sz val="14"/>
      <color indexed="8"/>
      <name val="ＭＳ ゴシック"/>
      <family val="3"/>
      <charset val="128"/>
    </font>
    <font>
      <b/>
      <sz val="10"/>
      <color indexed="8"/>
      <name val="ＭＳ ゴシック"/>
      <family val="3"/>
      <charset val="128"/>
    </font>
    <font>
      <b/>
      <sz val="11"/>
      <color indexed="8"/>
      <name val="ＭＳ ゴシック"/>
      <family val="3"/>
      <charset val="128"/>
    </font>
    <font>
      <b/>
      <sz val="6"/>
      <color theme="1"/>
      <name val="ＭＳ ゴシック"/>
      <family val="3"/>
      <charset val="128"/>
    </font>
    <font>
      <b/>
      <sz val="14"/>
      <color theme="1"/>
      <name val="ＭＳ ゴシック"/>
      <family val="3"/>
      <charset val="128"/>
    </font>
    <font>
      <b/>
      <sz val="8"/>
      <color indexed="8"/>
      <name val="ＭＳ ゴシック"/>
      <family val="3"/>
      <charset val="128"/>
    </font>
    <font>
      <b/>
      <sz val="1"/>
      <color indexed="8"/>
      <name val="ＭＳ ゴシック"/>
      <family val="3"/>
      <charset val="128"/>
    </font>
    <font>
      <sz val="6"/>
      <name val="ＭＳ Ｐゴシック"/>
      <family val="3"/>
      <charset val="128"/>
    </font>
    <font>
      <b/>
      <sz val="9"/>
      <color indexed="8"/>
      <name val="HG丸ｺﾞｼｯｸM-PRO"/>
      <family val="3"/>
      <charset val="128"/>
    </font>
    <font>
      <b/>
      <sz val="10"/>
      <color indexed="8"/>
      <name val="HG丸ｺﾞｼｯｸM-PRO"/>
      <family val="3"/>
      <charset val="128"/>
    </font>
    <font>
      <sz val="9"/>
      <color indexed="8"/>
      <name val="HG丸ｺﾞｼｯｸM-PRO"/>
      <family val="3"/>
      <charset val="128"/>
    </font>
    <font>
      <b/>
      <sz val="12"/>
      <color theme="1"/>
      <name val="ＭＳ Ｐゴシック"/>
      <family val="3"/>
      <charset val="128"/>
      <scheme val="minor"/>
    </font>
    <font>
      <b/>
      <sz val="9"/>
      <color theme="1"/>
      <name val="AR丸ゴシック体M"/>
      <family val="3"/>
      <charset val="128"/>
    </font>
    <font>
      <b/>
      <sz val="14"/>
      <color theme="1"/>
      <name val="ＭＳ Ｐゴシック"/>
      <family val="3"/>
      <charset val="128"/>
      <scheme val="minor"/>
    </font>
    <font>
      <b/>
      <sz val="1"/>
      <color theme="1"/>
      <name val="ＭＳ Ｐゴシック"/>
      <family val="3"/>
      <charset val="128"/>
      <scheme val="minor"/>
    </font>
    <font>
      <b/>
      <sz val="9"/>
      <color theme="1"/>
      <name val="AR P丸ゴシック体E"/>
      <family val="3"/>
      <charset val="128"/>
    </font>
    <font>
      <b/>
      <sz val="6"/>
      <color theme="1"/>
      <name val="AR丸ゴシック体M"/>
      <family val="3"/>
      <charset val="128"/>
    </font>
    <font>
      <b/>
      <sz val="26"/>
      <color rgb="FFFF0000"/>
      <name val="AR P明朝体U"/>
      <family val="1"/>
      <charset val="128"/>
    </font>
    <font>
      <sz val="9"/>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1"/>
      <color theme="1"/>
      <name val="AR丸ゴシック体E"/>
      <family val="3"/>
      <charset val="128"/>
    </font>
    <font>
      <b/>
      <sz val="11"/>
      <color theme="1"/>
      <name val="AR丸ゴシック体E"/>
      <family val="3"/>
      <charset val="128"/>
    </font>
    <font>
      <sz val="48"/>
      <color theme="1"/>
      <name val="ＭＳ Ｐゴシック"/>
      <family val="2"/>
      <charset val="128"/>
      <scheme val="minor"/>
    </font>
    <font>
      <sz val="24"/>
      <color rgb="FFFF0000"/>
      <name val="ＭＳ Ｐゴシック"/>
      <family val="3"/>
      <charset val="128"/>
      <scheme val="minor"/>
    </font>
    <font>
      <sz val="24"/>
      <color rgb="FFFF0000"/>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b/>
      <sz val="10"/>
      <color indexed="8"/>
      <name val="AR P明朝体L"/>
      <family val="1"/>
      <charset val="128"/>
    </font>
    <font>
      <b/>
      <sz val="10"/>
      <color indexed="8"/>
      <name val="ＭＳ Ｐゴシック"/>
      <family val="3"/>
      <charset val="128"/>
    </font>
    <font>
      <sz val="11"/>
      <color indexed="8"/>
      <name val="AR丸ゴシック体M"/>
      <family val="3"/>
      <charset val="128"/>
    </font>
    <font>
      <sz val="12"/>
      <color indexed="22"/>
      <name val="AR P行楷書体H"/>
      <family val="4"/>
      <charset val="128"/>
    </font>
    <font>
      <sz val="22"/>
      <color indexed="8"/>
      <name val="AR P行楷書体H"/>
      <family val="4"/>
      <charset val="128"/>
    </font>
    <font>
      <sz val="16"/>
      <color indexed="8"/>
      <name val="AR P行楷書体H"/>
      <family val="4"/>
      <charset val="128"/>
    </font>
    <font>
      <sz val="8"/>
      <color indexed="8"/>
      <name val="AR丸ゴシック体M"/>
      <family val="3"/>
      <charset val="128"/>
    </font>
    <font>
      <sz val="9"/>
      <color indexed="8"/>
      <name val="AR丸ゴシック体M"/>
      <family val="3"/>
      <charset val="128"/>
    </font>
    <font>
      <b/>
      <sz val="16"/>
      <color indexed="8"/>
      <name val="ＭＳ ゴシック"/>
      <family val="3"/>
      <charset val="128"/>
    </font>
    <font>
      <b/>
      <sz val="14"/>
      <color indexed="8"/>
      <name val="AR丸ゴシック体M"/>
      <family val="3"/>
      <charset val="128"/>
    </font>
    <font>
      <b/>
      <sz val="16"/>
      <color indexed="8"/>
      <name val="AR丸ゴシック体M"/>
      <family val="3"/>
      <charset val="128"/>
    </font>
    <font>
      <sz val="12"/>
      <color indexed="8"/>
      <name val="ＭＳ ゴシック"/>
      <family val="3"/>
      <charset val="128"/>
    </font>
    <font>
      <b/>
      <sz val="9"/>
      <color indexed="8"/>
      <name val="AR丸ゴシック体M"/>
      <family val="3"/>
      <charset val="128"/>
    </font>
    <font>
      <b/>
      <sz val="11"/>
      <color indexed="8"/>
      <name val="AR丸ゴシック体M"/>
      <family val="3"/>
      <charset val="128"/>
    </font>
    <font>
      <b/>
      <sz val="12"/>
      <color indexed="8"/>
      <name val="AR丸ゴシック体M"/>
      <family val="3"/>
      <charset val="128"/>
    </font>
    <font>
      <b/>
      <sz val="8"/>
      <color indexed="8"/>
      <name val="AR丸ゴシック体M"/>
      <family val="3"/>
      <charset val="128"/>
    </font>
    <font>
      <b/>
      <sz val="10"/>
      <color indexed="8"/>
      <name val="AR丸ゴシック体M"/>
      <family val="3"/>
      <charset val="128"/>
    </font>
    <font>
      <b/>
      <sz val="12"/>
      <color indexed="8"/>
      <name val="ＭＳ ゴシック"/>
      <family val="3"/>
      <charset val="128"/>
    </font>
    <font>
      <sz val="16"/>
      <color indexed="8"/>
      <name val="ＭＳ ゴシック"/>
      <family val="3"/>
      <charset val="128"/>
    </font>
    <font>
      <sz val="10"/>
      <color indexed="8"/>
      <name val="AR丸ゴシック体M"/>
      <family val="3"/>
      <charset val="128"/>
    </font>
    <font>
      <sz val="6"/>
      <color indexed="8"/>
      <name val="AR丸ゴシック体M"/>
      <family val="3"/>
      <charset val="128"/>
    </font>
    <font>
      <sz val="11"/>
      <color indexed="10"/>
      <name val="HG創英ﾌﾟﾚｾﾞﾝｽEB"/>
      <family val="1"/>
      <charset val="128"/>
    </font>
    <font>
      <b/>
      <sz val="11"/>
      <color theme="1"/>
      <name val="ＭＳ Ｐゴシック"/>
      <family val="3"/>
      <charset val="128"/>
    </font>
    <font>
      <sz val="10"/>
      <color indexed="8"/>
      <name val="HG丸ｺﾞｼｯｸM-PRO"/>
      <family val="3"/>
      <charset val="128"/>
    </font>
    <font>
      <sz val="24"/>
      <color theme="1"/>
      <name val="ＭＳ Ｐゴシック"/>
      <family val="2"/>
      <charset val="128"/>
      <scheme val="minor"/>
    </font>
    <font>
      <sz val="24"/>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8"/>
      <color indexed="10"/>
      <name val="HG創英ﾌﾟﾚｾﾞﾝｽEB"/>
      <family val="1"/>
      <charset val="128"/>
    </font>
    <font>
      <b/>
      <sz val="16"/>
      <color theme="1"/>
      <name val="ＭＳ Ｐゴシック"/>
      <family val="3"/>
      <charset val="128"/>
      <scheme val="minor"/>
    </font>
  </fonts>
  <fills count="23">
    <fill>
      <patternFill patternType="none"/>
    </fill>
    <fill>
      <patternFill patternType="gray125"/>
    </fill>
    <fill>
      <patternFill patternType="solid">
        <fgColor rgb="FFFFCC99"/>
        <bgColor indexed="64"/>
      </patternFill>
    </fill>
    <fill>
      <patternFill patternType="solid">
        <fgColor rgb="FFFFCCFF"/>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rgb="FFCC99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23"/>
      </patternFill>
    </fill>
    <fill>
      <patternFill patternType="solid">
        <fgColor indexed="9"/>
        <bgColor indexed="23"/>
      </patternFill>
    </fill>
    <fill>
      <patternFill patternType="solid">
        <fgColor theme="8" tint="0.59999389629810485"/>
        <bgColor indexed="64"/>
      </patternFill>
    </fill>
    <fill>
      <patternFill patternType="solid">
        <fgColor theme="9" tint="0.79998168889431442"/>
        <bgColor indexed="64"/>
      </patternFill>
    </fill>
  </fills>
  <borders count="112">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ck">
        <color rgb="FFFF0000"/>
      </bottom>
      <diagonal/>
    </border>
    <border>
      <left/>
      <right style="thick">
        <color rgb="FFFF0000"/>
      </right>
      <top style="thick">
        <color rgb="FFFF0000"/>
      </top>
      <bottom style="thick">
        <color rgb="FFFF0000"/>
      </bottom>
      <diagonal/>
    </border>
    <border>
      <left/>
      <right style="thick">
        <color rgb="FFFF0000"/>
      </right>
      <top/>
      <bottom/>
      <diagonal/>
    </border>
    <border>
      <left/>
      <right/>
      <top style="thick">
        <color rgb="FFFF0000"/>
      </top>
      <bottom style="thick">
        <color rgb="FFFF0000"/>
      </bottom>
      <diagonal/>
    </border>
    <border>
      <left style="thin">
        <color theme="1"/>
      </left>
      <right style="thin">
        <color theme="1"/>
      </right>
      <top style="thin">
        <color theme="1"/>
      </top>
      <bottom style="thin">
        <color theme="1"/>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59" fillId="0" borderId="0">
      <alignment vertical="center"/>
    </xf>
    <xf numFmtId="38" fontId="60" fillId="0" borderId="0" applyFont="0" applyFill="0" applyBorder="0" applyAlignment="0" applyProtection="0">
      <alignment vertical="center"/>
    </xf>
  </cellStyleXfs>
  <cellXfs count="644">
    <xf numFmtId="0" fontId="0" fillId="0" borderId="0" xfId="0">
      <alignment vertical="center"/>
    </xf>
    <xf numFmtId="0" fontId="0" fillId="2" borderId="1" xfId="0" applyFill="1" applyBorder="1">
      <alignment vertical="center"/>
    </xf>
    <xf numFmtId="0" fontId="0" fillId="2" borderId="9" xfId="0" applyFill="1" applyBorder="1">
      <alignment vertical="center"/>
    </xf>
    <xf numFmtId="0" fontId="2" fillId="2" borderId="11" xfId="0" applyFont="1" applyFill="1" applyBorder="1">
      <alignment vertical="center"/>
    </xf>
    <xf numFmtId="49" fontId="2" fillId="2" borderId="11" xfId="0" applyNumberFormat="1"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6" fontId="0" fillId="0" borderId="3" xfId="0" applyNumberFormat="1" applyFill="1" applyBorder="1">
      <alignment vertical="center"/>
    </xf>
    <xf numFmtId="0" fontId="5" fillId="3" borderId="17" xfId="1" applyNumberFormat="1" applyFont="1" applyFill="1" applyBorder="1">
      <alignment vertical="center"/>
    </xf>
    <xf numFmtId="0" fontId="5" fillId="3" borderId="16" xfId="1" applyFont="1" applyFill="1" applyBorder="1">
      <alignment vertical="center"/>
    </xf>
    <xf numFmtId="0" fontId="5" fillId="3" borderId="18" xfId="1" applyFont="1" applyFill="1" applyBorder="1" applyAlignment="1">
      <alignment horizontal="center" vertical="center"/>
    </xf>
    <xf numFmtId="0" fontId="5" fillId="3" borderId="3" xfId="1" applyFont="1" applyFill="1" applyBorder="1">
      <alignment vertical="center"/>
    </xf>
    <xf numFmtId="0" fontId="0" fillId="0" borderId="0" xfId="0" applyAlignment="1">
      <alignment vertical="center"/>
    </xf>
    <xf numFmtId="0" fontId="0" fillId="0" borderId="0" xfId="0" applyAlignment="1">
      <alignment vertical="center" shrinkToFit="1"/>
    </xf>
    <xf numFmtId="0" fontId="0" fillId="0" borderId="0" xfId="0" applyNumberFormat="1" applyAlignment="1">
      <alignment vertical="center" shrinkToFit="1"/>
    </xf>
    <xf numFmtId="0" fontId="7" fillId="0" borderId="0" xfId="0" applyFont="1" applyAlignment="1">
      <alignment vertical="center" shrinkToFit="1"/>
    </xf>
    <xf numFmtId="0" fontId="0" fillId="0" borderId="0" xfId="0" applyBorder="1" applyAlignment="1">
      <alignment vertical="center" shrinkToFit="1"/>
    </xf>
    <xf numFmtId="0" fontId="12" fillId="0" borderId="0" xfId="0" applyFont="1" applyAlignment="1">
      <alignment vertical="center" shrinkToFit="1"/>
    </xf>
    <xf numFmtId="0" fontId="9" fillId="0" borderId="0" xfId="0" applyFont="1">
      <alignment vertical="center"/>
    </xf>
    <xf numFmtId="0" fontId="20" fillId="0" borderId="0" xfId="0" applyFont="1">
      <alignment vertical="center"/>
    </xf>
    <xf numFmtId="0" fontId="16" fillId="0" borderId="0" xfId="0" applyFont="1">
      <alignment vertical="center"/>
    </xf>
    <xf numFmtId="0" fontId="0" fillId="0" borderId="0" xfId="0" applyBorder="1" applyAlignment="1">
      <alignment horizontal="center" vertical="center" shrinkToFit="1"/>
    </xf>
    <xf numFmtId="0" fontId="14" fillId="0" borderId="0" xfId="0" applyFont="1" applyBorder="1" applyAlignment="1">
      <alignment horizontal="center" vertical="center" shrinkToFit="1"/>
    </xf>
    <xf numFmtId="14" fontId="0" fillId="0" borderId="0" xfId="0" applyNumberFormat="1" applyBorder="1" applyAlignment="1">
      <alignment horizontal="center" vertical="center" shrinkToFit="1"/>
    </xf>
    <xf numFmtId="0" fontId="20" fillId="0" borderId="0" xfId="0" applyFont="1" applyAlignment="1">
      <alignment vertical="center" shrinkToFit="1"/>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18" fillId="0" borderId="0" xfId="0" applyFont="1" applyAlignment="1">
      <alignment vertical="center"/>
    </xf>
    <xf numFmtId="49" fontId="22" fillId="0" borderId="0" xfId="0" applyNumberFormat="1" applyFont="1" applyAlignment="1">
      <alignment vertical="center" shrinkToFit="1"/>
    </xf>
    <xf numFmtId="0" fontId="16" fillId="0" borderId="0" xfId="0" applyFont="1" applyAlignment="1">
      <alignment vertical="center" shrinkToFit="1"/>
    </xf>
    <xf numFmtId="0" fontId="17" fillId="0" borderId="0" xfId="0" applyFont="1" applyAlignment="1">
      <alignment vertical="center"/>
    </xf>
    <xf numFmtId="0" fontId="22" fillId="0" borderId="0" xfId="0" applyNumberFormat="1" applyFont="1" applyAlignment="1">
      <alignment vertical="center" shrinkToFit="1"/>
    </xf>
    <xf numFmtId="0" fontId="9" fillId="0" borderId="0" xfId="0" applyFont="1" applyAlignment="1">
      <alignment vertical="center" shrinkToFit="1"/>
    </xf>
    <xf numFmtId="0" fontId="0" fillId="0" borderId="0" xfId="0" applyAlignment="1">
      <alignment vertical="top"/>
    </xf>
    <xf numFmtId="0" fontId="18" fillId="0" borderId="0" xfId="0" applyFont="1" applyAlignment="1">
      <alignment vertical="center" shrinkToFit="1"/>
    </xf>
    <xf numFmtId="177" fontId="5" fillId="0" borderId="16" xfId="1" applyNumberFormat="1" applyFont="1" applyFill="1" applyBorder="1">
      <alignment vertical="center"/>
    </xf>
    <xf numFmtId="0" fontId="5" fillId="0" borderId="16" xfId="1" applyNumberFormat="1" applyFont="1" applyFill="1" applyBorder="1">
      <alignment vertical="center"/>
    </xf>
    <xf numFmtId="0" fontId="0" fillId="0" borderId="3" xfId="0" applyBorder="1">
      <alignment vertical="center"/>
    </xf>
    <xf numFmtId="0" fontId="5" fillId="3" borderId="4" xfId="1" applyFont="1" applyFill="1" applyBorder="1">
      <alignment vertical="center"/>
    </xf>
    <xf numFmtId="177" fontId="5" fillId="3" borderId="69" xfId="1" applyNumberFormat="1" applyFont="1" applyFill="1" applyBorder="1">
      <alignment vertical="center"/>
    </xf>
    <xf numFmtId="177" fontId="5" fillId="3" borderId="70" xfId="1" applyNumberFormat="1" applyFont="1" applyFill="1" applyBorder="1">
      <alignment vertical="center"/>
    </xf>
    <xf numFmtId="0" fontId="0" fillId="0" borderId="0" xfId="0" applyFill="1">
      <alignment vertical="center"/>
    </xf>
    <xf numFmtId="177" fontId="5" fillId="0" borderId="3" xfId="1" applyNumberFormat="1" applyFont="1" applyFill="1" applyBorder="1">
      <alignment vertical="center"/>
    </xf>
    <xf numFmtId="0" fontId="5" fillId="0" borderId="3" xfId="1" applyNumberFormat="1" applyFont="1" applyFill="1" applyBorder="1">
      <alignment vertical="center"/>
    </xf>
    <xf numFmtId="0" fontId="0" fillId="4" borderId="0" xfId="0" applyFill="1">
      <alignment vertical="center"/>
    </xf>
    <xf numFmtId="49" fontId="0" fillId="0" borderId="3" xfId="0" applyNumberFormat="1" applyFill="1" applyBorder="1">
      <alignment vertical="center"/>
    </xf>
    <xf numFmtId="49" fontId="0" fillId="0" borderId="0" xfId="0" applyNumberFormat="1">
      <alignment vertical="center"/>
    </xf>
    <xf numFmtId="0" fontId="2" fillId="2" borderId="43" xfId="0" applyFont="1" applyFill="1" applyBorder="1" applyAlignment="1">
      <alignment horizontal="center" vertical="center"/>
    </xf>
    <xf numFmtId="0" fontId="5" fillId="0" borderId="68" xfId="1" applyNumberFormat="1" applyFont="1" applyFill="1" applyBorder="1">
      <alignment vertical="center"/>
    </xf>
    <xf numFmtId="0" fontId="5" fillId="0" borderId="18" xfId="1" applyNumberFormat="1" applyFont="1" applyFill="1" applyBorder="1">
      <alignment vertical="center"/>
    </xf>
    <xf numFmtId="0" fontId="0" fillId="0" borderId="0" xfId="0" applyBorder="1">
      <alignment vertical="center"/>
    </xf>
    <xf numFmtId="179" fontId="2" fillId="2" borderId="43" xfId="0" applyNumberFormat="1" applyFont="1" applyFill="1" applyBorder="1" applyAlignment="1">
      <alignment horizontal="center" vertical="center"/>
    </xf>
    <xf numFmtId="179" fontId="5" fillId="0" borderId="16" xfId="1" applyNumberFormat="1" applyFont="1" applyFill="1" applyBorder="1">
      <alignment vertical="center"/>
    </xf>
    <xf numFmtId="179" fontId="5" fillId="0" borderId="3" xfId="1" applyNumberFormat="1" applyFont="1" applyFill="1" applyBorder="1">
      <alignment vertical="center"/>
    </xf>
    <xf numFmtId="179" fontId="0" fillId="0" borderId="0" xfId="0" applyNumberFormat="1">
      <alignment vertical="center"/>
    </xf>
    <xf numFmtId="176" fontId="0" fillId="5" borderId="3" xfId="0" applyNumberFormat="1" applyFill="1" applyBorder="1">
      <alignment vertical="center"/>
    </xf>
    <xf numFmtId="49" fontId="0" fillId="5" borderId="3" xfId="0" applyNumberFormat="1" applyFill="1" applyBorder="1">
      <alignment vertical="center"/>
    </xf>
    <xf numFmtId="177" fontId="5" fillId="5" borderId="3" xfId="1" applyNumberFormat="1" applyFont="1" applyFill="1" applyBorder="1">
      <alignment vertical="center"/>
    </xf>
    <xf numFmtId="0" fontId="5" fillId="5" borderId="3" xfId="1" applyNumberFormat="1" applyFont="1" applyFill="1" applyBorder="1">
      <alignment vertical="center"/>
    </xf>
    <xf numFmtId="177" fontId="5" fillId="5" borderId="16" xfId="1" applyNumberFormat="1" applyFont="1" applyFill="1" applyBorder="1">
      <alignment vertical="center"/>
    </xf>
    <xf numFmtId="0" fontId="5" fillId="5" borderId="16" xfId="1" applyNumberFormat="1" applyFont="1" applyFill="1" applyBorder="1">
      <alignment vertical="center"/>
    </xf>
    <xf numFmtId="179" fontId="5" fillId="5" borderId="16" xfId="1" applyNumberFormat="1" applyFont="1" applyFill="1" applyBorder="1">
      <alignment vertical="center"/>
    </xf>
    <xf numFmtId="0" fontId="5" fillId="5" borderId="18" xfId="1" applyNumberFormat="1" applyFont="1" applyFill="1" applyBorder="1">
      <alignment vertical="center"/>
    </xf>
    <xf numFmtId="0" fontId="5" fillId="5" borderId="17" xfId="1" applyNumberFormat="1" applyFont="1" applyFill="1" applyBorder="1">
      <alignment vertical="center"/>
    </xf>
    <xf numFmtId="0" fontId="5" fillId="5" borderId="16" xfId="1" applyFont="1" applyFill="1" applyBorder="1">
      <alignment vertical="center"/>
    </xf>
    <xf numFmtId="0" fontId="5" fillId="5" borderId="18" xfId="1" applyFont="1" applyFill="1" applyBorder="1" applyAlignment="1">
      <alignment horizontal="center" vertical="center"/>
    </xf>
    <xf numFmtId="0" fontId="5" fillId="5" borderId="3" xfId="1" applyFont="1" applyFill="1" applyBorder="1">
      <alignment vertical="center"/>
    </xf>
    <xf numFmtId="0" fontId="5" fillId="5" borderId="4" xfId="1" applyFont="1" applyFill="1" applyBorder="1">
      <alignment vertical="center"/>
    </xf>
    <xf numFmtId="177" fontId="5" fillId="5" borderId="70" xfId="1" applyNumberFormat="1" applyFont="1" applyFill="1" applyBorder="1">
      <alignment vertical="center"/>
    </xf>
    <xf numFmtId="0" fontId="0" fillId="0" borderId="0" xfId="0">
      <alignment vertical="center"/>
    </xf>
    <xf numFmtId="14" fontId="0" fillId="0" borderId="0" xfId="0" applyNumberFormat="1">
      <alignment vertical="center"/>
    </xf>
    <xf numFmtId="0" fontId="0" fillId="0" borderId="0" xfId="0">
      <alignment vertical="center"/>
    </xf>
    <xf numFmtId="14" fontId="0" fillId="0" borderId="0" xfId="0" applyNumberFormat="1">
      <alignment vertical="center"/>
    </xf>
    <xf numFmtId="0" fontId="0" fillId="0" borderId="0" xfId="0" applyAlignment="1">
      <alignment horizontal="center" vertical="center"/>
    </xf>
    <xf numFmtId="0" fontId="0" fillId="4" borderId="0" xfId="0" applyFill="1" applyAlignment="1">
      <alignment vertical="center" shrinkToFit="1"/>
    </xf>
    <xf numFmtId="176" fontId="6" fillId="5" borderId="3" xfId="0" applyNumberFormat="1" applyFont="1" applyFill="1" applyBorder="1">
      <alignment vertical="center"/>
    </xf>
    <xf numFmtId="0" fontId="2" fillId="2" borderId="11" xfId="0" applyFont="1" applyFill="1" applyBorder="1" applyAlignment="1">
      <alignment horizontal="center" vertical="center"/>
    </xf>
    <xf numFmtId="176" fontId="23" fillId="5" borderId="3" xfId="0" applyNumberFormat="1" applyFont="1" applyFill="1" applyBorder="1">
      <alignment vertical="center"/>
    </xf>
    <xf numFmtId="0" fontId="24" fillId="0" borderId="0" xfId="0" applyFont="1" applyAlignment="1">
      <alignment vertical="center" shrinkToFit="1"/>
    </xf>
    <xf numFmtId="176" fontId="0" fillId="4" borderId="3" xfId="0" applyNumberFormat="1" applyFill="1" applyBorder="1">
      <alignment vertical="center"/>
    </xf>
    <xf numFmtId="49" fontId="0" fillId="4" borderId="3" xfId="0" applyNumberFormat="1" applyFill="1" applyBorder="1">
      <alignment vertical="center"/>
    </xf>
    <xf numFmtId="178" fontId="17" fillId="0" borderId="0" xfId="0" applyNumberFormat="1" applyFont="1" applyAlignment="1">
      <alignment vertical="center" shrinkToFit="1"/>
    </xf>
    <xf numFmtId="0" fontId="25" fillId="0" borderId="0" xfId="0" applyFont="1" applyAlignment="1">
      <alignment vertical="center" shrinkToFit="1"/>
    </xf>
    <xf numFmtId="176" fontId="26" fillId="7" borderId="3" xfId="0" applyNumberFormat="1" applyFont="1" applyFill="1" applyBorder="1">
      <alignment vertical="center"/>
    </xf>
    <xf numFmtId="176" fontId="27" fillId="7" borderId="3" xfId="0" applyNumberFormat="1" applyFont="1" applyFill="1" applyBorder="1">
      <alignment vertical="center"/>
    </xf>
    <xf numFmtId="0" fontId="2" fillId="2" borderId="11" xfId="0" applyFont="1" applyFill="1" applyBorder="1" applyAlignment="1">
      <alignment horizontal="center" vertical="center"/>
    </xf>
    <xf numFmtId="0" fontId="31" fillId="0" borderId="0" xfId="0" applyFont="1" applyFill="1" applyBorder="1" applyAlignment="1" applyProtection="1">
      <alignment horizontal="center" vertical="center" shrinkToFit="1"/>
      <protection hidden="1"/>
    </xf>
    <xf numFmtId="0" fontId="32" fillId="0" borderId="3" xfId="0" applyFont="1" applyFill="1" applyBorder="1" applyAlignment="1" applyProtection="1">
      <alignment horizontal="center" vertical="center" shrinkToFit="1"/>
      <protection hidden="1"/>
    </xf>
    <xf numFmtId="180" fontId="32" fillId="0" borderId="3" xfId="0" applyNumberFormat="1" applyFont="1" applyFill="1" applyBorder="1" applyAlignment="1" applyProtection="1">
      <alignment horizontal="center" vertical="center" shrinkToFit="1"/>
      <protection hidden="1"/>
    </xf>
    <xf numFmtId="0" fontId="33" fillId="0" borderId="3" xfId="0" applyNumberFormat="1" applyFont="1" applyFill="1" applyBorder="1" applyAlignment="1" applyProtection="1">
      <alignment horizontal="center" vertical="center" shrinkToFit="1"/>
      <protection hidden="1"/>
    </xf>
    <xf numFmtId="0" fontId="33" fillId="0" borderId="3" xfId="0" applyFont="1" applyFill="1" applyBorder="1" applyAlignment="1" applyProtection="1">
      <alignment horizontal="center" vertical="center" shrinkToFit="1"/>
      <protection hidden="1"/>
    </xf>
    <xf numFmtId="0" fontId="34" fillId="0" borderId="3" xfId="0" applyFont="1" applyFill="1" applyBorder="1" applyAlignment="1" applyProtection="1">
      <alignment horizontal="center" vertical="center" shrinkToFit="1"/>
      <protection hidden="1"/>
    </xf>
    <xf numFmtId="0" fontId="34" fillId="0" borderId="3" xfId="0" applyNumberFormat="1" applyFont="1" applyFill="1" applyBorder="1" applyAlignment="1" applyProtection="1">
      <alignment horizontal="center" vertical="center" shrinkToFit="1"/>
      <protection hidden="1"/>
    </xf>
    <xf numFmtId="0" fontId="37" fillId="0" borderId="3" xfId="0" applyNumberFormat="1" applyFont="1" applyFill="1" applyBorder="1" applyAlignment="1" applyProtection="1">
      <alignment horizontal="center" vertical="center" shrinkToFit="1"/>
      <protection hidden="1"/>
    </xf>
    <xf numFmtId="0" fontId="37" fillId="0" borderId="3" xfId="0" applyFont="1" applyFill="1" applyBorder="1" applyAlignment="1" applyProtection="1">
      <alignment horizontal="center" vertical="center" shrinkToFit="1"/>
      <protection hidden="1"/>
    </xf>
    <xf numFmtId="180" fontId="38" fillId="0" borderId="0" xfId="0" applyNumberFormat="1"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180" fontId="34" fillId="0" borderId="0" xfId="0" applyNumberFormat="1"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39" fillId="0" borderId="0" xfId="0" applyFont="1" applyFill="1" applyBorder="1" applyAlignment="1" applyProtection="1">
      <alignment horizontal="center" vertical="center" shrinkToFit="1"/>
      <protection hidden="1"/>
    </xf>
    <xf numFmtId="0" fontId="5" fillId="8" borderId="17" xfId="1" applyNumberFormat="1" applyFont="1" applyFill="1" applyBorder="1">
      <alignment vertical="center"/>
    </xf>
    <xf numFmtId="177" fontId="5" fillId="8" borderId="70" xfId="1" applyNumberFormat="1" applyFont="1" applyFill="1" applyBorder="1">
      <alignment vertical="center"/>
    </xf>
    <xf numFmtId="0" fontId="0" fillId="0" borderId="0" xfId="0" applyFill="1" applyProtection="1">
      <alignment vertical="center"/>
      <protection hidden="1"/>
    </xf>
    <xf numFmtId="0" fontId="0" fillId="0" borderId="0" xfId="0" applyFill="1" applyAlignment="1" applyProtection="1">
      <alignment vertical="center"/>
      <protection hidden="1"/>
    </xf>
    <xf numFmtId="0" fontId="29" fillId="0" borderId="0" xfId="0" applyFont="1" applyFill="1" applyBorder="1" applyAlignment="1" applyProtection="1">
      <alignment vertical="center"/>
      <protection hidden="1"/>
    </xf>
    <xf numFmtId="0" fontId="52" fillId="0" borderId="0" xfId="0" applyFont="1" applyFill="1" applyBorder="1" applyAlignment="1" applyProtection="1">
      <alignment horizontal="right" vertical="center"/>
      <protection hidden="1"/>
    </xf>
    <xf numFmtId="0" fontId="29" fillId="0" borderId="0" xfId="0" applyFont="1" applyFill="1" applyAlignment="1" applyProtection="1">
      <alignment vertical="center"/>
      <protection hidden="1"/>
    </xf>
    <xf numFmtId="5" fontId="29" fillId="0" borderId="0" xfId="0" applyNumberFormat="1" applyFont="1" applyFill="1" applyAlignment="1" applyProtection="1">
      <alignment vertical="center"/>
      <protection hidden="1"/>
    </xf>
    <xf numFmtId="5" fontId="44" fillId="0" borderId="0" xfId="0" applyNumberFormat="1" applyFont="1" applyFill="1" applyAlignment="1" applyProtection="1">
      <alignment vertical="center"/>
      <protection hidden="1"/>
    </xf>
    <xf numFmtId="5" fontId="47" fillId="0" borderId="0" xfId="0" applyNumberFormat="1" applyFont="1" applyFill="1" applyBorder="1" applyAlignment="1" applyProtection="1">
      <alignment vertical="center"/>
      <protection hidden="1"/>
    </xf>
    <xf numFmtId="0" fontId="45" fillId="0" borderId="0" xfId="0" applyFont="1" applyFill="1" applyAlignment="1" applyProtection="1">
      <alignment vertical="center"/>
      <protection hidden="1"/>
    </xf>
    <xf numFmtId="5" fontId="46" fillId="0" borderId="0" xfId="0" applyNumberFormat="1" applyFont="1" applyFill="1" applyAlignment="1" applyProtection="1">
      <alignment vertical="center"/>
      <protection hidden="1"/>
    </xf>
    <xf numFmtId="180" fontId="44" fillId="0" borderId="0" xfId="0" applyNumberFormat="1" applyFont="1" applyFill="1" applyAlignment="1" applyProtection="1">
      <alignment vertical="center"/>
      <protection hidden="1"/>
    </xf>
    <xf numFmtId="181" fontId="44" fillId="0" borderId="0" xfId="0" applyNumberFormat="1" applyFont="1" applyFill="1" applyAlignment="1" applyProtection="1">
      <alignment horizontal="center" vertical="center"/>
      <protection hidden="1"/>
    </xf>
    <xf numFmtId="0" fontId="30" fillId="0" borderId="0" xfId="0" applyFont="1" applyFill="1" applyProtection="1">
      <alignment vertical="center"/>
      <protection hidden="1"/>
    </xf>
    <xf numFmtId="0" fontId="30" fillId="0" borderId="3" xfId="0" applyFont="1" applyFill="1" applyBorder="1" applyProtection="1">
      <alignment vertical="center"/>
      <protection hidden="1"/>
    </xf>
    <xf numFmtId="180" fontId="0" fillId="0" borderId="0" xfId="0" applyNumberFormat="1" applyFill="1" applyProtection="1">
      <alignment vertical="center"/>
      <protection hidden="1"/>
    </xf>
    <xf numFmtId="49" fontId="0" fillId="0" borderId="0" xfId="0" applyNumberFormat="1" applyFill="1" applyAlignment="1" applyProtection="1">
      <alignment horizontal="center" vertical="center"/>
      <protection hidden="1"/>
    </xf>
    <xf numFmtId="0" fontId="28" fillId="0" borderId="0" xfId="0" applyFont="1" applyFill="1" applyProtection="1">
      <alignment vertical="center"/>
      <protection hidden="1"/>
    </xf>
    <xf numFmtId="0" fontId="11" fillId="0" borderId="0" xfId="0" applyFont="1" applyFill="1" applyProtection="1">
      <alignment vertical="center"/>
      <protection hidden="1"/>
    </xf>
    <xf numFmtId="0" fontId="34" fillId="0" borderId="3" xfId="0" applyFont="1" applyFill="1" applyBorder="1" applyAlignment="1" applyProtection="1">
      <alignment horizontal="center" vertical="center" shrinkToFit="1"/>
      <protection locked="0" hidden="1"/>
    </xf>
    <xf numFmtId="0" fontId="32" fillId="0" borderId="3" xfId="0" applyFont="1" applyFill="1" applyBorder="1" applyAlignment="1" applyProtection="1">
      <alignment horizontal="center" vertical="center" shrinkToFit="1"/>
      <protection locked="0" hidden="1"/>
    </xf>
    <xf numFmtId="0" fontId="31" fillId="0" borderId="3" xfId="0" applyFont="1" applyFill="1" applyBorder="1" applyAlignment="1" applyProtection="1">
      <alignment horizontal="center" vertical="center" shrinkToFit="1"/>
      <protection locked="0" hidden="1"/>
    </xf>
    <xf numFmtId="0" fontId="32" fillId="0" borderId="3" xfId="0" applyNumberFormat="1" applyFont="1" applyFill="1" applyBorder="1" applyAlignment="1" applyProtection="1">
      <alignment horizontal="center" vertical="center" shrinkToFit="1"/>
      <protection locked="0" hidden="1"/>
    </xf>
    <xf numFmtId="0" fontId="35" fillId="9" borderId="3" xfId="0" applyFont="1" applyFill="1" applyBorder="1" applyAlignment="1" applyProtection="1">
      <alignment horizontal="center" vertical="center"/>
      <protection hidden="1"/>
    </xf>
    <xf numFmtId="0" fontId="32" fillId="9" borderId="3" xfId="0" applyFont="1" applyFill="1" applyBorder="1" applyAlignment="1" applyProtection="1">
      <alignment horizontal="center" vertical="center" shrinkToFit="1"/>
      <protection hidden="1"/>
    </xf>
    <xf numFmtId="0" fontId="32" fillId="10" borderId="3" xfId="0" applyFont="1" applyFill="1" applyBorder="1" applyAlignment="1" applyProtection="1">
      <alignment horizontal="center" vertical="center" shrinkToFit="1"/>
      <protection hidden="1"/>
    </xf>
    <xf numFmtId="0" fontId="34" fillId="0" borderId="76" xfId="0" applyFont="1" applyFill="1" applyBorder="1" applyAlignment="1" applyProtection="1">
      <alignment horizontal="center" vertical="center" shrinkToFit="1"/>
      <protection locked="0" hidden="1"/>
    </xf>
    <xf numFmtId="0" fontId="34" fillId="0" borderId="16" xfId="0" applyFont="1" applyFill="1" applyBorder="1" applyAlignment="1" applyProtection="1">
      <alignment horizontal="center" vertical="center" shrinkToFit="1"/>
      <protection locked="0" hidden="1"/>
    </xf>
    <xf numFmtId="0" fontId="32" fillId="9" borderId="16" xfId="0" applyFont="1" applyFill="1" applyBorder="1" applyAlignment="1" applyProtection="1">
      <alignment horizontal="center" vertical="center" shrinkToFit="1"/>
      <protection hidden="1"/>
    </xf>
    <xf numFmtId="0" fontId="34" fillId="0" borderId="16" xfId="0" applyNumberFormat="1" applyFont="1" applyFill="1" applyBorder="1" applyAlignment="1" applyProtection="1">
      <alignment horizontal="center" vertical="center" shrinkToFit="1"/>
      <protection hidden="1"/>
    </xf>
    <xf numFmtId="0" fontId="34" fillId="0" borderId="16" xfId="0" applyFont="1" applyFill="1" applyBorder="1" applyAlignment="1" applyProtection="1">
      <alignment horizontal="center" vertical="center" shrinkToFit="1"/>
      <protection hidden="1"/>
    </xf>
    <xf numFmtId="0" fontId="32" fillId="10" borderId="16" xfId="0" applyFont="1" applyFill="1" applyBorder="1" applyAlignment="1" applyProtection="1">
      <alignment horizontal="center" vertical="center" shrinkToFit="1"/>
      <protection hidden="1"/>
    </xf>
    <xf numFmtId="0" fontId="32" fillId="0" borderId="16" xfId="0" applyFont="1" applyFill="1" applyBorder="1" applyAlignment="1" applyProtection="1">
      <alignment horizontal="center" vertical="center" shrinkToFit="1"/>
      <protection locked="0" hidden="1"/>
    </xf>
    <xf numFmtId="0" fontId="32" fillId="0" borderId="16" xfId="0" applyNumberFormat="1" applyFont="1" applyFill="1" applyBorder="1" applyAlignment="1" applyProtection="1">
      <alignment horizontal="center" vertical="center" shrinkToFit="1"/>
      <protection locked="0" hidden="1"/>
    </xf>
    <xf numFmtId="0" fontId="34" fillId="0" borderId="34" xfId="0" applyFont="1" applyFill="1" applyBorder="1" applyAlignment="1" applyProtection="1">
      <alignment horizontal="center" vertical="center" shrinkToFit="1"/>
      <protection locked="0" hidden="1"/>
    </xf>
    <xf numFmtId="0" fontId="34" fillId="0" borderId="34" xfId="0" applyNumberFormat="1" applyFont="1" applyFill="1" applyBorder="1" applyAlignment="1" applyProtection="1">
      <alignment horizontal="center" vertical="center" shrinkToFit="1"/>
      <protection hidden="1"/>
    </xf>
    <xf numFmtId="0" fontId="34" fillId="0" borderId="34" xfId="0" applyFont="1" applyFill="1" applyBorder="1" applyAlignment="1" applyProtection="1">
      <alignment horizontal="center" vertical="center" shrinkToFit="1"/>
      <protection hidden="1"/>
    </xf>
    <xf numFmtId="0" fontId="32" fillId="10" borderId="34" xfId="0" applyFont="1" applyFill="1" applyBorder="1" applyAlignment="1" applyProtection="1">
      <alignment horizontal="center" vertical="center" shrinkToFit="1"/>
      <protection hidden="1"/>
    </xf>
    <xf numFmtId="0" fontId="32" fillId="0" borderId="34" xfId="0" applyFont="1" applyFill="1" applyBorder="1" applyAlignment="1" applyProtection="1">
      <alignment horizontal="center" vertical="center" shrinkToFit="1"/>
      <protection locked="0" hidden="1"/>
    </xf>
    <xf numFmtId="0" fontId="32" fillId="0" borderId="34" xfId="0" applyNumberFormat="1" applyFont="1" applyFill="1" applyBorder="1" applyAlignment="1" applyProtection="1">
      <alignment horizontal="center" vertical="center" shrinkToFit="1"/>
      <protection locked="0" hidden="1"/>
    </xf>
    <xf numFmtId="0" fontId="34" fillId="0" borderId="52" xfId="0" applyFont="1" applyFill="1" applyBorder="1" applyAlignment="1" applyProtection="1">
      <alignment horizontal="center" vertical="center" shrinkToFit="1"/>
      <protection locked="0" hidden="1"/>
    </xf>
    <xf numFmtId="0" fontId="34" fillId="0" borderId="52" xfId="0" applyNumberFormat="1" applyFont="1" applyFill="1" applyBorder="1" applyAlignment="1" applyProtection="1">
      <alignment horizontal="center" vertical="center" shrinkToFit="1"/>
      <protection hidden="1"/>
    </xf>
    <xf numFmtId="0" fontId="34" fillId="0" borderId="52" xfId="0" applyFont="1" applyFill="1" applyBorder="1" applyAlignment="1" applyProtection="1">
      <alignment horizontal="center" vertical="center" shrinkToFit="1"/>
      <protection hidden="1"/>
    </xf>
    <xf numFmtId="0" fontId="32" fillId="10" borderId="52" xfId="0" applyFont="1" applyFill="1" applyBorder="1" applyAlignment="1" applyProtection="1">
      <alignment horizontal="center" vertical="center" shrinkToFit="1"/>
      <protection hidden="1"/>
    </xf>
    <xf numFmtId="0" fontId="32" fillId="0" borderId="52" xfId="0" applyFont="1" applyFill="1" applyBorder="1" applyAlignment="1" applyProtection="1">
      <alignment horizontal="center" vertical="center" shrinkToFit="1"/>
      <protection locked="0" hidden="1"/>
    </xf>
    <xf numFmtId="0" fontId="32" fillId="0" borderId="52" xfId="0" applyNumberFormat="1" applyFont="1" applyFill="1" applyBorder="1" applyAlignment="1" applyProtection="1">
      <alignment horizontal="center" vertical="center" shrinkToFit="1"/>
      <protection locked="0" hidden="1"/>
    </xf>
    <xf numFmtId="0" fontId="32" fillId="9" borderId="76" xfId="0" applyFont="1" applyFill="1" applyBorder="1" applyAlignment="1" applyProtection="1">
      <alignment horizontal="center" vertical="center" shrinkToFit="1"/>
      <protection hidden="1"/>
    </xf>
    <xf numFmtId="0" fontId="34" fillId="0" borderId="76" xfId="0" applyNumberFormat="1" applyFont="1" applyFill="1" applyBorder="1" applyAlignment="1" applyProtection="1">
      <alignment horizontal="center" vertical="center" shrinkToFit="1"/>
      <protection hidden="1"/>
    </xf>
    <xf numFmtId="0" fontId="34" fillId="0" borderId="76" xfId="0" applyFont="1" applyFill="1" applyBorder="1" applyAlignment="1" applyProtection="1">
      <alignment horizontal="center" vertical="center" shrinkToFit="1"/>
      <protection hidden="1"/>
    </xf>
    <xf numFmtId="0" fontId="32" fillId="10" borderId="76" xfId="0" applyFont="1" applyFill="1" applyBorder="1" applyAlignment="1" applyProtection="1">
      <alignment horizontal="center" vertical="center" shrinkToFit="1"/>
      <protection hidden="1"/>
    </xf>
    <xf numFmtId="0" fontId="32" fillId="0" borderId="76" xfId="0" applyFont="1" applyFill="1" applyBorder="1" applyAlignment="1" applyProtection="1">
      <alignment horizontal="center" vertical="center" shrinkToFit="1"/>
      <protection locked="0" hidden="1"/>
    </xf>
    <xf numFmtId="0" fontId="32" fillId="0" borderId="76" xfId="0" applyNumberFormat="1" applyFont="1" applyFill="1" applyBorder="1" applyAlignment="1" applyProtection="1">
      <alignment horizontal="center" vertical="center" shrinkToFit="1"/>
      <protection locked="0" hidden="1"/>
    </xf>
    <xf numFmtId="0" fontId="0" fillId="13" borderId="0" xfId="0" applyFill="1">
      <alignment vertical="center"/>
    </xf>
    <xf numFmtId="0" fontId="0" fillId="12" borderId="0" xfId="0" applyFill="1">
      <alignment vertical="center"/>
    </xf>
    <xf numFmtId="0" fontId="0" fillId="13" borderId="0" xfId="0" applyFill="1" applyBorder="1">
      <alignment vertical="center"/>
    </xf>
    <xf numFmtId="0" fontId="54" fillId="13" borderId="0" xfId="0" applyFont="1" applyFill="1" applyBorder="1">
      <alignment vertical="center"/>
    </xf>
    <xf numFmtId="0" fontId="55" fillId="13" borderId="0" xfId="0" applyFont="1" applyFill="1" applyBorder="1" applyAlignment="1">
      <alignment horizontal="center" vertical="center"/>
    </xf>
    <xf numFmtId="0" fontId="54" fillId="13" borderId="0" xfId="0" applyFont="1" applyFill="1" applyBorder="1" applyAlignment="1">
      <alignment horizontal="center" vertical="center"/>
    </xf>
    <xf numFmtId="0" fontId="54" fillId="13" borderId="0" xfId="0" applyFont="1" applyFill="1" applyBorder="1" applyAlignment="1">
      <alignment horizontal="left" vertical="center"/>
    </xf>
    <xf numFmtId="0" fontId="53" fillId="13" borderId="0" xfId="0" applyFont="1" applyFill="1" applyBorder="1" applyAlignment="1">
      <alignment horizontal="center" vertical="center"/>
    </xf>
    <xf numFmtId="0" fontId="53" fillId="0" borderId="3" xfId="0" applyFont="1" applyFill="1" applyBorder="1" applyAlignment="1">
      <alignment horizontal="center" vertical="center"/>
    </xf>
    <xf numFmtId="0" fontId="56" fillId="13" borderId="0" xfId="0" applyFont="1" applyFill="1" applyAlignment="1">
      <alignment vertical="center"/>
    </xf>
    <xf numFmtId="0" fontId="0" fillId="13" borderId="89" xfId="0" applyFill="1" applyBorder="1">
      <alignment vertical="center"/>
    </xf>
    <xf numFmtId="0" fontId="53" fillId="13" borderId="0" xfId="0" applyFont="1" applyFill="1" applyBorder="1" applyAlignment="1">
      <alignment horizontal="center" vertical="center"/>
    </xf>
    <xf numFmtId="0" fontId="34" fillId="0" borderId="86" xfId="0" applyFont="1" applyFill="1" applyBorder="1" applyAlignment="1" applyProtection="1">
      <alignment horizontal="center" vertical="center" shrinkToFit="1"/>
      <protection locked="0" hidden="1"/>
    </xf>
    <xf numFmtId="0" fontId="59" fillId="0" borderId="0" xfId="2" applyProtection="1">
      <alignment vertical="center"/>
      <protection hidden="1"/>
    </xf>
    <xf numFmtId="0" fontId="59" fillId="16" borderId="0" xfId="2" applyFill="1" applyProtection="1">
      <alignment vertical="center"/>
      <protection hidden="1"/>
    </xf>
    <xf numFmtId="0" fontId="59" fillId="17" borderId="0" xfId="2" applyFill="1" applyProtection="1">
      <alignment vertical="center"/>
      <protection hidden="1"/>
    </xf>
    <xf numFmtId="0" fontId="59" fillId="18" borderId="0" xfId="2" applyFill="1" applyProtection="1">
      <alignment vertical="center"/>
      <protection hidden="1"/>
    </xf>
    <xf numFmtId="0" fontId="59" fillId="18" borderId="0" xfId="2" applyFill="1" applyBorder="1" applyProtection="1">
      <alignment vertical="center"/>
      <protection hidden="1"/>
    </xf>
    <xf numFmtId="38" fontId="53" fillId="0" borderId="0" xfId="3" applyFont="1" applyFill="1" applyBorder="1" applyProtection="1">
      <alignment vertical="center"/>
      <protection hidden="1"/>
    </xf>
    <xf numFmtId="185" fontId="59" fillId="18" borderId="0" xfId="2" applyNumberFormat="1" applyFill="1" applyBorder="1" applyProtection="1">
      <alignment vertical="center"/>
      <protection hidden="1"/>
    </xf>
    <xf numFmtId="0" fontId="59" fillId="0" borderId="0" xfId="2" applyBorder="1" applyProtection="1">
      <alignment vertical="center"/>
      <protection hidden="1"/>
    </xf>
    <xf numFmtId="185" fontId="59" fillId="0" borderId="0" xfId="2" applyNumberFormat="1" applyFill="1" applyBorder="1" applyProtection="1">
      <alignment vertical="center"/>
      <protection hidden="1"/>
    </xf>
    <xf numFmtId="0" fontId="61" fillId="13" borderId="0" xfId="2" applyFont="1" applyFill="1" applyBorder="1" applyAlignment="1" applyProtection="1">
      <alignment horizontal="center" vertical="center" shrinkToFit="1"/>
      <protection hidden="1"/>
    </xf>
    <xf numFmtId="186" fontId="59" fillId="0" borderId="0" xfId="2" applyNumberFormat="1" applyFill="1" applyBorder="1" applyProtection="1">
      <alignment vertical="center"/>
      <protection hidden="1"/>
    </xf>
    <xf numFmtId="0" fontId="59" fillId="0" borderId="0" xfId="2" applyFill="1" applyBorder="1" applyProtection="1">
      <alignment vertical="center"/>
      <protection hidden="1"/>
    </xf>
    <xf numFmtId="0" fontId="62" fillId="13" borderId="0" xfId="2" applyFont="1" applyFill="1" applyBorder="1" applyAlignment="1" applyProtection="1">
      <alignment horizontal="center" vertical="center" shrinkToFit="1"/>
      <protection hidden="1"/>
    </xf>
    <xf numFmtId="0" fontId="62" fillId="13" borderId="0" xfId="2" applyFont="1" applyFill="1" applyBorder="1" applyAlignment="1" applyProtection="1">
      <alignment horizontal="center" vertical="center"/>
      <protection hidden="1"/>
    </xf>
    <xf numFmtId="185" fontId="59" fillId="0" borderId="0" xfId="2" applyNumberFormat="1" applyBorder="1" applyProtection="1">
      <alignment vertical="center"/>
      <protection hidden="1"/>
    </xf>
    <xf numFmtId="0" fontId="63" fillId="16" borderId="0" xfId="2" applyFont="1" applyFill="1" applyBorder="1" applyAlignment="1" applyProtection="1">
      <alignment vertical="center" shrinkToFit="1"/>
      <protection hidden="1"/>
    </xf>
    <xf numFmtId="0" fontId="63" fillId="16" borderId="0" xfId="2" applyFont="1" applyFill="1" applyBorder="1" applyAlignment="1" applyProtection="1">
      <alignment horizontal="right" vertical="center" shrinkToFit="1"/>
      <protection hidden="1"/>
    </xf>
    <xf numFmtId="0" fontId="63" fillId="19" borderId="0" xfId="2" applyFont="1" applyFill="1" applyBorder="1" applyAlignment="1" applyProtection="1">
      <alignment vertical="center" shrinkToFit="1"/>
      <protection hidden="1"/>
    </xf>
    <xf numFmtId="0" fontId="68" fillId="19" borderId="0" xfId="2" applyFont="1" applyFill="1" applyBorder="1" applyAlignment="1" applyProtection="1">
      <alignment vertical="center" wrapText="1"/>
      <protection hidden="1"/>
    </xf>
    <xf numFmtId="5" fontId="59" fillId="16" borderId="0" xfId="2" applyNumberFormat="1" applyFill="1" applyProtection="1">
      <alignment vertical="center"/>
      <protection hidden="1"/>
    </xf>
    <xf numFmtId="0" fontId="59" fillId="16" borderId="3" xfId="2" applyFill="1" applyBorder="1" applyAlignment="1" applyProtection="1">
      <alignment vertical="center" shrinkToFit="1"/>
      <protection hidden="1"/>
    </xf>
    <xf numFmtId="0" fontId="59" fillId="18" borderId="3" xfId="2" applyFill="1" applyBorder="1" applyAlignment="1" applyProtection="1">
      <alignment vertical="center" shrinkToFit="1"/>
      <protection hidden="1"/>
    </xf>
    <xf numFmtId="5" fontId="59" fillId="18" borderId="3" xfId="2" applyNumberFormat="1" applyFill="1" applyBorder="1" applyAlignment="1" applyProtection="1">
      <alignment vertical="center" shrinkToFit="1"/>
      <protection hidden="1"/>
    </xf>
    <xf numFmtId="0" fontId="61" fillId="13" borderId="68" xfId="2" applyFont="1" applyFill="1" applyBorder="1" applyAlignment="1" applyProtection="1">
      <alignment horizontal="center" vertical="center" shrinkToFit="1"/>
      <protection hidden="1"/>
    </xf>
    <xf numFmtId="0" fontId="61" fillId="13" borderId="40" xfId="2" applyFont="1" applyFill="1" applyBorder="1" applyAlignment="1" applyProtection="1">
      <alignment horizontal="center" vertical="center" shrinkToFit="1"/>
      <protection hidden="1"/>
    </xf>
    <xf numFmtId="0" fontId="59" fillId="16" borderId="3" xfId="2" applyFill="1" applyBorder="1" applyProtection="1">
      <alignment vertical="center"/>
      <protection hidden="1"/>
    </xf>
    <xf numFmtId="0" fontId="59" fillId="18" borderId="3" xfId="2" applyFill="1" applyBorder="1" applyProtection="1">
      <alignment vertical="center"/>
      <protection hidden="1"/>
    </xf>
    <xf numFmtId="0" fontId="61" fillId="13" borderId="3" xfId="2" applyFont="1" applyFill="1" applyBorder="1" applyAlignment="1" applyProtection="1">
      <alignment horizontal="center" vertical="center" shrinkToFit="1"/>
      <protection hidden="1"/>
    </xf>
    <xf numFmtId="0" fontId="75" fillId="19" borderId="0" xfId="2" applyFont="1" applyFill="1" applyBorder="1" applyAlignment="1" applyProtection="1">
      <alignment horizontal="center" shrinkToFit="1"/>
      <protection hidden="1"/>
    </xf>
    <xf numFmtId="0" fontId="76" fillId="19" borderId="0" xfId="2" applyFont="1" applyFill="1" applyBorder="1" applyAlignment="1" applyProtection="1">
      <alignment horizontal="right" shrinkToFit="1"/>
      <protection hidden="1"/>
    </xf>
    <xf numFmtId="0" fontId="75" fillId="19" borderId="0" xfId="2" applyFont="1" applyFill="1" applyBorder="1" applyAlignment="1" applyProtection="1">
      <alignment shrinkToFit="1"/>
      <protection hidden="1"/>
    </xf>
    <xf numFmtId="0" fontId="67" fillId="19" borderId="0" xfId="2" applyFont="1" applyFill="1" applyBorder="1" applyAlignment="1" applyProtection="1">
      <alignment horizontal="right" shrinkToFit="1"/>
      <protection hidden="1"/>
    </xf>
    <xf numFmtId="5" fontId="59" fillId="16" borderId="3" xfId="2" applyNumberFormat="1" applyFill="1" applyBorder="1" applyAlignment="1" applyProtection="1">
      <alignment vertical="center" shrinkToFit="1"/>
      <protection hidden="1"/>
    </xf>
    <xf numFmtId="0" fontId="62" fillId="13" borderId="3" xfId="2" applyFont="1" applyFill="1" applyBorder="1" applyAlignment="1" applyProtection="1">
      <alignment horizontal="center" vertical="center" shrinkToFit="1"/>
      <protection hidden="1"/>
    </xf>
    <xf numFmtId="0" fontId="62" fillId="13" borderId="3" xfId="2" applyFont="1" applyFill="1" applyBorder="1" applyAlignment="1" applyProtection="1">
      <alignment horizontal="center" vertical="center"/>
      <protection hidden="1"/>
    </xf>
    <xf numFmtId="0" fontId="62" fillId="13" borderId="40" xfId="2" applyFont="1" applyFill="1" applyBorder="1" applyAlignment="1" applyProtection="1">
      <alignment horizontal="center" vertical="center"/>
      <protection hidden="1"/>
    </xf>
    <xf numFmtId="185" fontId="74" fillId="13" borderId="52" xfId="2" applyNumberFormat="1" applyFont="1" applyFill="1" applyBorder="1" applyAlignment="1" applyProtection="1">
      <alignment horizontal="center" vertical="center" shrinkToFit="1"/>
      <protection hidden="1"/>
    </xf>
    <xf numFmtId="185" fontId="74" fillId="13" borderId="50" xfId="2" applyNumberFormat="1" applyFont="1" applyFill="1" applyBorder="1" applyAlignment="1" applyProtection="1">
      <alignment horizontal="center" vertical="center" shrinkToFit="1"/>
      <protection hidden="1"/>
    </xf>
    <xf numFmtId="0" fontId="75" fillId="19" borderId="0" xfId="2" applyFont="1" applyFill="1" applyBorder="1" applyAlignment="1" applyProtection="1">
      <alignment horizontal="center" vertical="center" shrinkToFit="1"/>
      <protection hidden="1"/>
    </xf>
    <xf numFmtId="0" fontId="76" fillId="19" borderId="0" xfId="2" applyFont="1" applyFill="1" applyBorder="1" applyAlignment="1" applyProtection="1">
      <alignment horizontal="right" vertical="center" shrinkToFit="1"/>
      <protection hidden="1"/>
    </xf>
    <xf numFmtId="188" fontId="78" fillId="19" borderId="0" xfId="2" applyNumberFormat="1" applyFont="1" applyFill="1" applyBorder="1" applyAlignment="1" applyProtection="1">
      <alignment horizontal="right" vertical="center" shrinkToFit="1"/>
      <protection hidden="1"/>
    </xf>
    <xf numFmtId="0" fontId="67" fillId="19" borderId="0" xfId="2" applyFont="1" applyFill="1" applyBorder="1" applyAlignment="1" applyProtection="1">
      <alignment horizontal="right" vertical="center" shrinkToFit="1"/>
      <protection hidden="1"/>
    </xf>
    <xf numFmtId="188" fontId="72" fillId="19" borderId="0" xfId="2" applyNumberFormat="1" applyFont="1" applyFill="1" applyBorder="1" applyAlignment="1" applyProtection="1">
      <alignment horizontal="right" vertical="center" shrinkToFit="1"/>
      <protection hidden="1"/>
    </xf>
    <xf numFmtId="0" fontId="63" fillId="19" borderId="47" xfId="2" applyFont="1" applyFill="1" applyBorder="1" applyAlignment="1" applyProtection="1">
      <alignment vertical="center" shrinkToFit="1"/>
      <protection hidden="1"/>
    </xf>
    <xf numFmtId="188" fontId="80" fillId="19" borderId="39" xfId="2" applyNumberFormat="1" applyFont="1" applyFill="1" applyBorder="1" applyAlignment="1" applyProtection="1">
      <alignment horizontal="right" vertical="center" shrinkToFit="1"/>
      <protection hidden="1"/>
    </xf>
    <xf numFmtId="0" fontId="63" fillId="13" borderId="5" xfId="2" applyFont="1" applyFill="1" applyBorder="1" applyAlignment="1" applyProtection="1">
      <alignment horizontal="center" vertical="center" shrinkToFit="1"/>
      <protection hidden="1"/>
    </xf>
    <xf numFmtId="0" fontId="75" fillId="13" borderId="48" xfId="2" applyFont="1" applyFill="1" applyBorder="1" applyAlignment="1" applyProtection="1">
      <alignment vertical="center" shrinkToFit="1"/>
      <protection hidden="1"/>
    </xf>
    <xf numFmtId="0" fontId="75" fillId="13" borderId="47" xfId="2" applyFont="1" applyFill="1" applyBorder="1" applyAlignment="1" applyProtection="1">
      <alignment vertical="center" shrinkToFit="1"/>
      <protection hidden="1"/>
    </xf>
    <xf numFmtId="0" fontId="67" fillId="13" borderId="47" xfId="2" applyFont="1" applyFill="1" applyBorder="1" applyAlignment="1" applyProtection="1">
      <alignment vertical="center" shrinkToFit="1"/>
      <protection hidden="1"/>
    </xf>
    <xf numFmtId="0" fontId="67" fillId="13" borderId="4" xfId="2" applyFont="1" applyFill="1" applyBorder="1" applyAlignment="1" applyProtection="1">
      <alignment horizontal="right" vertical="center" shrinkToFit="1"/>
      <protection hidden="1"/>
    </xf>
    <xf numFmtId="188" fontId="80" fillId="19" borderId="39" xfId="2" applyNumberFormat="1" applyFont="1" applyFill="1" applyBorder="1" applyAlignment="1" applyProtection="1">
      <alignment vertical="center" shrinkToFit="1"/>
      <protection hidden="1"/>
    </xf>
    <xf numFmtId="0" fontId="70" fillId="20" borderId="0" xfId="2" applyFont="1" applyFill="1" applyBorder="1" applyAlignment="1" applyProtection="1">
      <alignment vertical="center" shrinkToFit="1"/>
      <protection hidden="1"/>
    </xf>
    <xf numFmtId="0" fontId="59" fillId="8" borderId="0" xfId="2" applyFill="1" applyProtection="1">
      <alignment vertical="center"/>
      <protection hidden="1"/>
    </xf>
    <xf numFmtId="185" fontId="74" fillId="13" borderId="100" xfId="2" applyNumberFormat="1" applyFont="1" applyFill="1" applyBorder="1" applyAlignment="1" applyProtection="1">
      <alignment horizontal="center" vertical="center" shrinkToFit="1"/>
      <protection hidden="1"/>
    </xf>
    <xf numFmtId="191" fontId="63" fillId="16" borderId="0" xfId="2" applyNumberFormat="1" applyFont="1" applyFill="1" applyBorder="1" applyAlignment="1" applyProtection="1">
      <alignment horizontal="right" vertical="center" shrinkToFit="1"/>
      <protection hidden="1"/>
    </xf>
    <xf numFmtId="192" fontId="63" fillId="16" borderId="0" xfId="2" applyNumberFormat="1" applyFont="1" applyFill="1" applyBorder="1" applyAlignment="1" applyProtection="1">
      <alignment horizontal="right" vertical="center" shrinkToFit="1"/>
      <protection hidden="1"/>
    </xf>
    <xf numFmtId="0" fontId="63" fillId="16" borderId="0" xfId="2" applyFont="1" applyFill="1" applyAlignment="1" applyProtection="1">
      <alignment horizontal="center" vertical="center" shrinkToFit="1"/>
      <protection hidden="1"/>
    </xf>
    <xf numFmtId="0" fontId="59" fillId="0" borderId="0" xfId="2" applyAlignment="1" applyProtection="1">
      <alignment horizontal="right" vertical="center"/>
      <protection hidden="1"/>
    </xf>
    <xf numFmtId="0" fontId="83" fillId="13" borderId="0" xfId="0" applyFont="1" applyFill="1" applyBorder="1" applyAlignment="1">
      <alignment horizontal="center" vertical="center"/>
    </xf>
    <xf numFmtId="0" fontId="84" fillId="9" borderId="57" xfId="0" applyFont="1" applyFill="1" applyBorder="1" applyAlignment="1" applyProtection="1">
      <alignment horizontal="center" vertical="center" shrinkToFit="1"/>
      <protection hidden="1"/>
    </xf>
    <xf numFmtId="0" fontId="84" fillId="9" borderId="4" xfId="0" applyFont="1" applyFill="1" applyBorder="1" applyAlignment="1" applyProtection="1">
      <alignment horizontal="center" vertical="center" shrinkToFit="1"/>
      <protection hidden="1"/>
    </xf>
    <xf numFmtId="0" fontId="43" fillId="9" borderId="4" xfId="0" applyFont="1" applyFill="1" applyBorder="1" applyAlignment="1" applyProtection="1">
      <alignment horizontal="center" vertical="center" shrinkToFit="1"/>
      <protection hidden="1"/>
    </xf>
    <xf numFmtId="0" fontId="84" fillId="9" borderId="76" xfId="0" applyFont="1" applyFill="1" applyBorder="1" applyAlignment="1" applyProtection="1">
      <alignment horizontal="center" vertical="center" shrinkToFit="1"/>
      <protection hidden="1"/>
    </xf>
    <xf numFmtId="0" fontId="84" fillId="9" borderId="3" xfId="0" applyFont="1" applyFill="1" applyBorder="1" applyAlignment="1" applyProtection="1">
      <alignment horizontal="center" vertical="center" shrinkToFit="1"/>
      <protection hidden="1"/>
    </xf>
    <xf numFmtId="49" fontId="43" fillId="9" borderId="3" xfId="0" applyNumberFormat="1" applyFont="1" applyFill="1" applyBorder="1" applyAlignment="1" applyProtection="1">
      <alignment horizontal="center" vertical="center" shrinkToFit="1"/>
      <protection hidden="1"/>
    </xf>
    <xf numFmtId="49" fontId="43" fillId="9" borderId="82" xfId="0" applyNumberFormat="1" applyFont="1" applyFill="1" applyBorder="1" applyAlignment="1" applyProtection="1">
      <alignment vertical="center" shrinkToFit="1"/>
      <protection hidden="1"/>
    </xf>
    <xf numFmtId="0" fontId="84" fillId="9" borderId="93" xfId="0" applyFont="1" applyFill="1" applyBorder="1" applyAlignment="1" applyProtection="1">
      <alignment horizontal="center" vertical="center" shrinkToFit="1"/>
      <protection hidden="1"/>
    </xf>
    <xf numFmtId="0" fontId="83" fillId="13" borderId="0" xfId="0" applyFont="1" applyFill="1" applyBorder="1" applyAlignment="1">
      <alignment horizontal="left" vertical="center"/>
    </xf>
    <xf numFmtId="0" fontId="83" fillId="13" borderId="0" xfId="0" applyFont="1" applyFill="1" applyBorder="1">
      <alignment vertical="center"/>
    </xf>
    <xf numFmtId="0" fontId="0" fillId="21" borderId="0" xfId="0" applyFill="1">
      <alignment vertical="center"/>
    </xf>
    <xf numFmtId="0" fontId="73" fillId="13" borderId="37" xfId="2" applyFont="1" applyFill="1" applyBorder="1" applyAlignment="1" applyProtection="1">
      <alignment vertical="center" shrinkToFit="1"/>
      <protection hidden="1"/>
    </xf>
    <xf numFmtId="0" fontId="73" fillId="13" borderId="39" xfId="2" applyFont="1" applyFill="1" applyBorder="1" applyAlignment="1" applyProtection="1">
      <alignment vertical="center" shrinkToFit="1"/>
      <protection hidden="1"/>
    </xf>
    <xf numFmtId="0" fontId="73" fillId="13" borderId="0" xfId="2" applyFont="1" applyFill="1" applyBorder="1" applyAlignment="1" applyProtection="1">
      <alignment vertical="center" shrinkToFit="1"/>
      <protection hidden="1"/>
    </xf>
    <xf numFmtId="0" fontId="73" fillId="13" borderId="27" xfId="2" applyFont="1" applyFill="1" applyBorder="1" applyAlignment="1" applyProtection="1">
      <alignment vertical="center" shrinkToFit="1"/>
      <protection hidden="1"/>
    </xf>
    <xf numFmtId="0" fontId="73" fillId="13" borderId="29" xfId="2" applyFont="1" applyFill="1" applyBorder="1" applyAlignment="1" applyProtection="1">
      <alignment vertical="center" shrinkToFit="1"/>
      <protection hidden="1"/>
    </xf>
    <xf numFmtId="0" fontId="73" fillId="13" borderId="32" xfId="2" applyFont="1" applyFill="1" applyBorder="1" applyAlignment="1" applyProtection="1">
      <alignment vertical="center" shrinkToFit="1"/>
      <protection hidden="1"/>
    </xf>
    <xf numFmtId="0" fontId="29" fillId="13" borderId="0" xfId="0" applyFont="1" applyFill="1" applyBorder="1" applyAlignment="1" applyProtection="1">
      <alignment vertical="center"/>
      <protection hidden="1"/>
    </xf>
    <xf numFmtId="0" fontId="0" fillId="13" borderId="0" xfId="0" applyFill="1" applyProtection="1">
      <alignment vertical="center"/>
      <protection hidden="1"/>
    </xf>
    <xf numFmtId="0" fontId="53" fillId="13" borderId="0" xfId="0" applyFont="1" applyFill="1" applyProtection="1">
      <alignment vertical="center"/>
      <protection hidden="1"/>
    </xf>
    <xf numFmtId="0" fontId="35" fillId="9" borderId="16" xfId="0" applyFont="1" applyFill="1" applyBorder="1" applyAlignment="1" applyProtection="1">
      <alignment horizontal="center" vertical="center"/>
      <protection hidden="1"/>
    </xf>
    <xf numFmtId="49" fontId="43" fillId="9" borderId="76" xfId="0" applyNumberFormat="1" applyFont="1" applyFill="1" applyBorder="1" applyAlignment="1" applyProtection="1">
      <alignment horizontal="center" vertical="center" shrinkToFit="1"/>
      <protection hidden="1"/>
    </xf>
    <xf numFmtId="49" fontId="43" fillId="9" borderId="23" xfId="0" applyNumberFormat="1" applyFont="1" applyFill="1" applyBorder="1" applyAlignment="1" applyProtection="1">
      <alignment vertical="center" shrinkToFit="1"/>
      <protection hidden="1"/>
    </xf>
    <xf numFmtId="0" fontId="84" fillId="9" borderId="109" xfId="0" applyFont="1" applyFill="1" applyBorder="1" applyAlignment="1" applyProtection="1">
      <alignment horizontal="center" vertical="center" shrinkToFit="1"/>
      <protection hidden="1"/>
    </xf>
    <xf numFmtId="0" fontId="32" fillId="9" borderId="52" xfId="0" applyFont="1" applyFill="1" applyBorder="1" applyAlignment="1" applyProtection="1">
      <alignment horizontal="center" vertical="center" shrinkToFit="1"/>
      <protection hidden="1"/>
    </xf>
    <xf numFmtId="0" fontId="34" fillId="0" borderId="88" xfId="0" applyFont="1" applyFill="1" applyBorder="1" applyAlignment="1" applyProtection="1">
      <alignment horizontal="center" vertical="center" shrinkToFit="1"/>
      <protection locked="0" hidden="1"/>
    </xf>
    <xf numFmtId="0" fontId="35" fillId="11" borderId="33" xfId="0" applyFont="1" applyFill="1" applyBorder="1" applyAlignment="1" applyProtection="1">
      <alignment horizontal="center" vertical="center"/>
      <protection hidden="1"/>
    </xf>
    <xf numFmtId="0" fontId="35" fillId="11" borderId="40" xfId="0" applyFont="1" applyFill="1" applyBorder="1" applyAlignment="1" applyProtection="1">
      <alignment horizontal="center" vertical="center"/>
      <protection hidden="1"/>
    </xf>
    <xf numFmtId="0" fontId="35" fillId="11" borderId="50" xfId="0" applyFont="1" applyFill="1" applyBorder="1" applyAlignment="1" applyProtection="1">
      <alignment horizontal="center" vertical="center"/>
      <protection hidden="1"/>
    </xf>
    <xf numFmtId="0" fontId="35" fillId="14" borderId="33" xfId="0" applyFont="1" applyFill="1" applyBorder="1" applyAlignment="1" applyProtection="1">
      <alignment horizontal="center" vertical="center"/>
      <protection hidden="1"/>
    </xf>
    <xf numFmtId="0" fontId="35" fillId="14" borderId="40" xfId="0" applyFont="1" applyFill="1" applyBorder="1" applyAlignment="1" applyProtection="1">
      <alignment horizontal="center" vertical="center"/>
      <protection hidden="1"/>
    </xf>
    <xf numFmtId="0" fontId="35" fillId="14" borderId="50" xfId="0" applyFont="1" applyFill="1" applyBorder="1" applyAlignment="1" applyProtection="1">
      <alignment horizontal="center" vertical="center"/>
      <protection hidden="1"/>
    </xf>
    <xf numFmtId="0" fontId="35" fillId="9" borderId="52" xfId="0" applyFont="1" applyFill="1" applyBorder="1" applyAlignment="1" applyProtection="1">
      <alignment horizontal="center" vertical="center"/>
      <protection hidden="1"/>
    </xf>
    <xf numFmtId="0" fontId="35" fillId="11" borderId="78" xfId="0" applyFont="1" applyFill="1" applyBorder="1" applyAlignment="1" applyProtection="1">
      <alignment horizontal="center" vertical="center"/>
      <protection hidden="1"/>
    </xf>
    <xf numFmtId="0" fontId="35" fillId="11" borderId="81" xfId="0" applyFont="1" applyFill="1" applyBorder="1" applyAlignment="1" applyProtection="1">
      <alignment horizontal="center" vertical="center"/>
      <protection hidden="1"/>
    </xf>
    <xf numFmtId="0" fontId="35" fillId="11" borderId="108" xfId="0" applyFont="1" applyFill="1" applyBorder="1" applyAlignment="1" applyProtection="1">
      <alignment horizontal="center" vertical="center"/>
      <protection hidden="1"/>
    </xf>
    <xf numFmtId="0" fontId="34" fillId="0" borderId="33" xfId="0" applyFont="1" applyFill="1" applyBorder="1" applyAlignment="1" applyProtection="1">
      <alignment horizontal="center" vertical="center" shrinkToFit="1"/>
      <protection locked="0" hidden="1"/>
    </xf>
    <xf numFmtId="0" fontId="34" fillId="0" borderId="111" xfId="0" applyFont="1" applyFill="1" applyBorder="1" applyAlignment="1" applyProtection="1">
      <alignment horizontal="center" vertical="center" shrinkToFit="1"/>
      <protection locked="0" hidden="1"/>
    </xf>
    <xf numFmtId="0" fontId="34" fillId="0" borderId="50" xfId="0" applyFont="1" applyFill="1" applyBorder="1" applyAlignment="1" applyProtection="1">
      <alignment horizontal="center" vertical="center" shrinkToFit="1"/>
      <protection locked="0" hidden="1"/>
    </xf>
    <xf numFmtId="186" fontId="59" fillId="0" borderId="0" xfId="2" applyNumberFormat="1" applyProtection="1">
      <alignment vertical="center"/>
      <protection hidden="1"/>
    </xf>
    <xf numFmtId="185" fontId="59" fillId="0" borderId="0" xfId="2" applyNumberFormat="1" applyProtection="1">
      <alignment vertical="center"/>
      <protection hidden="1"/>
    </xf>
    <xf numFmtId="184" fontId="59" fillId="0" borderId="0" xfId="2" applyNumberFormat="1" applyProtection="1">
      <alignment vertical="center"/>
      <protection hidden="1"/>
    </xf>
    <xf numFmtId="186" fontId="74" fillId="13" borderId="50" xfId="2" applyNumberFormat="1" applyFont="1" applyFill="1" applyBorder="1" applyAlignment="1" applyProtection="1">
      <alignment horizontal="center" vertical="center" shrinkToFit="1"/>
      <protection hidden="1"/>
    </xf>
    <xf numFmtId="186" fontId="74" fillId="13" borderId="52" xfId="2" applyNumberFormat="1" applyFont="1" applyFill="1" applyBorder="1" applyAlignment="1" applyProtection="1">
      <alignment horizontal="center" vertical="center" shrinkToFit="1"/>
      <protection hidden="1"/>
    </xf>
    <xf numFmtId="184" fontId="74" fillId="13" borderId="86" xfId="2" applyNumberFormat="1" applyFont="1" applyFill="1" applyBorder="1" applyAlignment="1" applyProtection="1">
      <alignment horizontal="center" vertical="center" shrinkToFit="1"/>
      <protection hidden="1"/>
    </xf>
    <xf numFmtId="0" fontId="50" fillId="13" borderId="0" xfId="0" applyFont="1" applyFill="1" applyAlignment="1" applyProtection="1">
      <alignment vertical="center"/>
      <protection hidden="1"/>
    </xf>
    <xf numFmtId="0" fontId="29" fillId="13" borderId="0" xfId="0" applyFont="1" applyFill="1" applyBorder="1" applyAlignment="1" applyProtection="1">
      <alignment horizontal="right" vertical="center"/>
      <protection hidden="1"/>
    </xf>
    <xf numFmtId="0" fontId="0" fillId="13" borderId="0" xfId="0" applyFill="1" applyAlignment="1" applyProtection="1">
      <alignment vertical="center"/>
      <protection hidden="1"/>
    </xf>
    <xf numFmtId="0" fontId="87" fillId="13" borderId="0" xfId="0" applyFont="1" applyFill="1" applyBorder="1" applyAlignment="1" applyProtection="1">
      <alignment horizontal="right" vertical="center"/>
      <protection hidden="1"/>
    </xf>
    <xf numFmtId="183" fontId="51" fillId="13" borderId="0" xfId="0" applyNumberFormat="1" applyFont="1" applyFill="1" applyBorder="1" applyAlignment="1" applyProtection="1">
      <alignment horizontal="right" vertical="center"/>
      <protection hidden="1"/>
    </xf>
    <xf numFmtId="182" fontId="51" fillId="13" borderId="0" xfId="0" applyNumberFormat="1" applyFont="1" applyFill="1" applyBorder="1" applyAlignment="1" applyProtection="1">
      <alignment horizontal="right" vertical="center"/>
      <protection hidden="1"/>
    </xf>
    <xf numFmtId="0" fontId="31" fillId="13" borderId="0" xfId="0" applyFont="1" applyFill="1" applyBorder="1" applyAlignment="1" applyProtection="1">
      <alignment vertical="center"/>
      <protection hidden="1"/>
    </xf>
    <xf numFmtId="0" fontId="49" fillId="13" borderId="0" xfId="0" applyFont="1" applyFill="1" applyBorder="1" applyAlignment="1" applyProtection="1">
      <alignment vertical="center"/>
      <protection hidden="1"/>
    </xf>
    <xf numFmtId="0" fontId="29" fillId="13" borderId="0" xfId="0" applyFont="1" applyFill="1" applyAlignment="1" applyProtection="1">
      <alignment vertical="center"/>
      <protection hidden="1"/>
    </xf>
    <xf numFmtId="183" fontId="29" fillId="13" borderId="0" xfId="0" applyNumberFormat="1" applyFont="1" applyFill="1" applyBorder="1" applyAlignment="1" applyProtection="1">
      <alignment horizontal="right" vertical="center"/>
      <protection hidden="1"/>
    </xf>
    <xf numFmtId="0" fontId="51" fillId="13" borderId="0" xfId="0" applyNumberFormat="1" applyFont="1" applyFill="1" applyBorder="1" applyAlignment="1" applyProtection="1">
      <alignment vertical="center"/>
      <protection hidden="1"/>
    </xf>
    <xf numFmtId="0" fontId="88" fillId="13" borderId="0" xfId="0" applyFont="1" applyFill="1" applyAlignment="1" applyProtection="1">
      <alignment horizontal="right" vertical="center"/>
      <protection hidden="1"/>
    </xf>
    <xf numFmtId="0" fontId="45" fillId="13" borderId="0" xfId="0" applyFont="1" applyFill="1" applyAlignment="1" applyProtection="1">
      <alignment horizontal="center" vertical="center"/>
      <protection hidden="1"/>
    </xf>
    <xf numFmtId="0" fontId="29" fillId="13" borderId="0" xfId="0" applyNumberFormat="1" applyFont="1" applyFill="1" applyBorder="1" applyAlignment="1" applyProtection="1">
      <alignment horizontal="center" vertical="center"/>
      <protection hidden="1"/>
    </xf>
    <xf numFmtId="183" fontId="29" fillId="13" borderId="0" xfId="0" applyNumberFormat="1" applyFont="1" applyFill="1" applyAlignment="1" applyProtection="1">
      <alignment horizontal="right" vertical="center"/>
      <protection hidden="1"/>
    </xf>
    <xf numFmtId="0" fontId="45" fillId="13" borderId="0" xfId="0" applyFont="1" applyFill="1" applyAlignment="1" applyProtection="1">
      <alignment vertical="center"/>
      <protection hidden="1"/>
    </xf>
    <xf numFmtId="0" fontId="51" fillId="13" borderId="0" xfId="0" applyNumberFormat="1" applyFont="1" applyFill="1" applyBorder="1" applyAlignment="1" applyProtection="1">
      <alignment horizontal="right" vertical="center"/>
      <protection hidden="1"/>
    </xf>
    <xf numFmtId="0" fontId="30" fillId="13" borderId="0" xfId="0" applyFont="1" applyFill="1" applyProtection="1">
      <alignment vertical="center"/>
      <protection hidden="1"/>
    </xf>
    <xf numFmtId="0" fontId="36" fillId="13" borderId="0" xfId="0" applyFont="1" applyFill="1" applyProtection="1">
      <alignment vertical="center"/>
      <protection hidden="1"/>
    </xf>
    <xf numFmtId="5" fontId="29" fillId="13" borderId="0" xfId="0" applyNumberFormat="1" applyFont="1" applyFill="1" applyAlignment="1" applyProtection="1">
      <alignment vertical="center"/>
      <protection hidden="1"/>
    </xf>
    <xf numFmtId="180" fontId="0" fillId="13" borderId="0" xfId="0" applyNumberFormat="1" applyFill="1" applyProtection="1">
      <alignment vertical="center"/>
      <protection hidden="1"/>
    </xf>
    <xf numFmtId="49" fontId="0" fillId="13" borderId="0" xfId="0" applyNumberFormat="1" applyFill="1" applyAlignment="1" applyProtection="1">
      <alignment horizontal="center" vertical="center"/>
      <protection hidden="1"/>
    </xf>
    <xf numFmtId="0" fontId="28" fillId="13" borderId="0" xfId="0" applyFont="1" applyFill="1" applyProtection="1">
      <alignment vertical="center"/>
      <protection hidden="1"/>
    </xf>
    <xf numFmtId="0" fontId="11" fillId="13" borderId="0" xfId="0" applyFont="1" applyFill="1" applyProtection="1">
      <alignment vertical="center"/>
      <protection hidden="1"/>
    </xf>
    <xf numFmtId="0" fontId="42" fillId="22" borderId="4" xfId="0" applyFont="1" applyFill="1" applyBorder="1" applyAlignment="1" applyProtection="1">
      <alignment horizontal="center" vertical="center" shrinkToFit="1"/>
      <protection hidden="1"/>
    </xf>
    <xf numFmtId="0" fontId="41" fillId="22" borderId="4" xfId="0" applyFont="1" applyFill="1" applyBorder="1" applyAlignment="1" applyProtection="1">
      <alignment horizontal="center" vertical="center" shrinkToFit="1"/>
      <protection hidden="1"/>
    </xf>
    <xf numFmtId="0" fontId="42" fillId="22" borderId="3" xfId="0" applyFont="1" applyFill="1" applyBorder="1" applyAlignment="1" applyProtection="1">
      <alignment horizontal="center" vertical="center" shrinkToFit="1"/>
      <protection hidden="1"/>
    </xf>
    <xf numFmtId="49" fontId="43" fillId="22" borderId="3" xfId="0" applyNumberFormat="1" applyFont="1" applyFill="1" applyBorder="1" applyAlignment="1" applyProtection="1">
      <alignment horizontal="center" vertical="center" shrinkToFit="1"/>
      <protection hidden="1"/>
    </xf>
    <xf numFmtId="49" fontId="43" fillId="22" borderId="3" xfId="0" applyNumberFormat="1" applyFont="1" applyFill="1" applyBorder="1" applyAlignment="1" applyProtection="1">
      <alignment vertical="center" shrinkToFit="1"/>
      <protection hidden="1"/>
    </xf>
    <xf numFmtId="0" fontId="41" fillId="22" borderId="3" xfId="0" applyFont="1" applyFill="1" applyBorder="1" applyAlignment="1" applyProtection="1">
      <alignment horizontal="center" vertical="center"/>
      <protection hidden="1"/>
    </xf>
    <xf numFmtId="0" fontId="38" fillId="22" borderId="3" xfId="0" applyFont="1" applyFill="1" applyBorder="1" applyAlignment="1" applyProtection="1">
      <alignment horizontal="center" vertical="center"/>
      <protection hidden="1"/>
    </xf>
    <xf numFmtId="182" fontId="29" fillId="13" borderId="0" xfId="0" applyNumberFormat="1" applyFont="1" applyFill="1" applyBorder="1" applyAlignment="1" applyProtection="1">
      <alignment horizontal="right" vertical="center"/>
      <protection hidden="1"/>
    </xf>
    <xf numFmtId="0" fontId="52" fillId="13" borderId="0" xfId="0" applyFont="1" applyFill="1" applyBorder="1" applyAlignment="1" applyProtection="1">
      <alignment horizontal="right" vertical="center"/>
      <protection hidden="1"/>
    </xf>
    <xf numFmtId="184" fontId="51" fillId="13" borderId="0" xfId="0" applyNumberFormat="1" applyFont="1" applyFill="1" applyBorder="1" applyAlignment="1" applyProtection="1">
      <alignment horizontal="right" vertical="center"/>
      <protection hidden="1"/>
    </xf>
    <xf numFmtId="5" fontId="44" fillId="13" borderId="0" xfId="0" applyNumberFormat="1" applyFont="1" applyFill="1" applyAlignment="1" applyProtection="1">
      <alignment vertical="center"/>
      <protection hidden="1"/>
    </xf>
    <xf numFmtId="182" fontId="29" fillId="13" borderId="0" xfId="0" applyNumberFormat="1" applyFont="1" applyFill="1" applyAlignment="1" applyProtection="1">
      <alignment horizontal="right" vertical="center"/>
      <protection hidden="1"/>
    </xf>
    <xf numFmtId="49" fontId="3" fillId="13" borderId="0" xfId="0" applyNumberFormat="1" applyFont="1" applyFill="1" applyProtection="1">
      <alignment vertical="center"/>
      <protection hidden="1"/>
    </xf>
    <xf numFmtId="0" fontId="29" fillId="13" borderId="43" xfId="0" applyFont="1" applyFill="1" applyBorder="1" applyAlignment="1" applyProtection="1">
      <alignment vertical="center"/>
      <protection hidden="1"/>
    </xf>
    <xf numFmtId="0" fontId="48" fillId="13" borderId="43" xfId="0" applyFont="1" applyFill="1" applyBorder="1" applyAlignment="1" applyProtection="1">
      <alignment vertical="center"/>
      <protection hidden="1"/>
    </xf>
    <xf numFmtId="0" fontId="45" fillId="13" borderId="0" xfId="0" applyFont="1" applyFill="1" applyAlignment="1" applyProtection="1">
      <alignment horizontal="right" vertical="center"/>
      <protection hidden="1"/>
    </xf>
    <xf numFmtId="0" fontId="42" fillId="22" borderId="57" xfId="0" applyFont="1" applyFill="1" applyBorder="1" applyAlignment="1" applyProtection="1">
      <alignment horizontal="center" vertical="center" shrinkToFit="1"/>
      <protection hidden="1"/>
    </xf>
    <xf numFmtId="0" fontId="42" fillId="22" borderId="76" xfId="0" applyFont="1" applyFill="1" applyBorder="1" applyAlignment="1" applyProtection="1">
      <alignment horizontal="center" vertical="center" shrinkToFit="1"/>
      <protection hidden="1"/>
    </xf>
    <xf numFmtId="49" fontId="43" fillId="22" borderId="76" xfId="0" applyNumberFormat="1" applyFont="1" applyFill="1" applyBorder="1" applyAlignment="1" applyProtection="1">
      <alignment horizontal="center" vertical="center" shrinkToFit="1"/>
      <protection hidden="1"/>
    </xf>
    <xf numFmtId="49" fontId="43" fillId="22" borderId="76" xfId="0" applyNumberFormat="1" applyFont="1" applyFill="1" applyBorder="1" applyAlignment="1" applyProtection="1">
      <alignment vertical="center" shrinkToFit="1"/>
      <protection hidden="1"/>
    </xf>
    <xf numFmtId="0" fontId="38" fillId="22" borderId="76" xfId="0" applyFont="1" applyFill="1" applyBorder="1" applyAlignment="1" applyProtection="1">
      <alignment horizontal="center" vertical="center"/>
      <protection hidden="1"/>
    </xf>
    <xf numFmtId="0" fontId="42" fillId="13" borderId="0" xfId="0" applyFont="1" applyFill="1" applyBorder="1" applyAlignment="1" applyProtection="1">
      <alignment vertical="center" shrinkToFit="1"/>
      <protection hidden="1"/>
    </xf>
    <xf numFmtId="0" fontId="59" fillId="13" borderId="0" xfId="2" applyFill="1" applyProtection="1">
      <alignment vertical="center"/>
      <protection hidden="1"/>
    </xf>
    <xf numFmtId="0" fontId="59" fillId="13" borderId="0" xfId="2" applyFill="1" applyBorder="1" applyProtection="1">
      <alignment vertical="center"/>
      <protection hidden="1"/>
    </xf>
    <xf numFmtId="0" fontId="70" fillId="13" borderId="0" xfId="2" applyFont="1" applyFill="1" applyBorder="1" applyAlignment="1" applyProtection="1">
      <alignment vertical="center" shrinkToFit="1"/>
      <protection hidden="1"/>
    </xf>
    <xf numFmtId="0" fontId="63" fillId="13" borderId="29" xfId="2" applyFont="1" applyFill="1" applyBorder="1" applyAlignment="1" applyProtection="1">
      <alignment vertical="center" shrinkToFit="1"/>
      <protection hidden="1"/>
    </xf>
    <xf numFmtId="0" fontId="67" fillId="13" borderId="0" xfId="2" applyFont="1" applyFill="1" applyBorder="1" applyAlignment="1" applyProtection="1">
      <alignment horizontal="right" vertical="center" shrinkToFit="1"/>
      <protection hidden="1"/>
    </xf>
    <xf numFmtId="0" fontId="75" fillId="13" borderId="0" xfId="2" applyFont="1" applyFill="1" applyBorder="1" applyAlignment="1" applyProtection="1">
      <alignment vertical="center" shrinkToFit="1"/>
      <protection hidden="1"/>
    </xf>
    <xf numFmtId="0" fontId="63" fillId="13" borderId="43" xfId="2" applyFont="1" applyFill="1" applyBorder="1" applyAlignment="1" applyProtection="1">
      <alignment vertical="center" shrinkToFit="1"/>
      <protection hidden="1"/>
    </xf>
    <xf numFmtId="0" fontId="67" fillId="13" borderId="0" xfId="2" applyFont="1" applyFill="1" applyBorder="1" applyAlignment="1" applyProtection="1">
      <alignment horizontal="right" shrinkToFit="1"/>
      <protection hidden="1"/>
    </xf>
    <xf numFmtId="0" fontId="63" fillId="13" borderId="0" xfId="2" applyFont="1" applyFill="1" applyBorder="1" applyAlignment="1" applyProtection="1">
      <alignment vertical="center" shrinkToFit="1"/>
      <protection hidden="1"/>
    </xf>
    <xf numFmtId="0" fontId="63" fillId="16" borderId="3" xfId="2" applyFont="1" applyFill="1" applyBorder="1" applyAlignment="1" applyProtection="1">
      <alignment horizontal="right" vertical="center" shrinkToFit="1"/>
      <protection hidden="1"/>
    </xf>
    <xf numFmtId="0" fontId="63" fillId="16" borderId="0" xfId="2" applyFont="1" applyFill="1" applyBorder="1" applyAlignment="1" applyProtection="1">
      <alignment horizontal="left" vertical="center" shrinkToFit="1"/>
      <protection hidden="1"/>
    </xf>
    <xf numFmtId="192" fontId="63" fillId="16" borderId="0" xfId="2" applyNumberFormat="1" applyFont="1" applyFill="1" applyBorder="1" applyAlignment="1" applyProtection="1">
      <alignment horizontal="left" vertical="center" shrinkToFit="1"/>
      <protection hidden="1"/>
    </xf>
    <xf numFmtId="0" fontId="90" fillId="0" borderId="0" xfId="0" applyFont="1">
      <alignment vertical="center"/>
    </xf>
    <xf numFmtId="0" fontId="0" fillId="0" borderId="0" xfId="0"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0" fillId="0" borderId="23" xfId="0"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9"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2"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80" xfId="0" applyFont="1" applyFill="1" applyBorder="1" applyAlignment="1">
      <alignment horizontal="center" vertical="center"/>
    </xf>
    <xf numFmtId="0" fontId="18" fillId="0" borderId="0" xfId="0" applyFont="1" applyAlignment="1">
      <alignment horizontal="center" vertical="center"/>
    </xf>
    <xf numFmtId="178" fontId="17" fillId="0" borderId="0" xfId="0" applyNumberFormat="1" applyFont="1" applyAlignment="1">
      <alignment vertical="center" shrinkToFit="1"/>
    </xf>
    <xf numFmtId="178" fontId="19" fillId="0" borderId="0" xfId="0" applyNumberFormat="1" applyFont="1" applyAlignment="1">
      <alignment horizontal="center" vertical="center"/>
    </xf>
    <xf numFmtId="0" fontId="9" fillId="0" borderId="0" xfId="0" applyFont="1" applyAlignment="1">
      <alignment vertical="center" shrinkToFit="1"/>
    </xf>
    <xf numFmtId="0" fontId="0" fillId="0" borderId="0" xfId="0" applyAlignment="1">
      <alignment horizontal="center" vertical="top"/>
    </xf>
    <xf numFmtId="0" fontId="19"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shrinkToFit="1"/>
    </xf>
    <xf numFmtId="0" fontId="21" fillId="0" borderId="0" xfId="0" applyFont="1" applyAlignment="1">
      <alignment horizontal="center" vertical="center"/>
    </xf>
    <xf numFmtId="0" fontId="0" fillId="0" borderId="67" xfId="0" applyBorder="1" applyAlignment="1">
      <alignment horizontal="center" vertical="center" shrinkToFit="1"/>
    </xf>
    <xf numFmtId="0" fontId="0" fillId="0" borderId="56" xfId="0" applyBorder="1" applyAlignment="1">
      <alignment horizontal="center" vertical="center" shrinkToFit="1"/>
    </xf>
    <xf numFmtId="0" fontId="0" fillId="0" borderId="74" xfId="0" applyBorder="1" applyAlignment="1">
      <alignment horizontal="center" vertical="center" shrinkToFit="1"/>
    </xf>
    <xf numFmtId="0" fontId="0" fillId="0" borderId="65" xfId="0" applyBorder="1" applyAlignment="1">
      <alignment horizontal="center" vertical="center" shrinkToFit="1"/>
    </xf>
    <xf numFmtId="0" fontId="0" fillId="0" borderId="51" xfId="0" applyBorder="1" applyAlignment="1">
      <alignment horizontal="center" vertical="center" shrinkToFit="1"/>
    </xf>
    <xf numFmtId="0" fontId="20" fillId="0" borderId="55" xfId="0" applyFont="1" applyBorder="1" applyAlignment="1">
      <alignment horizontal="center" vertical="center" shrinkToFit="1"/>
    </xf>
    <xf numFmtId="0" fontId="20" fillId="0" borderId="56" xfId="0" applyFont="1" applyBorder="1" applyAlignment="1">
      <alignment horizontal="center" vertical="center" shrinkToFit="1"/>
    </xf>
    <xf numFmtId="0" fontId="20" fillId="0" borderId="66" xfId="0" applyFont="1" applyBorder="1" applyAlignment="1">
      <alignment horizontal="center" vertical="center" shrinkToFit="1"/>
    </xf>
    <xf numFmtId="0" fontId="0" fillId="0" borderId="66" xfId="0" applyBorder="1" applyAlignment="1">
      <alignment horizontal="center" vertical="center" shrinkToFit="1"/>
    </xf>
    <xf numFmtId="0" fontId="14" fillId="0" borderId="67"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66" xfId="0" applyFont="1" applyBorder="1" applyAlignment="1">
      <alignment horizontal="center" vertical="center" shrinkToFit="1"/>
    </xf>
    <xf numFmtId="14" fontId="0" fillId="0" borderId="67"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66" xfId="0" applyNumberFormat="1" applyBorder="1" applyAlignment="1">
      <alignment horizontal="center" vertical="center" shrinkToFit="1"/>
    </xf>
    <xf numFmtId="0" fontId="0" fillId="0" borderId="59" xfId="0" applyBorder="1" applyAlignment="1">
      <alignment horizontal="center" vertical="center" shrinkToFit="1"/>
    </xf>
    <xf numFmtId="0" fontId="0" fillId="0" borderId="5" xfId="0" applyBorder="1" applyAlignment="1">
      <alignment horizontal="center" vertical="center" shrinkToFit="1"/>
    </xf>
    <xf numFmtId="0" fontId="0" fillId="0" borderId="75" xfId="0" applyBorder="1" applyAlignment="1">
      <alignment horizontal="center" vertical="center" shrinkToFit="1"/>
    </xf>
    <xf numFmtId="0" fontId="0" fillId="0" borderId="64" xfId="0" applyBorder="1" applyAlignment="1">
      <alignment horizontal="center" vertical="center" shrinkToFit="1"/>
    </xf>
    <xf numFmtId="0" fontId="0" fillId="0" borderId="2" xfId="0" applyBorder="1" applyAlignment="1">
      <alignment horizontal="center" vertical="center"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0" xfId="0" applyFont="1" applyBorder="1" applyAlignment="1">
      <alignment horizontal="center" vertical="center" shrinkToFit="1"/>
    </xf>
    <xf numFmtId="0" fontId="0" fillId="0" borderId="60" xfId="0" applyBorder="1" applyAlignment="1">
      <alignment horizontal="center" vertical="center" shrinkToFit="1"/>
    </xf>
    <xf numFmtId="0" fontId="14" fillId="0" borderId="59"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0" xfId="0" applyFont="1" applyBorder="1" applyAlignment="1">
      <alignment horizontal="center" vertical="center" shrinkToFit="1"/>
    </xf>
    <xf numFmtId="14" fontId="0" fillId="0" borderId="59" xfId="0" applyNumberFormat="1" applyBorder="1" applyAlignment="1">
      <alignment horizontal="center" vertical="center" shrinkToFit="1"/>
    </xf>
    <xf numFmtId="14" fontId="0" fillId="0" borderId="5" xfId="0" applyNumberFormat="1" applyBorder="1" applyAlignment="1">
      <alignment horizontal="center" vertical="center" shrinkToFit="1"/>
    </xf>
    <xf numFmtId="14" fontId="0" fillId="0" borderId="60" xfId="0" applyNumberFormat="1" applyBorder="1" applyAlignment="1">
      <alignment horizontal="center" vertical="center" shrinkToFit="1"/>
    </xf>
    <xf numFmtId="0" fontId="0" fillId="0" borderId="40" xfId="0" applyBorder="1" applyAlignment="1">
      <alignment horizontal="center" vertical="center" shrinkToFit="1"/>
    </xf>
    <xf numFmtId="0" fontId="0" fillId="0" borderId="3" xfId="0" applyBorder="1" applyAlignment="1">
      <alignment horizontal="center" vertical="center" shrinkToFit="1"/>
    </xf>
    <xf numFmtId="0" fontId="24" fillId="6" borderId="6" xfId="0" applyFont="1" applyFill="1" applyBorder="1" applyAlignment="1">
      <alignment horizontal="center" vertical="center" shrinkToFit="1"/>
    </xf>
    <xf numFmtId="0" fontId="24" fillId="6" borderId="7" xfId="0" applyFont="1" applyFill="1" applyBorder="1" applyAlignment="1">
      <alignment horizontal="center" vertical="center" shrinkToFit="1"/>
    </xf>
    <xf numFmtId="0" fontId="24" fillId="6" borderId="8" xfId="0" applyFont="1" applyFill="1" applyBorder="1" applyAlignment="1">
      <alignment horizontal="center" vertical="center" shrinkToFit="1"/>
    </xf>
    <xf numFmtId="0" fontId="24" fillId="6" borderId="17" xfId="0" applyFont="1" applyFill="1" applyBorder="1" applyAlignment="1">
      <alignment horizontal="center" vertical="center" shrinkToFit="1"/>
    </xf>
    <xf numFmtId="0" fontId="24" fillId="6" borderId="16" xfId="0" applyFont="1" applyFill="1" applyBorder="1" applyAlignment="1">
      <alignment horizontal="center" vertical="center" shrinkToFit="1"/>
    </xf>
    <xf numFmtId="0" fontId="24" fillId="6" borderId="4" xfId="0" applyFont="1" applyFill="1" applyBorder="1" applyAlignment="1">
      <alignment horizontal="center" vertical="center" shrinkToFit="1"/>
    </xf>
    <xf numFmtId="0" fontId="24" fillId="6" borderId="5" xfId="0" applyFont="1" applyFill="1" applyBorder="1" applyAlignment="1">
      <alignment horizontal="center" vertical="center" shrinkToFit="1"/>
    </xf>
    <xf numFmtId="0" fontId="24" fillId="6" borderId="60" xfId="0" applyFont="1" applyFill="1" applyBorder="1" applyAlignment="1">
      <alignment horizontal="center" vertical="center" shrinkToFit="1"/>
    </xf>
    <xf numFmtId="0" fontId="24" fillId="6" borderId="61" xfId="0" applyFont="1" applyFill="1" applyBorder="1" applyAlignment="1">
      <alignment horizontal="center" vertical="center" shrinkToFit="1"/>
    </xf>
    <xf numFmtId="0" fontId="24" fillId="6" borderId="62" xfId="0" applyFont="1" applyFill="1" applyBorder="1" applyAlignment="1">
      <alignment horizontal="center" vertical="center" shrinkToFit="1"/>
    </xf>
    <xf numFmtId="0" fontId="16" fillId="0" borderId="0" xfId="0" applyFont="1" applyAlignment="1">
      <alignment horizontal="right" vertical="center" shrinkToFit="1"/>
    </xf>
    <xf numFmtId="0" fontId="16" fillId="0" borderId="29" xfId="0" applyFont="1" applyBorder="1" applyAlignment="1">
      <alignment horizontal="right" vertical="center" shrinkToFit="1"/>
    </xf>
    <xf numFmtId="0" fontId="16" fillId="0" borderId="0" xfId="0" applyFont="1" applyAlignment="1">
      <alignment horizontal="center" vertical="center" shrinkToFit="1"/>
    </xf>
    <xf numFmtId="0" fontId="16" fillId="0" borderId="29" xfId="0" applyFont="1" applyBorder="1" applyAlignment="1">
      <alignment horizontal="center" vertical="center" shrinkToFit="1"/>
    </xf>
    <xf numFmtId="0" fontId="16" fillId="0" borderId="0" xfId="0" applyFont="1" applyAlignment="1">
      <alignment horizontal="left" vertical="center" shrinkToFit="1"/>
    </xf>
    <xf numFmtId="0" fontId="16" fillId="0" borderId="29" xfId="0" applyFont="1" applyBorder="1" applyAlignment="1">
      <alignment horizontal="left" vertical="center" shrinkToFit="1"/>
    </xf>
    <xf numFmtId="14" fontId="16" fillId="0" borderId="0" xfId="0" applyNumberFormat="1" applyFont="1" applyAlignment="1">
      <alignment horizontal="center" vertical="center" shrinkToFit="1"/>
    </xf>
    <xf numFmtId="14" fontId="16" fillId="0" borderId="29" xfId="0" applyNumberFormat="1" applyFont="1" applyBorder="1" applyAlignment="1">
      <alignment horizontal="center" vertical="center" shrinkToFit="1"/>
    </xf>
    <xf numFmtId="14" fontId="16" fillId="0" borderId="0" xfId="0" applyNumberFormat="1" applyFont="1" applyAlignment="1">
      <alignment horizontal="right" vertical="center" shrinkToFit="1"/>
    </xf>
    <xf numFmtId="14" fontId="16" fillId="0" borderId="29" xfId="0" applyNumberFormat="1" applyFont="1" applyBorder="1" applyAlignment="1">
      <alignment horizontal="right" vertical="center" shrinkToFit="1"/>
    </xf>
    <xf numFmtId="0" fontId="16" fillId="0" borderId="0" xfId="0" applyNumberFormat="1" applyFont="1" applyAlignment="1">
      <alignment horizontal="center" vertical="center" shrinkToFit="1"/>
    </xf>
    <xf numFmtId="0" fontId="16" fillId="0" borderId="29" xfId="0" applyNumberFormat="1" applyFont="1" applyBorder="1" applyAlignment="1">
      <alignment horizontal="center" vertical="center" shrinkToFit="1"/>
    </xf>
    <xf numFmtId="0" fontId="24" fillId="6" borderId="59" xfId="0" applyFont="1" applyFill="1" applyBorder="1" applyAlignment="1">
      <alignment horizontal="center" vertical="center" shrinkToFit="1"/>
    </xf>
    <xf numFmtId="0" fontId="15" fillId="0" borderId="59"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0" xfId="0" applyFont="1" applyBorder="1" applyAlignment="1">
      <alignment horizontal="center" vertical="center" shrinkToFit="1"/>
    </xf>
    <xf numFmtId="0" fontId="11" fillId="0" borderId="36"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39" xfId="0" applyFont="1" applyBorder="1" applyAlignment="1">
      <alignment horizontal="left" vertical="center" shrinkToFit="1"/>
    </xf>
    <xf numFmtId="0" fontId="11" fillId="0" borderId="42" xfId="0" applyFont="1" applyBorder="1" applyAlignment="1">
      <alignment horizontal="left" vertical="center" shrinkToFit="1"/>
    </xf>
    <xf numFmtId="0" fontId="11" fillId="0" borderId="43" xfId="0" applyFont="1" applyBorder="1" applyAlignment="1">
      <alignment horizontal="left" vertical="center" shrinkToFit="1"/>
    </xf>
    <xf numFmtId="0" fontId="11" fillId="0" borderId="45" xfId="0" applyFont="1" applyBorder="1" applyAlignment="1">
      <alignment horizontal="left" vertical="center" shrinkToFit="1"/>
    </xf>
    <xf numFmtId="0" fontId="24" fillId="6" borderId="33" xfId="0" applyFont="1" applyFill="1" applyBorder="1" applyAlignment="1">
      <alignment horizontal="center" vertical="center" textRotation="255" shrinkToFit="1"/>
    </xf>
    <xf numFmtId="0" fontId="24" fillId="6" borderId="40" xfId="0" applyFont="1" applyFill="1" applyBorder="1" applyAlignment="1">
      <alignment horizontal="center" vertical="center" textRotation="255" shrinkToFit="1"/>
    </xf>
    <xf numFmtId="0" fontId="24" fillId="6" borderId="50" xfId="0" applyFont="1" applyFill="1" applyBorder="1" applyAlignment="1">
      <alignment horizontal="center" vertical="center" textRotation="255" shrinkToFit="1"/>
    </xf>
    <xf numFmtId="0" fontId="24" fillId="6" borderId="19" xfId="0" applyFont="1" applyFill="1" applyBorder="1" applyAlignment="1">
      <alignment horizontal="center" vertical="center" shrinkToFit="1"/>
    </xf>
    <xf numFmtId="0" fontId="24" fillId="6" borderId="34" xfId="0" applyFont="1" applyFill="1" applyBorder="1" applyAlignment="1">
      <alignment horizontal="center" vertical="center" shrinkToFit="1"/>
    </xf>
    <xf numFmtId="0" fontId="24" fillId="6" borderId="35" xfId="0" applyFont="1" applyFill="1" applyBorder="1" applyAlignment="1">
      <alignment horizontal="center" vertical="center" shrinkToFit="1"/>
    </xf>
    <xf numFmtId="0" fontId="24" fillId="6" borderId="2" xfId="0" applyFont="1" applyFill="1" applyBorder="1" applyAlignment="1">
      <alignment horizontal="center" vertical="center" shrinkToFit="1"/>
    </xf>
    <xf numFmtId="0" fontId="24" fillId="6" borderId="3" xfId="0" applyFont="1" applyFill="1" applyBorder="1" applyAlignment="1">
      <alignment horizontal="center" vertical="center" shrinkToFit="1"/>
    </xf>
    <xf numFmtId="0" fontId="24" fillId="6" borderId="41" xfId="0" applyFont="1" applyFill="1" applyBorder="1" applyAlignment="1">
      <alignment horizontal="center" vertical="center" shrinkToFit="1"/>
    </xf>
    <xf numFmtId="0" fontId="11" fillId="0" borderId="38" xfId="0" applyFont="1" applyBorder="1" applyAlignment="1">
      <alignment horizontal="left" vertical="center" shrinkToFit="1"/>
    </xf>
    <xf numFmtId="0" fontId="11" fillId="0" borderId="44"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48" xfId="0" applyFont="1" applyBorder="1" applyAlignment="1">
      <alignment horizontal="left" vertical="center" shrinkToFit="1"/>
    </xf>
    <xf numFmtId="0" fontId="11" fillId="0" borderId="49" xfId="0" applyFont="1" applyBorder="1" applyAlignment="1">
      <alignment horizontal="left" vertical="center" shrinkToFit="1"/>
    </xf>
    <xf numFmtId="0" fontId="0" fillId="0" borderId="63" xfId="0" applyBorder="1" applyAlignment="1">
      <alignment horizontal="center" vertical="center" shrinkToFit="1"/>
    </xf>
    <xf numFmtId="14" fontId="0" fillId="0" borderId="63" xfId="0" applyNumberFormat="1" applyBorder="1" applyAlignment="1">
      <alignment horizontal="center" vertical="center" shrinkToFit="1"/>
    </xf>
    <xf numFmtId="0" fontId="24" fillId="6" borderId="51" xfId="0" applyFont="1" applyFill="1" applyBorder="1" applyAlignment="1">
      <alignment horizontal="center" vertical="center" shrinkToFit="1"/>
    </xf>
    <xf numFmtId="0" fontId="24" fillId="6" borderId="52" xfId="0" applyFont="1" applyFill="1" applyBorder="1" applyAlignment="1">
      <alignment horizontal="center" vertical="center" shrinkToFit="1"/>
    </xf>
    <xf numFmtId="0" fontId="24" fillId="6" borderId="53" xfId="0" applyFont="1" applyFill="1" applyBorder="1" applyAlignment="1">
      <alignment horizontal="center" vertical="center" shrinkToFit="1"/>
    </xf>
    <xf numFmtId="0" fontId="11" fillId="0" borderId="54"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30" xfId="0" applyFont="1" applyBorder="1" applyAlignment="1">
      <alignment horizontal="left"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3" fillId="0" borderId="47" xfId="0" applyFont="1" applyFill="1" applyBorder="1" applyAlignment="1">
      <alignment horizontal="left" vertical="center" shrinkToFit="1"/>
    </xf>
    <xf numFmtId="0" fontId="13" fillId="0" borderId="48" xfId="0" applyFont="1" applyFill="1" applyBorder="1" applyAlignment="1">
      <alignment horizontal="left" vertical="center" shrinkToFit="1"/>
    </xf>
    <xf numFmtId="0" fontId="13" fillId="0" borderId="29" xfId="0" applyFont="1" applyFill="1" applyBorder="1" applyAlignment="1">
      <alignment horizontal="left" vertical="center" shrinkToFit="1"/>
    </xf>
    <xf numFmtId="0" fontId="13" fillId="0" borderId="32" xfId="0" applyFont="1" applyFill="1" applyBorder="1" applyAlignment="1">
      <alignment horizontal="left" vertical="center" shrinkToFit="1"/>
    </xf>
    <xf numFmtId="0" fontId="24" fillId="6" borderId="57" xfId="0" applyFont="1" applyFill="1" applyBorder="1" applyAlignment="1">
      <alignment horizontal="center" vertical="center" shrinkToFit="1"/>
    </xf>
    <xf numFmtId="0" fontId="24" fillId="6" borderId="47" xfId="0" applyFont="1" applyFill="1" applyBorder="1" applyAlignment="1">
      <alignment horizontal="center" vertical="center" shrinkToFit="1"/>
    </xf>
    <xf numFmtId="0" fontId="24" fillId="6" borderId="58" xfId="0" applyFont="1" applyFill="1" applyBorder="1" applyAlignment="1">
      <alignment horizontal="center" vertical="center" shrinkToFit="1"/>
    </xf>
    <xf numFmtId="0" fontId="11" fillId="0" borderId="21"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31"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11" fillId="0" borderId="0"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2" xfId="0" applyFont="1" applyBorder="1" applyAlignment="1">
      <alignment horizontal="center" vertical="center" shrinkToFit="1"/>
    </xf>
    <xf numFmtId="0" fontId="8" fillId="0" borderId="0" xfId="0" applyFont="1" applyAlignment="1">
      <alignment horizontal="center" vertical="center" shrinkToFit="1"/>
    </xf>
    <xf numFmtId="0" fontId="0" fillId="4" borderId="0" xfId="0" applyFill="1" applyAlignment="1">
      <alignment horizontal="center" vertical="center" shrinkToFit="1"/>
    </xf>
    <xf numFmtId="0" fontId="0" fillId="0" borderId="0" xfId="0" applyAlignment="1">
      <alignment horizontal="center" vertical="center" shrinkToFit="1"/>
    </xf>
    <xf numFmtId="14" fontId="9" fillId="0" borderId="0" xfId="0" applyNumberFormat="1" applyFont="1" applyAlignment="1">
      <alignment horizontal="center" vertical="center" shrinkToFit="1"/>
    </xf>
    <xf numFmtId="0" fontId="9" fillId="0" borderId="0" xfId="0" applyFont="1" applyAlignment="1">
      <alignment horizontal="center" vertical="center" shrinkToFit="1"/>
    </xf>
    <xf numFmtId="14" fontId="8" fillId="0" borderId="0" xfId="0" applyNumberFormat="1" applyFont="1" applyAlignment="1">
      <alignment horizontal="center" vertical="center" shrinkToFit="1"/>
    </xf>
    <xf numFmtId="0" fontId="24" fillId="6" borderId="20" xfId="0" applyFont="1" applyFill="1" applyBorder="1" applyAlignment="1">
      <alignment horizontal="center" vertical="center" shrinkToFit="1"/>
    </xf>
    <xf numFmtId="0" fontId="89" fillId="13" borderId="0" xfId="2" applyFont="1" applyFill="1" applyAlignment="1" applyProtection="1">
      <alignment horizontal="center" vertical="center"/>
      <protection hidden="1"/>
    </xf>
    <xf numFmtId="0" fontId="53" fillId="13" borderId="0" xfId="0" applyFont="1" applyFill="1" applyBorder="1" applyAlignment="1">
      <alignment horizontal="center" vertical="center"/>
    </xf>
    <xf numFmtId="0" fontId="54" fillId="13" borderId="0" xfId="0" applyFont="1" applyFill="1" applyBorder="1" applyAlignment="1">
      <alignment horizontal="left" vertical="center"/>
    </xf>
    <xf numFmtId="0" fontId="83" fillId="13" borderId="0" xfId="0" applyFont="1" applyFill="1" applyBorder="1" applyAlignment="1">
      <alignment horizontal="left" vertical="center"/>
    </xf>
    <xf numFmtId="0" fontId="55" fillId="13" borderId="0" xfId="0" applyFont="1" applyFill="1" applyBorder="1" applyAlignment="1">
      <alignment horizontal="left" vertical="center"/>
    </xf>
    <xf numFmtId="0" fontId="54" fillId="13" borderId="0" xfId="0" applyFont="1" applyFill="1" applyBorder="1" applyAlignment="1">
      <alignment horizontal="center" vertical="center"/>
    </xf>
    <xf numFmtId="0" fontId="85" fillId="21" borderId="0" xfId="0" applyFont="1" applyFill="1" applyAlignment="1">
      <alignment horizontal="center" vertical="center"/>
    </xf>
    <xf numFmtId="0" fontId="86" fillId="21" borderId="0" xfId="0" applyFont="1" applyFill="1" applyAlignment="1">
      <alignment horizontal="center" vertical="center"/>
    </xf>
    <xf numFmtId="0" fontId="53" fillId="15" borderId="0" xfId="0" applyFont="1" applyFill="1" applyBorder="1" applyAlignment="1">
      <alignment horizontal="center" vertical="center"/>
    </xf>
    <xf numFmtId="0" fontId="53" fillId="15" borderId="91" xfId="0" applyFont="1" applyFill="1" applyBorder="1" applyAlignment="1">
      <alignment horizontal="center" vertical="center"/>
    </xf>
    <xf numFmtId="0" fontId="53" fillId="12" borderId="92" xfId="0" applyFont="1" applyFill="1" applyBorder="1" applyAlignment="1" applyProtection="1">
      <alignment horizontal="center" vertical="center"/>
      <protection locked="0" hidden="1"/>
    </xf>
    <xf numFmtId="0" fontId="53" fillId="12" borderId="90" xfId="0" applyFont="1" applyFill="1" applyBorder="1" applyAlignment="1" applyProtection="1">
      <alignment horizontal="center" vertical="center"/>
      <protection locked="0" hidden="1"/>
    </xf>
    <xf numFmtId="0" fontId="58" fillId="13" borderId="0" xfId="0" applyFont="1" applyFill="1" applyAlignment="1">
      <alignment horizontal="center" vertical="center"/>
    </xf>
    <xf numFmtId="0" fontId="57" fillId="13" borderId="0" xfId="0" applyFont="1" applyFill="1" applyAlignment="1">
      <alignment horizontal="center" vertical="center"/>
    </xf>
    <xf numFmtId="0" fontId="53" fillId="13" borderId="0" xfId="0" applyFont="1" applyFill="1" applyBorder="1" applyAlignment="1">
      <alignment horizontal="right" vertical="center"/>
    </xf>
    <xf numFmtId="0" fontId="0" fillId="0" borderId="105" xfId="0" applyFill="1" applyBorder="1" applyAlignment="1" applyProtection="1">
      <alignment horizontal="center" vertical="center"/>
      <protection locked="0"/>
    </xf>
    <xf numFmtId="0" fontId="0" fillId="0" borderId="107" xfId="0" applyFill="1" applyBorder="1" applyAlignment="1" applyProtection="1">
      <alignment horizontal="center" vertical="center"/>
      <protection locked="0"/>
    </xf>
    <xf numFmtId="0" fontId="46" fillId="21" borderId="0" xfId="0" applyFont="1" applyFill="1" applyAlignment="1">
      <alignment horizontal="center" vertical="center"/>
    </xf>
    <xf numFmtId="0" fontId="0" fillId="0" borderId="106" xfId="0" applyFill="1" applyBorder="1" applyAlignment="1" applyProtection="1">
      <alignment horizontal="center" vertical="center"/>
      <protection locked="0"/>
    </xf>
    <xf numFmtId="0" fontId="82" fillId="13" borderId="0" xfId="2" applyFont="1" applyFill="1" applyAlignment="1" applyProtection="1">
      <alignment horizontal="left" vertical="center"/>
      <protection hidden="1"/>
    </xf>
    <xf numFmtId="0" fontId="45" fillId="13" borderId="0" xfId="0" applyFont="1" applyFill="1" applyAlignment="1" applyProtection="1">
      <alignment horizontal="center" vertical="center"/>
      <protection hidden="1"/>
    </xf>
    <xf numFmtId="0" fontId="42" fillId="22" borderId="4" xfId="0" applyFont="1" applyFill="1" applyBorder="1" applyAlignment="1" applyProtection="1">
      <alignment horizontal="center" vertical="center" shrinkToFit="1"/>
      <protection hidden="1"/>
    </xf>
    <xf numFmtId="0" fontId="42" fillId="22" borderId="5" xfId="0" applyFont="1" applyFill="1" applyBorder="1" applyAlignment="1" applyProtection="1">
      <alignment horizontal="center" vertical="center" shrinkToFit="1"/>
      <protection hidden="1"/>
    </xf>
    <xf numFmtId="0" fontId="42" fillId="22" borderId="2" xfId="0" applyFont="1" applyFill="1" applyBorder="1" applyAlignment="1" applyProtection="1">
      <alignment horizontal="center" vertical="center" shrinkToFit="1"/>
      <protection hidden="1"/>
    </xf>
    <xf numFmtId="0" fontId="41" fillId="22" borderId="76" xfId="0" applyFont="1" applyFill="1" applyBorder="1" applyAlignment="1" applyProtection="1">
      <alignment horizontal="center" vertical="center" shrinkToFit="1"/>
      <protection hidden="1"/>
    </xf>
    <xf numFmtId="0" fontId="41" fillId="22" borderId="16" xfId="0" applyFont="1" applyFill="1" applyBorder="1" applyAlignment="1" applyProtection="1">
      <alignment horizontal="center" vertical="center" shrinkToFit="1"/>
      <protection hidden="1"/>
    </xf>
    <xf numFmtId="0" fontId="42" fillId="22" borderId="76" xfId="0" applyFont="1" applyFill="1" applyBorder="1" applyAlignment="1" applyProtection="1">
      <alignment horizontal="center" vertical="center" shrinkToFit="1"/>
      <protection hidden="1"/>
    </xf>
    <xf numFmtId="0" fontId="42" fillId="22" borderId="16" xfId="0" applyFont="1" applyFill="1" applyBorder="1" applyAlignment="1" applyProtection="1">
      <alignment horizontal="center" vertical="center" shrinkToFit="1"/>
      <protection hidden="1"/>
    </xf>
    <xf numFmtId="0" fontId="41" fillId="9" borderId="3" xfId="0" applyFont="1" applyFill="1" applyBorder="1" applyAlignment="1" applyProtection="1">
      <alignment horizontal="center" vertical="center"/>
      <protection hidden="1"/>
    </xf>
    <xf numFmtId="0" fontId="42" fillId="9" borderId="57" xfId="0" applyFont="1" applyFill="1" applyBorder="1" applyAlignment="1" applyProtection="1">
      <alignment horizontal="center" vertical="center" shrinkToFit="1"/>
      <protection hidden="1"/>
    </xf>
    <xf numFmtId="0" fontId="42" fillId="9" borderId="82" xfId="0" applyFont="1" applyFill="1" applyBorder="1" applyAlignment="1" applyProtection="1">
      <alignment horizontal="center" vertical="center" shrinkToFit="1"/>
      <protection hidden="1"/>
    </xf>
    <xf numFmtId="0" fontId="42" fillId="22" borderId="83" xfId="0" applyFont="1" applyFill="1" applyBorder="1" applyAlignment="1" applyProtection="1">
      <alignment horizontal="center" vertical="center" shrinkToFit="1"/>
      <protection hidden="1"/>
    </xf>
    <xf numFmtId="0" fontId="35" fillId="9" borderId="84" xfId="0" applyFont="1" applyFill="1" applyBorder="1" applyAlignment="1" applyProtection="1">
      <alignment horizontal="center" vertical="center"/>
      <protection hidden="1"/>
    </xf>
    <xf numFmtId="0" fontId="35" fillId="9" borderId="81" xfId="0" applyFont="1" applyFill="1" applyBorder="1" applyAlignment="1" applyProtection="1">
      <alignment horizontal="center" vertical="center"/>
      <protection hidden="1"/>
    </xf>
    <xf numFmtId="0" fontId="35" fillId="9" borderId="83" xfId="0" applyFont="1" applyFill="1" applyBorder="1" applyAlignment="1" applyProtection="1">
      <alignment horizontal="center" vertical="center"/>
      <protection hidden="1"/>
    </xf>
    <xf numFmtId="0" fontId="41" fillId="9" borderId="76" xfId="0" applyFont="1" applyFill="1" applyBorder="1" applyAlignment="1" applyProtection="1">
      <alignment horizontal="center" vertical="center"/>
      <protection hidden="1"/>
    </xf>
    <xf numFmtId="0" fontId="42" fillId="9" borderId="23" xfId="0" applyFont="1" applyFill="1" applyBorder="1" applyAlignment="1" applyProtection="1">
      <alignment horizontal="center" vertical="center" shrinkToFit="1"/>
      <protection hidden="1"/>
    </xf>
    <xf numFmtId="0" fontId="41" fillId="22" borderId="83" xfId="0" applyFont="1" applyFill="1" applyBorder="1" applyAlignment="1" applyProtection="1">
      <alignment horizontal="center" vertical="center" shrinkToFit="1"/>
      <protection hidden="1"/>
    </xf>
    <xf numFmtId="0" fontId="34" fillId="0" borderId="85" xfId="0" applyFont="1" applyFill="1" applyBorder="1" applyAlignment="1" applyProtection="1">
      <alignment horizontal="center" vertical="center" shrinkToFit="1"/>
      <protection locked="0" hidden="1"/>
    </xf>
    <xf numFmtId="0" fontId="34" fillId="0" borderId="86" xfId="0" applyFont="1" applyFill="1" applyBorder="1" applyAlignment="1" applyProtection="1">
      <alignment horizontal="center" vertical="center" shrinkToFit="1"/>
      <protection locked="0" hidden="1"/>
    </xf>
    <xf numFmtId="0" fontId="32" fillId="0" borderId="85" xfId="0" applyFont="1" applyFill="1" applyBorder="1" applyAlignment="1" applyProtection="1">
      <alignment horizontal="center" vertical="center" shrinkToFit="1"/>
      <protection locked="0" hidden="1"/>
    </xf>
    <xf numFmtId="0" fontId="32" fillId="0" borderId="86" xfId="0" applyFont="1" applyFill="1" applyBorder="1" applyAlignment="1" applyProtection="1">
      <alignment horizontal="center" vertical="center" shrinkToFit="1"/>
      <protection locked="0" hidden="1"/>
    </xf>
    <xf numFmtId="0" fontId="31" fillId="0" borderId="87" xfId="0" applyFont="1" applyFill="1" applyBorder="1" applyAlignment="1" applyProtection="1">
      <alignment horizontal="center" vertical="center" shrinkToFit="1"/>
      <protection locked="0" hidden="1"/>
    </xf>
    <xf numFmtId="0" fontId="31" fillId="0" borderId="88" xfId="0" applyFont="1" applyFill="1" applyBorder="1" applyAlignment="1" applyProtection="1">
      <alignment horizontal="center" vertical="center" shrinkToFit="1"/>
      <protection locked="0" hidden="1"/>
    </xf>
    <xf numFmtId="0" fontId="31" fillId="0" borderId="85" xfId="0" applyFont="1" applyFill="1" applyBorder="1" applyAlignment="1" applyProtection="1">
      <alignment horizontal="center" vertical="center" shrinkToFit="1"/>
      <protection locked="0" hidden="1"/>
    </xf>
    <xf numFmtId="0" fontId="31" fillId="0" borderId="86" xfId="0" applyFont="1" applyFill="1" applyBorder="1" applyAlignment="1" applyProtection="1">
      <alignment horizontal="center" vertical="center" shrinkToFit="1"/>
      <protection locked="0" hidden="1"/>
    </xf>
    <xf numFmtId="0" fontId="32" fillId="11" borderId="85" xfId="0" applyFont="1" applyFill="1" applyBorder="1" applyAlignment="1" applyProtection="1">
      <alignment horizontal="center" vertical="center" shrinkToFit="1"/>
      <protection hidden="1"/>
    </xf>
    <xf numFmtId="0" fontId="32" fillId="11" borderId="83" xfId="0" applyFont="1" applyFill="1" applyBorder="1" applyAlignment="1" applyProtection="1">
      <alignment horizontal="center" vertical="center" shrinkToFit="1"/>
      <protection hidden="1"/>
    </xf>
    <xf numFmtId="0" fontId="32" fillId="11" borderId="23" xfId="0" applyFont="1" applyFill="1" applyBorder="1" applyAlignment="1" applyProtection="1">
      <alignment horizontal="center" vertical="center" shrinkToFit="1"/>
      <protection hidden="1"/>
    </xf>
    <xf numFmtId="0" fontId="32" fillId="11" borderId="31" xfId="0" applyFont="1" applyFill="1" applyBorder="1" applyAlignment="1" applyProtection="1">
      <alignment horizontal="center" vertical="center" shrinkToFit="1"/>
      <protection hidden="1"/>
    </xf>
    <xf numFmtId="0" fontId="52" fillId="13" borderId="0" xfId="0" applyFont="1" applyFill="1" applyBorder="1" applyAlignment="1" applyProtection="1">
      <alignment horizontal="center" vertical="center"/>
      <protection hidden="1"/>
    </xf>
    <xf numFmtId="0" fontId="32" fillId="11" borderId="86" xfId="0" applyFont="1" applyFill="1" applyBorder="1" applyAlignment="1" applyProtection="1">
      <alignment horizontal="center" vertical="center" shrinkToFit="1"/>
      <protection hidden="1"/>
    </xf>
    <xf numFmtId="0" fontId="34" fillId="0" borderId="87" xfId="0" applyFont="1" applyFill="1" applyBorder="1" applyAlignment="1" applyProtection="1">
      <alignment horizontal="center" vertical="center" shrinkToFit="1"/>
      <protection locked="0" hidden="1"/>
    </xf>
    <xf numFmtId="0" fontId="34" fillId="0" borderId="110" xfId="0" applyFont="1" applyFill="1" applyBorder="1" applyAlignment="1" applyProtection="1">
      <alignment horizontal="center" vertical="center" shrinkToFit="1"/>
      <protection locked="0" hidden="1"/>
    </xf>
    <xf numFmtId="0" fontId="34" fillId="0" borderId="88" xfId="0" applyFont="1" applyFill="1" applyBorder="1" applyAlignment="1" applyProtection="1">
      <alignment horizontal="center" vertical="center" shrinkToFit="1"/>
      <protection locked="0" hidden="1"/>
    </xf>
    <xf numFmtId="0" fontId="32" fillId="14" borderId="85" xfId="0" applyFont="1" applyFill="1" applyBorder="1" applyAlignment="1" applyProtection="1">
      <alignment horizontal="center" vertical="center" shrinkToFit="1"/>
      <protection hidden="1"/>
    </xf>
    <xf numFmtId="0" fontId="32" fillId="14" borderId="83" xfId="0" applyFont="1" applyFill="1" applyBorder="1" applyAlignment="1" applyProtection="1">
      <alignment horizontal="center" vertical="center" shrinkToFit="1"/>
      <protection hidden="1"/>
    </xf>
    <xf numFmtId="0" fontId="32" fillId="14" borderId="86" xfId="0" applyFont="1" applyFill="1" applyBorder="1" applyAlignment="1" applyProtection="1">
      <alignment horizontal="center" vertical="center" shrinkToFit="1"/>
      <protection hidden="1"/>
    </xf>
    <xf numFmtId="0" fontId="32" fillId="11" borderId="22" xfId="0" applyFont="1" applyFill="1" applyBorder="1" applyAlignment="1" applyProtection="1">
      <alignment horizontal="center" vertical="center" shrinkToFit="1"/>
      <protection hidden="1"/>
    </xf>
    <xf numFmtId="0" fontId="32" fillId="9" borderId="76" xfId="0" applyFont="1" applyFill="1" applyBorder="1" applyAlignment="1" applyProtection="1">
      <alignment horizontal="center" vertical="center" shrinkToFit="1"/>
      <protection hidden="1"/>
    </xf>
    <xf numFmtId="0" fontId="32" fillId="9" borderId="83" xfId="0" applyFont="1" applyFill="1" applyBorder="1" applyAlignment="1" applyProtection="1">
      <alignment horizontal="center" vertical="center" shrinkToFit="1"/>
      <protection hidden="1"/>
    </xf>
    <xf numFmtId="0" fontId="32" fillId="9" borderId="16" xfId="0" applyFont="1" applyFill="1" applyBorder="1" applyAlignment="1" applyProtection="1">
      <alignment horizontal="center" vertical="center" shrinkToFit="1"/>
      <protection hidden="1"/>
    </xf>
    <xf numFmtId="0" fontId="84" fillId="9" borderId="76" xfId="0" applyFont="1" applyFill="1" applyBorder="1" applyAlignment="1" applyProtection="1">
      <alignment horizontal="center" vertical="center" shrinkToFit="1"/>
      <protection hidden="1"/>
    </xf>
    <xf numFmtId="0" fontId="84" fillId="9" borderId="83" xfId="0" applyFont="1" applyFill="1" applyBorder="1" applyAlignment="1" applyProtection="1">
      <alignment horizontal="center" vertical="center" shrinkToFit="1"/>
      <protection hidden="1"/>
    </xf>
    <xf numFmtId="0" fontId="84" fillId="9" borderId="93" xfId="0" applyFont="1" applyFill="1" applyBorder="1" applyAlignment="1" applyProtection="1">
      <alignment horizontal="center" vertical="center" shrinkToFit="1"/>
      <protection hidden="1"/>
    </xf>
    <xf numFmtId="0" fontId="43" fillId="9" borderId="3" xfId="0" applyFont="1" applyFill="1" applyBorder="1" applyAlignment="1" applyProtection="1">
      <alignment horizontal="center" vertical="center"/>
      <protection hidden="1"/>
    </xf>
    <xf numFmtId="0" fontId="43" fillId="9" borderId="76" xfId="0" applyFont="1" applyFill="1" applyBorder="1" applyAlignment="1" applyProtection="1">
      <alignment horizontal="center" vertical="center"/>
      <protection hidden="1"/>
    </xf>
    <xf numFmtId="0" fontId="84" fillId="9" borderId="57" xfId="0" applyFont="1" applyFill="1" applyBorder="1" applyAlignment="1" applyProtection="1">
      <alignment horizontal="center" vertical="center" shrinkToFit="1"/>
      <protection hidden="1"/>
    </xf>
    <xf numFmtId="0" fontId="84" fillId="9" borderId="23" xfId="0" applyFont="1" applyFill="1" applyBorder="1" applyAlignment="1" applyProtection="1">
      <alignment horizontal="center" vertical="center" shrinkToFit="1"/>
      <protection hidden="1"/>
    </xf>
    <xf numFmtId="0" fontId="43" fillId="9" borderId="76" xfId="0" applyFont="1" applyFill="1" applyBorder="1" applyAlignment="1" applyProtection="1">
      <alignment horizontal="center" vertical="center" shrinkToFit="1"/>
      <protection hidden="1"/>
    </xf>
    <xf numFmtId="0" fontId="43" fillId="9" borderId="83" xfId="0" applyFont="1" applyFill="1" applyBorder="1" applyAlignment="1" applyProtection="1">
      <alignment horizontal="center" vertical="center" shrinkToFit="1"/>
      <protection hidden="1"/>
    </xf>
    <xf numFmtId="0" fontId="84" fillId="9" borderId="16" xfId="0" applyFont="1" applyFill="1" applyBorder="1" applyAlignment="1" applyProtection="1">
      <alignment horizontal="center" vertical="center" shrinkToFit="1"/>
      <protection hidden="1"/>
    </xf>
    <xf numFmtId="0" fontId="84" fillId="9" borderId="82" xfId="0" applyFont="1" applyFill="1" applyBorder="1" applyAlignment="1" applyProtection="1">
      <alignment horizontal="center" vertical="center" shrinkToFit="1"/>
      <protection hidden="1"/>
    </xf>
    <xf numFmtId="0" fontId="43" fillId="9" borderId="16" xfId="0" applyFont="1" applyFill="1" applyBorder="1" applyAlignment="1" applyProtection="1">
      <alignment horizontal="center" vertical="center" shrinkToFit="1"/>
      <protection hidden="1"/>
    </xf>
    <xf numFmtId="0" fontId="32" fillId="19" borderId="0" xfId="2" applyFont="1" applyFill="1" applyBorder="1" applyAlignment="1" applyProtection="1">
      <alignment horizontal="center" vertical="center"/>
      <protection hidden="1"/>
    </xf>
    <xf numFmtId="0" fontId="32" fillId="19" borderId="22" xfId="2" applyFont="1" applyFill="1" applyBorder="1" applyAlignment="1" applyProtection="1">
      <alignment horizontal="center" vertical="center"/>
      <protection hidden="1"/>
    </xf>
    <xf numFmtId="0" fontId="70" fillId="13" borderId="99" xfId="2" applyFont="1" applyFill="1" applyBorder="1" applyAlignment="1" applyProtection="1">
      <alignment horizontal="center" vertical="center" shrinkToFit="1"/>
      <protection hidden="1"/>
    </xf>
    <xf numFmtId="0" fontId="70" fillId="13" borderId="96" xfId="2" applyFont="1" applyFill="1" applyBorder="1" applyAlignment="1" applyProtection="1">
      <alignment horizontal="center" vertical="center" shrinkToFit="1"/>
      <protection hidden="1"/>
    </xf>
    <xf numFmtId="0" fontId="67" fillId="13" borderId="4" xfId="2" applyFont="1" applyFill="1" applyBorder="1" applyAlignment="1" applyProtection="1">
      <alignment horizontal="right" vertical="center" shrinkToFit="1"/>
      <protection hidden="1"/>
    </xf>
    <xf numFmtId="0" fontId="77" fillId="13" borderId="5" xfId="2" applyFont="1" applyFill="1" applyBorder="1" applyAlignment="1" applyProtection="1">
      <alignment horizontal="center" vertical="center" shrinkToFit="1"/>
      <protection hidden="1"/>
    </xf>
    <xf numFmtId="0" fontId="77" fillId="13" borderId="75" xfId="2" applyFont="1" applyFill="1" applyBorder="1" applyAlignment="1" applyProtection="1">
      <alignment horizontal="center" vertical="center" shrinkToFit="1"/>
      <protection hidden="1"/>
    </xf>
    <xf numFmtId="185" fontId="71" fillId="16" borderId="82" xfId="2" applyNumberFormat="1" applyFont="1" applyFill="1" applyBorder="1" applyAlignment="1" applyProtection="1">
      <alignment horizontal="center" vertical="center" shrinkToFit="1"/>
      <protection locked="0" hidden="1"/>
    </xf>
    <xf numFmtId="185" fontId="71" fillId="16" borderId="44" xfId="2" applyNumberFormat="1" applyFont="1" applyFill="1" applyBorder="1" applyAlignment="1" applyProtection="1">
      <alignment horizontal="center" vertical="center" shrinkToFit="1"/>
      <protection locked="0" hidden="1"/>
    </xf>
    <xf numFmtId="0" fontId="73" fillId="13" borderId="6" xfId="2" applyFont="1" applyFill="1" applyBorder="1" applyAlignment="1" applyProtection="1">
      <alignment horizontal="center" vertical="center" shrinkToFit="1"/>
      <protection hidden="1"/>
    </xf>
    <xf numFmtId="0" fontId="73" fillId="13" borderId="7" xfId="2" applyFont="1" applyFill="1" applyBorder="1" applyAlignment="1" applyProtection="1">
      <alignment horizontal="center" vertical="center" shrinkToFit="1"/>
      <protection hidden="1"/>
    </xf>
    <xf numFmtId="0" fontId="73" fillId="13" borderId="19" xfId="2" applyFont="1" applyFill="1" applyBorder="1" applyAlignment="1" applyProtection="1">
      <alignment horizontal="center" vertical="center" shrinkToFit="1"/>
      <protection hidden="1"/>
    </xf>
    <xf numFmtId="0" fontId="82" fillId="13" borderId="0" xfId="2" applyFont="1" applyFill="1" applyAlignment="1" applyProtection="1">
      <alignment horizontal="center" vertical="center"/>
      <protection hidden="1"/>
    </xf>
    <xf numFmtId="0" fontId="35" fillId="19" borderId="7" xfId="2" applyFont="1" applyFill="1" applyBorder="1" applyAlignment="1" applyProtection="1">
      <alignment horizontal="center" shrinkToFit="1"/>
      <protection hidden="1"/>
    </xf>
    <xf numFmtId="0" fontId="63" fillId="19" borderId="0" xfId="2" applyFont="1" applyFill="1" applyBorder="1" applyAlignment="1" applyProtection="1">
      <alignment horizontal="center" vertical="center" shrinkToFit="1"/>
      <protection hidden="1"/>
    </xf>
    <xf numFmtId="0" fontId="77" fillId="19" borderId="104" xfId="2" applyFont="1" applyFill="1" applyBorder="1" applyAlignment="1" applyProtection="1">
      <alignment horizontal="center" vertical="center" shrinkToFit="1"/>
      <protection hidden="1"/>
    </xf>
    <xf numFmtId="0" fontId="77" fillId="19" borderId="103" xfId="2" applyFont="1" applyFill="1" applyBorder="1" applyAlignment="1" applyProtection="1">
      <alignment horizontal="center" vertical="center" shrinkToFit="1"/>
      <protection hidden="1"/>
    </xf>
    <xf numFmtId="185" fontId="74" fillId="13" borderId="52" xfId="2" applyNumberFormat="1" applyFont="1" applyFill="1" applyBorder="1" applyAlignment="1" applyProtection="1">
      <alignment horizontal="center" vertical="center" shrinkToFit="1"/>
      <protection hidden="1"/>
    </xf>
    <xf numFmtId="185" fontId="74" fillId="13" borderId="100" xfId="2" applyNumberFormat="1" applyFont="1" applyFill="1" applyBorder="1" applyAlignment="1" applyProtection="1">
      <alignment horizontal="center" vertical="center" shrinkToFit="1"/>
      <protection hidden="1"/>
    </xf>
    <xf numFmtId="0" fontId="74" fillId="13" borderId="5" xfId="2" applyFont="1" applyFill="1" applyBorder="1" applyAlignment="1" applyProtection="1">
      <alignment horizontal="center" vertical="center" shrinkToFit="1"/>
      <protection hidden="1"/>
    </xf>
    <xf numFmtId="0" fontId="74" fillId="13" borderId="75" xfId="2" applyFont="1" applyFill="1" applyBorder="1" applyAlignment="1" applyProtection="1">
      <alignment horizontal="center" vertical="center" shrinkToFit="1"/>
      <protection hidden="1"/>
    </xf>
    <xf numFmtId="0" fontId="73" fillId="13" borderId="101" xfId="2" applyFont="1" applyFill="1" applyBorder="1" applyAlignment="1" applyProtection="1">
      <alignment horizontal="center" vertical="center" shrinkToFit="1"/>
      <protection hidden="1"/>
    </xf>
    <xf numFmtId="0" fontId="73" fillId="13" borderId="37" xfId="2" applyFont="1" applyFill="1" applyBorder="1" applyAlignment="1" applyProtection="1">
      <alignment horizontal="center" vertical="center" shrinkToFit="1"/>
      <protection hidden="1"/>
    </xf>
    <xf numFmtId="0" fontId="73" fillId="13" borderId="39" xfId="2" applyFont="1" applyFill="1" applyBorder="1" applyAlignment="1" applyProtection="1">
      <alignment horizontal="center" vertical="center" shrinkToFit="1"/>
      <protection hidden="1"/>
    </xf>
    <xf numFmtId="0" fontId="67" fillId="13" borderId="4" xfId="2" applyFont="1" applyFill="1" applyBorder="1" applyAlignment="1" applyProtection="1">
      <alignment horizontal="center" vertical="center" shrinkToFit="1"/>
      <protection hidden="1"/>
    </xf>
    <xf numFmtId="0" fontId="81" fillId="19" borderId="28" xfId="2" applyFont="1" applyFill="1" applyBorder="1" applyAlignment="1" applyProtection="1">
      <alignment horizontal="center" vertical="top" shrinkToFit="1"/>
      <protection hidden="1"/>
    </xf>
    <xf numFmtId="0" fontId="81" fillId="19" borderId="29" xfId="2" applyFont="1" applyFill="1" applyBorder="1" applyAlignment="1" applyProtection="1">
      <alignment horizontal="center" vertical="top" shrinkToFit="1"/>
      <protection hidden="1"/>
    </xf>
    <xf numFmtId="0" fontId="67" fillId="19" borderId="101" xfId="2" applyFont="1" applyFill="1" applyBorder="1" applyAlignment="1" applyProtection="1">
      <alignment horizontal="center" vertical="center" shrinkToFit="1"/>
      <protection hidden="1"/>
    </xf>
    <xf numFmtId="0" fontId="67" fillId="19" borderId="37" xfId="2" applyFont="1" applyFill="1" applyBorder="1" applyAlignment="1" applyProtection="1">
      <alignment horizontal="center" vertical="center" shrinkToFit="1"/>
      <protection hidden="1"/>
    </xf>
    <xf numFmtId="187" fontId="79" fillId="19" borderId="27" xfId="2" applyNumberFormat="1" applyFont="1" applyFill="1" applyBorder="1" applyAlignment="1" applyProtection="1">
      <alignment horizontal="right" vertical="center" shrinkToFit="1"/>
      <protection hidden="1"/>
    </xf>
    <xf numFmtId="187" fontId="79" fillId="19" borderId="32" xfId="2" applyNumberFormat="1" applyFont="1" applyFill="1" applyBorder="1" applyAlignment="1" applyProtection="1">
      <alignment horizontal="right" vertical="center" shrinkToFit="1"/>
      <protection hidden="1"/>
    </xf>
    <xf numFmtId="0" fontId="73" fillId="13" borderId="3" xfId="2" applyFont="1" applyFill="1" applyBorder="1" applyAlignment="1" applyProtection="1">
      <alignment horizontal="center" vertical="center" shrinkToFit="1"/>
      <protection hidden="1"/>
    </xf>
    <xf numFmtId="0" fontId="73" fillId="13" borderId="68" xfId="2" applyFont="1" applyFill="1" applyBorder="1" applyAlignment="1" applyProtection="1">
      <alignment horizontal="center" vertical="center" shrinkToFit="1"/>
      <protection hidden="1"/>
    </xf>
    <xf numFmtId="0" fontId="67" fillId="19" borderId="21" xfId="2" applyFont="1" applyFill="1" applyBorder="1" applyAlignment="1" applyProtection="1">
      <alignment horizontal="center" vertical="center" shrinkToFit="1"/>
      <protection hidden="1"/>
    </xf>
    <xf numFmtId="0" fontId="67" fillId="19" borderId="0" xfId="2" applyFont="1" applyFill="1" applyBorder="1" applyAlignment="1" applyProtection="1">
      <alignment horizontal="center" vertical="center" shrinkToFit="1"/>
      <protection hidden="1"/>
    </xf>
    <xf numFmtId="0" fontId="67" fillId="19" borderId="28" xfId="2" applyFont="1" applyFill="1" applyBorder="1" applyAlignment="1" applyProtection="1">
      <alignment horizontal="center" vertical="center" shrinkToFit="1"/>
      <protection hidden="1"/>
    </xf>
    <xf numFmtId="0" fontId="67" fillId="19" borderId="29" xfId="2" applyFont="1" applyFill="1" applyBorder="1" applyAlignment="1" applyProtection="1">
      <alignment horizontal="center" vertical="center" shrinkToFit="1"/>
      <protection hidden="1"/>
    </xf>
    <xf numFmtId="0" fontId="63" fillId="16" borderId="0" xfId="2" applyFont="1" applyFill="1" applyBorder="1" applyAlignment="1" applyProtection="1">
      <alignment horizontal="center" vertical="center" shrinkToFit="1"/>
      <protection hidden="1"/>
    </xf>
    <xf numFmtId="0" fontId="67" fillId="16" borderId="0" xfId="2" applyFont="1" applyFill="1" applyBorder="1" applyAlignment="1" applyProtection="1">
      <alignment horizontal="left" vertical="center" shrinkToFit="1"/>
      <protection hidden="1"/>
    </xf>
    <xf numFmtId="0" fontId="65" fillId="16" borderId="47" xfId="2" applyFont="1" applyFill="1" applyBorder="1" applyAlignment="1" applyProtection="1">
      <alignment horizontal="center" vertical="center" shrinkToFit="1"/>
      <protection hidden="1"/>
    </xf>
    <xf numFmtId="0" fontId="65" fillId="16" borderId="43" xfId="2" applyFont="1" applyFill="1" applyBorder="1" applyAlignment="1" applyProtection="1">
      <alignment horizontal="center" vertical="center" shrinkToFit="1"/>
      <protection hidden="1"/>
    </xf>
    <xf numFmtId="0" fontId="64" fillId="16" borderId="47" xfId="2" applyFont="1" applyFill="1" applyBorder="1" applyAlignment="1" applyProtection="1">
      <alignment horizontal="center" vertical="center" shrinkToFit="1"/>
      <protection hidden="1"/>
    </xf>
    <xf numFmtId="0" fontId="64" fillId="16" borderId="43" xfId="2" applyFont="1" applyFill="1" applyBorder="1" applyAlignment="1" applyProtection="1">
      <alignment horizontal="center" vertical="center" shrinkToFit="1"/>
      <protection hidden="1"/>
    </xf>
    <xf numFmtId="0" fontId="66" fillId="16" borderId="43" xfId="2" applyFont="1" applyFill="1" applyBorder="1" applyAlignment="1" applyProtection="1">
      <alignment horizontal="left" vertical="center" shrinkToFit="1"/>
      <protection hidden="1"/>
    </xf>
    <xf numFmtId="0" fontId="63" fillId="13" borderId="57" xfId="2" applyFont="1" applyFill="1" applyBorder="1" applyAlignment="1" applyProtection="1">
      <alignment horizontal="center" vertical="center" shrinkToFit="1"/>
      <protection hidden="1"/>
    </xf>
    <xf numFmtId="0" fontId="63" fillId="13" borderId="49" xfId="2" applyFont="1" applyFill="1" applyBorder="1" applyAlignment="1" applyProtection="1">
      <alignment horizontal="center" vertical="center" shrinkToFit="1"/>
      <protection hidden="1"/>
    </xf>
    <xf numFmtId="187" fontId="69" fillId="19" borderId="103" xfId="2" applyNumberFormat="1" applyFont="1" applyFill="1" applyBorder="1" applyAlignment="1" applyProtection="1">
      <alignment horizontal="center" vertical="center" shrinkToFit="1"/>
      <protection hidden="1"/>
    </xf>
    <xf numFmtId="187" fontId="69" fillId="19" borderId="102" xfId="2" applyNumberFormat="1" applyFont="1" applyFill="1" applyBorder="1" applyAlignment="1" applyProtection="1">
      <alignment horizontal="center" vertical="center" shrinkToFit="1"/>
      <protection hidden="1"/>
    </xf>
    <xf numFmtId="0" fontId="67" fillId="19" borderId="43" xfId="2" applyFont="1" applyFill="1" applyBorder="1" applyAlignment="1" applyProtection="1">
      <alignment horizontal="right" shrinkToFit="1"/>
      <protection hidden="1"/>
    </xf>
    <xf numFmtId="0" fontId="67" fillId="19" borderId="47" xfId="2" applyFont="1" applyFill="1" applyBorder="1" applyAlignment="1" applyProtection="1">
      <alignment horizontal="right" shrinkToFit="1"/>
      <protection hidden="1"/>
    </xf>
    <xf numFmtId="5" fontId="72" fillId="19" borderId="0" xfId="2" applyNumberFormat="1" applyFont="1" applyFill="1" applyBorder="1" applyAlignment="1" applyProtection="1">
      <alignment horizontal="right" shrinkToFit="1"/>
      <protection hidden="1"/>
    </xf>
    <xf numFmtId="0" fontId="72" fillId="19" borderId="0" xfId="2" applyFont="1" applyFill="1" applyBorder="1" applyAlignment="1" applyProtection="1">
      <alignment horizontal="right" shrinkToFit="1"/>
      <protection hidden="1"/>
    </xf>
    <xf numFmtId="185" fontId="74" fillId="13" borderId="50" xfId="2" applyNumberFormat="1" applyFont="1" applyFill="1" applyBorder="1" applyAlignment="1" applyProtection="1">
      <alignment horizontal="center" vertical="center" shrinkToFit="1"/>
      <protection hidden="1"/>
    </xf>
    <xf numFmtId="0" fontId="73" fillId="13" borderId="40" xfId="2" applyFont="1" applyFill="1" applyBorder="1" applyAlignment="1" applyProtection="1">
      <alignment horizontal="center" vertical="center" shrinkToFit="1"/>
      <protection hidden="1"/>
    </xf>
    <xf numFmtId="0" fontId="68" fillId="19" borderId="0" xfId="2" applyFont="1" applyFill="1" applyBorder="1" applyAlignment="1" applyProtection="1">
      <alignment horizontal="left" vertical="top" wrapText="1" shrinkToFit="1"/>
      <protection hidden="1"/>
    </xf>
    <xf numFmtId="0" fontId="63" fillId="0" borderId="57" xfId="2" applyFont="1" applyFill="1" applyBorder="1" applyAlignment="1" applyProtection="1">
      <alignment horizontal="center" vertical="center" shrinkToFit="1"/>
      <protection locked="0" hidden="1"/>
    </xf>
    <xf numFmtId="0" fontId="63" fillId="0" borderId="47" xfId="2" applyFont="1" applyFill="1" applyBorder="1" applyAlignment="1" applyProtection="1">
      <alignment horizontal="center" vertical="center" shrinkToFit="1"/>
      <protection locked="0" hidden="1"/>
    </xf>
    <xf numFmtId="0" fontId="63" fillId="0" borderId="49" xfId="2" applyFont="1" applyFill="1" applyBorder="1" applyAlignment="1" applyProtection="1">
      <alignment horizontal="center" vertical="center" shrinkToFit="1"/>
      <protection locked="0" hidden="1"/>
    </xf>
    <xf numFmtId="0" fontId="63" fillId="0" borderId="82" xfId="2" applyFont="1" applyFill="1" applyBorder="1" applyAlignment="1" applyProtection="1">
      <alignment horizontal="center" vertical="center" shrinkToFit="1"/>
      <protection locked="0" hidden="1"/>
    </xf>
    <xf numFmtId="0" fontId="63" fillId="0" borderId="43" xfId="2" applyFont="1" applyFill="1" applyBorder="1" applyAlignment="1" applyProtection="1">
      <alignment horizontal="center" vertical="center" shrinkToFit="1"/>
      <protection locked="0" hidden="1"/>
    </xf>
    <xf numFmtId="0" fontId="63" fillId="0" borderId="44" xfId="2" applyFont="1" applyFill="1" applyBorder="1" applyAlignment="1" applyProtection="1">
      <alignment horizontal="center" vertical="center" shrinkToFit="1"/>
      <protection locked="0" hidden="1"/>
    </xf>
    <xf numFmtId="0" fontId="32" fillId="19" borderId="0" xfId="2" applyFont="1" applyFill="1" applyBorder="1" applyAlignment="1" applyProtection="1">
      <alignment horizontal="right" vertical="center" wrapText="1"/>
      <protection hidden="1"/>
    </xf>
    <xf numFmtId="0" fontId="70" fillId="13" borderId="0" xfId="2" applyFont="1" applyFill="1" applyBorder="1" applyAlignment="1" applyProtection="1">
      <alignment horizontal="center" vertical="center" shrinkToFit="1"/>
      <protection hidden="1"/>
    </xf>
    <xf numFmtId="0" fontId="75" fillId="13" borderId="5" xfId="2" applyFont="1" applyFill="1" applyBorder="1" applyAlignment="1" applyProtection="1">
      <alignment horizontal="center" vertical="center" shrinkToFit="1"/>
      <protection hidden="1"/>
    </xf>
    <xf numFmtId="0" fontId="75" fillId="13" borderId="75" xfId="2" applyFont="1" applyFill="1" applyBorder="1" applyAlignment="1" applyProtection="1">
      <alignment horizontal="center" vertical="center" shrinkToFit="1"/>
      <protection hidden="1"/>
    </xf>
    <xf numFmtId="187" fontId="69" fillId="13" borderId="98" xfId="2" applyNumberFormat="1" applyFont="1" applyFill="1" applyBorder="1" applyAlignment="1" applyProtection="1">
      <alignment horizontal="right" vertical="center" shrinkToFit="1"/>
      <protection hidden="1"/>
    </xf>
    <xf numFmtId="187" fontId="69" fillId="13" borderId="97" xfId="2" applyNumberFormat="1" applyFont="1" applyFill="1" applyBorder="1" applyAlignment="1" applyProtection="1">
      <alignment horizontal="right" vertical="center" shrinkToFit="1"/>
      <protection hidden="1"/>
    </xf>
    <xf numFmtId="187" fontId="69" fillId="13" borderId="95" xfId="2" applyNumberFormat="1" applyFont="1" applyFill="1" applyBorder="1" applyAlignment="1" applyProtection="1">
      <alignment horizontal="right" vertical="center" shrinkToFit="1"/>
      <protection hidden="1"/>
    </xf>
    <xf numFmtId="187" fontId="69" fillId="13" borderId="94" xfId="2" applyNumberFormat="1" applyFont="1" applyFill="1" applyBorder="1" applyAlignment="1" applyProtection="1">
      <alignment horizontal="right" vertical="center" shrinkToFit="1"/>
      <protection hidden="1"/>
    </xf>
    <xf numFmtId="190" fontId="69" fillId="16" borderId="0" xfId="2" applyNumberFormat="1" applyFont="1" applyFill="1" applyBorder="1" applyAlignment="1" applyProtection="1">
      <alignment horizontal="center" vertical="center" shrinkToFit="1"/>
      <protection locked="0" hidden="1"/>
    </xf>
    <xf numFmtId="190" fontId="69" fillId="16" borderId="29" xfId="2" applyNumberFormat="1" applyFont="1" applyFill="1" applyBorder="1" applyAlignment="1" applyProtection="1">
      <alignment horizontal="center" vertical="center" shrinkToFit="1"/>
      <protection locked="0" hidden="1"/>
    </xf>
    <xf numFmtId="189" fontId="69" fillId="13" borderId="0" xfId="2" applyNumberFormat="1" applyFont="1" applyFill="1" applyBorder="1" applyAlignment="1" applyProtection="1">
      <alignment horizontal="center" vertical="center" shrinkToFit="1"/>
      <protection locked="0" hidden="1"/>
    </xf>
    <xf numFmtId="189" fontId="69" fillId="13" borderId="29" xfId="2" applyNumberFormat="1" applyFont="1" applyFill="1" applyBorder="1" applyAlignment="1" applyProtection="1">
      <alignment horizontal="center" vertical="center" shrinkToFit="1"/>
      <protection locked="0" hidden="1"/>
    </xf>
    <xf numFmtId="185" fontId="69" fillId="16" borderId="0" xfId="2" applyNumberFormat="1" applyFont="1" applyFill="1" applyBorder="1" applyAlignment="1" applyProtection="1">
      <alignment horizontal="center" vertical="center" shrinkToFit="1"/>
      <protection locked="0" hidden="1"/>
    </xf>
    <xf numFmtId="185" fontId="69" fillId="16" borderId="29" xfId="2" applyNumberFormat="1" applyFont="1" applyFill="1" applyBorder="1" applyAlignment="1" applyProtection="1">
      <alignment horizontal="center" vertical="center" shrinkToFit="1"/>
      <protection locked="0" hidden="1"/>
    </xf>
    <xf numFmtId="0" fontId="75" fillId="13" borderId="43" xfId="2" applyFont="1" applyFill="1" applyBorder="1" applyAlignment="1" applyProtection="1">
      <alignment horizontal="left" vertical="center" shrinkToFit="1"/>
      <protection hidden="1"/>
    </xf>
    <xf numFmtId="0" fontId="75" fillId="13" borderId="45" xfId="2" applyFont="1" applyFill="1" applyBorder="1" applyAlignment="1" applyProtection="1">
      <alignment horizontal="left" vertical="center" shrinkToFit="1"/>
      <protection hidden="1"/>
    </xf>
  </cellXfs>
  <cellStyles count="4">
    <cellStyle name="ハイパーリンク" xfId="1" builtinId="8"/>
    <cellStyle name="桁区切り 2" xfId="3"/>
    <cellStyle name="標準" xfId="0" builtinId="0"/>
    <cellStyle name="標準 2" xfId="2"/>
  </cellStyles>
  <dxfs count="2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theme="0"/>
        </patternFill>
      </fill>
      <border>
        <left/>
        <right/>
        <top/>
        <bottom/>
        <vertical/>
        <horizontal/>
      </border>
    </dxf>
    <dxf>
      <font>
        <color rgb="FFFF0000"/>
      </font>
    </dxf>
    <dxf>
      <font>
        <color auto="1"/>
      </font>
    </dxf>
    <dxf>
      <font>
        <color theme="0"/>
      </font>
      <fill>
        <patternFill>
          <bgColor theme="0"/>
        </patternFill>
      </fill>
      <border>
        <left/>
        <right/>
        <top/>
        <bottom/>
        <vertical/>
        <horizontal/>
      </border>
    </dxf>
    <dxf>
      <font>
        <color rgb="FFFF0000"/>
      </font>
    </dxf>
    <dxf>
      <font>
        <color auto="1"/>
      </font>
    </dxf>
    <dxf>
      <font>
        <color rgb="FFFF0000"/>
      </font>
    </dxf>
    <dxf>
      <font>
        <color auto="1"/>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auto="1"/>
      </font>
    </dxf>
    <dxf>
      <font>
        <b val="0"/>
        <i/>
        <color rgb="FFFF0000"/>
      </font>
    </dxf>
    <dxf>
      <font>
        <b/>
        <i/>
        <color rgb="FFFF0000"/>
      </font>
    </dxf>
    <dxf>
      <font>
        <b/>
        <i/>
        <color rgb="FFFF0000"/>
      </font>
    </dxf>
    <dxf>
      <font>
        <b/>
        <i/>
        <color rgb="FFFF0000"/>
      </font>
    </dxf>
    <dxf>
      <font>
        <color theme="0"/>
      </font>
      <fill>
        <patternFill>
          <bgColor rgb="FFFF0000"/>
        </patternFill>
      </fill>
    </dxf>
    <dxf>
      <font>
        <color theme="0"/>
      </font>
      <fill>
        <patternFill>
          <bgColor rgb="FFFF0000"/>
        </patternFill>
      </fill>
    </dxf>
    <dxf>
      <font>
        <b/>
        <i/>
        <color rgb="FFFF0000"/>
      </font>
    </dxf>
    <dxf>
      <font>
        <color theme="0"/>
      </font>
      <fill>
        <patternFill>
          <bgColor rgb="FFFF0000"/>
        </patternFill>
      </fill>
    </dxf>
    <dxf>
      <font>
        <color theme="0"/>
      </font>
      <fill>
        <patternFill>
          <bgColor rgb="FFFF0000"/>
        </patternFill>
      </fill>
    </dxf>
    <dxf>
      <fill>
        <patternFill>
          <bgColor rgb="FFFF0000"/>
        </patternFill>
      </fill>
    </dxf>
  </dxfs>
  <tableStyles count="0" defaultTableStyle="TableStyleMedium2" defaultPivotStyle="PivotStyleLight16"/>
  <colors>
    <mruColors>
      <color rgb="FFCC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104775</xdr:rowOff>
    </xdr:from>
    <xdr:to>
      <xdr:col>4</xdr:col>
      <xdr:colOff>178252</xdr:colOff>
      <xdr:row>9</xdr:row>
      <xdr:rowOff>20411</xdr:rowOff>
    </xdr:to>
    <xdr:grpSp>
      <xdr:nvGrpSpPr>
        <xdr:cNvPr id="2" name="グループ化 1"/>
        <xdr:cNvGrpSpPr/>
      </xdr:nvGrpSpPr>
      <xdr:grpSpPr>
        <a:xfrm>
          <a:off x="142875" y="104775"/>
          <a:ext cx="1254577" cy="1525361"/>
          <a:chOff x="-54427" y="54429"/>
          <a:chExt cx="1254577" cy="1458686"/>
        </a:xfrm>
      </xdr:grpSpPr>
      <xdr:grpSp>
        <xdr:nvGrpSpPr>
          <xdr:cNvPr id="3" name="グループ化 2"/>
          <xdr:cNvGrpSpPr/>
        </xdr:nvGrpSpPr>
        <xdr:grpSpPr>
          <a:xfrm>
            <a:off x="0" y="54429"/>
            <a:ext cx="1156607" cy="975343"/>
            <a:chOff x="5559880" y="2843893"/>
            <a:chExt cx="1140278" cy="1008000"/>
          </a:xfrm>
        </xdr:grpSpPr>
        <xdr:sp macro="" textlink="">
          <xdr:nvSpPr>
            <xdr:cNvPr id="6" name="円/楕円 5"/>
            <xdr:cNvSpPr/>
          </xdr:nvSpPr>
          <xdr:spPr>
            <a:xfrm>
              <a:off x="5619750" y="2843893"/>
              <a:ext cx="1008000" cy="100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 name="直線コネクタ 6"/>
            <xdr:cNvCxnSpPr/>
          </xdr:nvCxnSpPr>
          <xdr:spPr>
            <a:xfrm flipV="1">
              <a:off x="5646964" y="3224892"/>
              <a:ext cx="95590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5559880" y="3252107"/>
              <a:ext cx="1140278" cy="41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丸ｺﾞｼｯｸM-PRO" pitchFamily="50" charset="-128"/>
                  <a:ea typeface="HG丸ｺﾞｼｯｸM-PRO" pitchFamily="50" charset="-128"/>
                </a:rPr>
                <a:t>料金後納</a:t>
              </a:r>
            </a:p>
          </xdr:txBody>
        </xdr:sp>
      </xdr:grpSp>
      <xdr:sp macro="" textlink="">
        <xdr:nvSpPr>
          <xdr:cNvPr id="4" name="テキスト ボックス 3"/>
          <xdr:cNvSpPr txBox="1"/>
        </xdr:nvSpPr>
        <xdr:spPr>
          <a:xfrm>
            <a:off x="-54427" y="1040947"/>
            <a:ext cx="1254577" cy="472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丸ｺﾞｼｯｸM-PRO" pitchFamily="50" charset="-128"/>
                <a:ea typeface="HG丸ｺﾞｼｯｸM-PRO" pitchFamily="50" charset="-128"/>
              </a:rPr>
              <a:t>ゆうメール</a:t>
            </a:r>
          </a:p>
        </xdr:txBody>
      </xdr:sp>
      <xdr:sp macro="" textlink="">
        <xdr:nvSpPr>
          <xdr:cNvPr id="5" name="正方形/長方形 4"/>
          <xdr:cNvSpPr/>
        </xdr:nvSpPr>
        <xdr:spPr>
          <a:xfrm>
            <a:off x="27214" y="1069522"/>
            <a:ext cx="1104901" cy="319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123825</xdr:rowOff>
    </xdr:from>
    <xdr:to>
      <xdr:col>4</xdr:col>
      <xdr:colOff>6682</xdr:colOff>
      <xdr:row>9</xdr:row>
      <xdr:rowOff>119130</xdr:rowOff>
    </xdr:to>
    <xdr:grpSp>
      <xdr:nvGrpSpPr>
        <xdr:cNvPr id="5" name="グループ化 4"/>
        <xdr:cNvGrpSpPr/>
      </xdr:nvGrpSpPr>
      <xdr:grpSpPr>
        <a:xfrm>
          <a:off x="95250" y="123825"/>
          <a:ext cx="1130632" cy="1538355"/>
          <a:chOff x="51955" y="-2800"/>
          <a:chExt cx="1159330" cy="1496123"/>
        </a:xfrm>
      </xdr:grpSpPr>
      <xdr:grpSp>
        <xdr:nvGrpSpPr>
          <xdr:cNvPr id="6" name="グループ化 5"/>
          <xdr:cNvGrpSpPr/>
        </xdr:nvGrpSpPr>
        <xdr:grpSpPr>
          <a:xfrm>
            <a:off x="51955" y="-2800"/>
            <a:ext cx="1156607" cy="990362"/>
            <a:chOff x="5559880" y="2805204"/>
            <a:chExt cx="1140278" cy="1023522"/>
          </a:xfrm>
        </xdr:grpSpPr>
        <xdr:sp macro="" textlink="">
          <xdr:nvSpPr>
            <xdr:cNvPr id="9" name="円/楕円 8"/>
            <xdr:cNvSpPr/>
          </xdr:nvSpPr>
          <xdr:spPr>
            <a:xfrm>
              <a:off x="5600132" y="2805204"/>
              <a:ext cx="1038074" cy="1023522"/>
            </a:xfrm>
            <a:prstGeom prst="ellipse">
              <a:avLst/>
            </a:prstGeom>
            <a:no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65000"/>
                    <a:lumOff val="35000"/>
                  </a:schemeClr>
                </a:solidFill>
              </a:endParaRPr>
            </a:p>
          </xdr:txBody>
        </xdr:sp>
        <xdr:cxnSp macro="">
          <xdr:nvCxnSpPr>
            <xdr:cNvPr id="10" name="直線コネクタ 9"/>
            <xdr:cNvCxnSpPr/>
          </xdr:nvCxnSpPr>
          <xdr:spPr>
            <a:xfrm flipV="1">
              <a:off x="5646964" y="3224892"/>
              <a:ext cx="955902" cy="1"/>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5559880" y="3252107"/>
              <a:ext cx="1140278" cy="41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lumMod val="65000"/>
                      <a:lumOff val="35000"/>
                    </a:schemeClr>
                  </a:solidFill>
                  <a:latin typeface="HG丸ｺﾞｼｯｸM-PRO" pitchFamily="50" charset="-128"/>
                  <a:ea typeface="HG丸ｺﾞｼｯｸM-PRO" pitchFamily="50" charset="-128"/>
                </a:rPr>
                <a:t>料金後納</a:t>
              </a:r>
            </a:p>
          </xdr:txBody>
        </xdr:sp>
      </xdr:grpSp>
      <xdr:sp macro="" textlink="">
        <xdr:nvSpPr>
          <xdr:cNvPr id="7" name="テキスト ボックス 6"/>
          <xdr:cNvSpPr txBox="1"/>
        </xdr:nvSpPr>
        <xdr:spPr>
          <a:xfrm>
            <a:off x="54678" y="1021155"/>
            <a:ext cx="1156607" cy="472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chemeClr val="tx1">
                    <a:lumMod val="65000"/>
                    <a:lumOff val="35000"/>
                  </a:schemeClr>
                </a:solidFill>
                <a:latin typeface="HG丸ｺﾞｼｯｸM-PRO" pitchFamily="50" charset="-128"/>
                <a:ea typeface="HG丸ｺﾞｼｯｸM-PRO" pitchFamily="50" charset="-128"/>
              </a:rPr>
              <a:t>ゆうメール</a:t>
            </a:r>
          </a:p>
        </xdr:txBody>
      </xdr:sp>
      <xdr:sp macro="" textlink="">
        <xdr:nvSpPr>
          <xdr:cNvPr id="8" name="正方形/長方形 7"/>
          <xdr:cNvSpPr/>
        </xdr:nvSpPr>
        <xdr:spPr>
          <a:xfrm>
            <a:off x="69272" y="1021773"/>
            <a:ext cx="1104901" cy="319767"/>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lumMod val="65000"/>
                  <a:lumOff val="35000"/>
                </a:schemeClr>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47624</xdr:colOff>
      <xdr:row>3</xdr:row>
      <xdr:rowOff>47624</xdr:rowOff>
    </xdr:from>
    <xdr:to>
      <xdr:col>13</xdr:col>
      <xdr:colOff>171449</xdr:colOff>
      <xdr:row>19</xdr:row>
      <xdr:rowOff>76200</xdr:rowOff>
    </xdr:to>
    <xdr:sp macro="" textlink="">
      <xdr:nvSpPr>
        <xdr:cNvPr id="2" name="テキスト ボックス 1"/>
        <xdr:cNvSpPr txBox="1"/>
      </xdr:nvSpPr>
      <xdr:spPr>
        <a:xfrm>
          <a:off x="733424" y="628649"/>
          <a:ext cx="8353425" cy="2771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１　最初に、シート「最初に入力して下さい」に団体</a:t>
          </a:r>
          <a:r>
            <a:rPr kumimoji="1" lang="en-US" altLang="ja-JP" sz="1100"/>
            <a:t>ID</a:t>
          </a:r>
          <a:r>
            <a:rPr kumimoji="1" lang="ja-JP" altLang="en-US" sz="1100"/>
            <a:t>を半角で入力して下さい、</a:t>
          </a:r>
          <a:r>
            <a:rPr kumimoji="1" lang="ja-JP" altLang="ja-JP" sz="1100">
              <a:solidFill>
                <a:schemeClr val="dk1"/>
              </a:solidFill>
              <a:effectLst/>
              <a:latin typeface="+mn-lt"/>
              <a:ea typeface="+mn-ea"/>
              <a:cs typeface="+mn-cs"/>
            </a:rPr>
            <a:t>申し込み書に反映されます。また、連絡先アドレス及び</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大会当日の連絡責任者</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必ずご記入下さい。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このシートは提出不要です。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２　部門別入力シート１～４の入力について</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（１）構成員</a:t>
          </a:r>
          <a:r>
            <a:rPr lang="en-US" altLang="ja-JP">
              <a:effectLst/>
            </a:rPr>
            <a:t>ID</a:t>
          </a:r>
          <a:r>
            <a:rPr lang="ja-JP" altLang="en-US">
              <a:effectLst/>
            </a:rPr>
            <a:t>を半角で入力して下さい。所属団体名及び団体</a:t>
          </a:r>
          <a:r>
            <a:rPr lang="en-US" altLang="ja-JP">
              <a:effectLst/>
            </a:rPr>
            <a:t>ID</a:t>
          </a:r>
          <a:r>
            <a:rPr lang="ja-JP" altLang="en-US">
              <a:effectLst/>
            </a:rPr>
            <a:t>が表示されます。団体名及び団体</a:t>
          </a:r>
          <a:r>
            <a:rPr lang="en-US" altLang="ja-JP">
              <a:effectLst/>
            </a:rPr>
            <a:t>ID</a:t>
          </a:r>
          <a:r>
            <a:rPr lang="ja-JP" altLang="en-US">
              <a:effectLst/>
            </a:rPr>
            <a:t>の表示がが異なっていた場合、構　</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　　</a:t>
          </a:r>
          <a:r>
            <a:rPr lang="ja-JP" altLang="en-US" baseline="0">
              <a:effectLst/>
            </a:rPr>
            <a:t> </a:t>
          </a:r>
          <a:r>
            <a:rPr lang="ja-JP" altLang="en-US">
              <a:effectLst/>
            </a:rPr>
            <a:t>成員</a:t>
          </a:r>
          <a:r>
            <a:rPr lang="en-US" altLang="ja-JP">
              <a:effectLst/>
            </a:rPr>
            <a:t>ID</a:t>
          </a:r>
          <a:r>
            <a:rPr lang="ja-JP" altLang="en-US">
              <a:effectLst/>
            </a:rPr>
            <a:t>を再度ご確認下さい。</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（２）</a:t>
          </a:r>
          <a:r>
            <a:rPr lang="ja-JP" altLang="ja-JP" sz="1100">
              <a:solidFill>
                <a:schemeClr val="dk1"/>
              </a:solidFill>
              <a:effectLst/>
              <a:latin typeface="+mn-lt"/>
              <a:ea typeface="+mn-ea"/>
              <a:cs typeface="+mn-cs"/>
            </a:rPr>
            <a:t>部門別入力シート１～</a:t>
          </a:r>
          <a:r>
            <a:rPr lang="ja-JP" altLang="en-US" sz="1100">
              <a:solidFill>
                <a:schemeClr val="dk1"/>
              </a:solidFill>
              <a:effectLst/>
              <a:latin typeface="+mn-lt"/>
              <a:ea typeface="+mn-ea"/>
              <a:cs typeface="+mn-cs"/>
            </a:rPr>
            <a:t>３は、種目を選択すると申込みとしてカウントされますのでご注意下さい。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（３）</a:t>
          </a:r>
          <a:r>
            <a:rPr lang="ja-JP" altLang="ja-JP" sz="1100">
              <a:solidFill>
                <a:schemeClr val="dk1"/>
              </a:solidFill>
              <a:effectLst/>
              <a:latin typeface="+mn-lt"/>
              <a:ea typeface="+mn-ea"/>
              <a:cs typeface="+mn-cs"/>
            </a:rPr>
            <a:t>部門別入力シート</a:t>
          </a:r>
          <a:r>
            <a:rPr lang="ja-JP" altLang="en-US" sz="1100">
              <a:solidFill>
                <a:schemeClr val="dk1"/>
              </a:solidFill>
              <a:effectLst/>
              <a:latin typeface="+mn-lt"/>
              <a:ea typeface="+mn-ea"/>
              <a:cs typeface="+mn-cs"/>
            </a:rPr>
            <a:t>４は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部門</a:t>
          </a:r>
          <a:r>
            <a:rPr lang="ja-JP" altLang="ja-JP" sz="1100">
              <a:solidFill>
                <a:schemeClr val="dk1"/>
              </a:solidFill>
              <a:effectLst/>
              <a:latin typeface="+mn-lt"/>
              <a:ea typeface="+mn-ea"/>
              <a:cs typeface="+mn-cs"/>
            </a:rPr>
            <a:t>を選択すると申込みとしてカウントされますのでご注意下さい。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３　入力及び選択可能セルは塗り潰しの無いセルのみです。色の付いているセルは保護されています。</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入力についてのお問い合わせは、メールで「</a:t>
          </a:r>
          <a:r>
            <a:rPr lang="en-US" altLang="ja-JP">
              <a:effectLst/>
            </a:rPr>
            <a:t>marchingbaton@tune.ocn.ne.jp</a:t>
          </a:r>
          <a:r>
            <a:rPr lang="ja-JP" altLang="en-US">
              <a:effectLst/>
            </a:rPr>
            <a:t>」　奥山まで連絡下さい。（６月３日、４日は対応出来ません）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57978</xdr:colOff>
      <xdr:row>7</xdr:row>
      <xdr:rowOff>41413</xdr:rowOff>
    </xdr:from>
    <xdr:to>
      <xdr:col>14</xdr:col>
      <xdr:colOff>273326</xdr:colOff>
      <xdr:row>9</xdr:row>
      <xdr:rowOff>124239</xdr:rowOff>
    </xdr:to>
    <xdr:sp macro="" textlink="">
      <xdr:nvSpPr>
        <xdr:cNvPr id="2" name="左矢印 1"/>
        <xdr:cNvSpPr/>
      </xdr:nvSpPr>
      <xdr:spPr>
        <a:xfrm>
          <a:off x="4008782" y="1151283"/>
          <a:ext cx="4986131" cy="513521"/>
        </a:xfrm>
        <a:prstGeom prst="leftArrow">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半角英数で入力して下さい。日本バトン協会への登録データが反映されます。</a:t>
          </a:r>
        </a:p>
      </xdr:txBody>
    </xdr:sp>
    <xdr:clientData/>
  </xdr:twoCellAnchor>
  <xdr:twoCellAnchor>
    <xdr:from>
      <xdr:col>7</xdr:col>
      <xdr:colOff>86140</xdr:colOff>
      <xdr:row>18</xdr:row>
      <xdr:rowOff>77856</xdr:rowOff>
    </xdr:from>
    <xdr:to>
      <xdr:col>14</xdr:col>
      <xdr:colOff>463826</xdr:colOff>
      <xdr:row>20</xdr:row>
      <xdr:rowOff>94422</xdr:rowOff>
    </xdr:to>
    <xdr:sp macro="" textlink="">
      <xdr:nvSpPr>
        <xdr:cNvPr id="3" name="左矢印 2"/>
        <xdr:cNvSpPr/>
      </xdr:nvSpPr>
      <xdr:spPr>
        <a:xfrm>
          <a:off x="4724401" y="3738769"/>
          <a:ext cx="4461012" cy="513523"/>
        </a:xfrm>
        <a:prstGeom prst="leftArrow">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必ず入力して下さい。今後の連絡及び大会当日の連絡に使用します。</a:t>
          </a:r>
        </a:p>
      </xdr:txBody>
    </xdr:sp>
    <xdr:clientData/>
  </xdr:twoCellAnchor>
  <xdr:twoCellAnchor>
    <xdr:from>
      <xdr:col>7</xdr:col>
      <xdr:colOff>579783</xdr:colOff>
      <xdr:row>11</xdr:row>
      <xdr:rowOff>82826</xdr:rowOff>
    </xdr:from>
    <xdr:to>
      <xdr:col>14</xdr:col>
      <xdr:colOff>521805</xdr:colOff>
      <xdr:row>15</xdr:row>
      <xdr:rowOff>132521</xdr:rowOff>
    </xdr:to>
    <xdr:sp macro="" textlink="">
      <xdr:nvSpPr>
        <xdr:cNvPr id="4" name="テキスト ボックス 3"/>
        <xdr:cNvSpPr txBox="1"/>
      </xdr:nvSpPr>
      <xdr:spPr>
        <a:xfrm>
          <a:off x="6965674" y="2120348"/>
          <a:ext cx="4025348" cy="92765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bg1"/>
              </a:solidFill>
              <a:latin typeface="AR P丸ゴシック体E" panose="020F0900000000000000" pitchFamily="50" charset="-128"/>
              <a:ea typeface="AR P丸ゴシック体E" panose="020F0900000000000000" pitchFamily="50" charset="-128"/>
            </a:rPr>
            <a:t>このページは提出不要です。</a:t>
          </a:r>
          <a:endParaRPr kumimoji="1" lang="en-US" altLang="ja-JP" sz="1400">
            <a:solidFill>
              <a:schemeClr val="bg1"/>
            </a:solidFill>
            <a:latin typeface="AR P丸ゴシック体E" panose="020F0900000000000000" pitchFamily="50" charset="-128"/>
            <a:ea typeface="AR P丸ゴシック体E" panose="020F0900000000000000" pitchFamily="50" charset="-128"/>
          </a:endParaRPr>
        </a:p>
        <a:p>
          <a:r>
            <a:rPr kumimoji="1" lang="ja-JP" altLang="en-US" sz="1400">
              <a:solidFill>
                <a:schemeClr val="bg1"/>
              </a:solidFill>
              <a:latin typeface="AR P丸ゴシック体E" panose="020F0900000000000000" pitchFamily="50" charset="-128"/>
              <a:ea typeface="AR P丸ゴシック体E" panose="020F0900000000000000" pitchFamily="50" charset="-128"/>
            </a:rPr>
            <a:t>４ヶ所の赤枠は申し込み書に反映されますので、必ずご記入下さい</a:t>
          </a:r>
          <a:r>
            <a:rPr kumimoji="1" lang="ja-JP" altLang="en-US" sz="1400">
              <a:solidFill>
                <a:schemeClr val="bg1"/>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115983</xdr:colOff>
      <xdr:row>38</xdr:row>
      <xdr:rowOff>16249</xdr:rowOff>
    </xdr:from>
    <xdr:to>
      <xdr:col>10</xdr:col>
      <xdr:colOff>409575</xdr:colOff>
      <xdr:row>38</xdr:row>
      <xdr:rowOff>16249</xdr:rowOff>
    </xdr:to>
    <xdr:cxnSp macro="">
      <xdr:nvCxnSpPr>
        <xdr:cNvPr id="2" name="直線コネクタ 1"/>
        <xdr:cNvCxnSpPr/>
      </xdr:nvCxnSpPr>
      <xdr:spPr>
        <a:xfrm>
          <a:off x="115983" y="7512424"/>
          <a:ext cx="63991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6948;&#20063;/Desktop/&#26032;&#12375;&#12356;&#12501;&#12457;&#12523;&#12480;&#12540;/&#32654;&#37111;/B&#26481;&#21271;/&#65298;&#65296;&#65297;&#65302;/2016&#36984;&#25163;&#27177;/2016&#23455;&#26045;&#35201;&#38917;/New&#12288;2016&#36984;&#25163;&#27177;&#12456;&#12531;&#12488;&#12522;&#12540;&#12471;&#12540;&#12488;&#12288;%205&#26376;&#65297;&#65298;&#26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6948;&#20063;/Desktop/&#26032;&#12375;&#12356;&#12501;&#12457;&#12523;&#12480;&#12540;/B&#26481;&#21271;2017/&#23529;&#26619;&#22996;&#21729;&#20250;/&#12456;&#12531;&#12488;&#12522;&#12540;&#12471;&#12540;&#12488;&#12288;SAMP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6948;&#20063;/Desktop/&#30003;&#12375;&#36796;&#12415;&#26360;&#12288;&#20316;&#25104;&#20013;&#12288;&#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お読み下さい"/>
      <sheetName val="最初にご記入下さい"/>
      <sheetName val="コンテスト"/>
      <sheetName val="女子ソロトワール"/>
      <sheetName val="男子ソロトワール"/>
      <sheetName val="トゥーバトン女子 "/>
      <sheetName val="トゥーバトン男子 "/>
      <sheetName val="スリーバトン女子"/>
      <sheetName val="スリーバトン男子"/>
      <sheetName val="ソロストラット"/>
      <sheetName val="ダンストワール"/>
      <sheetName val="ペア"/>
      <sheetName val="アーティスティックトワール"/>
      <sheetName val="アーティスティックトワールペア"/>
      <sheetName val="申込書"/>
      <sheetName val="集計(コンテスト)"/>
      <sheetName val="集計（選手権）"/>
      <sheetName val="計算Seat"/>
      <sheetName val="個人会員"/>
      <sheetName val="団体会員"/>
      <sheetName val="構成員名簿"/>
    </sheetNames>
    <sheetDataSet>
      <sheetData sheetId="0"/>
      <sheetData sheetId="1">
        <row r="30">
          <cell r="A30" t="str">
            <v>選択して下さい</v>
          </cell>
        </row>
        <row r="31">
          <cell r="A31" t="str">
            <v>B1C0012</v>
          </cell>
          <cell r="B31" t="str">
            <v>三戸町立三戸小学校バトン部</v>
          </cell>
          <cell r="C31" t="str">
            <v>さんのへちょうりつさんのへしょうがっこうばとんぶ</v>
          </cell>
          <cell r="D31" t="str">
            <v>山内　一雄</v>
          </cell>
          <cell r="E31" t="str">
            <v>校長</v>
          </cell>
          <cell r="F31" t="str">
            <v>039-0112</v>
          </cell>
          <cell r="G31" t="str">
            <v>青森県三戸郡三戸町梅内字権現林1</v>
          </cell>
          <cell r="H31" t="str">
            <v>0179-22-1125</v>
          </cell>
          <cell r="I31" t="str">
            <v>0179-22-2796</v>
          </cell>
          <cell r="J31">
            <v>0</v>
          </cell>
          <cell r="K31" t="str">
            <v>@</v>
          </cell>
          <cell r="L31" t="str">
            <v>野沢　あさみ</v>
          </cell>
          <cell r="M31">
            <v>0</v>
          </cell>
          <cell r="N31" t="str">
            <v>039-0112</v>
          </cell>
          <cell r="O31" t="str">
            <v>青森県三戸郡三戸町梅内字権現林1</v>
          </cell>
          <cell r="P31" t="str">
            <v>0179-22-1125</v>
          </cell>
          <cell r="Q31" t="str">
            <v>0179-22-2796</v>
          </cell>
          <cell r="R31" t="str">
            <v>090-4639-3360</v>
          </cell>
          <cell r="S31" t="str">
            <v>@</v>
          </cell>
          <cell r="T31" t="str">
            <v>青森県</v>
          </cell>
          <cell r="U31" t="str">
            <v>小学校</v>
          </cell>
        </row>
        <row r="32">
          <cell r="A32" t="str">
            <v>B1C0030</v>
          </cell>
          <cell r="B32" t="str">
            <v>八戸市立柏崎小学校バトントワリング部</v>
          </cell>
          <cell r="C32" t="str">
            <v>はちのへしりつかしわざきしょうがっこうばとんとわりんぐぶ</v>
          </cell>
          <cell r="D32" t="str">
            <v>上條　秀信</v>
          </cell>
          <cell r="E32" t="str">
            <v>学校長</v>
          </cell>
          <cell r="F32" t="str">
            <v>031-0804</v>
          </cell>
          <cell r="G32" t="str">
            <v>青森県八戸市青葉2-7-1</v>
          </cell>
          <cell r="H32" t="str">
            <v>0178-43-2263</v>
          </cell>
          <cell r="I32" t="str">
            <v>0178-71-1370</v>
          </cell>
          <cell r="J32">
            <v>0</v>
          </cell>
          <cell r="K32" t="str">
            <v>@</v>
          </cell>
          <cell r="L32" t="str">
            <v>小笠原　圭子</v>
          </cell>
          <cell r="M32">
            <v>0</v>
          </cell>
          <cell r="N32" t="str">
            <v>031-0804</v>
          </cell>
          <cell r="O32" t="str">
            <v>青森県八戸市青葉2-7-1</v>
          </cell>
          <cell r="P32" t="str">
            <v>0178-43-2263</v>
          </cell>
          <cell r="Q32" t="str">
            <v>0178-71-1370</v>
          </cell>
          <cell r="R32" t="str">
            <v>090-6257-7701</v>
          </cell>
          <cell r="S32" t="str">
            <v>@</v>
          </cell>
          <cell r="T32" t="str">
            <v>青森県</v>
          </cell>
          <cell r="U32" t="str">
            <v>小学校</v>
          </cell>
        </row>
        <row r="33">
          <cell r="A33" t="str">
            <v>B1C0038</v>
          </cell>
          <cell r="B33" t="str">
            <v>八戸市立吹上小学校バトン部</v>
          </cell>
          <cell r="C33" t="str">
            <v>はちのへしりつふきあげしょうがっこうばとんぶ</v>
          </cell>
          <cell r="D33" t="str">
            <v>三笠　勝彦</v>
          </cell>
          <cell r="E33" t="str">
            <v>校長</v>
          </cell>
          <cell r="F33" t="str">
            <v>031-0003</v>
          </cell>
          <cell r="G33" t="str">
            <v>青森県八戸市吹上1-14-36</v>
          </cell>
          <cell r="H33" t="str">
            <v>0178-44-0527</v>
          </cell>
          <cell r="I33" t="str">
            <v>0178-71-1379</v>
          </cell>
          <cell r="J33" t="str">
            <v>090-2366-4600</v>
          </cell>
          <cell r="K33">
            <v>0</v>
          </cell>
          <cell r="L33" t="str">
            <v>菅原　夕紀子</v>
          </cell>
          <cell r="M33">
            <v>0</v>
          </cell>
          <cell r="N33" t="str">
            <v>031-0003</v>
          </cell>
          <cell r="O33" t="str">
            <v>青森県八戸市吹上1-14-36</v>
          </cell>
          <cell r="P33" t="str">
            <v>0178-44-0527</v>
          </cell>
          <cell r="Q33" t="str">
            <v>0178-71-1379</v>
          </cell>
          <cell r="R33" t="str">
            <v>090-2366-4600</v>
          </cell>
          <cell r="S33" t="str">
            <v/>
          </cell>
          <cell r="T33" t="str">
            <v>青森県</v>
          </cell>
          <cell r="U33" t="str">
            <v>小学校</v>
          </cell>
        </row>
        <row r="34">
          <cell r="A34" t="str">
            <v>B1C0039</v>
          </cell>
          <cell r="B34" t="str">
            <v>青森県八戸市立根城小学校バトン部</v>
          </cell>
          <cell r="C34" t="str">
            <v>あおもりけんはちのへしりつねじょうしょうがっこうばとんぶ</v>
          </cell>
          <cell r="D34" t="str">
            <v>赤石　和枝</v>
          </cell>
          <cell r="E34" t="str">
            <v>校長</v>
          </cell>
          <cell r="F34" t="str">
            <v>039-1166</v>
          </cell>
          <cell r="G34" t="str">
            <v>青森県八戸市根城4-22-27</v>
          </cell>
          <cell r="H34" t="str">
            <v>0178-22-0248</v>
          </cell>
          <cell r="I34" t="str">
            <v>0178-71-1376</v>
          </cell>
          <cell r="J34">
            <v>0</v>
          </cell>
          <cell r="K34">
            <v>0</v>
          </cell>
          <cell r="L34" t="str">
            <v>井澤　ゆう子</v>
          </cell>
          <cell r="M34">
            <v>0</v>
          </cell>
          <cell r="N34" t="str">
            <v>039-1166</v>
          </cell>
          <cell r="O34" t="str">
            <v>青森県八戸市根城4-22-27</v>
          </cell>
          <cell r="P34" t="str">
            <v>0178-22-0248</v>
          </cell>
          <cell r="Q34" t="str">
            <v>0178-71-1376</v>
          </cell>
          <cell r="R34" t="str">
            <v>090-3759-9595</v>
          </cell>
          <cell r="S34" t="str">
            <v/>
          </cell>
          <cell r="T34" t="str">
            <v>青森県</v>
          </cell>
          <cell r="U34" t="str">
            <v>小学校</v>
          </cell>
        </row>
        <row r="35">
          <cell r="A35" t="str">
            <v>B1E0008</v>
          </cell>
          <cell r="B35" t="str">
            <v>千葉学園高等学校バトン部</v>
          </cell>
          <cell r="C35" t="str">
            <v>ちばがくえんこうとうがっこうばとんぶ</v>
          </cell>
          <cell r="D35" t="str">
            <v>千葉　満</v>
          </cell>
          <cell r="E35" t="str">
            <v>校長</v>
          </cell>
          <cell r="F35" t="str">
            <v>031-0001</v>
          </cell>
          <cell r="G35" t="str">
            <v>青森県八戸市類家1-1-11</v>
          </cell>
          <cell r="H35" t="str">
            <v>0178-43-4321</v>
          </cell>
          <cell r="I35" t="str">
            <v>0178-43-8898</v>
          </cell>
          <cell r="J35">
            <v>0</v>
          </cell>
          <cell r="K35">
            <v>0</v>
          </cell>
          <cell r="L35" t="str">
            <v>菅原　由布子</v>
          </cell>
          <cell r="M35">
            <v>0</v>
          </cell>
          <cell r="N35" t="str">
            <v>031-0001</v>
          </cell>
          <cell r="O35" t="str">
            <v>青森県八戸市類家1-1-11</v>
          </cell>
          <cell r="P35" t="str">
            <v>0178-43-4321</v>
          </cell>
          <cell r="Q35" t="str">
            <v>0178-43-8898</v>
          </cell>
          <cell r="R35" t="str">
            <v>080-1835-9609</v>
          </cell>
          <cell r="S35" t="str">
            <v/>
          </cell>
          <cell r="T35" t="str">
            <v>青森県</v>
          </cell>
          <cell r="U35" t="str">
            <v>高等学校</v>
          </cell>
        </row>
        <row r="36">
          <cell r="A36" t="str">
            <v>B1E0026</v>
          </cell>
          <cell r="B36" t="str">
            <v>向陵高等学校バトン部</v>
          </cell>
          <cell r="C36" t="str">
            <v>こうりょうこうとうがっこうばとんぶ</v>
          </cell>
          <cell r="D36" t="str">
            <v>清野　耕司</v>
          </cell>
          <cell r="E36" t="str">
            <v>学校長</v>
          </cell>
          <cell r="F36" t="str">
            <v>031-0011</v>
          </cell>
          <cell r="G36" t="str">
            <v>青森県八戸市田向間の田30</v>
          </cell>
          <cell r="H36" t="str">
            <v>0178-44-3866</v>
          </cell>
          <cell r="I36" t="str">
            <v>0178-43-9077</v>
          </cell>
          <cell r="J36" t="str">
            <v>090-1066-2207</v>
          </cell>
          <cell r="K36" t="str">
            <v>@</v>
          </cell>
          <cell r="L36" t="str">
            <v>清野　耕司</v>
          </cell>
          <cell r="M36" t="str">
            <v>学校長</v>
          </cell>
          <cell r="N36" t="str">
            <v>031-0011</v>
          </cell>
          <cell r="O36" t="str">
            <v>青森県八戸市田向間の田30</v>
          </cell>
          <cell r="P36" t="str">
            <v>0178-44-3866</v>
          </cell>
          <cell r="Q36" t="str">
            <v>0178-43-9077</v>
          </cell>
          <cell r="R36" t="str">
            <v>090-1066-2207</v>
          </cell>
          <cell r="S36" t="str">
            <v>@</v>
          </cell>
          <cell r="T36" t="str">
            <v>青森県</v>
          </cell>
          <cell r="U36" t="str">
            <v>高等学校</v>
          </cell>
        </row>
        <row r="37">
          <cell r="A37" t="str">
            <v>B1G0013</v>
          </cell>
          <cell r="B37" t="str">
            <v>上久保ダンスバトンクラブ</v>
          </cell>
          <cell r="C37" t="str">
            <v>かみくぼだんすばとんくらぶ</v>
          </cell>
          <cell r="D37" t="str">
            <v>水野　清子</v>
          </cell>
          <cell r="E37" t="str">
            <v>育成会会長</v>
          </cell>
          <cell r="F37" t="str">
            <v>033-0061</v>
          </cell>
          <cell r="G37" t="str">
            <v>青森県三沢市新町3-31-2949</v>
          </cell>
          <cell r="H37" t="str">
            <v>0176-53-1418</v>
          </cell>
          <cell r="I37" t="str">
            <v>0176-53-1418</v>
          </cell>
          <cell r="J37" t="str">
            <v>090-6456-5630</v>
          </cell>
          <cell r="K37">
            <v>0</v>
          </cell>
          <cell r="L37" t="str">
            <v>水野　清子</v>
          </cell>
          <cell r="M37" t="str">
            <v>育成会会長</v>
          </cell>
          <cell r="N37" t="str">
            <v>033-0062</v>
          </cell>
          <cell r="O37" t="str">
            <v>青森県三沢市新町3-31-2949</v>
          </cell>
          <cell r="P37" t="str">
            <v>0176-53-1418</v>
          </cell>
          <cell r="Q37" t="str">
            <v>0176-53-1418</v>
          </cell>
          <cell r="R37" t="str">
            <v>090-6456-5630</v>
          </cell>
          <cell r="S37" t="str">
            <v>@</v>
          </cell>
          <cell r="T37" t="str">
            <v>青森県</v>
          </cell>
          <cell r="U37" t="str">
            <v>一般</v>
          </cell>
        </row>
        <row r="38">
          <cell r="A38" t="str">
            <v>B1G0017</v>
          </cell>
          <cell r="B38" t="str">
            <v>Ｄｒｅａｍ　ｋｉｄｓ</v>
          </cell>
          <cell r="C38" t="str">
            <v>どりーむきっず</v>
          </cell>
          <cell r="D38" t="str">
            <v>伊保内　綾子</v>
          </cell>
          <cell r="E38">
            <v>0</v>
          </cell>
          <cell r="F38" t="str">
            <v>031-0822</v>
          </cell>
          <cell r="G38" t="str">
            <v>青森県八戸市白銀町八森9-11</v>
          </cell>
          <cell r="H38" t="str">
            <v>0178-34-2212</v>
          </cell>
          <cell r="I38">
            <v>0</v>
          </cell>
          <cell r="J38" t="str">
            <v>090-6227-8325</v>
          </cell>
          <cell r="K38" t="str">
            <v>@</v>
          </cell>
          <cell r="L38" t="str">
            <v>伊保内　綾子</v>
          </cell>
          <cell r="M38">
            <v>0</v>
          </cell>
          <cell r="N38" t="str">
            <v>031-0822</v>
          </cell>
          <cell r="O38" t="str">
            <v>青森県八戸市白銀町八森9-11</v>
          </cell>
          <cell r="P38" t="str">
            <v>0178-34-2212</v>
          </cell>
          <cell r="Q38">
            <v>0</v>
          </cell>
          <cell r="R38">
            <v>0</v>
          </cell>
          <cell r="S38" t="str">
            <v>@</v>
          </cell>
          <cell r="T38" t="str">
            <v>青森県</v>
          </cell>
          <cell r="U38" t="str">
            <v>一般</v>
          </cell>
        </row>
        <row r="39">
          <cell r="A39" t="str">
            <v>B1G0021</v>
          </cell>
          <cell r="B39" t="str">
            <v>ＰＬ青森ＭＢＡ</v>
          </cell>
          <cell r="C39" t="str">
            <v>ぴーえるあおもりえむびーえー</v>
          </cell>
          <cell r="D39" t="str">
            <v>矢野　政男</v>
          </cell>
          <cell r="E39" t="str">
            <v>団体長</v>
          </cell>
          <cell r="F39" t="str">
            <v>038-0024</v>
          </cell>
          <cell r="G39" t="str">
            <v>青森県青森市浪館前田4-1-37　ＰＬ青森教会</v>
          </cell>
          <cell r="H39" t="str">
            <v>017-766-3812</v>
          </cell>
          <cell r="I39" t="str">
            <v>017-766-6270</v>
          </cell>
          <cell r="J39">
            <v>0</v>
          </cell>
          <cell r="K39">
            <v>0</v>
          </cell>
          <cell r="L39" t="str">
            <v>矢野　政男</v>
          </cell>
          <cell r="M39" t="str">
            <v>団体長</v>
          </cell>
          <cell r="N39" t="str">
            <v>038-0024</v>
          </cell>
          <cell r="O39" t="str">
            <v>青森県青森市浪館前田4-1-37　ＰＬ青森教会</v>
          </cell>
          <cell r="P39" t="str">
            <v>017-766-3812</v>
          </cell>
          <cell r="Q39" t="str">
            <v>017-766-6270</v>
          </cell>
          <cell r="R39">
            <v>0</v>
          </cell>
          <cell r="S39" t="str">
            <v/>
          </cell>
          <cell r="T39" t="str">
            <v>青森県</v>
          </cell>
          <cell r="U39" t="str">
            <v>一般</v>
          </cell>
        </row>
        <row r="40">
          <cell r="A40" t="str">
            <v>B1G0024</v>
          </cell>
          <cell r="B40" t="str">
            <v>バトンチームＡｒｉｅｓ</v>
          </cell>
          <cell r="C40" t="str">
            <v>ばとんちーむありえす</v>
          </cell>
          <cell r="D40" t="str">
            <v>小笠原　祐子</v>
          </cell>
          <cell r="E40" t="str">
            <v>代表</v>
          </cell>
          <cell r="F40" t="str">
            <v>031-0054</v>
          </cell>
          <cell r="G40" t="str">
            <v>青森県八戸市稲荷町15</v>
          </cell>
          <cell r="H40">
            <v>0</v>
          </cell>
          <cell r="I40" t="str">
            <v>0178-46-1188</v>
          </cell>
          <cell r="J40" t="str">
            <v>090-7285-0169</v>
          </cell>
          <cell r="K40">
            <v>0</v>
          </cell>
          <cell r="L40" t="str">
            <v>小笠原　祐子</v>
          </cell>
          <cell r="M40" t="str">
            <v>代表</v>
          </cell>
          <cell r="N40" t="str">
            <v>031-0054</v>
          </cell>
          <cell r="O40" t="str">
            <v>青森県八戸市稲荷町15</v>
          </cell>
          <cell r="P40">
            <v>0</v>
          </cell>
          <cell r="Q40" t="str">
            <v>0178-46-1188</v>
          </cell>
          <cell r="R40" t="str">
            <v>090-7285-0169</v>
          </cell>
          <cell r="S40" t="str">
            <v/>
          </cell>
          <cell r="T40" t="str">
            <v>青森県</v>
          </cell>
          <cell r="U40" t="str">
            <v>一般</v>
          </cell>
        </row>
        <row r="41">
          <cell r="A41" t="str">
            <v>B2C0033</v>
          </cell>
          <cell r="B41" t="str">
            <v>奥州市立真城小学校バトンクラブ</v>
          </cell>
          <cell r="C41" t="str">
            <v>おうしゅうしりつしんじょうしょうがっこうばとんくらぶ</v>
          </cell>
          <cell r="D41" t="str">
            <v>渡辺　唱光</v>
          </cell>
          <cell r="E41" t="str">
            <v>校長</v>
          </cell>
          <cell r="F41" t="str">
            <v>023-0841</v>
          </cell>
          <cell r="G41" t="str">
            <v>岩手県奥州市水沢区真城字高田44-1</v>
          </cell>
          <cell r="H41" t="str">
            <v>0197-23-2959</v>
          </cell>
          <cell r="I41" t="str">
            <v>0197-24-7405</v>
          </cell>
          <cell r="J41">
            <v>0</v>
          </cell>
          <cell r="K41">
            <v>0</v>
          </cell>
          <cell r="L41" t="str">
            <v>佐藤　真弓</v>
          </cell>
          <cell r="M41">
            <v>0</v>
          </cell>
          <cell r="N41" t="str">
            <v>023-0841</v>
          </cell>
          <cell r="O41" t="str">
            <v>岩手県奥州市水沢区真城字高田44-1</v>
          </cell>
          <cell r="P41" t="str">
            <v>0197-23-2959</v>
          </cell>
          <cell r="Q41" t="str">
            <v>0197-24-7405</v>
          </cell>
          <cell r="R41">
            <v>0</v>
          </cell>
          <cell r="S41" t="str">
            <v/>
          </cell>
          <cell r="T41" t="str">
            <v>岩手県</v>
          </cell>
          <cell r="U41" t="str">
            <v>小学校</v>
          </cell>
        </row>
        <row r="42">
          <cell r="A42" t="str">
            <v>B2E0031</v>
          </cell>
          <cell r="B42" t="str">
            <v>岩手女子高等学校バトントワリング部</v>
          </cell>
          <cell r="C42" t="str">
            <v>いわてじょしこうとうがっこうばとんとわりんぐぶ</v>
          </cell>
          <cell r="D42" t="str">
            <v>佐藤　章</v>
          </cell>
          <cell r="E42" t="str">
            <v>校長</v>
          </cell>
          <cell r="F42" t="str">
            <v>020-0025</v>
          </cell>
          <cell r="G42" t="str">
            <v>岩手県盛岡市大沢川原1-5-34</v>
          </cell>
          <cell r="H42" t="str">
            <v>019-623-6467</v>
          </cell>
          <cell r="I42" t="str">
            <v>019-652-3327</v>
          </cell>
          <cell r="J42">
            <v>0</v>
          </cell>
          <cell r="K42">
            <v>0</v>
          </cell>
          <cell r="L42" t="str">
            <v>千田　知子</v>
          </cell>
          <cell r="M42">
            <v>0</v>
          </cell>
          <cell r="N42" t="str">
            <v>020-0025</v>
          </cell>
          <cell r="O42" t="str">
            <v>岩手県盛岡市大沢川原1-5-34</v>
          </cell>
          <cell r="P42" t="str">
            <v>019-623-6467</v>
          </cell>
          <cell r="Q42" t="str">
            <v>019-652-3327</v>
          </cell>
          <cell r="R42" t="str">
            <v>090-1494-2042</v>
          </cell>
          <cell r="S42" t="str">
            <v/>
          </cell>
          <cell r="T42" t="str">
            <v>岩手県</v>
          </cell>
          <cell r="U42" t="str">
            <v>高等学校</v>
          </cell>
        </row>
        <row r="43">
          <cell r="A43" t="str">
            <v>B2E0035</v>
          </cell>
          <cell r="B43" t="str">
            <v>盛岡誠桜高等学校</v>
          </cell>
          <cell r="C43" t="str">
            <v>もりおかせいおうこうとうがっこう</v>
          </cell>
          <cell r="D43" t="str">
            <v>附田　政登</v>
          </cell>
          <cell r="E43" t="str">
            <v>学校長</v>
          </cell>
          <cell r="F43" t="str">
            <v>020-0114</v>
          </cell>
          <cell r="G43" t="str">
            <v>岩手県盛岡市高松1-21-14</v>
          </cell>
          <cell r="H43" t="str">
            <v>019-661-3633</v>
          </cell>
          <cell r="I43" t="str">
            <v>019-663-0819</v>
          </cell>
          <cell r="J43">
            <v>0</v>
          </cell>
          <cell r="K43">
            <v>0</v>
          </cell>
          <cell r="L43" t="str">
            <v>千田　加代子</v>
          </cell>
          <cell r="M43">
            <v>0</v>
          </cell>
          <cell r="N43" t="str">
            <v>020-0114</v>
          </cell>
          <cell r="O43" t="str">
            <v>岩手県盛岡市高松1-21-14</v>
          </cell>
          <cell r="P43" t="str">
            <v>019-661-3633</v>
          </cell>
          <cell r="Q43" t="str">
            <v>019-663-0819</v>
          </cell>
          <cell r="R43">
            <v>0</v>
          </cell>
          <cell r="S43" t="str">
            <v/>
          </cell>
          <cell r="T43" t="str">
            <v>岩手県</v>
          </cell>
          <cell r="U43" t="str">
            <v>高等学校</v>
          </cell>
        </row>
        <row r="44">
          <cell r="A44" t="str">
            <v>B2E0040</v>
          </cell>
          <cell r="B44" t="str">
            <v>岩手県立盛岡第四高等学校バトントワリング部</v>
          </cell>
          <cell r="C44" t="str">
            <v>いわてけんりつもりおかだいしこうとうがっこうばとんとわりんぐぶ</v>
          </cell>
          <cell r="D44" t="str">
            <v>工藤　良裕</v>
          </cell>
          <cell r="E44" t="str">
            <v>校長</v>
          </cell>
          <cell r="F44" t="str">
            <v>020-0835</v>
          </cell>
          <cell r="G44" t="str">
            <v>岩手県盛岡市津志田26-17-1</v>
          </cell>
          <cell r="H44" t="str">
            <v>019-636-0742</v>
          </cell>
          <cell r="I44" t="str">
            <v>019-636-0797</v>
          </cell>
          <cell r="J44">
            <v>0</v>
          </cell>
          <cell r="K44">
            <v>0</v>
          </cell>
          <cell r="L44" t="str">
            <v>荒田　さと</v>
          </cell>
          <cell r="M44">
            <v>0</v>
          </cell>
          <cell r="N44" t="str">
            <v>020-0835</v>
          </cell>
          <cell r="O44" t="str">
            <v>岩手県盛岡市津志田26-17-1</v>
          </cell>
          <cell r="P44" t="str">
            <v>019-636-0742</v>
          </cell>
          <cell r="Q44" t="str">
            <v>019-636-0797</v>
          </cell>
          <cell r="R44" t="str">
            <v>080-3353-3642</v>
          </cell>
          <cell r="S44" t="str">
            <v/>
          </cell>
          <cell r="T44" t="str">
            <v>岩手県</v>
          </cell>
          <cell r="U44" t="str">
            <v>高等学校</v>
          </cell>
        </row>
        <row r="45">
          <cell r="A45" t="str">
            <v>B2G0002</v>
          </cell>
          <cell r="B45" t="str">
            <v>Ｙ・Ｓ・Ｙバトンチーム岩手</v>
          </cell>
          <cell r="C45" t="str">
            <v>わいえすわいばとんちーむいわて</v>
          </cell>
          <cell r="D45" t="str">
            <v>芳賀　容子</v>
          </cell>
          <cell r="E45" t="str">
            <v>団体長</v>
          </cell>
          <cell r="F45" t="str">
            <v>023-0036</v>
          </cell>
          <cell r="G45" t="str">
            <v>岩手県奥州市水沢区北栗林6-10</v>
          </cell>
          <cell r="H45" t="str">
            <v>0197-22-3932</v>
          </cell>
          <cell r="I45" t="str">
            <v>0197-22-3932</v>
          </cell>
          <cell r="J45" t="str">
            <v>090-4887-8343</v>
          </cell>
          <cell r="K45">
            <v>0</v>
          </cell>
          <cell r="L45" t="str">
            <v>芳賀　容子</v>
          </cell>
          <cell r="M45" t="str">
            <v>団体長</v>
          </cell>
          <cell r="N45" t="str">
            <v>023-0036</v>
          </cell>
          <cell r="O45" t="str">
            <v>岩手県奥州市水沢区北栗林6-10</v>
          </cell>
          <cell r="P45" t="str">
            <v>0197-22-3932</v>
          </cell>
          <cell r="Q45" t="str">
            <v>0197-22-3932</v>
          </cell>
          <cell r="R45" t="str">
            <v>090-4887-8343</v>
          </cell>
          <cell r="S45" t="str">
            <v/>
          </cell>
          <cell r="T45" t="str">
            <v>岩手県</v>
          </cell>
          <cell r="U45" t="str">
            <v>一般</v>
          </cell>
        </row>
        <row r="46">
          <cell r="A46" t="str">
            <v>B2G0014</v>
          </cell>
          <cell r="B46" t="str">
            <v>ＰＬ岩手ＭＢＡ</v>
          </cell>
          <cell r="C46" t="str">
            <v>ぴーえるいわてえむびーえー</v>
          </cell>
          <cell r="D46" t="str">
            <v>日比野　猛</v>
          </cell>
          <cell r="E46" t="str">
            <v>団体長</v>
          </cell>
          <cell r="F46" t="str">
            <v>020-0886</v>
          </cell>
          <cell r="G46" t="str">
            <v>岩手県盛岡市若園町3-5　ＰＬ盛岡教会</v>
          </cell>
          <cell r="H46" t="str">
            <v>019-654-3351</v>
          </cell>
          <cell r="I46" t="str">
            <v>019-653-3764</v>
          </cell>
          <cell r="J46" t="str">
            <v>080-1830-8714</v>
          </cell>
          <cell r="K46" t="str">
            <v>@</v>
          </cell>
          <cell r="L46" t="str">
            <v>日比野　猛</v>
          </cell>
          <cell r="M46" t="str">
            <v>団体長</v>
          </cell>
          <cell r="N46" t="str">
            <v>020-0886</v>
          </cell>
          <cell r="O46" t="str">
            <v>岩手県盛岡市若園町3-5　ＰＬ盛岡教会</v>
          </cell>
          <cell r="P46" t="str">
            <v>019-654-3351</v>
          </cell>
          <cell r="Q46" t="str">
            <v>019-653-3764</v>
          </cell>
          <cell r="R46" t="str">
            <v>080-1830-8714</v>
          </cell>
          <cell r="S46" t="str">
            <v>@</v>
          </cell>
          <cell r="T46" t="str">
            <v>岩手県</v>
          </cell>
          <cell r="U46" t="str">
            <v>一般</v>
          </cell>
        </row>
        <row r="47">
          <cell r="A47" t="str">
            <v>B2G0041</v>
          </cell>
          <cell r="B47" t="str">
            <v>フェアリーバトントワラーズ</v>
          </cell>
          <cell r="C47" t="str">
            <v>ふぇありーばとんとわらーず</v>
          </cell>
          <cell r="D47" t="str">
            <v>高橋　明美</v>
          </cell>
          <cell r="E47" t="str">
            <v>代表</v>
          </cell>
          <cell r="F47" t="str">
            <v>020-0103</v>
          </cell>
          <cell r="G47" t="str">
            <v>岩手県盛岡市西松園1-4-1</v>
          </cell>
          <cell r="H47" t="str">
            <v>019-661-2261</v>
          </cell>
          <cell r="I47" t="str">
            <v>019-661-2261</v>
          </cell>
          <cell r="J47" t="str">
            <v>090-1379-7279</v>
          </cell>
          <cell r="K47" t="str">
            <v>@</v>
          </cell>
          <cell r="L47" t="str">
            <v>高橋　明美</v>
          </cell>
          <cell r="M47" t="str">
            <v>代表</v>
          </cell>
          <cell r="N47" t="str">
            <v>020-0103</v>
          </cell>
          <cell r="O47" t="str">
            <v>岩手県盛岡市西松園1-4-1</v>
          </cell>
          <cell r="P47" t="str">
            <v>019-661-2261</v>
          </cell>
          <cell r="Q47" t="str">
            <v>019-661-2261</v>
          </cell>
          <cell r="R47" t="str">
            <v>090-1379-7279</v>
          </cell>
          <cell r="S47" t="str">
            <v>@</v>
          </cell>
          <cell r="T47" t="str">
            <v>岩手県</v>
          </cell>
          <cell r="U47" t="str">
            <v>一般</v>
          </cell>
        </row>
        <row r="48">
          <cell r="A48" t="str">
            <v>B3D0037</v>
          </cell>
          <cell r="B48" t="str">
            <v>宮城学院中学校バトン班</v>
          </cell>
          <cell r="C48" t="str">
            <v>みやぎがくいんちゅうがっこうばとんはん</v>
          </cell>
          <cell r="D48" t="str">
            <v>松本　利勝</v>
          </cell>
          <cell r="E48" t="str">
            <v>校長</v>
          </cell>
          <cell r="F48" t="str">
            <v>981-8557</v>
          </cell>
          <cell r="G48" t="str">
            <v>宮城県仙台市青葉区桜ヶ丘9-1-1</v>
          </cell>
          <cell r="H48" t="str">
            <v>022-279-1332</v>
          </cell>
          <cell r="I48" t="str">
            <v>022-279-5113</v>
          </cell>
          <cell r="J48">
            <v>0</v>
          </cell>
          <cell r="K48" t="str">
            <v>@</v>
          </cell>
          <cell r="L48" t="str">
            <v>松本　彰子</v>
          </cell>
          <cell r="M48" t="str">
            <v>教諭</v>
          </cell>
          <cell r="N48" t="str">
            <v>981-8557</v>
          </cell>
          <cell r="O48" t="str">
            <v>宮城県仙台市青葉区桜ヶ丘9-1-1</v>
          </cell>
          <cell r="P48" t="str">
            <v>022-279-1332</v>
          </cell>
          <cell r="Q48" t="str">
            <v>022-279-5113</v>
          </cell>
          <cell r="R48">
            <v>0</v>
          </cell>
          <cell r="S48" t="str">
            <v>@</v>
          </cell>
          <cell r="T48" t="str">
            <v>宮城県</v>
          </cell>
          <cell r="U48" t="str">
            <v>中学校</v>
          </cell>
        </row>
        <row r="49">
          <cell r="A49" t="str">
            <v>B3E0015</v>
          </cell>
          <cell r="B49" t="str">
            <v>聖ドミニコ学院中学校高等学校</v>
          </cell>
          <cell r="C49" t="str">
            <v>せいどみにこがくいんちゅうがっこうこうとうがっこう</v>
          </cell>
          <cell r="D49" t="str">
            <v>高橋　延一</v>
          </cell>
          <cell r="E49" t="str">
            <v>校長</v>
          </cell>
          <cell r="F49" t="str">
            <v>980-0874</v>
          </cell>
          <cell r="G49" t="str">
            <v>宮城県仙台市青葉区角五郎2-2-14</v>
          </cell>
          <cell r="H49" t="str">
            <v>022-222-6337</v>
          </cell>
          <cell r="I49" t="str">
            <v>022-221-6203</v>
          </cell>
          <cell r="J49">
            <v>0</v>
          </cell>
          <cell r="K49">
            <v>0</v>
          </cell>
          <cell r="L49" t="str">
            <v>遠藤　洋子</v>
          </cell>
          <cell r="M49">
            <v>0</v>
          </cell>
          <cell r="N49" t="str">
            <v>980-0874</v>
          </cell>
          <cell r="O49" t="str">
            <v>宮城県仙台市青葉区角五郎2-2-14</v>
          </cell>
          <cell r="P49" t="str">
            <v>022-222-6337</v>
          </cell>
          <cell r="Q49" t="str">
            <v>022-221-6203</v>
          </cell>
          <cell r="R49">
            <v>0</v>
          </cell>
          <cell r="S49" t="str">
            <v/>
          </cell>
          <cell r="T49" t="str">
            <v>宮城県</v>
          </cell>
          <cell r="U49" t="str">
            <v>高等学校</v>
          </cell>
        </row>
        <row r="50">
          <cell r="A50" t="str">
            <v>B3E0016</v>
          </cell>
          <cell r="B50" t="str">
            <v>常盤木学園高等学校バトントワリング部</v>
          </cell>
          <cell r="C50" t="str">
            <v>ときわぎがくえんこうとうがっこうばとんとわりんぐぶ</v>
          </cell>
          <cell r="D50" t="str">
            <v>松良　千廣</v>
          </cell>
          <cell r="E50" t="str">
            <v>校長</v>
          </cell>
          <cell r="F50" t="str">
            <v>980-0003</v>
          </cell>
          <cell r="G50" t="str">
            <v>宮城県仙台市青葉区小田原4-3-20</v>
          </cell>
          <cell r="H50" t="str">
            <v>022-263-1755</v>
          </cell>
          <cell r="I50" t="str">
            <v>022-211-1483</v>
          </cell>
          <cell r="J50">
            <v>0</v>
          </cell>
          <cell r="K50">
            <v>0</v>
          </cell>
          <cell r="L50" t="str">
            <v>小山　さゆり</v>
          </cell>
          <cell r="M50">
            <v>0</v>
          </cell>
          <cell r="N50" t="str">
            <v>980-0003</v>
          </cell>
          <cell r="O50" t="str">
            <v>宮城県仙台市青葉区小田原4-3-20</v>
          </cell>
          <cell r="P50" t="str">
            <v>022-263-1755</v>
          </cell>
          <cell r="Q50" t="str">
            <v>022-211-1483</v>
          </cell>
          <cell r="R50">
            <v>0</v>
          </cell>
          <cell r="S50" t="str">
            <v/>
          </cell>
          <cell r="T50" t="str">
            <v>宮城県</v>
          </cell>
          <cell r="U50" t="str">
            <v>高等学校</v>
          </cell>
        </row>
        <row r="51">
          <cell r="A51" t="str">
            <v>B3G0009</v>
          </cell>
          <cell r="B51" t="str">
            <v>トライアングルバトンクラブ</v>
          </cell>
          <cell r="C51" t="str">
            <v>とらいあんぐるばとんくらぶ</v>
          </cell>
          <cell r="D51" t="str">
            <v>植木　史子</v>
          </cell>
          <cell r="E51" t="str">
            <v>主宰</v>
          </cell>
          <cell r="F51" t="str">
            <v>981-0932</v>
          </cell>
          <cell r="G51" t="str">
            <v>宮城県仙台市青葉区木町11-7</v>
          </cell>
          <cell r="H51" t="str">
            <v>022-234-0577</v>
          </cell>
          <cell r="I51" t="str">
            <v>022-275-2304</v>
          </cell>
          <cell r="J51" t="str">
            <v>090-8259-6702</v>
          </cell>
          <cell r="K51" t="str">
            <v>@</v>
          </cell>
          <cell r="L51" t="str">
            <v>植木　史子</v>
          </cell>
          <cell r="M51" t="str">
            <v>主宰</v>
          </cell>
          <cell r="N51" t="str">
            <v>981-0932</v>
          </cell>
          <cell r="O51" t="str">
            <v>宮城県仙台市青葉区木町11-7</v>
          </cell>
          <cell r="P51" t="str">
            <v>022-234-0577</v>
          </cell>
          <cell r="Q51" t="str">
            <v>022-275-2304</v>
          </cell>
          <cell r="R51" t="str">
            <v>090-8259-6702</v>
          </cell>
          <cell r="S51" t="str">
            <v>@</v>
          </cell>
          <cell r="T51" t="str">
            <v>宮城県</v>
          </cell>
          <cell r="U51" t="str">
            <v>一般</v>
          </cell>
        </row>
        <row r="52">
          <cell r="A52" t="str">
            <v>B3G0010</v>
          </cell>
          <cell r="B52" t="str">
            <v>トワールチームスピカ</v>
          </cell>
          <cell r="C52" t="str">
            <v>とわーるちーむすぴか</v>
          </cell>
          <cell r="D52" t="str">
            <v>遠藤　かおり</v>
          </cell>
          <cell r="E52">
            <v>0</v>
          </cell>
          <cell r="F52" t="str">
            <v>981-3132</v>
          </cell>
          <cell r="G52" t="str">
            <v>宮城県仙台市泉区将監3-14-12</v>
          </cell>
          <cell r="H52" t="str">
            <v>022-375-1360</v>
          </cell>
          <cell r="I52" t="str">
            <v>022-375-1360</v>
          </cell>
          <cell r="J52" t="str">
            <v>090-7568-1890</v>
          </cell>
          <cell r="K52" t="str">
            <v>@</v>
          </cell>
          <cell r="L52" t="str">
            <v>遠藤　かおり</v>
          </cell>
          <cell r="M52">
            <v>0</v>
          </cell>
          <cell r="N52" t="str">
            <v>981-3132</v>
          </cell>
          <cell r="O52" t="str">
            <v>宮城県仙台市泉区将監3-14-12</v>
          </cell>
          <cell r="P52" t="str">
            <v>022-375-1360</v>
          </cell>
          <cell r="Q52" t="str">
            <v>022-375-1360</v>
          </cell>
          <cell r="R52" t="str">
            <v>090-7568-1890</v>
          </cell>
          <cell r="S52" t="str">
            <v>@</v>
          </cell>
          <cell r="T52" t="str">
            <v>宮城県</v>
          </cell>
          <cell r="U52" t="str">
            <v>一般</v>
          </cell>
        </row>
        <row r="53">
          <cell r="A53" t="str">
            <v>B3G0011</v>
          </cell>
          <cell r="B53" t="str">
            <v>ＦＩＣＳ・Ｍ</v>
          </cell>
          <cell r="C53" t="str">
            <v>ふぃくすえむ</v>
          </cell>
          <cell r="D53" t="str">
            <v>村上　摩里</v>
          </cell>
          <cell r="E53" t="str">
            <v>代表</v>
          </cell>
          <cell r="F53" t="str">
            <v>981-3363</v>
          </cell>
          <cell r="G53" t="str">
            <v>宮城県黒川郡富谷町杜乃橋1-1-5</v>
          </cell>
          <cell r="H53" t="str">
            <v>022-346-8312</v>
          </cell>
          <cell r="I53" t="str">
            <v>022-346-8312</v>
          </cell>
          <cell r="J53" t="str">
            <v>090-7327-4944</v>
          </cell>
          <cell r="K53" t="str">
            <v>@</v>
          </cell>
          <cell r="L53" t="str">
            <v>村上　摩里</v>
          </cell>
          <cell r="M53" t="str">
            <v>代表</v>
          </cell>
          <cell r="N53" t="str">
            <v>981-3363</v>
          </cell>
          <cell r="O53" t="str">
            <v>宮城県黒川郡富谷町杜乃橋1-1-5</v>
          </cell>
          <cell r="P53" t="str">
            <v>022-346-8312</v>
          </cell>
          <cell r="Q53" t="str">
            <v>022-346-8312</v>
          </cell>
          <cell r="R53" t="str">
            <v>090-7327-4944</v>
          </cell>
          <cell r="S53" t="str">
            <v>@</v>
          </cell>
          <cell r="T53" t="str">
            <v>宮城県</v>
          </cell>
          <cell r="U53" t="str">
            <v>一般</v>
          </cell>
        </row>
        <row r="54">
          <cell r="A54" t="str">
            <v>B3G0018</v>
          </cell>
          <cell r="B54" t="str">
            <v>バトンチームスターフェスティバル仙台</v>
          </cell>
          <cell r="C54" t="str">
            <v>ばとんちーむすたーふぇすてぃばるせんだい</v>
          </cell>
          <cell r="D54" t="str">
            <v>奥山　達也</v>
          </cell>
          <cell r="E54" t="str">
            <v>主宰</v>
          </cell>
          <cell r="F54" t="str">
            <v>999-5103</v>
          </cell>
          <cell r="G54" t="str">
            <v>山形県新庄市泉田212</v>
          </cell>
          <cell r="H54">
            <v>0</v>
          </cell>
          <cell r="I54">
            <v>0</v>
          </cell>
          <cell r="J54" t="str">
            <v>090-8920-1772</v>
          </cell>
          <cell r="K54">
            <v>0</v>
          </cell>
          <cell r="L54" t="str">
            <v>岩崎　博美</v>
          </cell>
          <cell r="M54">
            <v>0</v>
          </cell>
          <cell r="N54" t="str">
            <v>983-0833</v>
          </cell>
          <cell r="O54" t="str">
            <v>宮城県仙台市宮城野区東仙台6-21-15-306　石川様方</v>
          </cell>
          <cell r="P54" t="str">
            <v>022-256-1357</v>
          </cell>
          <cell r="Q54" t="str">
            <v>022-256-1357</v>
          </cell>
          <cell r="R54" t="str">
            <v>090-4311-3881</v>
          </cell>
          <cell r="S54" t="str">
            <v>@</v>
          </cell>
          <cell r="T54" t="str">
            <v>宮城県</v>
          </cell>
          <cell r="U54" t="str">
            <v>一般</v>
          </cell>
        </row>
        <row r="55">
          <cell r="A55" t="str">
            <v>B3G0020</v>
          </cell>
          <cell r="B55" t="str">
            <v>リトルスターバトン</v>
          </cell>
          <cell r="C55" t="str">
            <v>りとるすたーばとん</v>
          </cell>
          <cell r="D55" t="str">
            <v>町田　千代子</v>
          </cell>
          <cell r="E55" t="str">
            <v>主宰</v>
          </cell>
          <cell r="F55" t="str">
            <v>983-0826</v>
          </cell>
          <cell r="G55" t="str">
            <v>宮城県仙台市宮城野区鶴ヶ谷東4-9-19</v>
          </cell>
          <cell r="H55" t="str">
            <v>022-251-8283</v>
          </cell>
          <cell r="I55" t="str">
            <v>022-251-8283</v>
          </cell>
          <cell r="J55" t="str">
            <v>090-5830-6336</v>
          </cell>
          <cell r="K55" t="str">
            <v>@</v>
          </cell>
          <cell r="L55" t="str">
            <v>町田　千代子</v>
          </cell>
          <cell r="M55" t="str">
            <v>主宰</v>
          </cell>
          <cell r="N55" t="str">
            <v>983-0826</v>
          </cell>
          <cell r="O55" t="str">
            <v>宮城県仙台市宮城野区鶴ヶ谷東4-9-19</v>
          </cell>
          <cell r="P55" t="str">
            <v>022-251-8283</v>
          </cell>
          <cell r="Q55" t="str">
            <v>022-251-8283</v>
          </cell>
          <cell r="R55" t="str">
            <v>090-5830-6336</v>
          </cell>
          <cell r="S55" t="str">
            <v>@</v>
          </cell>
          <cell r="T55" t="str">
            <v>宮城県</v>
          </cell>
          <cell r="U55" t="str">
            <v>一般</v>
          </cell>
        </row>
        <row r="56">
          <cell r="A56" t="str">
            <v>B3G0028</v>
          </cell>
          <cell r="B56" t="str">
            <v>Ｊｅｗｅｌ　Ｂａｔｏｎ　Ｔｅａｍ</v>
          </cell>
          <cell r="C56" t="str">
            <v>じゅえるばとんちーむ</v>
          </cell>
          <cell r="D56" t="str">
            <v>及川　美智代</v>
          </cell>
          <cell r="E56">
            <v>0</v>
          </cell>
          <cell r="F56" t="str">
            <v>980-0003</v>
          </cell>
          <cell r="G56" t="str">
            <v>宮城県仙台市青葉区小田原8-11-6-504</v>
          </cell>
          <cell r="H56" t="str">
            <v>022-398-9525</v>
          </cell>
          <cell r="I56" t="str">
            <v>022-398-9525</v>
          </cell>
          <cell r="J56" t="str">
            <v>090-7063-1440</v>
          </cell>
          <cell r="K56">
            <v>0</v>
          </cell>
          <cell r="L56" t="str">
            <v>及川　美智代</v>
          </cell>
          <cell r="M56">
            <v>0</v>
          </cell>
          <cell r="N56" t="str">
            <v>980-0003</v>
          </cell>
          <cell r="O56" t="str">
            <v>宮城県仙台市青葉区小田原8-11-6-504</v>
          </cell>
          <cell r="P56" t="str">
            <v>022-398-9525</v>
          </cell>
          <cell r="Q56" t="str">
            <v>022-398-9525</v>
          </cell>
          <cell r="R56" t="str">
            <v>090-7063-1440</v>
          </cell>
          <cell r="S56" t="str">
            <v/>
          </cell>
          <cell r="T56" t="str">
            <v>宮城県</v>
          </cell>
          <cell r="U56" t="str">
            <v>一般</v>
          </cell>
        </row>
        <row r="57">
          <cell r="A57" t="str">
            <v>B3G0032</v>
          </cell>
          <cell r="B57" t="str">
            <v>ＰＬ宮城ＭＢＡ</v>
          </cell>
          <cell r="C57" t="str">
            <v>ぴーえるみやぎえむびーえい</v>
          </cell>
          <cell r="D57" t="str">
            <v>松井　大輔</v>
          </cell>
          <cell r="E57" t="str">
            <v>団体長</v>
          </cell>
          <cell r="F57" t="str">
            <v>980-0803</v>
          </cell>
          <cell r="G57" t="str">
            <v>宮城県仙台市青葉区国分町3-11-23</v>
          </cell>
          <cell r="H57" t="str">
            <v>022-224-1551</v>
          </cell>
          <cell r="I57" t="str">
            <v>022-221-3284</v>
          </cell>
          <cell r="J57">
            <v>0</v>
          </cell>
          <cell r="K57">
            <v>0</v>
          </cell>
          <cell r="L57" t="str">
            <v>横田　正彦</v>
          </cell>
          <cell r="M57">
            <v>0</v>
          </cell>
          <cell r="N57" t="str">
            <v>980-0803</v>
          </cell>
          <cell r="O57" t="str">
            <v>宮城県仙台市青葉区国分町3-11-23</v>
          </cell>
          <cell r="P57" t="str">
            <v>022-224-1551</v>
          </cell>
          <cell r="Q57" t="str">
            <v>022-221-3284</v>
          </cell>
          <cell r="R57">
            <v>0</v>
          </cell>
          <cell r="S57" t="str">
            <v/>
          </cell>
          <cell r="T57" t="str">
            <v>宮城県</v>
          </cell>
          <cell r="U57" t="str">
            <v>一般</v>
          </cell>
        </row>
        <row r="58">
          <cell r="A58" t="str">
            <v>B3G0036</v>
          </cell>
          <cell r="B58" t="str">
            <v>Ｊｕｎｋｏ　Ｂａｔｏｎ　Ｃｌｕｂ</v>
          </cell>
          <cell r="C58" t="str">
            <v>じゅんこばとんくらぶ</v>
          </cell>
          <cell r="D58" t="str">
            <v>横田　純子</v>
          </cell>
          <cell r="E58" t="str">
            <v>主宰</v>
          </cell>
          <cell r="F58" t="str">
            <v>981-0936</v>
          </cell>
          <cell r="G58" t="str">
            <v>宮城県仙台市青葉区千代田町4-39</v>
          </cell>
          <cell r="H58" t="str">
            <v>022-271-1394</v>
          </cell>
          <cell r="I58" t="str">
            <v>022-271-1394</v>
          </cell>
          <cell r="J58">
            <v>0</v>
          </cell>
          <cell r="K58">
            <v>0</v>
          </cell>
          <cell r="L58" t="str">
            <v>横田　正彦</v>
          </cell>
          <cell r="M58">
            <v>0</v>
          </cell>
          <cell r="N58" t="str">
            <v>981-0936</v>
          </cell>
          <cell r="O58" t="str">
            <v>宮城県仙台市青葉区千代田町4-39</v>
          </cell>
          <cell r="P58" t="str">
            <v>022-271-1394</v>
          </cell>
          <cell r="Q58" t="str">
            <v>022-271-1394</v>
          </cell>
          <cell r="R58" t="str">
            <v>080-1831-3941</v>
          </cell>
          <cell r="S58" t="str">
            <v>@</v>
          </cell>
          <cell r="T58" t="str">
            <v>宮城県</v>
          </cell>
          <cell r="U58" t="str">
            <v>一般</v>
          </cell>
        </row>
        <row r="59">
          <cell r="A59" t="str">
            <v>B4C0027</v>
          </cell>
          <cell r="B59" t="str">
            <v>湯沢西小学校バトン部</v>
          </cell>
          <cell r="C59" t="str">
            <v>ゆざわにししょうがっこうばとんぶ</v>
          </cell>
          <cell r="D59" t="str">
            <v>小野寺　重孝</v>
          </cell>
          <cell r="E59" t="str">
            <v>校長</v>
          </cell>
          <cell r="F59" t="str">
            <v>012-0043</v>
          </cell>
          <cell r="G59" t="str">
            <v>秋田県湯沢市字万石26</v>
          </cell>
          <cell r="H59" t="str">
            <v>0183-72-5150</v>
          </cell>
          <cell r="I59" t="str">
            <v>0183-72-2681</v>
          </cell>
          <cell r="J59">
            <v>0</v>
          </cell>
          <cell r="K59" t="str">
            <v>@</v>
          </cell>
          <cell r="L59" t="str">
            <v>黒澤　英美子</v>
          </cell>
          <cell r="M59">
            <v>0</v>
          </cell>
          <cell r="N59" t="str">
            <v>012-0043</v>
          </cell>
          <cell r="O59" t="str">
            <v>秋田県湯沢市字万石26</v>
          </cell>
          <cell r="P59" t="str">
            <v>0183-72-5150</v>
          </cell>
          <cell r="Q59" t="str">
            <v>0183-72-2681</v>
          </cell>
          <cell r="R59">
            <v>0</v>
          </cell>
          <cell r="S59" t="str">
            <v>@</v>
          </cell>
          <cell r="T59" t="str">
            <v>秋田県</v>
          </cell>
          <cell r="U59" t="str">
            <v>小学校</v>
          </cell>
        </row>
        <row r="60">
          <cell r="A60" t="str">
            <v>B4C0034</v>
          </cell>
          <cell r="B60" t="str">
            <v>横手市立十文字第一小学校バトン部</v>
          </cell>
          <cell r="C60" t="str">
            <v>よこてしりつじゅうもんじだいいちしょうがっこうばとんぶ</v>
          </cell>
          <cell r="D60" t="str">
            <v>佐藤　稔</v>
          </cell>
          <cell r="E60" t="str">
            <v>校長</v>
          </cell>
          <cell r="F60" t="str">
            <v>019-0523</v>
          </cell>
          <cell r="G60" t="str">
            <v>秋田県横手市十文字町字十文字48</v>
          </cell>
          <cell r="H60" t="str">
            <v>0182-42-1020</v>
          </cell>
          <cell r="I60" t="str">
            <v>0182-42-4700</v>
          </cell>
          <cell r="J60">
            <v>0</v>
          </cell>
          <cell r="K60">
            <v>0</v>
          </cell>
          <cell r="L60" t="str">
            <v>佐藤　稔</v>
          </cell>
          <cell r="M60" t="str">
            <v>校長</v>
          </cell>
          <cell r="N60" t="str">
            <v>019-0523</v>
          </cell>
          <cell r="O60" t="str">
            <v>秋田県横手市十文字町字十文字48</v>
          </cell>
          <cell r="P60" t="str">
            <v>0182-42-1020</v>
          </cell>
          <cell r="Q60" t="str">
            <v>0182-42-4700</v>
          </cell>
          <cell r="R60">
            <v>0</v>
          </cell>
          <cell r="S60" t="str">
            <v/>
          </cell>
          <cell r="T60" t="str">
            <v>秋田県</v>
          </cell>
          <cell r="U60" t="str">
            <v>小学校</v>
          </cell>
        </row>
        <row r="61">
          <cell r="A61" t="str">
            <v>B4D0005</v>
          </cell>
          <cell r="B61" t="str">
            <v>秋田市立山王中学校バトン部</v>
          </cell>
          <cell r="C61" t="str">
            <v>あきたしりつさんのうちゅうがっこうばとんぶ</v>
          </cell>
          <cell r="D61" t="str">
            <v>加賀谷　宗篤</v>
          </cell>
          <cell r="E61" t="str">
            <v>校長</v>
          </cell>
          <cell r="F61" t="str">
            <v>010-0951</v>
          </cell>
          <cell r="G61" t="str">
            <v>秋田県秋田市山王3-1-24</v>
          </cell>
          <cell r="H61" t="str">
            <v>018-823-8361</v>
          </cell>
          <cell r="I61" t="str">
            <v>018-823-8363</v>
          </cell>
          <cell r="J61">
            <v>0</v>
          </cell>
          <cell r="K61">
            <v>0</v>
          </cell>
          <cell r="L61" t="str">
            <v>伊藤　由見子</v>
          </cell>
          <cell r="M61">
            <v>0</v>
          </cell>
          <cell r="N61" t="str">
            <v>010-0951</v>
          </cell>
          <cell r="O61" t="str">
            <v>秋田県秋田市山王3-1-24</v>
          </cell>
          <cell r="P61" t="str">
            <v>018-823-8361</v>
          </cell>
          <cell r="Q61" t="str">
            <v>018-823-8363</v>
          </cell>
          <cell r="R61">
            <v>0</v>
          </cell>
          <cell r="S61" t="str">
            <v/>
          </cell>
          <cell r="T61" t="str">
            <v>秋田県</v>
          </cell>
          <cell r="U61" t="str">
            <v>中学校</v>
          </cell>
        </row>
        <row r="62">
          <cell r="A62" t="str">
            <v>B4D0022</v>
          </cell>
          <cell r="B62" t="str">
            <v>秋田市立秋田南中学校バトン部</v>
          </cell>
          <cell r="C62" t="str">
            <v>あきたしりつあきたみなみちゅうがっこうばとんぶ</v>
          </cell>
          <cell r="D62" t="str">
            <v>米澤　喜彦</v>
          </cell>
          <cell r="E62" t="str">
            <v>校長</v>
          </cell>
          <cell r="F62" t="str">
            <v>010-0014</v>
          </cell>
          <cell r="G62" t="str">
            <v>秋田県秋田市南通宮田15-1</v>
          </cell>
          <cell r="H62" t="str">
            <v>018-833-8467</v>
          </cell>
          <cell r="I62" t="str">
            <v>018-833-8468</v>
          </cell>
          <cell r="J62">
            <v>0</v>
          </cell>
          <cell r="K62" t="str">
            <v>@</v>
          </cell>
          <cell r="L62" t="str">
            <v>長谷部　博子</v>
          </cell>
          <cell r="M62">
            <v>0</v>
          </cell>
          <cell r="N62" t="str">
            <v>010-0014</v>
          </cell>
          <cell r="O62" t="str">
            <v>秋田県秋田市南通宮田15-1</v>
          </cell>
          <cell r="P62" t="str">
            <v>018-833-8467</v>
          </cell>
          <cell r="Q62" t="str">
            <v>018-833-8468</v>
          </cell>
          <cell r="R62">
            <v>0</v>
          </cell>
          <cell r="S62" t="str">
            <v>@</v>
          </cell>
          <cell r="T62" t="str">
            <v>秋田県</v>
          </cell>
          <cell r="U62" t="str">
            <v>中学校</v>
          </cell>
        </row>
        <row r="63">
          <cell r="A63" t="str">
            <v>B4E0029</v>
          </cell>
          <cell r="B63" t="str">
            <v>秋田和洋女子高等学校バトントワリング部</v>
          </cell>
          <cell r="C63" t="str">
            <v>あきたわようじょしこうとうがっこうばとんとわりんぐぶ</v>
          </cell>
          <cell r="D63" t="str">
            <v>山手　健一</v>
          </cell>
          <cell r="E63" t="str">
            <v>校長</v>
          </cell>
          <cell r="F63" t="str">
            <v>010-0875</v>
          </cell>
          <cell r="G63" t="str">
            <v>秋田県秋田市千秋明徳町2-26</v>
          </cell>
          <cell r="H63" t="str">
            <v>018-833-1353</v>
          </cell>
          <cell r="I63" t="str">
            <v>018-833-1342</v>
          </cell>
          <cell r="J63">
            <v>0</v>
          </cell>
          <cell r="K63">
            <v>0</v>
          </cell>
          <cell r="L63" t="str">
            <v>三浦　麻紀</v>
          </cell>
          <cell r="M63" t="str">
            <v>教諭</v>
          </cell>
          <cell r="N63" t="str">
            <v>010-0875</v>
          </cell>
          <cell r="O63" t="str">
            <v>秋田県秋田市千秋明徳町2-26</v>
          </cell>
          <cell r="P63" t="str">
            <v>018-833-1353</v>
          </cell>
          <cell r="Q63" t="str">
            <v>018-833-1342</v>
          </cell>
          <cell r="R63" t="str">
            <v>090-2602-6638</v>
          </cell>
          <cell r="S63" t="str">
            <v/>
          </cell>
          <cell r="T63" t="str">
            <v>秋田県</v>
          </cell>
          <cell r="U63" t="str">
            <v>高等学校</v>
          </cell>
        </row>
        <row r="64">
          <cell r="A64" t="str">
            <v>B4G0001</v>
          </cell>
          <cell r="B64" t="str">
            <v>保戸野バトン</v>
          </cell>
          <cell r="C64" t="str">
            <v>ほどのばとん</v>
          </cell>
          <cell r="D64" t="str">
            <v>佐藤　美樹</v>
          </cell>
          <cell r="E64" t="str">
            <v>親の会会長</v>
          </cell>
          <cell r="F64" t="str">
            <v>010-0877</v>
          </cell>
          <cell r="G64" t="str">
            <v>秋田県秋田市千秋矢留町9-4</v>
          </cell>
          <cell r="H64" t="str">
            <v>018-834-9555</v>
          </cell>
          <cell r="I64">
            <v>0</v>
          </cell>
          <cell r="J64" t="str">
            <v>090-7796-6409</v>
          </cell>
          <cell r="K64">
            <v>0</v>
          </cell>
          <cell r="L64" t="str">
            <v>小泉　亜樹子</v>
          </cell>
          <cell r="M64" t="str">
            <v>親の会会長</v>
          </cell>
          <cell r="N64" t="str">
            <v>010-0871</v>
          </cell>
          <cell r="O64" t="str">
            <v>秋田県秋田市千秋中島町20-24</v>
          </cell>
          <cell r="P64" t="str">
            <v>080-5568-8631</v>
          </cell>
          <cell r="Q64">
            <v>0</v>
          </cell>
          <cell r="R64">
            <v>0</v>
          </cell>
          <cell r="S64" t="str">
            <v/>
          </cell>
          <cell r="T64" t="str">
            <v>秋田県</v>
          </cell>
          <cell r="U64" t="str">
            <v>一般</v>
          </cell>
        </row>
        <row r="65">
          <cell r="A65" t="str">
            <v>B4G0003</v>
          </cell>
          <cell r="B65" t="str">
            <v>バトンメイツＬｉｔｔｌｅ　Ｍｅｒｍａｉｄ</v>
          </cell>
          <cell r="C65" t="str">
            <v>ばとんめいつりとるまーめいど</v>
          </cell>
          <cell r="D65" t="str">
            <v>武藤　尚子</v>
          </cell>
          <cell r="E65" t="str">
            <v>主宰</v>
          </cell>
          <cell r="F65" t="str">
            <v>019-1701</v>
          </cell>
          <cell r="G65" t="str">
            <v>秋田県大仙市神宮寺字大浦前86-3</v>
          </cell>
          <cell r="H65" t="str">
            <v>0187-72-3462</v>
          </cell>
          <cell r="I65" t="str">
            <v>0187-72-3484</v>
          </cell>
          <cell r="J65" t="str">
            <v>090-2798-8308</v>
          </cell>
          <cell r="K65" t="str">
            <v>@</v>
          </cell>
          <cell r="L65" t="str">
            <v>武藤　尚子</v>
          </cell>
          <cell r="M65" t="str">
            <v>主宰</v>
          </cell>
          <cell r="N65" t="str">
            <v>019-1701</v>
          </cell>
          <cell r="O65" t="str">
            <v>秋田県大仙市神宮寺字大浦前86-3</v>
          </cell>
          <cell r="P65" t="str">
            <v>0187-72-3462</v>
          </cell>
          <cell r="Q65" t="str">
            <v>0187-72-3484</v>
          </cell>
          <cell r="R65" t="str">
            <v>090-2798-8308</v>
          </cell>
          <cell r="S65" t="str">
            <v>@</v>
          </cell>
          <cell r="T65" t="str">
            <v>秋田県</v>
          </cell>
          <cell r="U65" t="str">
            <v>一般</v>
          </cell>
        </row>
        <row r="66">
          <cell r="A66" t="str">
            <v>B4G0025</v>
          </cell>
          <cell r="B66" t="str">
            <v>秋田フリップバトンサークル</v>
          </cell>
          <cell r="C66" t="str">
            <v>あきたふりっぷばとんさーくる</v>
          </cell>
          <cell r="D66" t="str">
            <v>誉田　真弓</v>
          </cell>
          <cell r="E66" t="str">
            <v>代表</v>
          </cell>
          <cell r="F66" t="str">
            <v>011-0903</v>
          </cell>
          <cell r="G66" t="str">
            <v>秋田県秋田市寺内油田3-1-1</v>
          </cell>
          <cell r="H66" t="str">
            <v>018-845-9177</v>
          </cell>
          <cell r="I66" t="str">
            <v>018-845-9177</v>
          </cell>
          <cell r="J66">
            <v>0</v>
          </cell>
          <cell r="K66" t="str">
            <v>@</v>
          </cell>
          <cell r="L66" t="str">
            <v>誉田　真弓</v>
          </cell>
          <cell r="M66" t="str">
            <v>代表</v>
          </cell>
          <cell r="N66" t="str">
            <v>011-0903</v>
          </cell>
          <cell r="O66" t="str">
            <v>秋田県秋田市寺内油田3-1-1</v>
          </cell>
          <cell r="P66" t="str">
            <v>018-845-9177</v>
          </cell>
          <cell r="Q66" t="str">
            <v>018-845-9177</v>
          </cell>
          <cell r="R66" t="str">
            <v>080-1818-8818</v>
          </cell>
          <cell r="S66" t="str">
            <v>@</v>
          </cell>
          <cell r="T66" t="str">
            <v>秋田県</v>
          </cell>
          <cell r="U66" t="str">
            <v>一般</v>
          </cell>
        </row>
        <row r="67">
          <cell r="A67" t="str">
            <v>B4G0042</v>
          </cell>
          <cell r="B67" t="str">
            <v>秋田バトンクラブ☆ジュニア</v>
          </cell>
          <cell r="C67" t="str">
            <v>あきたばとんくらぶじゅにあ</v>
          </cell>
          <cell r="D67" t="str">
            <v>駒場　富美子</v>
          </cell>
          <cell r="E67">
            <v>0</v>
          </cell>
          <cell r="F67" t="str">
            <v>010-0044</v>
          </cell>
          <cell r="G67" t="str">
            <v>秋田県秋田市横森3-16-41</v>
          </cell>
          <cell r="H67">
            <v>0</v>
          </cell>
          <cell r="I67">
            <v>0</v>
          </cell>
          <cell r="J67" t="str">
            <v>090-2977-0265</v>
          </cell>
          <cell r="K67">
            <v>0</v>
          </cell>
          <cell r="L67" t="str">
            <v>浅野　由紀</v>
          </cell>
          <cell r="M67">
            <v>0</v>
          </cell>
          <cell r="N67" t="str">
            <v>010-0044</v>
          </cell>
          <cell r="O67" t="str">
            <v>秋田県秋田市横森3-16-41</v>
          </cell>
          <cell r="P67" t="str">
            <v>090-2977-0265</v>
          </cell>
          <cell r="Q67">
            <v>0</v>
          </cell>
          <cell r="R67" t="str">
            <v>090-2977-0265</v>
          </cell>
          <cell r="S67" t="str">
            <v>@</v>
          </cell>
          <cell r="T67" t="str">
            <v>秋田県</v>
          </cell>
          <cell r="U67" t="str">
            <v>一般</v>
          </cell>
        </row>
        <row r="68">
          <cell r="A68" t="str">
            <v>B4G0043</v>
          </cell>
          <cell r="B68" t="str">
            <v>秋田バトンクラブ</v>
          </cell>
          <cell r="C68" t="str">
            <v>あきたばとんくらぶ</v>
          </cell>
          <cell r="D68" t="str">
            <v>日高　輝美</v>
          </cell>
          <cell r="E68" t="str">
            <v>会長</v>
          </cell>
          <cell r="F68" t="str">
            <v>010-0862</v>
          </cell>
          <cell r="G68" t="str">
            <v>秋田県秋田市手形田中6-31</v>
          </cell>
          <cell r="H68" t="str">
            <v>018-831-4006</v>
          </cell>
          <cell r="I68" t="str">
            <v>018-831-4006</v>
          </cell>
          <cell r="J68" t="str">
            <v>090-2985-3521</v>
          </cell>
          <cell r="K68" t="str">
            <v>@</v>
          </cell>
          <cell r="L68" t="str">
            <v>駒場　富美子</v>
          </cell>
          <cell r="M68">
            <v>0</v>
          </cell>
          <cell r="N68" t="str">
            <v>010-0862</v>
          </cell>
          <cell r="O68" t="str">
            <v>秋田県秋田市手形田中6-31</v>
          </cell>
          <cell r="P68" t="str">
            <v>018-831-4006</v>
          </cell>
          <cell r="Q68" t="str">
            <v>018-831-4006</v>
          </cell>
          <cell r="R68" t="str">
            <v>090-2985-3521</v>
          </cell>
          <cell r="S68" t="str">
            <v>@</v>
          </cell>
          <cell r="T68" t="str">
            <v>秋田県</v>
          </cell>
          <cell r="U68" t="str">
            <v>一般</v>
          </cell>
        </row>
        <row r="69">
          <cell r="A69" t="str">
            <v>B4G0044</v>
          </cell>
          <cell r="B69" t="str">
            <v>広面バトントワリング　Ｍｏｏｎ　Ｒａｂｂｉｔｓ</v>
          </cell>
          <cell r="C69" t="str">
            <v>ひろおもてばとんとわりんぐむーんらびっつ</v>
          </cell>
          <cell r="D69" t="str">
            <v>小玉　雅子</v>
          </cell>
          <cell r="E69" t="str">
            <v>親の会会長</v>
          </cell>
          <cell r="F69" t="str">
            <v>010-0825</v>
          </cell>
          <cell r="G69" t="str">
            <v>秋田県秋田市柳田字川崎217</v>
          </cell>
          <cell r="H69" t="str">
            <v>018-834-7318</v>
          </cell>
          <cell r="I69">
            <v>0</v>
          </cell>
          <cell r="J69" t="str">
            <v>090-2605-8798</v>
          </cell>
          <cell r="K69" t="str">
            <v>@</v>
          </cell>
          <cell r="L69" t="str">
            <v>小玉　雅子</v>
          </cell>
          <cell r="M69" t="str">
            <v>親の会会長</v>
          </cell>
          <cell r="N69" t="str">
            <v>010-0825</v>
          </cell>
          <cell r="O69" t="str">
            <v>秋田県秋田市柳田字川崎217</v>
          </cell>
          <cell r="P69" t="str">
            <v>080-834-7318</v>
          </cell>
          <cell r="Q69">
            <v>0</v>
          </cell>
          <cell r="R69" t="str">
            <v>090-2605-8798</v>
          </cell>
          <cell r="S69" t="str">
            <v>@</v>
          </cell>
          <cell r="T69" t="str">
            <v>秋田県</v>
          </cell>
          <cell r="U69" t="str">
            <v>一般</v>
          </cell>
        </row>
        <row r="70">
          <cell r="A70" t="str">
            <v>B5G0004</v>
          </cell>
          <cell r="B70" t="str">
            <v>鶴岡バトンスクールＲａｙ</v>
          </cell>
          <cell r="C70" t="str">
            <v>つるおかばとんすくーるれい</v>
          </cell>
          <cell r="D70" t="str">
            <v>堀江　千佳子</v>
          </cell>
          <cell r="E70">
            <v>0</v>
          </cell>
          <cell r="F70" t="str">
            <v>997-0824</v>
          </cell>
          <cell r="G70" t="str">
            <v>山形県鶴岡市日枝字鳥居上55-5</v>
          </cell>
          <cell r="H70" t="str">
            <v>0235-25-3191</v>
          </cell>
          <cell r="I70" t="str">
            <v>0235-25-3191</v>
          </cell>
          <cell r="J70" t="str">
            <v>090-8787-3938</v>
          </cell>
          <cell r="K70">
            <v>0</v>
          </cell>
          <cell r="L70" t="str">
            <v>浅沼　夏奈</v>
          </cell>
          <cell r="M70">
            <v>0</v>
          </cell>
          <cell r="N70" t="str">
            <v>997-0032</v>
          </cell>
          <cell r="O70" t="str">
            <v>山形県鶴岡市上畑町8-62-1</v>
          </cell>
          <cell r="P70" t="str">
            <v>0235-22-8146</v>
          </cell>
          <cell r="Q70" t="str">
            <v>0235-22-8146</v>
          </cell>
          <cell r="R70" t="str">
            <v>080-1832-1702</v>
          </cell>
          <cell r="S70" t="str">
            <v/>
          </cell>
          <cell r="T70" t="str">
            <v>山形県</v>
          </cell>
          <cell r="U70" t="str">
            <v>一般</v>
          </cell>
        </row>
        <row r="71">
          <cell r="A71" t="str">
            <v>B5G0006</v>
          </cell>
          <cell r="B71" t="str">
            <v>鶴岡Ｂａｔｏｎ　Ｓｔｕｄｉｏ　Ａｌｉｃｅ</v>
          </cell>
          <cell r="C71" t="str">
            <v>つるおかばとんすたじおありす</v>
          </cell>
          <cell r="D71" t="str">
            <v>五戸　宏美</v>
          </cell>
          <cell r="E71">
            <v>0</v>
          </cell>
          <cell r="F71" t="str">
            <v>997-0826</v>
          </cell>
          <cell r="G71" t="str">
            <v>山形県鶴岡市美原町20-17</v>
          </cell>
          <cell r="H71">
            <v>0</v>
          </cell>
          <cell r="I71">
            <v>0</v>
          </cell>
          <cell r="J71" t="str">
            <v>090-2605-2330</v>
          </cell>
          <cell r="K71">
            <v>0</v>
          </cell>
          <cell r="L71" t="str">
            <v>浅沼　夏奈</v>
          </cell>
          <cell r="M71">
            <v>0</v>
          </cell>
          <cell r="N71" t="str">
            <v>997-0032</v>
          </cell>
          <cell r="O71" t="str">
            <v>山形県鶴岡市上畑町8-62-1</v>
          </cell>
          <cell r="P71" t="str">
            <v>0235-22-8146</v>
          </cell>
          <cell r="Q71" t="str">
            <v>0235-22-8146</v>
          </cell>
          <cell r="R71" t="str">
            <v>080-1832-1702</v>
          </cell>
          <cell r="S71">
            <v>0</v>
          </cell>
          <cell r="T71" t="str">
            <v>山形県</v>
          </cell>
          <cell r="U71" t="str">
            <v>一般</v>
          </cell>
        </row>
        <row r="72">
          <cell r="A72" t="str">
            <v>B5G0007</v>
          </cell>
          <cell r="B72" t="str">
            <v>山形ジュニアバトントワリングスクール</v>
          </cell>
          <cell r="C72" t="str">
            <v>やまがたじゅにあばとんとわりんぐすくーる</v>
          </cell>
          <cell r="D72" t="str">
            <v>浅沼　夏奈</v>
          </cell>
          <cell r="E72">
            <v>0</v>
          </cell>
          <cell r="F72" t="str">
            <v>997-0032</v>
          </cell>
          <cell r="G72" t="str">
            <v>山形県鶴岡市上畑町8-62-1</v>
          </cell>
          <cell r="H72" t="str">
            <v>0235-22-8146</v>
          </cell>
          <cell r="I72" t="str">
            <v>0235-22-8146</v>
          </cell>
          <cell r="J72" t="str">
            <v>080-1832-1702</v>
          </cell>
          <cell r="K72">
            <v>0</v>
          </cell>
          <cell r="L72" t="str">
            <v>浅沼　夏奈</v>
          </cell>
          <cell r="M72">
            <v>0</v>
          </cell>
          <cell r="N72" t="str">
            <v>997-0032</v>
          </cell>
          <cell r="O72" t="str">
            <v>山形県鶴岡市上畑町8-62-1</v>
          </cell>
          <cell r="P72" t="str">
            <v>0235-22-8146</v>
          </cell>
          <cell r="Q72" t="str">
            <v>0235-22-8146</v>
          </cell>
          <cell r="R72" t="str">
            <v>080-1832-1702</v>
          </cell>
          <cell r="S72" t="str">
            <v/>
          </cell>
          <cell r="T72" t="str">
            <v>山形県</v>
          </cell>
          <cell r="U72" t="str">
            <v>一般</v>
          </cell>
        </row>
        <row r="73">
          <cell r="A73" t="str">
            <v>B5G0023</v>
          </cell>
          <cell r="B73" t="str">
            <v>ＰＬ山形ＭＢＡ</v>
          </cell>
          <cell r="C73" t="str">
            <v>ぴーえるやまがたえむびーえい</v>
          </cell>
          <cell r="D73" t="str">
            <v>澤　拓雄</v>
          </cell>
          <cell r="E73" t="str">
            <v>団体長</v>
          </cell>
          <cell r="F73" t="str">
            <v>992-0017</v>
          </cell>
          <cell r="G73" t="str">
            <v>山形県米沢市桜木町1-74</v>
          </cell>
          <cell r="H73" t="str">
            <v>0238-21-3332</v>
          </cell>
          <cell r="I73" t="str">
            <v>0238-21-3303</v>
          </cell>
          <cell r="J73">
            <v>0</v>
          </cell>
          <cell r="K73">
            <v>0</v>
          </cell>
          <cell r="L73" t="str">
            <v>澤　拓雄</v>
          </cell>
          <cell r="M73" t="str">
            <v>団体長</v>
          </cell>
          <cell r="N73" t="str">
            <v>992-0017</v>
          </cell>
          <cell r="O73" t="str">
            <v>山形県米沢市桜木町1-74</v>
          </cell>
          <cell r="P73" t="str">
            <v>0238-21-3332</v>
          </cell>
          <cell r="Q73" t="str">
            <v>0238-21-3308</v>
          </cell>
          <cell r="R73">
            <v>0</v>
          </cell>
          <cell r="S73" t="str">
            <v/>
          </cell>
          <cell r="T73" t="str">
            <v>山形県</v>
          </cell>
          <cell r="U73" t="str">
            <v>一般</v>
          </cell>
        </row>
        <row r="74">
          <cell r="A74" t="str">
            <v>B5G0045</v>
          </cell>
          <cell r="B74" t="str">
            <v>山形バトンソサエティー</v>
          </cell>
          <cell r="C74" t="str">
            <v>やまがたばとんそさえてぃー</v>
          </cell>
          <cell r="D74" t="str">
            <v>石黒　理恵</v>
          </cell>
          <cell r="E74" t="str">
            <v>代表</v>
          </cell>
          <cell r="F74" t="str">
            <v>990-0881</v>
          </cell>
          <cell r="G74" t="str">
            <v>山形県山形市瀬波2-6-20</v>
          </cell>
          <cell r="H74" t="str">
            <v>023-681-1097</v>
          </cell>
          <cell r="I74" t="str">
            <v>023-681-1097</v>
          </cell>
          <cell r="J74" t="str">
            <v>090-4316-0413</v>
          </cell>
          <cell r="K74">
            <v>0</v>
          </cell>
          <cell r="L74" t="str">
            <v>石黒　理恵</v>
          </cell>
          <cell r="M74" t="str">
            <v>代表</v>
          </cell>
          <cell r="N74" t="str">
            <v>990-0881</v>
          </cell>
          <cell r="O74" t="str">
            <v>山形県山形市瀬波2-6-20</v>
          </cell>
          <cell r="P74" t="str">
            <v>023-681-1097</v>
          </cell>
          <cell r="Q74" t="str">
            <v>023-681-1097</v>
          </cell>
          <cell r="R74" t="str">
            <v>090-4316-0413</v>
          </cell>
          <cell r="S74">
            <v>0</v>
          </cell>
          <cell r="T74" t="str">
            <v>山形県</v>
          </cell>
          <cell r="U74" t="str">
            <v>一般</v>
          </cell>
        </row>
        <row r="75">
          <cell r="A75" t="str">
            <v>退会</v>
          </cell>
          <cell r="B75" t="str">
            <v>スターフェスティバル仙台Ｊｒ☆</v>
          </cell>
          <cell r="C75" t="str">
            <v>すたーふぇすてぃばるせんだいじゅにあ</v>
          </cell>
          <cell r="D75" t="str">
            <v>柳田　由美子</v>
          </cell>
          <cell r="E75">
            <v>0</v>
          </cell>
          <cell r="F75" t="str">
            <v>983-0833</v>
          </cell>
          <cell r="G75" t="str">
            <v>宮城県仙台市宮城野区東仙台6-18-1-204</v>
          </cell>
          <cell r="H75">
            <v>0</v>
          </cell>
          <cell r="I75">
            <v>0</v>
          </cell>
          <cell r="J75">
            <v>0</v>
          </cell>
          <cell r="K75">
            <v>0</v>
          </cell>
          <cell r="L75" t="str">
            <v>岩崎　博美</v>
          </cell>
          <cell r="M75">
            <v>0</v>
          </cell>
          <cell r="N75" t="str">
            <v>983-0833</v>
          </cell>
          <cell r="O75" t="str">
            <v>宮城県仙台市宮城野区東仙台6-21-15-306　石川様方</v>
          </cell>
          <cell r="P75" t="str">
            <v>022-256-1357</v>
          </cell>
          <cell r="Q75" t="str">
            <v>022-256-1357</v>
          </cell>
          <cell r="R75" t="str">
            <v>090-4311-3881</v>
          </cell>
          <cell r="S75" t="str">
            <v>@</v>
          </cell>
          <cell r="T75" t="str">
            <v>宮城県</v>
          </cell>
          <cell r="U75" t="str">
            <v>一般</v>
          </cell>
        </row>
      </sheetData>
      <sheetData sheetId="2"/>
      <sheetData sheetId="3">
        <row r="2">
          <cell r="R2">
            <v>0</v>
          </cell>
        </row>
      </sheetData>
      <sheetData sheetId="4">
        <row r="2">
          <cell r="R2">
            <v>0</v>
          </cell>
        </row>
      </sheetData>
      <sheetData sheetId="5">
        <row r="2">
          <cell r="R2">
            <v>0</v>
          </cell>
        </row>
      </sheetData>
      <sheetData sheetId="6">
        <row r="2">
          <cell r="R2">
            <v>0</v>
          </cell>
        </row>
      </sheetData>
      <sheetData sheetId="7">
        <row r="2">
          <cell r="R2">
            <v>0</v>
          </cell>
        </row>
      </sheetData>
      <sheetData sheetId="8">
        <row r="2">
          <cell r="R2">
            <v>0</v>
          </cell>
        </row>
      </sheetData>
      <sheetData sheetId="9">
        <row r="2">
          <cell r="R2">
            <v>0</v>
          </cell>
        </row>
      </sheetData>
      <sheetData sheetId="10">
        <row r="2">
          <cell r="R2">
            <v>0</v>
          </cell>
        </row>
      </sheetData>
      <sheetData sheetId="11">
        <row r="2">
          <cell r="R2">
            <v>0</v>
          </cell>
        </row>
      </sheetData>
      <sheetData sheetId="12">
        <row r="2">
          <cell r="R2">
            <v>0</v>
          </cell>
        </row>
      </sheetData>
      <sheetData sheetId="13">
        <row r="2">
          <cell r="R2">
            <v>0</v>
          </cell>
        </row>
      </sheetData>
      <sheetData sheetId="14"/>
      <sheetData sheetId="15"/>
      <sheetData sheetId="16"/>
      <sheetData sheetId="17"/>
      <sheetData sheetId="18"/>
      <sheetData sheetId="19"/>
      <sheetData sheetId="20">
        <row r="4">
          <cell r="B4" t="str">
            <v>b00001</v>
          </cell>
          <cell r="C4" t="str">
            <v>B4G0001</v>
          </cell>
          <cell r="D4" t="str">
            <v>平山　由唯</v>
          </cell>
          <cell r="E4" t="str">
            <v>ひらやま　ゆい</v>
          </cell>
          <cell r="F4" t="str">
            <v>保戸野バトン</v>
          </cell>
          <cell r="G4" t="str">
            <v>女</v>
          </cell>
          <cell r="H4">
            <v>37595</v>
          </cell>
          <cell r="I4">
            <v>42005</v>
          </cell>
          <cell r="J4">
            <v>12</v>
          </cell>
          <cell r="K4">
            <v>11</v>
          </cell>
          <cell r="L4" t="str">
            <v>小６</v>
          </cell>
          <cell r="M4" t="str">
            <v>秋田県</v>
          </cell>
        </row>
        <row r="5">
          <cell r="B5" t="str">
            <v>b00002</v>
          </cell>
          <cell r="C5" t="str">
            <v>B4G0001</v>
          </cell>
          <cell r="D5" t="str">
            <v>中村　彩乃</v>
          </cell>
          <cell r="E5" t="str">
            <v>なかむら　あやの</v>
          </cell>
          <cell r="F5" t="str">
            <v>保戸野バトン</v>
          </cell>
          <cell r="G5" t="str">
            <v>女</v>
          </cell>
          <cell r="H5">
            <v>37413</v>
          </cell>
          <cell r="I5">
            <v>42005</v>
          </cell>
          <cell r="J5">
            <v>12</v>
          </cell>
          <cell r="K5">
            <v>11</v>
          </cell>
          <cell r="L5" t="str">
            <v>小６</v>
          </cell>
          <cell r="M5" t="str">
            <v>秋田県</v>
          </cell>
        </row>
        <row r="6">
          <cell r="B6" t="str">
            <v>b00003</v>
          </cell>
          <cell r="C6" t="str">
            <v>B4G0001</v>
          </cell>
          <cell r="D6" t="str">
            <v>吉田　桃子</v>
          </cell>
          <cell r="E6" t="str">
            <v>よしだ　ももこ</v>
          </cell>
          <cell r="F6" t="str">
            <v>保戸野バトン</v>
          </cell>
          <cell r="G6" t="str">
            <v>女</v>
          </cell>
          <cell r="H6">
            <v>37391</v>
          </cell>
          <cell r="I6">
            <v>42005</v>
          </cell>
          <cell r="J6">
            <v>12</v>
          </cell>
          <cell r="K6">
            <v>11</v>
          </cell>
          <cell r="L6" t="str">
            <v>小６</v>
          </cell>
          <cell r="M6" t="str">
            <v>秋田県</v>
          </cell>
        </row>
        <row r="7">
          <cell r="B7" t="str">
            <v>b00004</v>
          </cell>
          <cell r="C7" t="str">
            <v>B4G0001</v>
          </cell>
          <cell r="D7" t="str">
            <v>小泉　咲樹</v>
          </cell>
          <cell r="E7" t="str">
            <v>こいずみ　さき</v>
          </cell>
          <cell r="F7" t="str">
            <v>保戸野バトン</v>
          </cell>
          <cell r="G7" t="str">
            <v>女</v>
          </cell>
          <cell r="H7">
            <v>37315</v>
          </cell>
          <cell r="I7">
            <v>42005</v>
          </cell>
          <cell r="J7">
            <v>12</v>
          </cell>
          <cell r="K7">
            <v>12</v>
          </cell>
          <cell r="L7" t="str">
            <v>中１</v>
          </cell>
          <cell r="M7" t="str">
            <v>秋田県</v>
          </cell>
        </row>
        <row r="8">
          <cell r="B8" t="str">
            <v>b00005</v>
          </cell>
          <cell r="C8" t="str">
            <v>B4G0001</v>
          </cell>
          <cell r="D8" t="str">
            <v>柴田　春凪</v>
          </cell>
          <cell r="E8" t="str">
            <v>しばた　はるな</v>
          </cell>
          <cell r="F8" t="str">
            <v>保戸野バトン</v>
          </cell>
          <cell r="G8" t="str">
            <v>女</v>
          </cell>
          <cell r="H8">
            <v>37019</v>
          </cell>
          <cell r="I8">
            <v>42005</v>
          </cell>
          <cell r="J8">
            <v>13</v>
          </cell>
          <cell r="K8">
            <v>12</v>
          </cell>
          <cell r="L8" t="str">
            <v>中１</v>
          </cell>
          <cell r="M8" t="str">
            <v>秋田県</v>
          </cell>
        </row>
        <row r="9">
          <cell r="B9" t="str">
            <v>b00006</v>
          </cell>
          <cell r="C9" t="str">
            <v>B4G0001</v>
          </cell>
          <cell r="D9" t="str">
            <v>工藤　真理子</v>
          </cell>
          <cell r="E9" t="str">
            <v>くどう　まりこ</v>
          </cell>
          <cell r="F9" t="str">
            <v>保戸野バトン</v>
          </cell>
          <cell r="G9" t="str">
            <v>女</v>
          </cell>
          <cell r="H9">
            <v>37918</v>
          </cell>
          <cell r="I9">
            <v>42005</v>
          </cell>
          <cell r="J9">
            <v>11</v>
          </cell>
          <cell r="K9">
            <v>10</v>
          </cell>
          <cell r="L9" t="str">
            <v>小５</v>
          </cell>
          <cell r="M9" t="str">
            <v>秋田県</v>
          </cell>
        </row>
        <row r="10">
          <cell r="B10" t="str">
            <v>b00007</v>
          </cell>
          <cell r="C10" t="str">
            <v>B4G0001</v>
          </cell>
          <cell r="D10" t="str">
            <v>佐藤　奈美</v>
          </cell>
          <cell r="E10" t="str">
            <v>さとう　なみ</v>
          </cell>
          <cell r="F10" t="str">
            <v>保戸野バトン</v>
          </cell>
          <cell r="G10" t="str">
            <v>女</v>
          </cell>
          <cell r="H10">
            <v>37457</v>
          </cell>
          <cell r="I10">
            <v>42005</v>
          </cell>
          <cell r="J10">
            <v>12</v>
          </cell>
          <cell r="K10">
            <v>11</v>
          </cell>
          <cell r="L10" t="str">
            <v>小６</v>
          </cell>
          <cell r="M10" t="str">
            <v>秋田県</v>
          </cell>
        </row>
        <row r="11">
          <cell r="B11" t="str">
            <v>b00008</v>
          </cell>
          <cell r="C11" t="str">
            <v>B4G0001</v>
          </cell>
          <cell r="D11" t="str">
            <v>平川　紗希</v>
          </cell>
          <cell r="E11" t="str">
            <v>ひらかわ　さき</v>
          </cell>
          <cell r="F11" t="str">
            <v>保戸野バトン</v>
          </cell>
          <cell r="G11" t="str">
            <v>女</v>
          </cell>
          <cell r="H11">
            <v>37165</v>
          </cell>
          <cell r="I11">
            <v>42005</v>
          </cell>
          <cell r="J11">
            <v>13</v>
          </cell>
          <cell r="K11">
            <v>12</v>
          </cell>
          <cell r="L11" t="str">
            <v>中１</v>
          </cell>
          <cell r="M11" t="str">
            <v>秋田県</v>
          </cell>
        </row>
        <row r="12">
          <cell r="B12" t="str">
            <v>b00009</v>
          </cell>
          <cell r="C12" t="str">
            <v>B4G0001</v>
          </cell>
          <cell r="D12" t="str">
            <v>大川　明日海</v>
          </cell>
          <cell r="E12" t="str">
            <v>おおかわ　あすみ</v>
          </cell>
          <cell r="F12" t="str">
            <v>保戸野バトン</v>
          </cell>
          <cell r="G12" t="str">
            <v>女</v>
          </cell>
          <cell r="H12">
            <v>37026</v>
          </cell>
          <cell r="I12">
            <v>42005</v>
          </cell>
          <cell r="J12">
            <v>13</v>
          </cell>
          <cell r="K12">
            <v>12</v>
          </cell>
          <cell r="L12" t="str">
            <v>中１</v>
          </cell>
          <cell r="M12" t="str">
            <v>秋田県</v>
          </cell>
        </row>
        <row r="13">
          <cell r="B13" t="str">
            <v>b00010</v>
          </cell>
          <cell r="C13" t="str">
            <v>B2G0002</v>
          </cell>
          <cell r="D13" t="str">
            <v>冨士　玲奈</v>
          </cell>
          <cell r="E13" t="str">
            <v>ふじ　れいな</v>
          </cell>
          <cell r="F13" t="str">
            <v>Ｙ・Ｓ・Ｙバトンチーム岩手</v>
          </cell>
          <cell r="G13" t="str">
            <v>女</v>
          </cell>
          <cell r="H13">
            <v>37907</v>
          </cell>
          <cell r="I13">
            <v>42005</v>
          </cell>
          <cell r="J13">
            <v>11</v>
          </cell>
          <cell r="K13">
            <v>10</v>
          </cell>
          <cell r="L13" t="str">
            <v>小５</v>
          </cell>
          <cell r="M13" t="str">
            <v>岩手県</v>
          </cell>
        </row>
        <row r="14">
          <cell r="B14" t="str">
            <v>b00011</v>
          </cell>
          <cell r="C14" t="str">
            <v>B2G0002</v>
          </cell>
          <cell r="D14" t="str">
            <v>岩渕　菜乃</v>
          </cell>
          <cell r="E14" t="str">
            <v>いわぶち　なの</v>
          </cell>
          <cell r="F14" t="str">
            <v>Ｙ・Ｓ・Ｙバトンチーム岩手</v>
          </cell>
          <cell r="G14" t="str">
            <v>女</v>
          </cell>
          <cell r="H14">
            <v>36037</v>
          </cell>
          <cell r="I14">
            <v>42005</v>
          </cell>
          <cell r="J14">
            <v>16</v>
          </cell>
          <cell r="K14">
            <v>15</v>
          </cell>
          <cell r="L14" t="str">
            <v>高１</v>
          </cell>
          <cell r="M14" t="str">
            <v>岩手県</v>
          </cell>
        </row>
        <row r="15">
          <cell r="B15" t="str">
            <v>b00012</v>
          </cell>
          <cell r="C15" t="str">
            <v>B2G0002</v>
          </cell>
          <cell r="D15" t="str">
            <v>佐藤　杏美梨</v>
          </cell>
          <cell r="E15" t="str">
            <v>さとう　あみり</v>
          </cell>
          <cell r="F15" t="str">
            <v>Ｙ・Ｓ・Ｙバトンチーム岩手</v>
          </cell>
          <cell r="G15" t="str">
            <v>女</v>
          </cell>
          <cell r="H15">
            <v>36106</v>
          </cell>
          <cell r="I15">
            <v>42005</v>
          </cell>
          <cell r="J15">
            <v>16</v>
          </cell>
          <cell r="K15">
            <v>15</v>
          </cell>
          <cell r="L15" t="str">
            <v>高１</v>
          </cell>
          <cell r="M15" t="str">
            <v>岩手県</v>
          </cell>
        </row>
        <row r="16">
          <cell r="B16" t="str">
            <v>b00013</v>
          </cell>
          <cell r="C16" t="str">
            <v>B2G0002</v>
          </cell>
          <cell r="D16" t="str">
            <v>菅原　花杏</v>
          </cell>
          <cell r="E16" t="str">
            <v>すがわら　かのん</v>
          </cell>
          <cell r="F16" t="str">
            <v>Ｙ・Ｓ・Ｙバトンチーム岩手</v>
          </cell>
          <cell r="G16" t="str">
            <v>女</v>
          </cell>
          <cell r="H16">
            <v>38170</v>
          </cell>
          <cell r="I16">
            <v>42005</v>
          </cell>
          <cell r="J16">
            <v>10</v>
          </cell>
          <cell r="K16">
            <v>9</v>
          </cell>
          <cell r="L16" t="str">
            <v>小４</v>
          </cell>
          <cell r="M16" t="str">
            <v>岩手県</v>
          </cell>
        </row>
        <row r="17">
          <cell r="B17" t="str">
            <v>b00014</v>
          </cell>
          <cell r="C17" t="str">
            <v>B2G0002</v>
          </cell>
          <cell r="D17" t="str">
            <v>菅原　柚菜</v>
          </cell>
          <cell r="E17" t="str">
            <v>すがわら　ゆいな</v>
          </cell>
          <cell r="F17" t="str">
            <v>Ｙ・Ｓ・Ｙバトンチーム岩手</v>
          </cell>
          <cell r="G17" t="str">
            <v>女</v>
          </cell>
          <cell r="H17">
            <v>38548</v>
          </cell>
          <cell r="I17">
            <v>42005</v>
          </cell>
          <cell r="J17">
            <v>9</v>
          </cell>
          <cell r="K17">
            <v>8</v>
          </cell>
          <cell r="L17" t="str">
            <v>小３</v>
          </cell>
          <cell r="M17" t="str">
            <v>岩手県</v>
          </cell>
        </row>
        <row r="18">
          <cell r="B18" t="str">
            <v>b00015</v>
          </cell>
          <cell r="C18" t="str">
            <v>B2G0002</v>
          </cell>
          <cell r="D18" t="str">
            <v>朝倉　朱音</v>
          </cell>
          <cell r="E18" t="str">
            <v>あさくら　あかね</v>
          </cell>
          <cell r="F18" t="str">
            <v>Ｙ・Ｓ・Ｙバトンチーム岩手</v>
          </cell>
          <cell r="G18" t="str">
            <v>女</v>
          </cell>
          <cell r="H18">
            <v>37666</v>
          </cell>
          <cell r="I18">
            <v>42005</v>
          </cell>
          <cell r="J18">
            <v>11</v>
          </cell>
          <cell r="K18">
            <v>11</v>
          </cell>
          <cell r="L18" t="str">
            <v>小６</v>
          </cell>
          <cell r="M18" t="str">
            <v>岩手県</v>
          </cell>
        </row>
        <row r="19">
          <cell r="B19" t="str">
            <v>b00016</v>
          </cell>
          <cell r="C19" t="str">
            <v>B4G0003</v>
          </cell>
          <cell r="D19" t="str">
            <v>安田　七海</v>
          </cell>
          <cell r="E19" t="str">
            <v>やすた　ななみ</v>
          </cell>
          <cell r="F19" t="str">
            <v>バトンメイツＬｉｔｔｌｅ　Ｍｅｒｍａｉｄ</v>
          </cell>
          <cell r="G19" t="str">
            <v>女</v>
          </cell>
          <cell r="H19">
            <v>36884</v>
          </cell>
          <cell r="I19">
            <v>42005</v>
          </cell>
          <cell r="J19">
            <v>14</v>
          </cell>
          <cell r="K19">
            <v>13</v>
          </cell>
          <cell r="L19" t="str">
            <v>中２</v>
          </cell>
          <cell r="M19" t="str">
            <v>秋田県</v>
          </cell>
        </row>
        <row r="20">
          <cell r="B20" t="str">
            <v>b00017</v>
          </cell>
          <cell r="C20" t="str">
            <v>B4G0003</v>
          </cell>
          <cell r="D20" t="str">
            <v>泉　友花</v>
          </cell>
          <cell r="E20" t="str">
            <v>いずみ　ともか</v>
          </cell>
          <cell r="F20" t="str">
            <v>バトンメイツＬｉｔｔｌｅ　Ｍｅｒｍａｉｄ</v>
          </cell>
          <cell r="G20" t="str">
            <v>女</v>
          </cell>
          <cell r="H20">
            <v>37751</v>
          </cell>
          <cell r="I20">
            <v>42005</v>
          </cell>
          <cell r="J20">
            <v>11</v>
          </cell>
          <cell r="K20">
            <v>10</v>
          </cell>
          <cell r="L20" t="str">
            <v>小５</v>
          </cell>
          <cell r="M20" t="str">
            <v>秋田県</v>
          </cell>
        </row>
        <row r="21">
          <cell r="B21" t="str">
            <v>b00018</v>
          </cell>
          <cell r="C21" t="str">
            <v>B4G0003</v>
          </cell>
          <cell r="D21" t="str">
            <v>佐藤　柚子</v>
          </cell>
          <cell r="E21" t="str">
            <v>さとう　ゆず</v>
          </cell>
          <cell r="F21" t="str">
            <v>バトンメイツＬｉｔｔｌｅ　Ｍｅｒｍａｉｄ</v>
          </cell>
          <cell r="G21" t="str">
            <v>女</v>
          </cell>
          <cell r="H21">
            <v>35430</v>
          </cell>
          <cell r="I21">
            <v>42005</v>
          </cell>
          <cell r="J21">
            <v>18</v>
          </cell>
          <cell r="K21">
            <v>17</v>
          </cell>
          <cell r="L21" t="str">
            <v>高３</v>
          </cell>
          <cell r="M21" t="str">
            <v>秋田県</v>
          </cell>
        </row>
        <row r="22">
          <cell r="B22" t="str">
            <v>b00019</v>
          </cell>
          <cell r="C22" t="str">
            <v>B4G0003</v>
          </cell>
          <cell r="D22" t="str">
            <v>笹原　千鶴</v>
          </cell>
          <cell r="E22" t="str">
            <v>ささはら　ちづる</v>
          </cell>
          <cell r="F22" t="str">
            <v>バトンメイツＬｉｔｔｌｅ　Ｍｅｒｍａｉｄ</v>
          </cell>
          <cell r="G22" t="str">
            <v>女</v>
          </cell>
          <cell r="H22">
            <v>35479</v>
          </cell>
          <cell r="I22">
            <v>42005</v>
          </cell>
          <cell r="J22">
            <v>17</v>
          </cell>
          <cell r="K22">
            <v>17</v>
          </cell>
          <cell r="L22" t="str">
            <v>高３</v>
          </cell>
          <cell r="M22" t="str">
            <v>秋田県</v>
          </cell>
        </row>
        <row r="23">
          <cell r="B23" t="str">
            <v>b00020</v>
          </cell>
          <cell r="C23" t="str">
            <v>B4G0003</v>
          </cell>
          <cell r="D23" t="str">
            <v>清水　彩水</v>
          </cell>
          <cell r="E23" t="str">
            <v>しみず　あやみ</v>
          </cell>
          <cell r="F23" t="str">
            <v>バトンメイツＬｉｔｔｌｅ　Ｍｅｒｍａｉｄ</v>
          </cell>
          <cell r="G23" t="str">
            <v>女</v>
          </cell>
          <cell r="H23">
            <v>35934</v>
          </cell>
          <cell r="I23">
            <v>42005</v>
          </cell>
          <cell r="J23">
            <v>16</v>
          </cell>
          <cell r="K23">
            <v>15</v>
          </cell>
          <cell r="L23" t="str">
            <v>高１</v>
          </cell>
          <cell r="M23" t="str">
            <v>秋田県</v>
          </cell>
        </row>
        <row r="24">
          <cell r="B24" t="str">
            <v>b00021</v>
          </cell>
          <cell r="C24" t="str">
            <v>B4G0003</v>
          </cell>
          <cell r="D24" t="str">
            <v>佐藤　穂香</v>
          </cell>
          <cell r="E24" t="str">
            <v>さとう　ほのか</v>
          </cell>
          <cell r="F24" t="str">
            <v>バトンメイツＬｉｔｔｌｅ　Ｍｅｒｍａｉｄ</v>
          </cell>
          <cell r="G24" t="str">
            <v>女</v>
          </cell>
          <cell r="H24">
            <v>36210</v>
          </cell>
          <cell r="I24">
            <v>42005</v>
          </cell>
          <cell r="J24">
            <v>15</v>
          </cell>
          <cell r="K24">
            <v>15</v>
          </cell>
          <cell r="L24" t="str">
            <v>高１</v>
          </cell>
          <cell r="M24" t="str">
            <v>秋田県</v>
          </cell>
        </row>
        <row r="25">
          <cell r="B25" t="str">
            <v>b00022</v>
          </cell>
          <cell r="C25" t="str">
            <v>B4G0003</v>
          </cell>
          <cell r="D25" t="str">
            <v>小坂　葉月</v>
          </cell>
          <cell r="E25" t="str">
            <v>こさか　はづき</v>
          </cell>
          <cell r="F25" t="str">
            <v>バトンメイツＬｉｔｔｌｅ　Ｍｅｒｍａｉｄ</v>
          </cell>
          <cell r="G25" t="str">
            <v>女</v>
          </cell>
          <cell r="H25">
            <v>35906</v>
          </cell>
          <cell r="I25">
            <v>42005</v>
          </cell>
          <cell r="J25">
            <v>16</v>
          </cell>
          <cell r="K25">
            <v>15</v>
          </cell>
          <cell r="L25" t="str">
            <v>高１</v>
          </cell>
          <cell r="M25" t="str">
            <v>秋田県</v>
          </cell>
        </row>
        <row r="26">
          <cell r="B26" t="str">
            <v>b00023</v>
          </cell>
          <cell r="C26" t="str">
            <v>B4G0003</v>
          </cell>
          <cell r="D26" t="str">
            <v>松田　渚</v>
          </cell>
          <cell r="E26" t="str">
            <v>まつだ　なぎさ</v>
          </cell>
          <cell r="F26" t="str">
            <v>バトンメイツＬｉｔｔｌｅ　Ｍｅｒｍａｉｄ</v>
          </cell>
          <cell r="G26" t="str">
            <v>女</v>
          </cell>
          <cell r="H26">
            <v>36007</v>
          </cell>
          <cell r="I26">
            <v>42005</v>
          </cell>
          <cell r="J26">
            <v>16</v>
          </cell>
          <cell r="K26">
            <v>15</v>
          </cell>
          <cell r="L26" t="str">
            <v>高１</v>
          </cell>
          <cell r="M26" t="str">
            <v>秋田県</v>
          </cell>
        </row>
        <row r="27">
          <cell r="B27" t="str">
            <v>b00024</v>
          </cell>
          <cell r="C27" t="str">
            <v>B4G0003</v>
          </cell>
          <cell r="D27" t="str">
            <v>佐藤　結夏</v>
          </cell>
          <cell r="E27" t="str">
            <v>さとう　ゆいか</v>
          </cell>
          <cell r="F27" t="str">
            <v>バトンメイツＬｉｔｔｌｅ　Ｍｅｒｍａｉｄ</v>
          </cell>
          <cell r="G27" t="str">
            <v>女</v>
          </cell>
          <cell r="H27">
            <v>36359</v>
          </cell>
          <cell r="I27">
            <v>42005</v>
          </cell>
          <cell r="J27">
            <v>15</v>
          </cell>
          <cell r="K27">
            <v>14</v>
          </cell>
          <cell r="L27" t="str">
            <v>中３</v>
          </cell>
          <cell r="M27" t="str">
            <v>秋田県</v>
          </cell>
          <cell r="O27">
            <v>1</v>
          </cell>
          <cell r="P27" t="str">
            <v>未就学</v>
          </cell>
        </row>
        <row r="28">
          <cell r="B28" t="str">
            <v>b00025</v>
          </cell>
          <cell r="C28" t="str">
            <v>B4G0003</v>
          </cell>
          <cell r="D28" t="str">
            <v>武藤　舞</v>
          </cell>
          <cell r="E28" t="str">
            <v>むとう　まい</v>
          </cell>
          <cell r="F28" t="str">
            <v>バトンメイツＬｉｔｔｌｅ　Ｍｅｒｍａｉｄ</v>
          </cell>
          <cell r="G28" t="str">
            <v>女</v>
          </cell>
          <cell r="H28">
            <v>37213</v>
          </cell>
          <cell r="I28">
            <v>42005</v>
          </cell>
          <cell r="J28">
            <v>13</v>
          </cell>
          <cell r="K28">
            <v>12</v>
          </cell>
          <cell r="L28" t="str">
            <v>中１</v>
          </cell>
          <cell r="M28" t="str">
            <v>秋田県</v>
          </cell>
          <cell r="O28">
            <v>2</v>
          </cell>
          <cell r="P28" t="str">
            <v>未就学</v>
          </cell>
        </row>
        <row r="29">
          <cell r="B29" t="str">
            <v>b00026</v>
          </cell>
          <cell r="C29" t="str">
            <v>B4G0003</v>
          </cell>
          <cell r="D29" t="str">
            <v>庄司　芽未美</v>
          </cell>
          <cell r="E29" t="str">
            <v>しょうじ　めいみ</v>
          </cell>
          <cell r="F29" t="str">
            <v>バトンメイツＬｉｔｔｌｅ　Ｍｅｒｍａｉｄ</v>
          </cell>
          <cell r="G29" t="str">
            <v>女</v>
          </cell>
          <cell r="H29">
            <v>37104</v>
          </cell>
          <cell r="I29">
            <v>42005</v>
          </cell>
          <cell r="J29">
            <v>13</v>
          </cell>
          <cell r="K29">
            <v>12</v>
          </cell>
          <cell r="L29" t="str">
            <v>中１</v>
          </cell>
          <cell r="M29" t="str">
            <v>秋田県</v>
          </cell>
          <cell r="O29">
            <v>3</v>
          </cell>
          <cell r="P29" t="str">
            <v>未就学</v>
          </cell>
        </row>
        <row r="30">
          <cell r="B30" t="str">
            <v>b00027</v>
          </cell>
          <cell r="C30" t="str">
            <v>B4G0003</v>
          </cell>
          <cell r="D30" t="str">
            <v>吉川　萌子</v>
          </cell>
          <cell r="E30" t="str">
            <v>きかわ　もえこ</v>
          </cell>
          <cell r="F30" t="str">
            <v>バトンメイツＬｉｔｔｌｅ　Ｍｅｒｍａｉｄ</v>
          </cell>
          <cell r="G30" t="str">
            <v>女</v>
          </cell>
          <cell r="H30">
            <v>37023</v>
          </cell>
          <cell r="I30">
            <v>42005</v>
          </cell>
          <cell r="J30">
            <v>13</v>
          </cell>
          <cell r="K30">
            <v>12</v>
          </cell>
          <cell r="L30" t="str">
            <v>中１</v>
          </cell>
          <cell r="M30" t="str">
            <v>秋田県</v>
          </cell>
          <cell r="O30">
            <v>4</v>
          </cell>
          <cell r="P30" t="str">
            <v>未就学</v>
          </cell>
        </row>
        <row r="31">
          <cell r="B31" t="str">
            <v>b00028</v>
          </cell>
          <cell r="C31" t="str">
            <v>B4G0003</v>
          </cell>
          <cell r="D31" t="str">
            <v>田村　茉衣子</v>
          </cell>
          <cell r="E31" t="str">
            <v>たむら　まいこ</v>
          </cell>
          <cell r="F31" t="str">
            <v>バトンメイツＬｉｔｔｌｅ　Ｍｅｒｍａｉｄ</v>
          </cell>
          <cell r="G31" t="str">
            <v>女</v>
          </cell>
          <cell r="H31">
            <v>35422</v>
          </cell>
          <cell r="I31">
            <v>42005</v>
          </cell>
          <cell r="J31">
            <v>18</v>
          </cell>
          <cell r="K31">
            <v>17</v>
          </cell>
          <cell r="L31" t="str">
            <v>高３</v>
          </cell>
          <cell r="M31" t="str">
            <v>秋田県</v>
          </cell>
          <cell r="O31">
            <v>5</v>
          </cell>
          <cell r="P31" t="str">
            <v>未就学</v>
          </cell>
        </row>
        <row r="32">
          <cell r="B32" t="str">
            <v>b00029</v>
          </cell>
          <cell r="C32" t="str">
            <v>B4G0003</v>
          </cell>
          <cell r="D32" t="str">
            <v>斉藤　音綺</v>
          </cell>
          <cell r="E32" t="str">
            <v>さいとう　のあ</v>
          </cell>
          <cell r="F32" t="str">
            <v>バトンメイツＬｉｔｔｌｅ　Ｍｅｒｍａｉｄ</v>
          </cell>
          <cell r="G32" t="str">
            <v>女</v>
          </cell>
          <cell r="H32">
            <v>36949</v>
          </cell>
          <cell r="I32">
            <v>42005</v>
          </cell>
          <cell r="J32">
            <v>13</v>
          </cell>
          <cell r="K32">
            <v>13</v>
          </cell>
          <cell r="L32" t="str">
            <v>中２</v>
          </cell>
          <cell r="M32" t="str">
            <v>秋田県</v>
          </cell>
          <cell r="O32">
            <v>6</v>
          </cell>
          <cell r="P32" t="str">
            <v>小１</v>
          </cell>
        </row>
        <row r="33">
          <cell r="B33" t="str">
            <v>b00030</v>
          </cell>
          <cell r="C33" t="str">
            <v>B4G0003</v>
          </cell>
          <cell r="D33" t="str">
            <v>角崎　詩歩</v>
          </cell>
          <cell r="E33" t="str">
            <v>つのざき　しほ</v>
          </cell>
          <cell r="F33" t="str">
            <v>バトンメイツＬｉｔｔｌｅ　Ｍｅｒｍａｉｄ</v>
          </cell>
          <cell r="G33" t="str">
            <v>女</v>
          </cell>
          <cell r="H33">
            <v>37018</v>
          </cell>
          <cell r="I33">
            <v>42005</v>
          </cell>
          <cell r="J33">
            <v>13</v>
          </cell>
          <cell r="K33">
            <v>12</v>
          </cell>
          <cell r="L33" t="str">
            <v>中１</v>
          </cell>
          <cell r="M33" t="str">
            <v>秋田県</v>
          </cell>
          <cell r="O33">
            <v>7</v>
          </cell>
          <cell r="P33" t="str">
            <v>小２</v>
          </cell>
        </row>
        <row r="34">
          <cell r="B34" t="str">
            <v>b00031</v>
          </cell>
          <cell r="C34" t="str">
            <v>B5G0004</v>
          </cell>
          <cell r="D34" t="str">
            <v>小鷹　花</v>
          </cell>
          <cell r="E34" t="str">
            <v>こたか　はんな</v>
          </cell>
          <cell r="F34" t="str">
            <v>鶴岡バトンスクールＲａｙ</v>
          </cell>
          <cell r="G34" t="str">
            <v>女</v>
          </cell>
          <cell r="H34">
            <v>37700</v>
          </cell>
          <cell r="I34">
            <v>42005</v>
          </cell>
          <cell r="J34">
            <v>11</v>
          </cell>
          <cell r="K34">
            <v>11</v>
          </cell>
          <cell r="L34" t="str">
            <v>小６</v>
          </cell>
          <cell r="M34" t="str">
            <v>秋田県</v>
          </cell>
          <cell r="O34">
            <v>8</v>
          </cell>
          <cell r="P34" t="str">
            <v>小３</v>
          </cell>
        </row>
        <row r="35">
          <cell r="B35" t="str">
            <v>b00032</v>
          </cell>
          <cell r="C35" t="str">
            <v>B5G0004</v>
          </cell>
          <cell r="D35" t="str">
            <v>小鷹　更</v>
          </cell>
          <cell r="E35" t="str">
            <v>こたか　さら</v>
          </cell>
          <cell r="F35" t="str">
            <v>鶴岡バトンスクールＲａｙ</v>
          </cell>
          <cell r="G35" t="str">
            <v>女</v>
          </cell>
          <cell r="H35">
            <v>38249</v>
          </cell>
          <cell r="I35">
            <v>42005</v>
          </cell>
          <cell r="J35">
            <v>10</v>
          </cell>
          <cell r="K35">
            <v>9</v>
          </cell>
          <cell r="L35" t="str">
            <v>小４</v>
          </cell>
          <cell r="M35" t="str">
            <v>秋田県</v>
          </cell>
          <cell r="O35">
            <v>9</v>
          </cell>
          <cell r="P35" t="str">
            <v>小４</v>
          </cell>
        </row>
        <row r="36">
          <cell r="B36" t="str">
            <v>b00033</v>
          </cell>
          <cell r="C36" t="str">
            <v>B5G0004</v>
          </cell>
          <cell r="D36" t="str">
            <v>恩田　未来</v>
          </cell>
          <cell r="E36" t="str">
            <v>おんた　みく</v>
          </cell>
          <cell r="F36" t="str">
            <v>鶴岡バトンスクールＲａｙ</v>
          </cell>
          <cell r="G36" t="str">
            <v>女</v>
          </cell>
          <cell r="H36">
            <v>37409</v>
          </cell>
          <cell r="I36">
            <v>42005</v>
          </cell>
          <cell r="J36">
            <v>12</v>
          </cell>
          <cell r="K36">
            <v>11</v>
          </cell>
          <cell r="L36" t="str">
            <v>小６</v>
          </cell>
          <cell r="M36" t="str">
            <v>秋田県</v>
          </cell>
          <cell r="O36">
            <v>10</v>
          </cell>
          <cell r="P36" t="str">
            <v>小５</v>
          </cell>
        </row>
        <row r="37">
          <cell r="B37" t="str">
            <v>b00034</v>
          </cell>
          <cell r="C37" t="str">
            <v>B5G0004</v>
          </cell>
          <cell r="D37" t="str">
            <v>恩田　紗希</v>
          </cell>
          <cell r="E37" t="str">
            <v>おんた　さき</v>
          </cell>
          <cell r="F37" t="str">
            <v>鶴岡バトンスクールＲａｙ</v>
          </cell>
          <cell r="G37" t="str">
            <v>女</v>
          </cell>
          <cell r="H37">
            <v>38611</v>
          </cell>
          <cell r="I37">
            <v>42005</v>
          </cell>
          <cell r="J37">
            <v>9</v>
          </cell>
          <cell r="K37">
            <v>8</v>
          </cell>
          <cell r="L37" t="str">
            <v>小３</v>
          </cell>
          <cell r="M37" t="str">
            <v>秋田県</v>
          </cell>
          <cell r="O37">
            <v>11</v>
          </cell>
          <cell r="P37" t="str">
            <v>小６</v>
          </cell>
        </row>
        <row r="38">
          <cell r="B38" t="str">
            <v>b00035</v>
          </cell>
          <cell r="C38" t="str">
            <v>B5G0004</v>
          </cell>
          <cell r="D38" t="str">
            <v>堀口　夢</v>
          </cell>
          <cell r="E38" t="str">
            <v>ほりぐち　ゆりあ</v>
          </cell>
          <cell r="F38" t="str">
            <v>鶴岡バトンスクールＲａｙ</v>
          </cell>
          <cell r="G38" t="str">
            <v>女</v>
          </cell>
          <cell r="H38">
            <v>38180</v>
          </cell>
          <cell r="I38">
            <v>42005</v>
          </cell>
          <cell r="J38">
            <v>10</v>
          </cell>
          <cell r="K38">
            <v>9</v>
          </cell>
          <cell r="L38" t="str">
            <v>小４</v>
          </cell>
          <cell r="M38" t="str">
            <v>秋田県</v>
          </cell>
          <cell r="O38">
            <v>12</v>
          </cell>
          <cell r="P38" t="str">
            <v>中１</v>
          </cell>
        </row>
        <row r="39">
          <cell r="B39" t="str">
            <v>b00036</v>
          </cell>
          <cell r="C39" t="str">
            <v>B5G0004</v>
          </cell>
          <cell r="D39" t="str">
            <v>菅原　音羽</v>
          </cell>
          <cell r="E39" t="str">
            <v>すがわら　おとは</v>
          </cell>
          <cell r="F39" t="str">
            <v>鶴岡バトンスクールＲａｙ</v>
          </cell>
          <cell r="G39" t="str">
            <v>女</v>
          </cell>
          <cell r="H39">
            <v>38686</v>
          </cell>
          <cell r="I39">
            <v>42005</v>
          </cell>
          <cell r="J39">
            <v>9</v>
          </cell>
          <cell r="K39">
            <v>8</v>
          </cell>
          <cell r="L39" t="str">
            <v>小３</v>
          </cell>
          <cell r="M39" t="str">
            <v>秋田県</v>
          </cell>
          <cell r="O39">
            <v>13</v>
          </cell>
          <cell r="P39" t="str">
            <v>中２</v>
          </cell>
        </row>
        <row r="40">
          <cell r="B40" t="str">
            <v>b00037</v>
          </cell>
          <cell r="C40" t="str">
            <v>B5G0004</v>
          </cell>
          <cell r="D40" t="str">
            <v>黒木　光彩</v>
          </cell>
          <cell r="E40" t="str">
            <v>くろき　ひいろ</v>
          </cell>
          <cell r="F40" t="str">
            <v>鶴岡バトンスクールＲａｙ</v>
          </cell>
          <cell r="G40" t="str">
            <v>女</v>
          </cell>
          <cell r="H40">
            <v>37937</v>
          </cell>
          <cell r="I40">
            <v>42005</v>
          </cell>
          <cell r="J40">
            <v>11</v>
          </cell>
          <cell r="K40">
            <v>10</v>
          </cell>
          <cell r="L40" t="str">
            <v>小５</v>
          </cell>
          <cell r="M40" t="str">
            <v>秋田県</v>
          </cell>
          <cell r="O40">
            <v>14</v>
          </cell>
          <cell r="P40" t="str">
            <v>中３</v>
          </cell>
        </row>
        <row r="41">
          <cell r="B41" t="str">
            <v>b00038</v>
          </cell>
          <cell r="C41" t="str">
            <v>B5G0004</v>
          </cell>
          <cell r="D41" t="str">
            <v>百瀬　寧々</v>
          </cell>
          <cell r="E41" t="str">
            <v>ももせ　ねね</v>
          </cell>
          <cell r="F41" t="str">
            <v>鶴岡バトンスクールＲａｙ</v>
          </cell>
          <cell r="G41" t="str">
            <v>女</v>
          </cell>
          <cell r="H41">
            <v>38151</v>
          </cell>
          <cell r="I41">
            <v>42005</v>
          </cell>
          <cell r="J41">
            <v>10</v>
          </cell>
          <cell r="K41">
            <v>9</v>
          </cell>
          <cell r="L41" t="str">
            <v>小４</v>
          </cell>
          <cell r="M41" t="str">
            <v>秋田県</v>
          </cell>
          <cell r="O41">
            <v>15</v>
          </cell>
          <cell r="P41" t="str">
            <v>高１</v>
          </cell>
        </row>
        <row r="42">
          <cell r="B42" t="str">
            <v>b00039</v>
          </cell>
          <cell r="C42" t="str">
            <v>B5G0004</v>
          </cell>
          <cell r="D42" t="str">
            <v>五十嵐　愛莉</v>
          </cell>
          <cell r="E42" t="str">
            <v>いがらし　あいり</v>
          </cell>
          <cell r="F42" t="str">
            <v>鶴岡バトンスクールＲａｙ</v>
          </cell>
          <cell r="G42" t="str">
            <v>女</v>
          </cell>
          <cell r="H42">
            <v>37577</v>
          </cell>
          <cell r="I42">
            <v>42005</v>
          </cell>
          <cell r="J42">
            <v>12</v>
          </cell>
          <cell r="K42">
            <v>11</v>
          </cell>
          <cell r="L42" t="str">
            <v>小６</v>
          </cell>
          <cell r="M42" t="str">
            <v>秋田県</v>
          </cell>
          <cell r="O42">
            <v>16</v>
          </cell>
          <cell r="P42" t="str">
            <v>高２</v>
          </cell>
          <cell r="T42" t="str">
            <v>B4G0001</v>
          </cell>
          <cell r="U42" t="str">
            <v>秋田県</v>
          </cell>
        </row>
        <row r="43">
          <cell r="B43" t="str">
            <v>b00040</v>
          </cell>
          <cell r="C43" t="str">
            <v>B4D0005</v>
          </cell>
          <cell r="D43" t="str">
            <v>藤木　千景</v>
          </cell>
          <cell r="E43" t="str">
            <v>ふじき　ちひろ</v>
          </cell>
          <cell r="F43" t="str">
            <v>秋田市立山王中学校バトン部</v>
          </cell>
          <cell r="G43" t="str">
            <v>女</v>
          </cell>
          <cell r="H43">
            <v>36011</v>
          </cell>
          <cell r="I43">
            <v>42005</v>
          </cell>
          <cell r="J43">
            <v>16</v>
          </cell>
          <cell r="K43">
            <v>15</v>
          </cell>
          <cell r="L43" t="str">
            <v>高１</v>
          </cell>
          <cell r="M43" t="str">
            <v>秋田県</v>
          </cell>
          <cell r="O43">
            <v>17</v>
          </cell>
          <cell r="P43" t="str">
            <v>高３</v>
          </cell>
          <cell r="T43" t="str">
            <v>B2G0002</v>
          </cell>
          <cell r="U43" t="str">
            <v>岩手県</v>
          </cell>
        </row>
        <row r="44">
          <cell r="B44" t="str">
            <v>b00041</v>
          </cell>
          <cell r="C44" t="str">
            <v>B4D0005</v>
          </cell>
          <cell r="D44" t="str">
            <v>兎沢　茅実</v>
          </cell>
          <cell r="E44" t="str">
            <v>とざわ　ちみ</v>
          </cell>
          <cell r="F44" t="str">
            <v>秋田市立山王中学校バトン部</v>
          </cell>
          <cell r="G44" t="str">
            <v>女</v>
          </cell>
          <cell r="H44">
            <v>36043</v>
          </cell>
          <cell r="I44">
            <v>42005</v>
          </cell>
          <cell r="J44">
            <v>16</v>
          </cell>
          <cell r="K44">
            <v>15</v>
          </cell>
          <cell r="L44" t="str">
            <v>高１</v>
          </cell>
          <cell r="M44" t="str">
            <v>秋田県</v>
          </cell>
          <cell r="O44">
            <v>18</v>
          </cell>
          <cell r="P44" t="str">
            <v>大１</v>
          </cell>
          <cell r="T44" t="str">
            <v>B4G0003</v>
          </cell>
          <cell r="U44" t="str">
            <v>秋田県</v>
          </cell>
        </row>
        <row r="45">
          <cell r="B45" t="str">
            <v>b00042</v>
          </cell>
          <cell r="C45" t="str">
            <v>B4D0005</v>
          </cell>
          <cell r="D45" t="str">
            <v>阿部　眞子</v>
          </cell>
          <cell r="E45" t="str">
            <v>あべ　まこ</v>
          </cell>
          <cell r="F45" t="str">
            <v>秋田市立山王中学校バトン部</v>
          </cell>
          <cell r="G45" t="str">
            <v>女</v>
          </cell>
          <cell r="H45">
            <v>36594</v>
          </cell>
          <cell r="I45">
            <v>42005</v>
          </cell>
          <cell r="J45">
            <v>14</v>
          </cell>
          <cell r="K45">
            <v>14</v>
          </cell>
          <cell r="L45" t="str">
            <v>中３</v>
          </cell>
          <cell r="M45" t="str">
            <v>秋田県</v>
          </cell>
          <cell r="O45">
            <v>19</v>
          </cell>
          <cell r="P45" t="str">
            <v>大２</v>
          </cell>
          <cell r="T45" t="str">
            <v>B5G0004</v>
          </cell>
          <cell r="U45" t="str">
            <v>山形県</v>
          </cell>
        </row>
        <row r="46">
          <cell r="B46" t="str">
            <v>b00043</v>
          </cell>
          <cell r="C46" t="str">
            <v>B4D0005</v>
          </cell>
          <cell r="D46" t="str">
            <v>鈴木　理子</v>
          </cell>
          <cell r="E46" t="str">
            <v>すずき　りこ</v>
          </cell>
          <cell r="F46" t="str">
            <v>秋田市立山王中学校バトン部</v>
          </cell>
          <cell r="G46" t="str">
            <v>女</v>
          </cell>
          <cell r="H46">
            <v>36350</v>
          </cell>
          <cell r="I46">
            <v>42005</v>
          </cell>
          <cell r="J46">
            <v>15</v>
          </cell>
          <cell r="K46">
            <v>14</v>
          </cell>
          <cell r="L46" t="str">
            <v>中３</v>
          </cell>
          <cell r="M46" t="str">
            <v>秋田県</v>
          </cell>
          <cell r="O46">
            <v>20</v>
          </cell>
          <cell r="P46" t="str">
            <v>大３</v>
          </cell>
          <cell r="T46" t="str">
            <v>B1C0012</v>
          </cell>
          <cell r="U46" t="str">
            <v>青森県</v>
          </cell>
        </row>
        <row r="47">
          <cell r="B47" t="str">
            <v>b00044</v>
          </cell>
          <cell r="C47" t="str">
            <v>B4D0005</v>
          </cell>
          <cell r="D47" t="str">
            <v>飯村　南月</v>
          </cell>
          <cell r="E47" t="str">
            <v>いいむら　なつき</v>
          </cell>
          <cell r="F47" t="str">
            <v>秋田市立山王中学校バトン部</v>
          </cell>
          <cell r="G47" t="str">
            <v>女</v>
          </cell>
          <cell r="H47">
            <v>36617</v>
          </cell>
          <cell r="I47">
            <v>42005</v>
          </cell>
          <cell r="J47">
            <v>14</v>
          </cell>
          <cell r="K47">
            <v>14</v>
          </cell>
          <cell r="L47" t="str">
            <v>中３</v>
          </cell>
          <cell r="M47" t="str">
            <v>秋田県</v>
          </cell>
          <cell r="O47">
            <v>21</v>
          </cell>
          <cell r="P47" t="str">
            <v>大４</v>
          </cell>
          <cell r="T47" t="str">
            <v>B1C0030</v>
          </cell>
          <cell r="U47" t="str">
            <v>青森県</v>
          </cell>
        </row>
        <row r="48">
          <cell r="B48" t="str">
            <v>b00045</v>
          </cell>
          <cell r="C48" t="str">
            <v>B4D0005</v>
          </cell>
          <cell r="D48" t="str">
            <v>徳田　百華</v>
          </cell>
          <cell r="E48" t="str">
            <v>とくた　ももか</v>
          </cell>
          <cell r="F48" t="str">
            <v>秋田市立山王中学校バトン部</v>
          </cell>
          <cell r="G48" t="str">
            <v>女</v>
          </cell>
          <cell r="H48">
            <v>36675</v>
          </cell>
          <cell r="I48">
            <v>42005</v>
          </cell>
          <cell r="J48">
            <v>14</v>
          </cell>
          <cell r="K48">
            <v>13</v>
          </cell>
          <cell r="L48" t="str">
            <v>中２</v>
          </cell>
          <cell r="M48" t="str">
            <v>秋田県</v>
          </cell>
          <cell r="O48">
            <v>22</v>
          </cell>
          <cell r="P48">
            <v>22</v>
          </cell>
          <cell r="T48" t="str">
            <v>B1C0038</v>
          </cell>
          <cell r="U48" t="str">
            <v>青森県</v>
          </cell>
        </row>
        <row r="49">
          <cell r="B49" t="str">
            <v>b00046</v>
          </cell>
          <cell r="C49" t="str">
            <v>B4D0005</v>
          </cell>
          <cell r="D49" t="str">
            <v>丸谷　彩夏</v>
          </cell>
          <cell r="E49" t="str">
            <v>まるや　あやか</v>
          </cell>
          <cell r="F49" t="str">
            <v>秋田市立山王中学校バトン部</v>
          </cell>
          <cell r="G49" t="str">
            <v>女</v>
          </cell>
          <cell r="H49">
            <v>36700</v>
          </cell>
          <cell r="I49">
            <v>42005</v>
          </cell>
          <cell r="J49">
            <v>14</v>
          </cell>
          <cell r="K49">
            <v>13</v>
          </cell>
          <cell r="L49" t="str">
            <v>中２</v>
          </cell>
          <cell r="M49" t="str">
            <v>秋田県</v>
          </cell>
          <cell r="O49">
            <v>23</v>
          </cell>
          <cell r="P49">
            <v>23</v>
          </cell>
          <cell r="T49" t="str">
            <v>B1C0039</v>
          </cell>
          <cell r="U49" t="str">
            <v>青森県</v>
          </cell>
        </row>
        <row r="50">
          <cell r="B50" t="str">
            <v>b00047</v>
          </cell>
          <cell r="C50" t="str">
            <v>B4D0005</v>
          </cell>
          <cell r="D50" t="str">
            <v>上村　美里</v>
          </cell>
          <cell r="E50" t="str">
            <v>うえむら　みり</v>
          </cell>
          <cell r="F50" t="str">
            <v>秋田市立山王中学校バトン部</v>
          </cell>
          <cell r="G50" t="str">
            <v>女</v>
          </cell>
          <cell r="H50">
            <v>36943</v>
          </cell>
          <cell r="I50">
            <v>42005</v>
          </cell>
          <cell r="J50">
            <v>13</v>
          </cell>
          <cell r="K50">
            <v>13</v>
          </cell>
          <cell r="L50" t="str">
            <v>中２</v>
          </cell>
          <cell r="M50" t="str">
            <v>秋田県</v>
          </cell>
          <cell r="O50">
            <v>24</v>
          </cell>
          <cell r="P50">
            <v>24</v>
          </cell>
          <cell r="T50" t="str">
            <v>B1E0008</v>
          </cell>
          <cell r="U50" t="str">
            <v>青森県</v>
          </cell>
        </row>
        <row r="51">
          <cell r="B51" t="str">
            <v>b00048</v>
          </cell>
          <cell r="C51" t="str">
            <v>B4D0005</v>
          </cell>
          <cell r="D51" t="str">
            <v>勝浦　瑞葉</v>
          </cell>
          <cell r="E51" t="str">
            <v>かつうら　みずは</v>
          </cell>
          <cell r="F51" t="str">
            <v>秋田市立山王中学校バトン部</v>
          </cell>
          <cell r="G51" t="str">
            <v>女</v>
          </cell>
          <cell r="H51">
            <v>36719</v>
          </cell>
          <cell r="I51">
            <v>42005</v>
          </cell>
          <cell r="J51">
            <v>14</v>
          </cell>
          <cell r="K51">
            <v>13</v>
          </cell>
          <cell r="L51" t="str">
            <v>中２</v>
          </cell>
          <cell r="M51" t="str">
            <v>秋田県</v>
          </cell>
          <cell r="O51">
            <v>25</v>
          </cell>
          <cell r="P51">
            <v>25</v>
          </cell>
          <cell r="T51" t="str">
            <v>B1E0026</v>
          </cell>
          <cell r="U51" t="str">
            <v>青森県</v>
          </cell>
        </row>
        <row r="52">
          <cell r="B52" t="str">
            <v>b00049</v>
          </cell>
          <cell r="C52" t="str">
            <v>B4D0005</v>
          </cell>
          <cell r="D52" t="str">
            <v>嶋田　弥生</v>
          </cell>
          <cell r="E52" t="str">
            <v>しまだ　やよい</v>
          </cell>
          <cell r="F52" t="str">
            <v>秋田市立山王中学校バトン部</v>
          </cell>
          <cell r="G52" t="str">
            <v>女</v>
          </cell>
          <cell r="H52">
            <v>36979</v>
          </cell>
          <cell r="I52">
            <v>42005</v>
          </cell>
          <cell r="J52">
            <v>13</v>
          </cell>
          <cell r="K52">
            <v>13</v>
          </cell>
          <cell r="L52" t="str">
            <v>中２</v>
          </cell>
          <cell r="M52" t="str">
            <v>秋田県</v>
          </cell>
          <cell r="O52">
            <v>26</v>
          </cell>
          <cell r="P52">
            <v>26</v>
          </cell>
          <cell r="T52" t="str">
            <v>B1G0013</v>
          </cell>
          <cell r="U52" t="str">
            <v>青森県</v>
          </cell>
        </row>
        <row r="53">
          <cell r="B53" t="str">
            <v>b00050</v>
          </cell>
          <cell r="C53" t="str">
            <v>B4D0005</v>
          </cell>
          <cell r="D53" t="str">
            <v>高西　佳菜子</v>
          </cell>
          <cell r="E53" t="str">
            <v>たかにし　かなこ</v>
          </cell>
          <cell r="F53" t="str">
            <v>秋田市立山王中学校バトン部</v>
          </cell>
          <cell r="G53" t="str">
            <v>女</v>
          </cell>
          <cell r="H53">
            <v>36756</v>
          </cell>
          <cell r="I53">
            <v>42005</v>
          </cell>
          <cell r="J53">
            <v>14</v>
          </cell>
          <cell r="K53">
            <v>13</v>
          </cell>
          <cell r="L53" t="str">
            <v>中２</v>
          </cell>
          <cell r="M53" t="str">
            <v>秋田県</v>
          </cell>
          <cell r="O53">
            <v>27</v>
          </cell>
          <cell r="P53">
            <v>27</v>
          </cell>
          <cell r="T53" t="str">
            <v>B1G0017</v>
          </cell>
          <cell r="U53" t="str">
            <v>青森県</v>
          </cell>
        </row>
        <row r="54">
          <cell r="B54" t="str">
            <v>b00051</v>
          </cell>
          <cell r="C54" t="str">
            <v>B4D0005</v>
          </cell>
          <cell r="D54" t="str">
            <v>髙橋　瑠香</v>
          </cell>
          <cell r="E54" t="str">
            <v>たかはし　るか</v>
          </cell>
          <cell r="F54" t="str">
            <v>秋田市立山王中学校バトン部</v>
          </cell>
          <cell r="G54" t="str">
            <v>女</v>
          </cell>
          <cell r="H54">
            <v>36728</v>
          </cell>
          <cell r="I54">
            <v>42005</v>
          </cell>
          <cell r="J54">
            <v>14</v>
          </cell>
          <cell r="K54">
            <v>13</v>
          </cell>
          <cell r="L54" t="str">
            <v>中２</v>
          </cell>
          <cell r="M54" t="str">
            <v>秋田県</v>
          </cell>
          <cell r="O54">
            <v>28</v>
          </cell>
          <cell r="P54">
            <v>28</v>
          </cell>
          <cell r="T54" t="str">
            <v>B1G0021</v>
          </cell>
          <cell r="U54" t="str">
            <v>青森県</v>
          </cell>
        </row>
        <row r="55">
          <cell r="B55" t="str">
            <v>b00052</v>
          </cell>
          <cell r="C55" t="str">
            <v>B4D0005</v>
          </cell>
          <cell r="D55" t="str">
            <v>堀井　明日香</v>
          </cell>
          <cell r="E55" t="str">
            <v>ほりい　あすか</v>
          </cell>
          <cell r="F55" t="str">
            <v>秋田市立山王中学校バトン部</v>
          </cell>
          <cell r="G55" t="str">
            <v>女</v>
          </cell>
          <cell r="H55">
            <v>36671</v>
          </cell>
          <cell r="I55">
            <v>42005</v>
          </cell>
          <cell r="J55">
            <v>14</v>
          </cell>
          <cell r="K55">
            <v>13</v>
          </cell>
          <cell r="L55" t="str">
            <v>中２</v>
          </cell>
          <cell r="M55" t="str">
            <v>秋田県</v>
          </cell>
          <cell r="O55">
            <v>29</v>
          </cell>
          <cell r="P55">
            <v>29</v>
          </cell>
          <cell r="T55" t="str">
            <v>B1G0024</v>
          </cell>
          <cell r="U55" t="str">
            <v>青森県</v>
          </cell>
        </row>
        <row r="56">
          <cell r="B56" t="str">
            <v>b00053</v>
          </cell>
          <cell r="C56" t="str">
            <v>B4D0005</v>
          </cell>
          <cell r="D56" t="str">
            <v>五十嵐　朋花</v>
          </cell>
          <cell r="E56" t="str">
            <v>いがらし　ほのか</v>
          </cell>
          <cell r="F56" t="str">
            <v>秋田市立山王中学校バトン部</v>
          </cell>
          <cell r="G56" t="str">
            <v>女</v>
          </cell>
          <cell r="H56">
            <v>36852</v>
          </cell>
          <cell r="I56">
            <v>42005</v>
          </cell>
          <cell r="J56">
            <v>14</v>
          </cell>
          <cell r="K56">
            <v>13</v>
          </cell>
          <cell r="L56" t="str">
            <v>中２</v>
          </cell>
          <cell r="M56" t="str">
            <v>秋田県</v>
          </cell>
          <cell r="O56">
            <v>30</v>
          </cell>
          <cell r="P56">
            <v>30</v>
          </cell>
          <cell r="T56" t="str">
            <v>B2C0033</v>
          </cell>
          <cell r="U56" t="str">
            <v>岩手県</v>
          </cell>
        </row>
        <row r="57">
          <cell r="B57" t="str">
            <v>b00054</v>
          </cell>
          <cell r="C57" t="str">
            <v>B4D0005</v>
          </cell>
          <cell r="D57" t="str">
            <v>小林　佐和</v>
          </cell>
          <cell r="E57" t="str">
            <v>こばやし　さわ</v>
          </cell>
          <cell r="F57" t="str">
            <v>秋田市立山王中学校バトン部</v>
          </cell>
          <cell r="G57" t="str">
            <v>女</v>
          </cell>
          <cell r="H57">
            <v>36943</v>
          </cell>
          <cell r="I57">
            <v>42005</v>
          </cell>
          <cell r="J57">
            <v>13</v>
          </cell>
          <cell r="K57">
            <v>13</v>
          </cell>
          <cell r="L57" t="str">
            <v>中２</v>
          </cell>
          <cell r="M57" t="str">
            <v>秋田県</v>
          </cell>
          <cell r="O57">
            <v>31</v>
          </cell>
          <cell r="P57">
            <v>31</v>
          </cell>
          <cell r="T57" t="str">
            <v>B2E0031</v>
          </cell>
          <cell r="U57" t="str">
            <v>岩手県</v>
          </cell>
        </row>
        <row r="58">
          <cell r="B58" t="str">
            <v>b00055</v>
          </cell>
          <cell r="C58" t="str">
            <v>B4D0005</v>
          </cell>
          <cell r="D58" t="str">
            <v>佐藤　綾香</v>
          </cell>
          <cell r="E58" t="str">
            <v>さとう　あやか</v>
          </cell>
          <cell r="F58" t="str">
            <v>秋田市立山王中学校バトン部</v>
          </cell>
          <cell r="G58" t="str">
            <v>女</v>
          </cell>
          <cell r="H58">
            <v>36881</v>
          </cell>
          <cell r="I58">
            <v>42005</v>
          </cell>
          <cell r="J58">
            <v>14</v>
          </cell>
          <cell r="K58">
            <v>13</v>
          </cell>
          <cell r="L58" t="str">
            <v>中２</v>
          </cell>
          <cell r="M58" t="str">
            <v>秋田県</v>
          </cell>
          <cell r="O58">
            <v>32</v>
          </cell>
          <cell r="P58">
            <v>32</v>
          </cell>
          <cell r="T58" t="str">
            <v>B2E0035</v>
          </cell>
          <cell r="U58" t="str">
            <v>岩手県</v>
          </cell>
        </row>
        <row r="59">
          <cell r="B59" t="str">
            <v>b00056</v>
          </cell>
          <cell r="C59" t="str">
            <v>B4D0005</v>
          </cell>
          <cell r="D59" t="str">
            <v>吉川　遥</v>
          </cell>
          <cell r="E59" t="str">
            <v>よしかわ　はるか</v>
          </cell>
          <cell r="F59" t="str">
            <v>秋田市立山王中学校バトン部</v>
          </cell>
          <cell r="G59" t="str">
            <v>女</v>
          </cell>
          <cell r="H59">
            <v>36765</v>
          </cell>
          <cell r="I59">
            <v>42005</v>
          </cell>
          <cell r="J59">
            <v>14</v>
          </cell>
          <cell r="K59">
            <v>13</v>
          </cell>
          <cell r="L59" t="str">
            <v>中２</v>
          </cell>
          <cell r="M59" t="str">
            <v>秋田県</v>
          </cell>
          <cell r="O59">
            <v>33</v>
          </cell>
          <cell r="P59">
            <v>33</v>
          </cell>
          <cell r="T59" t="str">
            <v>B2E0040</v>
          </cell>
          <cell r="U59" t="str">
            <v>岩手県</v>
          </cell>
        </row>
        <row r="60">
          <cell r="B60" t="str">
            <v>b00057</v>
          </cell>
          <cell r="C60" t="str">
            <v>B4D0005</v>
          </cell>
          <cell r="D60" t="str">
            <v>長谷部　美紅</v>
          </cell>
          <cell r="E60" t="str">
            <v>はせべ　みく</v>
          </cell>
          <cell r="F60" t="str">
            <v>秋田市立山王中学校バトン部</v>
          </cell>
          <cell r="G60" t="str">
            <v>女</v>
          </cell>
          <cell r="H60">
            <v>36943</v>
          </cell>
          <cell r="I60">
            <v>42005</v>
          </cell>
          <cell r="J60">
            <v>13</v>
          </cell>
          <cell r="K60">
            <v>13</v>
          </cell>
          <cell r="L60" t="str">
            <v>中２</v>
          </cell>
          <cell r="M60" t="str">
            <v>秋田県</v>
          </cell>
          <cell r="O60">
            <v>34</v>
          </cell>
          <cell r="P60">
            <v>34</v>
          </cell>
          <cell r="T60" t="str">
            <v>B2G0014</v>
          </cell>
          <cell r="U60" t="str">
            <v>岩手県</v>
          </cell>
        </row>
        <row r="61">
          <cell r="B61" t="str">
            <v>b00058</v>
          </cell>
          <cell r="C61" t="str">
            <v>B4D0005</v>
          </cell>
          <cell r="D61" t="str">
            <v>高橋　芙実</v>
          </cell>
          <cell r="E61" t="str">
            <v>たかはし　ふみ</v>
          </cell>
          <cell r="F61" t="str">
            <v>秋田市立山王中学校バトン部</v>
          </cell>
          <cell r="G61" t="str">
            <v>女</v>
          </cell>
          <cell r="H61">
            <v>36843</v>
          </cell>
          <cell r="I61">
            <v>42005</v>
          </cell>
          <cell r="J61">
            <v>14</v>
          </cell>
          <cell r="K61">
            <v>13</v>
          </cell>
          <cell r="L61" t="str">
            <v>中２</v>
          </cell>
          <cell r="M61" t="str">
            <v>秋田県</v>
          </cell>
          <cell r="O61">
            <v>35</v>
          </cell>
          <cell r="P61">
            <v>35</v>
          </cell>
          <cell r="T61" t="str">
            <v>B2G0041</v>
          </cell>
          <cell r="U61" t="str">
            <v>岩手県</v>
          </cell>
        </row>
        <row r="62">
          <cell r="B62" t="str">
            <v>b00059</v>
          </cell>
          <cell r="C62" t="str">
            <v>B4D0005</v>
          </cell>
          <cell r="D62" t="str">
            <v>佐々木　彩加</v>
          </cell>
          <cell r="E62" t="str">
            <v>ささき　あやか</v>
          </cell>
          <cell r="F62" t="str">
            <v>秋田市立山王中学校バトン部</v>
          </cell>
          <cell r="G62" t="str">
            <v>女</v>
          </cell>
          <cell r="H62">
            <v>36304</v>
          </cell>
          <cell r="I62">
            <v>42005</v>
          </cell>
          <cell r="J62">
            <v>15</v>
          </cell>
          <cell r="K62">
            <v>14</v>
          </cell>
          <cell r="L62" t="str">
            <v>中３</v>
          </cell>
          <cell r="M62" t="str">
            <v>秋田県</v>
          </cell>
          <cell r="O62">
            <v>36</v>
          </cell>
          <cell r="P62">
            <v>36</v>
          </cell>
          <cell r="T62" t="str">
            <v>B3D0037</v>
          </cell>
          <cell r="U62" t="str">
            <v>宮城県</v>
          </cell>
        </row>
        <row r="63">
          <cell r="B63" t="str">
            <v>b00060</v>
          </cell>
          <cell r="C63" t="str">
            <v>B4D0005</v>
          </cell>
          <cell r="D63" t="str">
            <v>長野　咲耶</v>
          </cell>
          <cell r="E63" t="str">
            <v>ながの　さくや</v>
          </cell>
          <cell r="F63" t="str">
            <v>秋田市立山王中学校バトン部</v>
          </cell>
          <cell r="G63" t="str">
            <v>女</v>
          </cell>
          <cell r="H63">
            <v>35894</v>
          </cell>
          <cell r="I63">
            <v>42005</v>
          </cell>
          <cell r="J63">
            <v>16</v>
          </cell>
          <cell r="K63">
            <v>15</v>
          </cell>
          <cell r="L63" t="str">
            <v>高１</v>
          </cell>
          <cell r="M63" t="str">
            <v>秋田県</v>
          </cell>
          <cell r="O63">
            <v>37</v>
          </cell>
          <cell r="P63">
            <v>37</v>
          </cell>
          <cell r="T63" t="str">
            <v>B3E0015</v>
          </cell>
          <cell r="U63" t="str">
            <v>宮城県</v>
          </cell>
        </row>
        <row r="64">
          <cell r="B64" t="str">
            <v>b00061</v>
          </cell>
          <cell r="C64" t="str">
            <v>B4D0005</v>
          </cell>
          <cell r="D64" t="str">
            <v>榎本　沙耶香</v>
          </cell>
          <cell r="E64" t="str">
            <v>えのもと　さやか</v>
          </cell>
          <cell r="F64" t="str">
            <v>秋田市立山王中学校バトン部</v>
          </cell>
          <cell r="G64" t="str">
            <v>女</v>
          </cell>
          <cell r="H64">
            <v>36062</v>
          </cell>
          <cell r="I64">
            <v>42005</v>
          </cell>
          <cell r="J64">
            <v>16</v>
          </cell>
          <cell r="K64">
            <v>15</v>
          </cell>
          <cell r="L64" t="str">
            <v>高１</v>
          </cell>
          <cell r="M64" t="str">
            <v>秋田県</v>
          </cell>
          <cell r="O64">
            <v>38</v>
          </cell>
          <cell r="P64">
            <v>38</v>
          </cell>
          <cell r="T64" t="str">
            <v>B3E0016</v>
          </cell>
          <cell r="U64" t="str">
            <v>宮城県</v>
          </cell>
        </row>
        <row r="65">
          <cell r="B65" t="str">
            <v>b00062</v>
          </cell>
          <cell r="C65" t="str">
            <v>B4D0005</v>
          </cell>
          <cell r="D65" t="str">
            <v>山勢　優衣</v>
          </cell>
          <cell r="E65" t="str">
            <v>やませ　ゆい</v>
          </cell>
          <cell r="F65" t="str">
            <v>秋田市立山王中学校バトン部</v>
          </cell>
          <cell r="G65" t="str">
            <v>女</v>
          </cell>
          <cell r="H65">
            <v>36246</v>
          </cell>
          <cell r="I65">
            <v>42005</v>
          </cell>
          <cell r="J65">
            <v>15</v>
          </cell>
          <cell r="K65">
            <v>15</v>
          </cell>
          <cell r="L65" t="str">
            <v>高１</v>
          </cell>
          <cell r="M65" t="str">
            <v>秋田県</v>
          </cell>
          <cell r="O65">
            <v>39</v>
          </cell>
          <cell r="P65">
            <v>39</v>
          </cell>
          <cell r="T65" t="str">
            <v>B3G0009</v>
          </cell>
          <cell r="U65" t="str">
            <v>宮城県</v>
          </cell>
        </row>
        <row r="66">
          <cell r="B66" t="str">
            <v>b00063</v>
          </cell>
          <cell r="C66" t="str">
            <v>B4D0005</v>
          </cell>
          <cell r="D66" t="str">
            <v>伊藤　友香</v>
          </cell>
          <cell r="E66" t="str">
            <v>いとう　ゆか</v>
          </cell>
          <cell r="F66" t="str">
            <v>秋田市立山王中学校バトン部</v>
          </cell>
          <cell r="G66" t="str">
            <v>女</v>
          </cell>
          <cell r="H66">
            <v>36005</v>
          </cell>
          <cell r="I66">
            <v>42005</v>
          </cell>
          <cell r="J66">
            <v>16</v>
          </cell>
          <cell r="K66">
            <v>15</v>
          </cell>
          <cell r="L66" t="str">
            <v>高１</v>
          </cell>
          <cell r="M66" t="str">
            <v>秋田県</v>
          </cell>
          <cell r="O66">
            <v>40</v>
          </cell>
          <cell r="P66">
            <v>40</v>
          </cell>
          <cell r="T66" t="str">
            <v>B3G0010</v>
          </cell>
          <cell r="U66" t="str">
            <v>宮城県</v>
          </cell>
        </row>
        <row r="67">
          <cell r="B67" t="str">
            <v>b00064</v>
          </cell>
          <cell r="C67" t="str">
            <v>B4D0005</v>
          </cell>
          <cell r="D67" t="str">
            <v>田口　良生</v>
          </cell>
          <cell r="E67" t="str">
            <v>たぐち　はるみ</v>
          </cell>
          <cell r="F67" t="str">
            <v>秋田市立山王中学校バトン部</v>
          </cell>
          <cell r="G67" t="str">
            <v>女</v>
          </cell>
          <cell r="H67">
            <v>36180</v>
          </cell>
          <cell r="I67">
            <v>42005</v>
          </cell>
          <cell r="J67">
            <v>15</v>
          </cell>
          <cell r="K67">
            <v>15</v>
          </cell>
          <cell r="L67" t="str">
            <v>高１</v>
          </cell>
          <cell r="M67" t="str">
            <v>秋田県</v>
          </cell>
          <cell r="O67">
            <v>41</v>
          </cell>
          <cell r="P67">
            <v>41</v>
          </cell>
          <cell r="T67" t="str">
            <v>B3G0011</v>
          </cell>
          <cell r="U67" t="str">
            <v>宮城県</v>
          </cell>
        </row>
        <row r="68">
          <cell r="B68" t="str">
            <v>b00065</v>
          </cell>
          <cell r="C68" t="str">
            <v>B4D0005</v>
          </cell>
          <cell r="D68" t="str">
            <v>広幡　彩香</v>
          </cell>
          <cell r="E68" t="str">
            <v>ひろはた　あやか</v>
          </cell>
          <cell r="F68" t="str">
            <v>秋田市立山王中学校バトン部</v>
          </cell>
          <cell r="G68" t="str">
            <v>女</v>
          </cell>
          <cell r="H68">
            <v>35938</v>
          </cell>
          <cell r="I68">
            <v>42005</v>
          </cell>
          <cell r="J68">
            <v>16</v>
          </cell>
          <cell r="K68">
            <v>15</v>
          </cell>
          <cell r="L68" t="str">
            <v>高１</v>
          </cell>
          <cell r="M68" t="str">
            <v>秋田県</v>
          </cell>
          <cell r="O68">
            <v>42</v>
          </cell>
          <cell r="P68">
            <v>42</v>
          </cell>
          <cell r="T68" t="str">
            <v>B3G0018</v>
          </cell>
          <cell r="U68" t="str">
            <v>宮城県</v>
          </cell>
        </row>
        <row r="69">
          <cell r="B69" t="str">
            <v>b00066</v>
          </cell>
          <cell r="C69" t="str">
            <v>B4D0005</v>
          </cell>
          <cell r="D69" t="str">
            <v>湊　優香</v>
          </cell>
          <cell r="E69" t="str">
            <v>みなと　ゆうか</v>
          </cell>
          <cell r="F69" t="str">
            <v>秋田市立山王中学校バトン部</v>
          </cell>
          <cell r="G69" t="str">
            <v>女</v>
          </cell>
          <cell r="H69">
            <v>36231</v>
          </cell>
          <cell r="I69">
            <v>42005</v>
          </cell>
          <cell r="J69">
            <v>15</v>
          </cell>
          <cell r="K69">
            <v>15</v>
          </cell>
          <cell r="L69" t="str">
            <v>高１</v>
          </cell>
          <cell r="M69" t="str">
            <v>秋田県</v>
          </cell>
          <cell r="O69">
            <v>43</v>
          </cell>
          <cell r="P69">
            <v>43</v>
          </cell>
          <cell r="T69" t="str">
            <v>B3G0019</v>
          </cell>
          <cell r="U69" t="str">
            <v>宮城県</v>
          </cell>
        </row>
        <row r="70">
          <cell r="B70" t="str">
            <v>b00067</v>
          </cell>
          <cell r="C70" t="str">
            <v>B4D0005</v>
          </cell>
          <cell r="D70" t="str">
            <v>森元　杏佳</v>
          </cell>
          <cell r="E70" t="str">
            <v>もりもと　ももか</v>
          </cell>
          <cell r="F70" t="str">
            <v>秋田市立山王中学校バトン部</v>
          </cell>
          <cell r="G70" t="str">
            <v>女</v>
          </cell>
          <cell r="H70">
            <v>36319</v>
          </cell>
          <cell r="I70">
            <v>42005</v>
          </cell>
          <cell r="J70">
            <v>15</v>
          </cell>
          <cell r="K70">
            <v>14</v>
          </cell>
          <cell r="L70" t="str">
            <v>中３</v>
          </cell>
          <cell r="M70" t="str">
            <v>秋田県</v>
          </cell>
          <cell r="O70">
            <v>44</v>
          </cell>
          <cell r="P70">
            <v>44</v>
          </cell>
          <cell r="T70" t="str">
            <v>B3G0020</v>
          </cell>
          <cell r="U70" t="str">
            <v>宮城県</v>
          </cell>
        </row>
        <row r="71">
          <cell r="B71" t="str">
            <v>b00068</v>
          </cell>
          <cell r="C71" t="str">
            <v>B4D0005</v>
          </cell>
          <cell r="D71" t="str">
            <v>伊藤　梨乃</v>
          </cell>
          <cell r="E71" t="str">
            <v>いとう　りの</v>
          </cell>
          <cell r="F71" t="str">
            <v>秋田市立山王中学校バトン部</v>
          </cell>
          <cell r="G71" t="str">
            <v>女</v>
          </cell>
          <cell r="H71">
            <v>36279</v>
          </cell>
          <cell r="I71">
            <v>42005</v>
          </cell>
          <cell r="J71">
            <v>15</v>
          </cell>
          <cell r="K71">
            <v>14</v>
          </cell>
          <cell r="L71" t="str">
            <v>中３</v>
          </cell>
          <cell r="M71" t="str">
            <v>秋田県</v>
          </cell>
          <cell r="O71">
            <v>45</v>
          </cell>
          <cell r="P71">
            <v>45</v>
          </cell>
          <cell r="T71" t="str">
            <v>B3G0028</v>
          </cell>
          <cell r="U71" t="str">
            <v>宮城県</v>
          </cell>
        </row>
        <row r="72">
          <cell r="B72" t="str">
            <v>b00069</v>
          </cell>
          <cell r="C72" t="str">
            <v>B4D0005</v>
          </cell>
          <cell r="D72" t="str">
            <v>大澤　佳子</v>
          </cell>
          <cell r="E72" t="str">
            <v>おおさわ　かこ</v>
          </cell>
          <cell r="F72" t="str">
            <v>秋田市立山王中学校バトン部</v>
          </cell>
          <cell r="G72" t="str">
            <v>女</v>
          </cell>
          <cell r="H72">
            <v>36403</v>
          </cell>
          <cell r="I72">
            <v>42005</v>
          </cell>
          <cell r="J72">
            <v>15</v>
          </cell>
          <cell r="K72">
            <v>14</v>
          </cell>
          <cell r="L72" t="str">
            <v>中３</v>
          </cell>
          <cell r="M72" t="str">
            <v>秋田県</v>
          </cell>
          <cell r="T72" t="str">
            <v>B3G0032</v>
          </cell>
          <cell r="U72" t="str">
            <v>宮城県</v>
          </cell>
        </row>
        <row r="73">
          <cell r="B73" t="str">
            <v>b00070</v>
          </cell>
          <cell r="C73" t="str">
            <v>B4D0005</v>
          </cell>
          <cell r="D73" t="str">
            <v>飯永　ひかる</v>
          </cell>
          <cell r="E73" t="str">
            <v>いいなが　ひかる</v>
          </cell>
          <cell r="F73" t="str">
            <v>秋田市立山王中学校バトン部</v>
          </cell>
          <cell r="G73" t="str">
            <v>女</v>
          </cell>
          <cell r="H73">
            <v>36407</v>
          </cell>
          <cell r="I73">
            <v>42005</v>
          </cell>
          <cell r="J73">
            <v>15</v>
          </cell>
          <cell r="K73">
            <v>14</v>
          </cell>
          <cell r="L73" t="str">
            <v>中３</v>
          </cell>
          <cell r="M73" t="str">
            <v>秋田県</v>
          </cell>
          <cell r="T73" t="str">
            <v>B3G0036</v>
          </cell>
          <cell r="U73" t="str">
            <v>宮城県</v>
          </cell>
        </row>
        <row r="74">
          <cell r="B74" t="str">
            <v>b00071</v>
          </cell>
          <cell r="C74" t="str">
            <v>B4D0005</v>
          </cell>
          <cell r="D74" t="str">
            <v>斎藤　栞</v>
          </cell>
          <cell r="E74" t="str">
            <v>さいとう　しおり</v>
          </cell>
          <cell r="F74" t="str">
            <v>秋田市立山王中学校バトン部</v>
          </cell>
          <cell r="G74" t="str">
            <v>女</v>
          </cell>
          <cell r="H74">
            <v>36505</v>
          </cell>
          <cell r="I74">
            <v>42005</v>
          </cell>
          <cell r="J74">
            <v>15</v>
          </cell>
          <cell r="K74">
            <v>14</v>
          </cell>
          <cell r="L74" t="str">
            <v>中３</v>
          </cell>
          <cell r="M74" t="str">
            <v>秋田県</v>
          </cell>
          <cell r="T74" t="str">
            <v>B4C0027</v>
          </cell>
          <cell r="U74" t="str">
            <v>秋田県</v>
          </cell>
        </row>
        <row r="75">
          <cell r="B75" t="str">
            <v>b00072</v>
          </cell>
          <cell r="C75" t="str">
            <v>B4D0005</v>
          </cell>
          <cell r="D75" t="str">
            <v>榎　瑞歩</v>
          </cell>
          <cell r="E75" t="str">
            <v>えのき　みずほ</v>
          </cell>
          <cell r="F75" t="str">
            <v>秋田市立山王中学校バトン部</v>
          </cell>
          <cell r="G75" t="str">
            <v>女</v>
          </cell>
          <cell r="H75">
            <v>36097</v>
          </cell>
          <cell r="I75">
            <v>42005</v>
          </cell>
          <cell r="J75">
            <v>16</v>
          </cell>
          <cell r="K75">
            <v>15</v>
          </cell>
          <cell r="L75" t="str">
            <v>高１</v>
          </cell>
          <cell r="M75" t="str">
            <v>秋田県</v>
          </cell>
          <cell r="T75" t="str">
            <v>B4C0034</v>
          </cell>
          <cell r="U75" t="str">
            <v>秋田県</v>
          </cell>
        </row>
        <row r="76">
          <cell r="B76" t="str">
            <v>b00073</v>
          </cell>
          <cell r="C76" t="str">
            <v>B4D0005</v>
          </cell>
          <cell r="D76" t="str">
            <v>小笠原　詩織</v>
          </cell>
          <cell r="E76" t="str">
            <v>おがさわら　しおり</v>
          </cell>
          <cell r="F76" t="str">
            <v>秋田市立山王中学校バトン部</v>
          </cell>
          <cell r="G76" t="str">
            <v>女</v>
          </cell>
          <cell r="H76">
            <v>35991</v>
          </cell>
          <cell r="I76">
            <v>42005</v>
          </cell>
          <cell r="J76">
            <v>16</v>
          </cell>
          <cell r="K76">
            <v>15</v>
          </cell>
          <cell r="L76" t="str">
            <v>高１</v>
          </cell>
          <cell r="M76" t="str">
            <v>秋田県</v>
          </cell>
          <cell r="T76" t="str">
            <v>B4D0005</v>
          </cell>
          <cell r="U76" t="str">
            <v>秋田県</v>
          </cell>
        </row>
        <row r="77">
          <cell r="B77" t="str">
            <v>b00074</v>
          </cell>
          <cell r="C77" t="str">
            <v>B5G0006</v>
          </cell>
          <cell r="D77" t="str">
            <v>五戸　菜摘</v>
          </cell>
          <cell r="E77" t="str">
            <v>ごと　なつみ</v>
          </cell>
          <cell r="F77" t="str">
            <v>鶴岡Ｂａｔｏｎ　Ｓｔｕｄｉｏ　Ａｌｉｃｅ</v>
          </cell>
          <cell r="G77" t="str">
            <v>女</v>
          </cell>
          <cell r="H77">
            <v>36614</v>
          </cell>
          <cell r="I77">
            <v>42005</v>
          </cell>
          <cell r="J77">
            <v>14</v>
          </cell>
          <cell r="K77">
            <v>14</v>
          </cell>
          <cell r="L77" t="str">
            <v>中３</v>
          </cell>
          <cell r="M77" t="str">
            <v>山形県</v>
          </cell>
          <cell r="T77" t="str">
            <v>B4D0022</v>
          </cell>
          <cell r="U77" t="str">
            <v>秋田県</v>
          </cell>
        </row>
        <row r="78">
          <cell r="B78" t="str">
            <v>b00075</v>
          </cell>
          <cell r="C78" t="str">
            <v>B5G0006</v>
          </cell>
          <cell r="D78" t="str">
            <v>藤原　唯</v>
          </cell>
          <cell r="E78" t="str">
            <v>ふじわら　ゆい</v>
          </cell>
          <cell r="F78" t="str">
            <v>鶴岡Ｂａｔｏｎ　Ｓｔｕｄｉｏ　Ａｌｉｃｅ</v>
          </cell>
          <cell r="G78" t="str">
            <v>女</v>
          </cell>
          <cell r="H78">
            <v>36583</v>
          </cell>
          <cell r="I78">
            <v>42005</v>
          </cell>
          <cell r="J78">
            <v>14</v>
          </cell>
          <cell r="K78">
            <v>14</v>
          </cell>
          <cell r="L78" t="str">
            <v>中３</v>
          </cell>
          <cell r="M78" t="str">
            <v>山形県</v>
          </cell>
          <cell r="T78" t="str">
            <v>B4E0029</v>
          </cell>
          <cell r="U78" t="str">
            <v>秋田県</v>
          </cell>
        </row>
        <row r="79">
          <cell r="B79" t="str">
            <v>b00076</v>
          </cell>
          <cell r="C79" t="str">
            <v>B5G0006</v>
          </cell>
          <cell r="D79" t="str">
            <v>久坂　琴陽</v>
          </cell>
          <cell r="E79" t="str">
            <v>くさか　こはる</v>
          </cell>
          <cell r="F79" t="str">
            <v>鶴岡Ｂａｔｏｎ　Ｓｔｕｄｉｏ　Ａｌｉｃｅ</v>
          </cell>
          <cell r="G79" t="str">
            <v>女</v>
          </cell>
          <cell r="H79">
            <v>38371</v>
          </cell>
          <cell r="I79">
            <v>42005</v>
          </cell>
          <cell r="J79">
            <v>9</v>
          </cell>
          <cell r="K79">
            <v>9</v>
          </cell>
          <cell r="L79" t="str">
            <v>小４</v>
          </cell>
          <cell r="M79" t="str">
            <v>山形県</v>
          </cell>
          <cell r="T79" t="str">
            <v>B4G0025</v>
          </cell>
          <cell r="U79" t="str">
            <v>秋田県</v>
          </cell>
        </row>
        <row r="80">
          <cell r="B80" t="str">
            <v>b00077</v>
          </cell>
          <cell r="C80" t="str">
            <v>B5G0006</v>
          </cell>
          <cell r="D80" t="str">
            <v>田村　あのん</v>
          </cell>
          <cell r="E80" t="str">
            <v>たむら　あのん</v>
          </cell>
          <cell r="F80" t="str">
            <v>鶴岡Ｂａｔｏｎ　Ｓｔｕｄｉｏ　Ａｌｉｃｅ</v>
          </cell>
          <cell r="G80" t="str">
            <v>女</v>
          </cell>
          <cell r="H80">
            <v>38162</v>
          </cell>
          <cell r="I80">
            <v>42005</v>
          </cell>
          <cell r="J80">
            <v>10</v>
          </cell>
          <cell r="K80">
            <v>9</v>
          </cell>
          <cell r="L80" t="str">
            <v>小４</v>
          </cell>
          <cell r="M80" t="str">
            <v>山形県</v>
          </cell>
          <cell r="T80" t="str">
            <v>B4G0042</v>
          </cell>
          <cell r="U80" t="str">
            <v>秋田県</v>
          </cell>
        </row>
        <row r="81">
          <cell r="B81" t="str">
            <v>b00078</v>
          </cell>
          <cell r="C81" t="str">
            <v>B5G0006</v>
          </cell>
          <cell r="D81" t="str">
            <v>長谷川　侑紀</v>
          </cell>
          <cell r="E81" t="str">
            <v>はせがわ　ゆき</v>
          </cell>
          <cell r="F81" t="str">
            <v>鶴岡Ｂａｔｏｎ　Ｓｔｕｄｉｏ　Ａｌｉｃｅ</v>
          </cell>
          <cell r="G81" t="str">
            <v>女</v>
          </cell>
          <cell r="H81">
            <v>39002</v>
          </cell>
          <cell r="I81">
            <v>42005</v>
          </cell>
          <cell r="J81">
            <v>8</v>
          </cell>
          <cell r="K81">
            <v>7</v>
          </cell>
          <cell r="L81" t="str">
            <v>小２</v>
          </cell>
          <cell r="M81" t="str">
            <v>山形県</v>
          </cell>
          <cell r="T81" t="str">
            <v>B4G0043</v>
          </cell>
          <cell r="U81" t="str">
            <v>秋田県</v>
          </cell>
        </row>
        <row r="82">
          <cell r="B82" t="str">
            <v>b00079</v>
          </cell>
          <cell r="C82" t="str">
            <v>B5G0007</v>
          </cell>
          <cell r="D82" t="str">
            <v>松田　沙季</v>
          </cell>
          <cell r="E82" t="str">
            <v>まつだ　さき</v>
          </cell>
          <cell r="F82" t="str">
            <v>山形ジュニアバトントワリングスクール</v>
          </cell>
          <cell r="G82" t="str">
            <v>女</v>
          </cell>
          <cell r="H82">
            <v>34097</v>
          </cell>
          <cell r="I82">
            <v>42005</v>
          </cell>
          <cell r="J82">
            <v>21</v>
          </cell>
          <cell r="K82">
            <v>20</v>
          </cell>
          <cell r="L82" t="str">
            <v>大３</v>
          </cell>
          <cell r="M82" t="str">
            <v>山形県</v>
          </cell>
          <cell r="T82" t="str">
            <v>B4G0044</v>
          </cell>
          <cell r="U82" t="str">
            <v>秋田県</v>
          </cell>
        </row>
        <row r="83">
          <cell r="B83" t="str">
            <v>b00080</v>
          </cell>
          <cell r="C83" t="str">
            <v>B5G0007</v>
          </cell>
          <cell r="D83" t="str">
            <v>後藤　光来</v>
          </cell>
          <cell r="E83" t="str">
            <v>ごとう　みく</v>
          </cell>
          <cell r="F83" t="str">
            <v>山形ジュニアバトントワリングスクール</v>
          </cell>
          <cell r="G83" t="str">
            <v>女</v>
          </cell>
          <cell r="H83">
            <v>34610</v>
          </cell>
          <cell r="I83">
            <v>42005</v>
          </cell>
          <cell r="J83">
            <v>20</v>
          </cell>
          <cell r="K83">
            <v>19</v>
          </cell>
          <cell r="L83" t="str">
            <v>大２</v>
          </cell>
          <cell r="M83" t="str">
            <v>山形県</v>
          </cell>
          <cell r="T83" t="str">
            <v>B5G0006</v>
          </cell>
          <cell r="U83" t="str">
            <v>山形県</v>
          </cell>
        </row>
        <row r="84">
          <cell r="B84" t="str">
            <v>b00081</v>
          </cell>
          <cell r="C84" t="str">
            <v>B5G0007</v>
          </cell>
          <cell r="D84" t="str">
            <v>小松　七虹果</v>
          </cell>
          <cell r="E84" t="str">
            <v>こまつ　にじか</v>
          </cell>
          <cell r="F84" t="str">
            <v>山形ジュニアバトントワリングスクール</v>
          </cell>
          <cell r="G84" t="str">
            <v>女</v>
          </cell>
          <cell r="H84">
            <v>37735</v>
          </cell>
          <cell r="I84">
            <v>42005</v>
          </cell>
          <cell r="J84">
            <v>11</v>
          </cell>
          <cell r="K84">
            <v>10</v>
          </cell>
          <cell r="L84" t="str">
            <v>小５</v>
          </cell>
          <cell r="M84" t="str">
            <v>山形県</v>
          </cell>
          <cell r="T84" t="str">
            <v>B5G0007</v>
          </cell>
          <cell r="U84" t="str">
            <v>山形県</v>
          </cell>
        </row>
        <row r="85">
          <cell r="B85" t="str">
            <v>b00082</v>
          </cell>
          <cell r="C85" t="str">
            <v>B5G0007</v>
          </cell>
          <cell r="D85" t="str">
            <v>粟野　ほの夏</v>
          </cell>
          <cell r="E85" t="str">
            <v>あわの　ほのか</v>
          </cell>
          <cell r="F85" t="str">
            <v>山形ジュニアバトントワリングスクール</v>
          </cell>
          <cell r="G85" t="str">
            <v>女</v>
          </cell>
          <cell r="H85">
            <v>37812</v>
          </cell>
          <cell r="I85">
            <v>42005</v>
          </cell>
          <cell r="J85">
            <v>11</v>
          </cell>
          <cell r="K85">
            <v>10</v>
          </cell>
          <cell r="L85" t="str">
            <v>小５</v>
          </cell>
          <cell r="M85" t="str">
            <v>山形県</v>
          </cell>
          <cell r="T85" t="str">
            <v>B5G0023</v>
          </cell>
          <cell r="U85" t="str">
            <v>山形県</v>
          </cell>
        </row>
        <row r="86">
          <cell r="B86" t="str">
            <v>b00083</v>
          </cell>
          <cell r="C86" t="str">
            <v>B5G0007</v>
          </cell>
          <cell r="D86" t="str">
            <v>山川　椎菜</v>
          </cell>
          <cell r="E86" t="str">
            <v>やまかわ　しいな</v>
          </cell>
          <cell r="F86" t="str">
            <v>山形ジュニアバトントワリングスクール</v>
          </cell>
          <cell r="G86" t="str">
            <v>女</v>
          </cell>
          <cell r="H86">
            <v>38058</v>
          </cell>
          <cell r="I86">
            <v>42005</v>
          </cell>
          <cell r="J86">
            <v>10</v>
          </cell>
          <cell r="K86">
            <v>10</v>
          </cell>
          <cell r="L86" t="str">
            <v>小５</v>
          </cell>
          <cell r="M86" t="str">
            <v>山形県</v>
          </cell>
          <cell r="T86" t="str">
            <v>B5G0045</v>
          </cell>
          <cell r="U86" t="str">
            <v>山形県</v>
          </cell>
        </row>
        <row r="87">
          <cell r="B87" t="str">
            <v>b00084</v>
          </cell>
          <cell r="C87" t="str">
            <v>B5G0007</v>
          </cell>
          <cell r="D87" t="str">
            <v>堀　麻美</v>
          </cell>
          <cell r="E87" t="str">
            <v>ほり　あさみ</v>
          </cell>
          <cell r="F87" t="str">
            <v>山形ジュニアバトントワリングスクール</v>
          </cell>
          <cell r="G87" t="str">
            <v>女</v>
          </cell>
          <cell r="H87">
            <v>37160</v>
          </cell>
          <cell r="I87">
            <v>42005</v>
          </cell>
          <cell r="J87">
            <v>13</v>
          </cell>
          <cell r="K87">
            <v>12</v>
          </cell>
          <cell r="L87" t="str">
            <v>中１</v>
          </cell>
          <cell r="M87" t="str">
            <v>山形県</v>
          </cell>
        </row>
        <row r="88">
          <cell r="B88" t="str">
            <v>b00085</v>
          </cell>
          <cell r="C88" t="str">
            <v>B5G0007</v>
          </cell>
          <cell r="D88" t="str">
            <v>大場　彩可</v>
          </cell>
          <cell r="E88" t="str">
            <v>おおば　あやか</v>
          </cell>
          <cell r="F88" t="str">
            <v>山形ジュニアバトントワリングスクール</v>
          </cell>
          <cell r="G88" t="str">
            <v>女</v>
          </cell>
          <cell r="H88">
            <v>34643</v>
          </cell>
          <cell r="I88">
            <v>42005</v>
          </cell>
          <cell r="J88">
            <v>20</v>
          </cell>
          <cell r="K88">
            <v>19</v>
          </cell>
          <cell r="L88" t="str">
            <v>大２</v>
          </cell>
          <cell r="M88" t="str">
            <v>山形県</v>
          </cell>
        </row>
        <row r="89">
          <cell r="B89" t="str">
            <v>b00086</v>
          </cell>
          <cell r="C89" t="str">
            <v>B5G0007</v>
          </cell>
          <cell r="D89" t="str">
            <v>大場　悠可</v>
          </cell>
          <cell r="E89" t="str">
            <v>おおば　ゆうか</v>
          </cell>
          <cell r="F89" t="str">
            <v>山形ジュニアバトントワリングスクール</v>
          </cell>
          <cell r="G89" t="str">
            <v>女</v>
          </cell>
          <cell r="H89">
            <v>37141</v>
          </cell>
          <cell r="I89">
            <v>42005</v>
          </cell>
          <cell r="J89">
            <v>13</v>
          </cell>
          <cell r="K89">
            <v>12</v>
          </cell>
          <cell r="L89" t="str">
            <v>中１</v>
          </cell>
          <cell r="M89" t="str">
            <v>山形県</v>
          </cell>
        </row>
        <row r="90">
          <cell r="B90" t="str">
            <v>b00087</v>
          </cell>
          <cell r="C90" t="str">
            <v>B5G0007</v>
          </cell>
          <cell r="D90" t="str">
            <v>吉田　彩菜</v>
          </cell>
          <cell r="E90" t="str">
            <v>よしだ　あやな</v>
          </cell>
          <cell r="F90" t="str">
            <v>山形ジュニアバトントワリングスクール</v>
          </cell>
          <cell r="G90" t="str">
            <v>女</v>
          </cell>
          <cell r="H90">
            <v>35425</v>
          </cell>
          <cell r="I90">
            <v>42005</v>
          </cell>
          <cell r="J90">
            <v>18</v>
          </cell>
          <cell r="K90">
            <v>17</v>
          </cell>
          <cell r="L90" t="str">
            <v>高３</v>
          </cell>
          <cell r="M90" t="str">
            <v>山形県</v>
          </cell>
        </row>
        <row r="91">
          <cell r="B91" t="str">
            <v>b00088</v>
          </cell>
          <cell r="C91" t="str">
            <v>B5G0007</v>
          </cell>
          <cell r="D91" t="str">
            <v>佐藤　遥華</v>
          </cell>
          <cell r="E91" t="str">
            <v>さとう　はるか</v>
          </cell>
          <cell r="F91" t="str">
            <v>山形ジュニアバトントワリングスクール</v>
          </cell>
          <cell r="G91" t="str">
            <v>女</v>
          </cell>
          <cell r="H91">
            <v>35219</v>
          </cell>
          <cell r="I91">
            <v>42005</v>
          </cell>
          <cell r="J91">
            <v>18</v>
          </cell>
          <cell r="K91">
            <v>17</v>
          </cell>
          <cell r="L91" t="str">
            <v>高３</v>
          </cell>
          <cell r="M91" t="str">
            <v>山形県</v>
          </cell>
        </row>
        <row r="92">
          <cell r="B92" t="str">
            <v>b00089</v>
          </cell>
          <cell r="C92" t="str">
            <v>B5G0007</v>
          </cell>
          <cell r="D92" t="str">
            <v>佐藤　奈津実</v>
          </cell>
          <cell r="E92" t="str">
            <v>さとう　なつみ</v>
          </cell>
          <cell r="F92" t="str">
            <v>山形ジュニアバトントワリングスクール</v>
          </cell>
          <cell r="G92" t="str">
            <v>女</v>
          </cell>
          <cell r="H92">
            <v>36716</v>
          </cell>
          <cell r="I92">
            <v>42005</v>
          </cell>
          <cell r="J92">
            <v>14</v>
          </cell>
          <cell r="K92">
            <v>13</v>
          </cell>
          <cell r="L92" t="str">
            <v>中２</v>
          </cell>
          <cell r="M92" t="str">
            <v>山形県</v>
          </cell>
        </row>
        <row r="93">
          <cell r="B93" t="str">
            <v>b00090</v>
          </cell>
          <cell r="C93" t="str">
            <v>B5G0007</v>
          </cell>
          <cell r="D93" t="str">
            <v>野口　舞</v>
          </cell>
          <cell r="E93" t="str">
            <v>のぐち　まい</v>
          </cell>
          <cell r="F93" t="str">
            <v>山形ジュニアバトントワリングスクール</v>
          </cell>
          <cell r="G93" t="str">
            <v>女</v>
          </cell>
          <cell r="H93">
            <v>36355</v>
          </cell>
          <cell r="I93">
            <v>42005</v>
          </cell>
          <cell r="J93">
            <v>15</v>
          </cell>
          <cell r="K93">
            <v>14</v>
          </cell>
          <cell r="L93" t="str">
            <v>中３</v>
          </cell>
          <cell r="M93" t="str">
            <v>山形県</v>
          </cell>
        </row>
        <row r="94">
          <cell r="B94" t="str">
            <v>b00091</v>
          </cell>
          <cell r="C94" t="str">
            <v>B5G0007</v>
          </cell>
          <cell r="D94" t="str">
            <v>後藤　里穂</v>
          </cell>
          <cell r="E94" t="str">
            <v>ごとう　りほ</v>
          </cell>
          <cell r="F94" t="str">
            <v>山形ジュニアバトントワリングスクール</v>
          </cell>
          <cell r="G94" t="str">
            <v>女</v>
          </cell>
          <cell r="H94">
            <v>36713</v>
          </cell>
          <cell r="I94">
            <v>42005</v>
          </cell>
          <cell r="J94">
            <v>14</v>
          </cell>
          <cell r="K94">
            <v>13</v>
          </cell>
          <cell r="L94" t="str">
            <v>中２</v>
          </cell>
          <cell r="M94" t="str">
            <v>山形県</v>
          </cell>
        </row>
        <row r="95">
          <cell r="B95" t="str">
            <v>b00092</v>
          </cell>
          <cell r="C95" t="str">
            <v>B5G0007</v>
          </cell>
          <cell r="D95" t="str">
            <v>後藤　玲奈</v>
          </cell>
          <cell r="E95" t="str">
            <v>ごとう　れな</v>
          </cell>
          <cell r="F95" t="str">
            <v>山形ジュニアバトントワリングスクール</v>
          </cell>
          <cell r="G95" t="str">
            <v>女</v>
          </cell>
          <cell r="H95">
            <v>36054</v>
          </cell>
          <cell r="I95">
            <v>42005</v>
          </cell>
          <cell r="J95">
            <v>16</v>
          </cell>
          <cell r="K95">
            <v>15</v>
          </cell>
          <cell r="L95" t="str">
            <v>高１</v>
          </cell>
          <cell r="M95" t="str">
            <v>山形県</v>
          </cell>
        </row>
        <row r="96">
          <cell r="B96" t="str">
            <v>b00093</v>
          </cell>
          <cell r="C96" t="str">
            <v>B5G0007</v>
          </cell>
          <cell r="D96" t="str">
            <v>佐々木　沙恵</v>
          </cell>
          <cell r="E96" t="str">
            <v>ささき　さえ</v>
          </cell>
          <cell r="F96" t="str">
            <v>山形ジュニアバトントワリングスクール</v>
          </cell>
          <cell r="G96" t="str">
            <v>女</v>
          </cell>
          <cell r="H96">
            <v>34976</v>
          </cell>
          <cell r="I96">
            <v>42005</v>
          </cell>
          <cell r="J96">
            <v>19</v>
          </cell>
          <cell r="K96">
            <v>18</v>
          </cell>
          <cell r="L96" t="str">
            <v>大１</v>
          </cell>
          <cell r="M96" t="str">
            <v>山形県</v>
          </cell>
        </row>
        <row r="97">
          <cell r="B97" t="str">
            <v>b00094</v>
          </cell>
          <cell r="C97" t="str">
            <v>B5G0007</v>
          </cell>
          <cell r="D97" t="str">
            <v>船津　真由</v>
          </cell>
          <cell r="E97" t="str">
            <v>ふなつ　まゆ</v>
          </cell>
          <cell r="F97" t="str">
            <v>山形ジュニアバトントワリングスクール</v>
          </cell>
          <cell r="G97" t="str">
            <v>女</v>
          </cell>
          <cell r="H97">
            <v>35137</v>
          </cell>
          <cell r="I97">
            <v>42005</v>
          </cell>
          <cell r="J97">
            <v>18</v>
          </cell>
          <cell r="K97">
            <v>18</v>
          </cell>
          <cell r="L97" t="str">
            <v>大１</v>
          </cell>
          <cell r="M97" t="str">
            <v>山形県</v>
          </cell>
        </row>
        <row r="98">
          <cell r="B98" t="str">
            <v>b00095</v>
          </cell>
          <cell r="C98" t="str">
            <v>B5G0007</v>
          </cell>
          <cell r="D98" t="str">
            <v>髙橋　彩</v>
          </cell>
          <cell r="E98" t="str">
            <v>たかはし　あや</v>
          </cell>
          <cell r="F98" t="str">
            <v>山形ジュニアバトントワリングスクール</v>
          </cell>
          <cell r="G98" t="str">
            <v>女</v>
          </cell>
          <cell r="H98">
            <v>33741</v>
          </cell>
          <cell r="I98">
            <v>42005</v>
          </cell>
          <cell r="J98">
            <v>22</v>
          </cell>
          <cell r="K98">
            <v>21</v>
          </cell>
          <cell r="L98" t="str">
            <v>大４</v>
          </cell>
          <cell r="M98" t="str">
            <v>山形県</v>
          </cell>
        </row>
        <row r="99">
          <cell r="B99" t="str">
            <v>b00096</v>
          </cell>
          <cell r="C99" t="str">
            <v>B5G0007</v>
          </cell>
          <cell r="D99" t="str">
            <v>岸　ひかり</v>
          </cell>
          <cell r="E99" t="str">
            <v>きし　ひかり</v>
          </cell>
          <cell r="F99" t="str">
            <v>山形ジュニアバトントワリングスクール</v>
          </cell>
          <cell r="G99" t="str">
            <v>女</v>
          </cell>
          <cell r="H99">
            <v>33835</v>
          </cell>
          <cell r="I99">
            <v>42005</v>
          </cell>
          <cell r="J99">
            <v>22</v>
          </cell>
          <cell r="K99">
            <v>21</v>
          </cell>
          <cell r="L99" t="str">
            <v>大４</v>
          </cell>
          <cell r="M99" t="str">
            <v>山形県</v>
          </cell>
        </row>
        <row r="100">
          <cell r="B100" t="str">
            <v>b00097</v>
          </cell>
          <cell r="C100" t="str">
            <v>B5G0007</v>
          </cell>
          <cell r="D100" t="str">
            <v>今野　真帆</v>
          </cell>
          <cell r="E100" t="str">
            <v>こんの　まほ</v>
          </cell>
          <cell r="F100" t="str">
            <v>山形ジュニアバトントワリングスクール</v>
          </cell>
          <cell r="G100" t="str">
            <v>女</v>
          </cell>
          <cell r="H100">
            <v>33969</v>
          </cell>
          <cell r="I100">
            <v>42005</v>
          </cell>
          <cell r="J100">
            <v>22</v>
          </cell>
          <cell r="K100">
            <v>21</v>
          </cell>
          <cell r="L100" t="str">
            <v>大４</v>
          </cell>
          <cell r="M100" t="str">
            <v>山形県</v>
          </cell>
        </row>
        <row r="101">
          <cell r="B101" t="str">
            <v>b00098</v>
          </cell>
          <cell r="C101" t="str">
            <v>B1E0008</v>
          </cell>
          <cell r="D101" t="str">
            <v>大澤　瑠奈</v>
          </cell>
          <cell r="E101" t="str">
            <v>おおさわ　るな</v>
          </cell>
          <cell r="F101" t="str">
            <v>千葉学園高等学校バトン部</v>
          </cell>
          <cell r="G101" t="str">
            <v>女</v>
          </cell>
          <cell r="H101">
            <v>35857</v>
          </cell>
          <cell r="I101">
            <v>42005</v>
          </cell>
          <cell r="J101">
            <v>16</v>
          </cell>
          <cell r="K101">
            <v>16</v>
          </cell>
          <cell r="L101" t="str">
            <v>高２</v>
          </cell>
          <cell r="M101" t="str">
            <v>青森県</v>
          </cell>
        </row>
        <row r="102">
          <cell r="B102" t="str">
            <v>b00099</v>
          </cell>
          <cell r="C102" t="str">
            <v>B1E0008</v>
          </cell>
          <cell r="D102" t="str">
            <v>木村　理穂</v>
          </cell>
          <cell r="E102" t="str">
            <v>きむら　りほ</v>
          </cell>
          <cell r="F102" t="str">
            <v>千葉学園高等学校バトン部</v>
          </cell>
          <cell r="G102" t="str">
            <v>女</v>
          </cell>
          <cell r="H102">
            <v>35646</v>
          </cell>
          <cell r="I102">
            <v>42005</v>
          </cell>
          <cell r="J102">
            <v>17</v>
          </cell>
          <cell r="K102">
            <v>16</v>
          </cell>
          <cell r="L102" t="str">
            <v>高２</v>
          </cell>
          <cell r="M102" t="str">
            <v>青森県</v>
          </cell>
        </row>
        <row r="103">
          <cell r="B103" t="str">
            <v>b00100</v>
          </cell>
          <cell r="C103" t="str">
            <v>B1E0008</v>
          </cell>
          <cell r="D103" t="str">
            <v>砂子　いずみ</v>
          </cell>
          <cell r="E103" t="str">
            <v>すなこ　いずみ</v>
          </cell>
          <cell r="F103" t="str">
            <v>千葉学園高等学校バトン部</v>
          </cell>
          <cell r="G103" t="str">
            <v>女</v>
          </cell>
          <cell r="H103">
            <v>35726</v>
          </cell>
          <cell r="I103">
            <v>42005</v>
          </cell>
          <cell r="J103">
            <v>17</v>
          </cell>
          <cell r="K103">
            <v>16</v>
          </cell>
          <cell r="L103" t="str">
            <v>高２</v>
          </cell>
          <cell r="M103" t="str">
            <v>青森県</v>
          </cell>
        </row>
        <row r="104">
          <cell r="B104" t="str">
            <v>b00101</v>
          </cell>
          <cell r="C104" t="str">
            <v>B1E0008</v>
          </cell>
          <cell r="D104" t="str">
            <v>佐々木　沙羅</v>
          </cell>
          <cell r="E104" t="str">
            <v>ささき　さら</v>
          </cell>
          <cell r="F104" t="str">
            <v>千葉学園高等学校バトン部</v>
          </cell>
          <cell r="G104" t="str">
            <v>女</v>
          </cell>
          <cell r="H104">
            <v>35647</v>
          </cell>
          <cell r="I104">
            <v>42005</v>
          </cell>
          <cell r="J104">
            <v>17</v>
          </cell>
          <cell r="K104">
            <v>16</v>
          </cell>
          <cell r="L104" t="str">
            <v>高２</v>
          </cell>
          <cell r="M104" t="str">
            <v>青森県</v>
          </cell>
        </row>
        <row r="105">
          <cell r="B105" t="str">
            <v>b00102</v>
          </cell>
          <cell r="C105" t="str">
            <v>B1E0008</v>
          </cell>
          <cell r="D105" t="str">
            <v>松橋　颯葵</v>
          </cell>
          <cell r="E105" t="str">
            <v>まつはし　さつき</v>
          </cell>
          <cell r="F105" t="str">
            <v>千葉学園高等学校バトン部</v>
          </cell>
          <cell r="G105" t="str">
            <v>女</v>
          </cell>
          <cell r="H105">
            <v>35741</v>
          </cell>
          <cell r="I105">
            <v>42005</v>
          </cell>
          <cell r="J105">
            <v>17</v>
          </cell>
          <cell r="K105">
            <v>16</v>
          </cell>
          <cell r="L105" t="str">
            <v>高２</v>
          </cell>
          <cell r="M105" t="str">
            <v>青森県</v>
          </cell>
        </row>
        <row r="106">
          <cell r="B106" t="str">
            <v>b00103</v>
          </cell>
          <cell r="C106" t="str">
            <v>B1E0008</v>
          </cell>
          <cell r="D106" t="str">
            <v>佐藤　奈々</v>
          </cell>
          <cell r="E106" t="str">
            <v>さとう　なな</v>
          </cell>
          <cell r="F106" t="str">
            <v>千葉学園高等学校バトン部</v>
          </cell>
          <cell r="G106" t="str">
            <v>女</v>
          </cell>
          <cell r="H106">
            <v>35771</v>
          </cell>
          <cell r="I106">
            <v>42005</v>
          </cell>
          <cell r="J106">
            <v>17</v>
          </cell>
          <cell r="K106">
            <v>16</v>
          </cell>
          <cell r="L106" t="str">
            <v>高２</v>
          </cell>
          <cell r="M106" t="str">
            <v>青森県</v>
          </cell>
        </row>
        <row r="107">
          <cell r="B107" t="str">
            <v>b00104</v>
          </cell>
          <cell r="C107" t="str">
            <v>B1E0008</v>
          </cell>
          <cell r="D107" t="str">
            <v>高山　佳奈</v>
          </cell>
          <cell r="E107" t="str">
            <v>たかやま　かな</v>
          </cell>
          <cell r="F107" t="str">
            <v>千葉学園高等学校バトン部</v>
          </cell>
          <cell r="G107" t="str">
            <v>女</v>
          </cell>
          <cell r="H107">
            <v>35773</v>
          </cell>
          <cell r="I107">
            <v>42005</v>
          </cell>
          <cell r="J107">
            <v>17</v>
          </cell>
          <cell r="K107">
            <v>16</v>
          </cell>
          <cell r="L107" t="str">
            <v>高２</v>
          </cell>
          <cell r="M107" t="str">
            <v>青森県</v>
          </cell>
        </row>
        <row r="108">
          <cell r="B108" t="str">
            <v>b00105</v>
          </cell>
          <cell r="C108" t="str">
            <v>B1E0008</v>
          </cell>
          <cell r="D108" t="str">
            <v>松本　亜実</v>
          </cell>
          <cell r="E108" t="str">
            <v>まつもと　あみ</v>
          </cell>
          <cell r="F108" t="str">
            <v>千葉学園高等学校バトン部</v>
          </cell>
          <cell r="G108" t="str">
            <v>女</v>
          </cell>
          <cell r="H108">
            <v>34982</v>
          </cell>
          <cell r="I108">
            <v>42005</v>
          </cell>
          <cell r="J108">
            <v>19</v>
          </cell>
          <cell r="K108">
            <v>18</v>
          </cell>
          <cell r="L108" t="str">
            <v>大１</v>
          </cell>
          <cell r="M108" t="str">
            <v>青森県</v>
          </cell>
        </row>
        <row r="109">
          <cell r="B109" t="str">
            <v>b00106</v>
          </cell>
          <cell r="C109" t="str">
            <v>B1E0008</v>
          </cell>
          <cell r="D109" t="str">
            <v>成田　桃香</v>
          </cell>
          <cell r="E109" t="str">
            <v>なりた　ももか</v>
          </cell>
          <cell r="F109" t="str">
            <v>千葉学園高等学校バトン部</v>
          </cell>
          <cell r="G109" t="str">
            <v>女</v>
          </cell>
          <cell r="H109">
            <v>35505</v>
          </cell>
          <cell r="I109">
            <v>42005</v>
          </cell>
          <cell r="J109">
            <v>17</v>
          </cell>
          <cell r="K109">
            <v>17</v>
          </cell>
          <cell r="L109" t="str">
            <v>高３</v>
          </cell>
          <cell r="M109" t="str">
            <v>青森県</v>
          </cell>
        </row>
        <row r="110">
          <cell r="B110" t="str">
            <v>b00107</v>
          </cell>
          <cell r="C110" t="str">
            <v>B1E0008</v>
          </cell>
          <cell r="D110" t="str">
            <v>田名部　志穂</v>
          </cell>
          <cell r="E110" t="str">
            <v>たなぶ　しほ</v>
          </cell>
          <cell r="F110" t="str">
            <v>千葉学園高等学校バトン部</v>
          </cell>
          <cell r="G110" t="str">
            <v>女</v>
          </cell>
          <cell r="H110">
            <v>35511</v>
          </cell>
          <cell r="I110">
            <v>42005</v>
          </cell>
          <cell r="J110">
            <v>17</v>
          </cell>
          <cell r="K110">
            <v>17</v>
          </cell>
          <cell r="L110" t="str">
            <v>高３</v>
          </cell>
          <cell r="M110" t="str">
            <v>青森県</v>
          </cell>
        </row>
        <row r="111">
          <cell r="B111" t="str">
            <v>b00108</v>
          </cell>
          <cell r="C111" t="str">
            <v>B1E0008</v>
          </cell>
          <cell r="D111" t="str">
            <v>荒川　瀬菜</v>
          </cell>
          <cell r="E111" t="str">
            <v>あらかわ　せな</v>
          </cell>
          <cell r="F111" t="str">
            <v>千葉学園高等学校バトン部</v>
          </cell>
          <cell r="G111" t="str">
            <v>女</v>
          </cell>
          <cell r="H111">
            <v>35430</v>
          </cell>
          <cell r="I111">
            <v>42005</v>
          </cell>
          <cell r="J111">
            <v>18</v>
          </cell>
          <cell r="K111">
            <v>17</v>
          </cell>
          <cell r="L111" t="str">
            <v>高３</v>
          </cell>
          <cell r="M111" t="str">
            <v>青森県</v>
          </cell>
        </row>
        <row r="112">
          <cell r="B112" t="str">
            <v>b00109</v>
          </cell>
          <cell r="C112" t="str">
            <v>B1E0008</v>
          </cell>
          <cell r="D112" t="str">
            <v>井上　加有</v>
          </cell>
          <cell r="E112" t="str">
            <v>いのうえ　かすみ</v>
          </cell>
          <cell r="F112" t="str">
            <v>千葉学園高等学校バトン部</v>
          </cell>
          <cell r="G112" t="str">
            <v>女</v>
          </cell>
          <cell r="H112">
            <v>35271</v>
          </cell>
          <cell r="I112">
            <v>42005</v>
          </cell>
          <cell r="J112">
            <v>18</v>
          </cell>
          <cell r="K112">
            <v>17</v>
          </cell>
          <cell r="L112" t="str">
            <v>高３</v>
          </cell>
          <cell r="M112" t="str">
            <v>青森県</v>
          </cell>
        </row>
        <row r="113">
          <cell r="B113" t="str">
            <v>b00110</v>
          </cell>
          <cell r="C113" t="str">
            <v>B1E0008</v>
          </cell>
          <cell r="D113" t="str">
            <v>笠石　千穂</v>
          </cell>
          <cell r="E113" t="str">
            <v>かさいし　ちほ</v>
          </cell>
          <cell r="F113" t="str">
            <v>千葉学園高等学校バトン部</v>
          </cell>
          <cell r="G113" t="str">
            <v>女</v>
          </cell>
          <cell r="H113">
            <v>35194</v>
          </cell>
          <cell r="I113">
            <v>42005</v>
          </cell>
          <cell r="J113">
            <v>18</v>
          </cell>
          <cell r="K113">
            <v>17</v>
          </cell>
          <cell r="L113" t="str">
            <v>高３</v>
          </cell>
          <cell r="M113" t="str">
            <v>青森県</v>
          </cell>
        </row>
        <row r="114">
          <cell r="B114" t="str">
            <v>b00111</v>
          </cell>
          <cell r="C114" t="str">
            <v>B1E0008</v>
          </cell>
          <cell r="D114" t="str">
            <v>河原木　優梨花</v>
          </cell>
          <cell r="E114" t="str">
            <v>かわらぎ　ゆりか</v>
          </cell>
          <cell r="F114" t="str">
            <v>千葉学園高等学校バトン部</v>
          </cell>
          <cell r="G114" t="str">
            <v>女</v>
          </cell>
          <cell r="H114">
            <v>35518</v>
          </cell>
          <cell r="I114">
            <v>42005</v>
          </cell>
          <cell r="J114">
            <v>17</v>
          </cell>
          <cell r="K114">
            <v>17</v>
          </cell>
          <cell r="L114" t="str">
            <v>高３</v>
          </cell>
          <cell r="M114" t="str">
            <v>青森県</v>
          </cell>
        </row>
        <row r="115">
          <cell r="B115" t="str">
            <v>b00112</v>
          </cell>
          <cell r="C115" t="str">
            <v>B3G0009</v>
          </cell>
          <cell r="D115" t="str">
            <v>松浦　未瑠</v>
          </cell>
          <cell r="E115" t="str">
            <v>まつうら　みいる</v>
          </cell>
          <cell r="F115" t="str">
            <v>トライアングルバトンクラブ</v>
          </cell>
          <cell r="G115" t="str">
            <v>女</v>
          </cell>
          <cell r="H115">
            <v>33868</v>
          </cell>
          <cell r="I115">
            <v>42005</v>
          </cell>
          <cell r="J115">
            <v>22</v>
          </cell>
          <cell r="K115">
            <v>21</v>
          </cell>
          <cell r="L115" t="str">
            <v>大４</v>
          </cell>
          <cell r="M115" t="str">
            <v>宮城県</v>
          </cell>
        </row>
        <row r="116">
          <cell r="B116" t="str">
            <v>b00113</v>
          </cell>
          <cell r="C116" t="str">
            <v>B3G0009</v>
          </cell>
          <cell r="D116" t="str">
            <v>栗田　芙生香</v>
          </cell>
          <cell r="E116" t="str">
            <v>くりた　ふうか</v>
          </cell>
          <cell r="F116" t="str">
            <v>トライアングルバトンクラブ</v>
          </cell>
          <cell r="G116" t="str">
            <v>女</v>
          </cell>
          <cell r="H116">
            <v>34785</v>
          </cell>
          <cell r="I116">
            <v>42005</v>
          </cell>
          <cell r="J116">
            <v>19</v>
          </cell>
          <cell r="K116">
            <v>19</v>
          </cell>
          <cell r="L116" t="str">
            <v>大２</v>
          </cell>
          <cell r="M116" t="str">
            <v>宮城県</v>
          </cell>
        </row>
        <row r="117">
          <cell r="B117" t="str">
            <v>b00114</v>
          </cell>
          <cell r="C117" t="str">
            <v>B3G0009</v>
          </cell>
          <cell r="D117" t="str">
            <v>山田　朱莉</v>
          </cell>
          <cell r="E117" t="str">
            <v>やまだ　あかり</v>
          </cell>
          <cell r="F117" t="str">
            <v>トライアングルバトンクラブ</v>
          </cell>
          <cell r="G117" t="str">
            <v>女</v>
          </cell>
          <cell r="H117">
            <v>34641</v>
          </cell>
          <cell r="I117">
            <v>42005</v>
          </cell>
          <cell r="J117">
            <v>20</v>
          </cell>
          <cell r="K117">
            <v>19</v>
          </cell>
          <cell r="L117" t="str">
            <v>大２</v>
          </cell>
          <cell r="M117" t="str">
            <v>宮城県</v>
          </cell>
        </row>
        <row r="118">
          <cell r="B118" t="str">
            <v>b00115</v>
          </cell>
          <cell r="C118" t="str">
            <v>B3G0009</v>
          </cell>
          <cell r="D118" t="str">
            <v>畑中　紅音</v>
          </cell>
          <cell r="E118" t="str">
            <v>はたなか　あかね</v>
          </cell>
          <cell r="F118" t="str">
            <v>トライアングルバトンクラブ</v>
          </cell>
          <cell r="G118" t="str">
            <v>女</v>
          </cell>
          <cell r="H118">
            <v>34811</v>
          </cell>
          <cell r="I118">
            <v>42005</v>
          </cell>
          <cell r="J118">
            <v>19</v>
          </cell>
          <cell r="K118">
            <v>18</v>
          </cell>
          <cell r="L118" t="str">
            <v>大１</v>
          </cell>
          <cell r="M118" t="str">
            <v>宮城県</v>
          </cell>
        </row>
        <row r="119">
          <cell r="B119" t="str">
            <v>b00116</v>
          </cell>
          <cell r="C119" t="str">
            <v>B3G0009</v>
          </cell>
          <cell r="D119" t="str">
            <v>星　咲良</v>
          </cell>
          <cell r="E119" t="str">
            <v>ほし　さくら</v>
          </cell>
          <cell r="F119" t="str">
            <v>トライアングルバトンクラブ</v>
          </cell>
          <cell r="G119" t="str">
            <v>女</v>
          </cell>
          <cell r="H119">
            <v>35439</v>
          </cell>
          <cell r="I119">
            <v>42005</v>
          </cell>
          <cell r="J119">
            <v>17</v>
          </cell>
          <cell r="K119">
            <v>17</v>
          </cell>
          <cell r="L119" t="str">
            <v>高３</v>
          </cell>
          <cell r="M119" t="str">
            <v>宮城県</v>
          </cell>
        </row>
        <row r="120">
          <cell r="B120" t="str">
            <v>b00117</v>
          </cell>
          <cell r="C120" t="str">
            <v>B3G0009</v>
          </cell>
          <cell r="D120" t="str">
            <v>遠藤　まどか</v>
          </cell>
          <cell r="E120" t="str">
            <v>えんどう　まどか</v>
          </cell>
          <cell r="F120" t="str">
            <v>トライアングルバトンクラブ</v>
          </cell>
          <cell r="G120" t="str">
            <v>女</v>
          </cell>
          <cell r="H120">
            <v>36210</v>
          </cell>
          <cell r="I120">
            <v>42005</v>
          </cell>
          <cell r="J120">
            <v>15</v>
          </cell>
          <cell r="K120">
            <v>15</v>
          </cell>
          <cell r="L120" t="str">
            <v>高１</v>
          </cell>
          <cell r="M120" t="str">
            <v>宮城県</v>
          </cell>
        </row>
        <row r="121">
          <cell r="B121" t="str">
            <v>b00118</v>
          </cell>
          <cell r="C121" t="str">
            <v>B3G0009</v>
          </cell>
          <cell r="D121" t="str">
            <v>加藤　小春</v>
          </cell>
          <cell r="E121" t="str">
            <v>かとう　こはる</v>
          </cell>
          <cell r="F121" t="str">
            <v>トライアングルバトンクラブ</v>
          </cell>
          <cell r="G121" t="str">
            <v>女</v>
          </cell>
          <cell r="H121">
            <v>36608</v>
          </cell>
          <cell r="I121">
            <v>42005</v>
          </cell>
          <cell r="J121">
            <v>14</v>
          </cell>
          <cell r="K121">
            <v>14</v>
          </cell>
          <cell r="L121" t="str">
            <v>中３</v>
          </cell>
          <cell r="M121" t="str">
            <v>宮城県</v>
          </cell>
        </row>
        <row r="122">
          <cell r="B122" t="str">
            <v>b00119</v>
          </cell>
          <cell r="C122" t="str">
            <v>B3G0009</v>
          </cell>
          <cell r="D122" t="str">
            <v>大西　千代音</v>
          </cell>
          <cell r="E122" t="str">
            <v>おおにし　ちよね</v>
          </cell>
          <cell r="F122" t="str">
            <v>トライアングルバトンクラブ</v>
          </cell>
          <cell r="G122" t="str">
            <v>女</v>
          </cell>
          <cell r="H122">
            <v>36554</v>
          </cell>
          <cell r="I122">
            <v>42005</v>
          </cell>
          <cell r="J122">
            <v>14</v>
          </cell>
          <cell r="K122">
            <v>14</v>
          </cell>
          <cell r="L122" t="str">
            <v>中３</v>
          </cell>
          <cell r="M122" t="str">
            <v>宮城県</v>
          </cell>
        </row>
        <row r="123">
          <cell r="B123" t="str">
            <v>b00120</v>
          </cell>
          <cell r="C123" t="str">
            <v>B3G0009</v>
          </cell>
          <cell r="D123" t="str">
            <v>山元　桂</v>
          </cell>
          <cell r="E123" t="str">
            <v>やまもと　けい</v>
          </cell>
          <cell r="F123" t="str">
            <v>トライアングルバトンクラブ</v>
          </cell>
          <cell r="G123" t="str">
            <v>女</v>
          </cell>
          <cell r="H123">
            <v>36275</v>
          </cell>
          <cell r="I123">
            <v>42005</v>
          </cell>
          <cell r="J123">
            <v>15</v>
          </cell>
          <cell r="K123">
            <v>14</v>
          </cell>
          <cell r="L123" t="str">
            <v>中３</v>
          </cell>
          <cell r="M123" t="str">
            <v>宮城県</v>
          </cell>
        </row>
        <row r="124">
          <cell r="B124" t="str">
            <v>b00121</v>
          </cell>
          <cell r="C124" t="str">
            <v>B3G0009</v>
          </cell>
          <cell r="D124" t="str">
            <v>千葉　もも</v>
          </cell>
          <cell r="E124" t="str">
            <v>ちば　もも</v>
          </cell>
          <cell r="F124" t="str">
            <v>トライアングルバトンクラブ</v>
          </cell>
          <cell r="G124" t="str">
            <v>女</v>
          </cell>
          <cell r="H124">
            <v>36840</v>
          </cell>
          <cell r="I124">
            <v>42005</v>
          </cell>
          <cell r="J124">
            <v>14</v>
          </cell>
          <cell r="K124">
            <v>13</v>
          </cell>
          <cell r="L124" t="str">
            <v>中２</v>
          </cell>
          <cell r="M124" t="str">
            <v>宮城県</v>
          </cell>
        </row>
        <row r="125">
          <cell r="B125" t="str">
            <v>b00122</v>
          </cell>
          <cell r="C125" t="str">
            <v>B3G0009</v>
          </cell>
          <cell r="D125" t="str">
            <v>太田　冴羅</v>
          </cell>
          <cell r="E125" t="str">
            <v>おおた　さえら</v>
          </cell>
          <cell r="F125" t="str">
            <v>トライアングルバトンクラブ</v>
          </cell>
          <cell r="G125" t="str">
            <v>女</v>
          </cell>
          <cell r="H125">
            <v>36625</v>
          </cell>
          <cell r="I125">
            <v>42005</v>
          </cell>
          <cell r="J125">
            <v>14</v>
          </cell>
          <cell r="K125">
            <v>13</v>
          </cell>
          <cell r="L125" t="str">
            <v>中２</v>
          </cell>
          <cell r="M125" t="str">
            <v>宮城県</v>
          </cell>
        </row>
        <row r="126">
          <cell r="B126" t="str">
            <v>b00123</v>
          </cell>
          <cell r="C126" t="str">
            <v>B3G0009</v>
          </cell>
          <cell r="D126" t="str">
            <v>大西　寿々音</v>
          </cell>
          <cell r="E126" t="str">
            <v>おおにし　すずね</v>
          </cell>
          <cell r="F126" t="str">
            <v>トライアングルバトンクラブ</v>
          </cell>
          <cell r="G126" t="str">
            <v>女</v>
          </cell>
          <cell r="H126">
            <v>37145</v>
          </cell>
          <cell r="I126">
            <v>42005</v>
          </cell>
          <cell r="J126">
            <v>13</v>
          </cell>
          <cell r="K126">
            <v>12</v>
          </cell>
          <cell r="L126" t="str">
            <v>中１</v>
          </cell>
          <cell r="M126" t="str">
            <v>宮城県</v>
          </cell>
        </row>
        <row r="127">
          <cell r="B127" t="str">
            <v>b00124</v>
          </cell>
          <cell r="C127" t="str">
            <v>B3G0009</v>
          </cell>
          <cell r="D127" t="str">
            <v>清野　絢花</v>
          </cell>
          <cell r="E127" t="str">
            <v>せいの　あやか</v>
          </cell>
          <cell r="F127" t="str">
            <v>トライアングルバトンクラブ</v>
          </cell>
          <cell r="G127" t="str">
            <v>女</v>
          </cell>
          <cell r="H127">
            <v>37513</v>
          </cell>
          <cell r="I127">
            <v>42005</v>
          </cell>
          <cell r="J127">
            <v>12</v>
          </cell>
          <cell r="K127">
            <v>11</v>
          </cell>
          <cell r="L127" t="str">
            <v>小６</v>
          </cell>
          <cell r="M127" t="str">
            <v>宮城県</v>
          </cell>
        </row>
        <row r="128">
          <cell r="B128" t="str">
            <v>b00125</v>
          </cell>
          <cell r="C128" t="str">
            <v>B3G0009</v>
          </cell>
          <cell r="D128" t="str">
            <v>髙橋　水詩奈</v>
          </cell>
          <cell r="E128" t="str">
            <v>たかはし　みうな</v>
          </cell>
          <cell r="F128" t="str">
            <v>トライアングルバトンクラブ</v>
          </cell>
          <cell r="G128" t="str">
            <v>女</v>
          </cell>
          <cell r="H128">
            <v>37647</v>
          </cell>
          <cell r="I128">
            <v>42005</v>
          </cell>
          <cell r="J128">
            <v>11</v>
          </cell>
          <cell r="K128">
            <v>11</v>
          </cell>
          <cell r="L128" t="str">
            <v>小６</v>
          </cell>
          <cell r="M128" t="str">
            <v>宮城県</v>
          </cell>
        </row>
        <row r="129">
          <cell r="B129" t="str">
            <v>b00126</v>
          </cell>
          <cell r="C129" t="str">
            <v>B3G0010</v>
          </cell>
          <cell r="D129" t="str">
            <v>藤原　和音</v>
          </cell>
          <cell r="E129" t="str">
            <v>ふじわら　かずね</v>
          </cell>
          <cell r="F129" t="str">
            <v>トライアングルバトンクラブジュニア</v>
          </cell>
          <cell r="G129" t="str">
            <v>女</v>
          </cell>
          <cell r="H129">
            <v>37113</v>
          </cell>
          <cell r="I129">
            <v>42005</v>
          </cell>
          <cell r="J129">
            <v>13</v>
          </cell>
          <cell r="K129">
            <v>12</v>
          </cell>
          <cell r="L129" t="str">
            <v>中１</v>
          </cell>
          <cell r="M129" t="str">
            <v>宮城県</v>
          </cell>
        </row>
        <row r="130">
          <cell r="B130" t="str">
            <v>b00127</v>
          </cell>
          <cell r="C130" t="str">
            <v>B3G0010</v>
          </cell>
          <cell r="D130" t="str">
            <v>小山　有美華</v>
          </cell>
          <cell r="E130" t="str">
            <v>おやま　ゆみか</v>
          </cell>
          <cell r="F130" t="str">
            <v>トライアングルバトンクラブジュニア</v>
          </cell>
          <cell r="G130" t="str">
            <v>女</v>
          </cell>
          <cell r="H130">
            <v>37533</v>
          </cell>
          <cell r="I130">
            <v>42005</v>
          </cell>
          <cell r="J130">
            <v>12</v>
          </cell>
          <cell r="K130">
            <v>11</v>
          </cell>
          <cell r="L130" t="str">
            <v>小６</v>
          </cell>
          <cell r="M130" t="str">
            <v>宮城県</v>
          </cell>
        </row>
        <row r="131">
          <cell r="B131" t="str">
            <v>b00128</v>
          </cell>
          <cell r="C131" t="str">
            <v>B3G0010</v>
          </cell>
          <cell r="D131" t="str">
            <v>藤岡　咲希</v>
          </cell>
          <cell r="E131" t="str">
            <v>ふじおか　さき</v>
          </cell>
          <cell r="F131" t="str">
            <v>トライアングルバトンクラブジュニア</v>
          </cell>
          <cell r="G131" t="str">
            <v>女</v>
          </cell>
          <cell r="H131">
            <v>38384</v>
          </cell>
          <cell r="I131">
            <v>42005</v>
          </cell>
          <cell r="J131">
            <v>9</v>
          </cell>
          <cell r="K131">
            <v>9</v>
          </cell>
          <cell r="L131" t="str">
            <v>小４</v>
          </cell>
          <cell r="M131" t="str">
            <v>宮城県</v>
          </cell>
        </row>
        <row r="132">
          <cell r="B132" t="str">
            <v>b00129</v>
          </cell>
          <cell r="C132" t="str">
            <v>B3G0010</v>
          </cell>
          <cell r="D132" t="str">
            <v>山元　咲穂</v>
          </cell>
          <cell r="E132" t="str">
            <v>やまもと　さほ</v>
          </cell>
          <cell r="F132" t="str">
            <v>トライアングルバトンクラブジュニア</v>
          </cell>
          <cell r="G132" t="str">
            <v>女</v>
          </cell>
          <cell r="H132">
            <v>39503</v>
          </cell>
          <cell r="I132">
            <v>42005</v>
          </cell>
          <cell r="J132">
            <v>6</v>
          </cell>
          <cell r="K132">
            <v>6</v>
          </cell>
          <cell r="L132" t="str">
            <v>小１</v>
          </cell>
          <cell r="M132" t="str">
            <v>宮城県</v>
          </cell>
        </row>
        <row r="133">
          <cell r="B133" t="str">
            <v>b00130</v>
          </cell>
          <cell r="C133" t="str">
            <v>B3G0010</v>
          </cell>
          <cell r="D133" t="str">
            <v>清野　喜花</v>
          </cell>
          <cell r="E133" t="str">
            <v>せいの　はるか</v>
          </cell>
          <cell r="F133" t="str">
            <v>トライアングルバトンクラブジュニア</v>
          </cell>
          <cell r="G133" t="str">
            <v>女</v>
          </cell>
          <cell r="H133">
            <v>39806</v>
          </cell>
          <cell r="I133">
            <v>42005</v>
          </cell>
          <cell r="J133">
            <v>6</v>
          </cell>
          <cell r="K133">
            <v>5</v>
          </cell>
          <cell r="L133" t="str">
            <v>未就学</v>
          </cell>
          <cell r="M133" t="str">
            <v>宮城県</v>
          </cell>
        </row>
        <row r="134">
          <cell r="B134" t="str">
            <v>b00131</v>
          </cell>
          <cell r="C134" t="str">
            <v>B3G0010</v>
          </cell>
          <cell r="D134" t="str">
            <v>小山　寧々子</v>
          </cell>
          <cell r="E134" t="str">
            <v>おやま　ねねこ</v>
          </cell>
          <cell r="F134" t="str">
            <v>トライアングルバトンクラブジュニア</v>
          </cell>
          <cell r="G134" t="str">
            <v>女</v>
          </cell>
          <cell r="H134">
            <v>37091</v>
          </cell>
          <cell r="I134">
            <v>42005</v>
          </cell>
          <cell r="J134">
            <v>13</v>
          </cell>
          <cell r="K134">
            <v>12</v>
          </cell>
          <cell r="L134" t="str">
            <v>中１</v>
          </cell>
          <cell r="M134" t="str">
            <v>宮城県</v>
          </cell>
        </row>
        <row r="135">
          <cell r="B135" t="str">
            <v>b00132</v>
          </cell>
          <cell r="C135" t="str">
            <v>B3G0010</v>
          </cell>
          <cell r="D135" t="str">
            <v>青沼　礼音</v>
          </cell>
          <cell r="E135" t="str">
            <v>あおぬま　れん</v>
          </cell>
          <cell r="F135" t="str">
            <v>トライアングルバトンクラブジュニア</v>
          </cell>
          <cell r="G135" t="str">
            <v>女</v>
          </cell>
          <cell r="H135">
            <v>37507</v>
          </cell>
          <cell r="I135">
            <v>42005</v>
          </cell>
          <cell r="J135">
            <v>12</v>
          </cell>
          <cell r="K135">
            <v>11</v>
          </cell>
          <cell r="L135" t="str">
            <v>小６</v>
          </cell>
          <cell r="M135" t="str">
            <v>宮城県</v>
          </cell>
        </row>
        <row r="136">
          <cell r="B136" t="str">
            <v>b00133</v>
          </cell>
          <cell r="C136" t="str">
            <v>B3G0010</v>
          </cell>
          <cell r="D136" t="str">
            <v>稲葉　彩日</v>
          </cell>
          <cell r="E136" t="str">
            <v>いなば　あやか</v>
          </cell>
          <cell r="F136" t="str">
            <v>トライアングルバトンクラブジュニア</v>
          </cell>
          <cell r="G136" t="str">
            <v>女</v>
          </cell>
          <cell r="H136">
            <v>37580</v>
          </cell>
          <cell r="I136">
            <v>42005</v>
          </cell>
          <cell r="J136">
            <v>12</v>
          </cell>
          <cell r="K136">
            <v>11</v>
          </cell>
          <cell r="L136" t="str">
            <v>小６</v>
          </cell>
          <cell r="M136" t="str">
            <v>宮城県</v>
          </cell>
        </row>
        <row r="137">
          <cell r="B137" t="str">
            <v>b00134</v>
          </cell>
          <cell r="C137" t="str">
            <v>B3G0010</v>
          </cell>
          <cell r="D137" t="str">
            <v>相原　祢音</v>
          </cell>
          <cell r="E137" t="str">
            <v>あいはら　ねね</v>
          </cell>
          <cell r="F137" t="str">
            <v>トライアングルバトンクラブジュニア</v>
          </cell>
          <cell r="G137" t="str">
            <v>女</v>
          </cell>
          <cell r="H137">
            <v>38296</v>
          </cell>
          <cell r="I137">
            <v>42005</v>
          </cell>
          <cell r="J137">
            <v>10</v>
          </cell>
          <cell r="K137">
            <v>9</v>
          </cell>
          <cell r="L137" t="str">
            <v>小４</v>
          </cell>
          <cell r="M137" t="str">
            <v>宮城県</v>
          </cell>
        </row>
        <row r="138">
          <cell r="B138" t="str">
            <v>b00135</v>
          </cell>
          <cell r="C138" t="str">
            <v>B3G0010</v>
          </cell>
          <cell r="D138" t="str">
            <v>大内　花菜</v>
          </cell>
          <cell r="E138" t="str">
            <v>おおうち　はな</v>
          </cell>
          <cell r="F138" t="str">
            <v>トライアングルバトンクラブジュニア</v>
          </cell>
          <cell r="G138" t="str">
            <v>女</v>
          </cell>
          <cell r="H138">
            <v>38223</v>
          </cell>
          <cell r="I138">
            <v>42005</v>
          </cell>
          <cell r="J138">
            <v>10</v>
          </cell>
          <cell r="K138">
            <v>9</v>
          </cell>
          <cell r="L138" t="str">
            <v>小４</v>
          </cell>
          <cell r="M138" t="str">
            <v>宮城県</v>
          </cell>
        </row>
        <row r="139">
          <cell r="B139" t="str">
            <v>b00136</v>
          </cell>
          <cell r="C139" t="str">
            <v>B3G0010</v>
          </cell>
          <cell r="D139" t="str">
            <v>三浦　茉音</v>
          </cell>
          <cell r="E139" t="str">
            <v>みうら　まお</v>
          </cell>
          <cell r="F139" t="str">
            <v>トライアングルバトンクラブジュニア</v>
          </cell>
          <cell r="G139" t="str">
            <v>女</v>
          </cell>
          <cell r="H139">
            <v>38176</v>
          </cell>
          <cell r="I139">
            <v>42005</v>
          </cell>
          <cell r="J139">
            <v>10</v>
          </cell>
          <cell r="K139">
            <v>9</v>
          </cell>
          <cell r="L139" t="str">
            <v>小４</v>
          </cell>
          <cell r="M139" t="str">
            <v>宮城県</v>
          </cell>
        </row>
        <row r="140">
          <cell r="B140" t="str">
            <v>b00137</v>
          </cell>
          <cell r="C140" t="str">
            <v>B3G0010</v>
          </cell>
          <cell r="D140" t="str">
            <v>白井　純怜</v>
          </cell>
          <cell r="E140" t="str">
            <v>しらい　すみれ</v>
          </cell>
          <cell r="F140" t="str">
            <v>トライアングルバトンクラブジュニア</v>
          </cell>
          <cell r="G140" t="str">
            <v>女</v>
          </cell>
          <cell r="H140">
            <v>38158</v>
          </cell>
          <cell r="I140">
            <v>42005</v>
          </cell>
          <cell r="J140">
            <v>10</v>
          </cell>
          <cell r="K140">
            <v>9</v>
          </cell>
          <cell r="L140" t="str">
            <v>小４</v>
          </cell>
          <cell r="M140" t="str">
            <v>宮城県</v>
          </cell>
        </row>
        <row r="141">
          <cell r="B141" t="str">
            <v>b00138</v>
          </cell>
          <cell r="C141" t="str">
            <v>B3G0010</v>
          </cell>
          <cell r="D141" t="str">
            <v>一戸　咲和</v>
          </cell>
          <cell r="E141" t="str">
            <v>いちのへ　はな</v>
          </cell>
          <cell r="F141" t="str">
            <v>トライアングルバトンクラブジュニア</v>
          </cell>
          <cell r="G141" t="str">
            <v>女</v>
          </cell>
          <cell r="H141">
            <v>38726</v>
          </cell>
          <cell r="I141">
            <v>42005</v>
          </cell>
          <cell r="J141">
            <v>8</v>
          </cell>
          <cell r="K141">
            <v>8</v>
          </cell>
          <cell r="L141" t="str">
            <v>小３</v>
          </cell>
          <cell r="M141" t="str">
            <v>宮城県</v>
          </cell>
        </row>
        <row r="142">
          <cell r="B142" t="str">
            <v>b00139</v>
          </cell>
          <cell r="C142" t="str">
            <v>B3G0010</v>
          </cell>
          <cell r="D142" t="str">
            <v>佐藤　心々奈</v>
          </cell>
          <cell r="E142" t="str">
            <v>さとう　ここな</v>
          </cell>
          <cell r="F142" t="str">
            <v>トライアングルバトンクラブジュニア</v>
          </cell>
          <cell r="G142" t="str">
            <v>女</v>
          </cell>
          <cell r="H142">
            <v>38448</v>
          </cell>
          <cell r="I142">
            <v>42005</v>
          </cell>
          <cell r="J142">
            <v>9</v>
          </cell>
          <cell r="K142">
            <v>8</v>
          </cell>
          <cell r="L142" t="str">
            <v>小３</v>
          </cell>
          <cell r="M142" t="str">
            <v>宮城県</v>
          </cell>
        </row>
        <row r="143">
          <cell r="B143" t="str">
            <v>b00140</v>
          </cell>
          <cell r="C143" t="str">
            <v>B3G0010</v>
          </cell>
          <cell r="D143" t="str">
            <v>大西　多佳音</v>
          </cell>
          <cell r="E143" t="str">
            <v>おおにし　たかね</v>
          </cell>
          <cell r="F143" t="str">
            <v>トライアングルバトンクラブジュニア</v>
          </cell>
          <cell r="G143" t="str">
            <v>女</v>
          </cell>
          <cell r="H143">
            <v>38902</v>
          </cell>
          <cell r="I143">
            <v>42005</v>
          </cell>
          <cell r="J143">
            <v>8</v>
          </cell>
          <cell r="K143">
            <v>7</v>
          </cell>
          <cell r="L143" t="str">
            <v>小２</v>
          </cell>
          <cell r="M143" t="str">
            <v>宮城県</v>
          </cell>
        </row>
        <row r="144">
          <cell r="B144" t="str">
            <v>b00141</v>
          </cell>
          <cell r="C144" t="str">
            <v>B3G0011</v>
          </cell>
          <cell r="D144" t="str">
            <v>鈴木　愛</v>
          </cell>
          <cell r="E144" t="str">
            <v>すずき　あい</v>
          </cell>
          <cell r="F144" t="str">
            <v>ＦＩＣＳ・Ｍ</v>
          </cell>
          <cell r="G144" t="str">
            <v>女</v>
          </cell>
          <cell r="H144">
            <v>30446</v>
          </cell>
          <cell r="I144">
            <v>42005</v>
          </cell>
          <cell r="J144">
            <v>31</v>
          </cell>
          <cell r="K144">
            <v>30</v>
          </cell>
          <cell r="L144">
            <v>30</v>
          </cell>
          <cell r="M144" t="str">
            <v>宮城県</v>
          </cell>
        </row>
        <row r="145">
          <cell r="B145" t="str">
            <v>b00142</v>
          </cell>
          <cell r="C145" t="str">
            <v>B3G0011</v>
          </cell>
          <cell r="D145" t="str">
            <v>松井　咲恵</v>
          </cell>
          <cell r="E145" t="str">
            <v>まつい　さきえ</v>
          </cell>
          <cell r="F145" t="str">
            <v>ＦＩＣＳ・Ｍ</v>
          </cell>
          <cell r="G145" t="str">
            <v>女</v>
          </cell>
          <cell r="H145">
            <v>30538</v>
          </cell>
          <cell r="I145">
            <v>42005</v>
          </cell>
          <cell r="J145">
            <v>31</v>
          </cell>
          <cell r="K145">
            <v>30</v>
          </cell>
          <cell r="L145">
            <v>30</v>
          </cell>
          <cell r="M145" t="str">
            <v>宮城県</v>
          </cell>
        </row>
        <row r="146">
          <cell r="B146" t="str">
            <v>b00143</v>
          </cell>
          <cell r="C146" t="str">
            <v>B3G0011</v>
          </cell>
          <cell r="D146" t="str">
            <v>村上　蘭</v>
          </cell>
          <cell r="E146" t="str">
            <v>むらかみ　らん</v>
          </cell>
          <cell r="F146" t="str">
            <v>ＦＩＣＳ・Ｍ</v>
          </cell>
          <cell r="G146" t="str">
            <v>女</v>
          </cell>
          <cell r="H146">
            <v>40182</v>
          </cell>
          <cell r="I146">
            <v>42005</v>
          </cell>
          <cell r="J146">
            <v>4</v>
          </cell>
          <cell r="K146">
            <v>4</v>
          </cell>
          <cell r="L146" t="str">
            <v>未就学</v>
          </cell>
          <cell r="M146" t="str">
            <v>宮城県</v>
          </cell>
        </row>
        <row r="147">
          <cell r="B147" t="str">
            <v>b00144</v>
          </cell>
          <cell r="C147" t="str">
            <v>B3G0011</v>
          </cell>
          <cell r="D147" t="str">
            <v>及川　真紘</v>
          </cell>
          <cell r="E147" t="str">
            <v>おいかわ　まひろ</v>
          </cell>
          <cell r="F147" t="str">
            <v>ＦＩＣＳ・Ｍ</v>
          </cell>
          <cell r="G147" t="str">
            <v>女</v>
          </cell>
          <cell r="H147">
            <v>36825</v>
          </cell>
          <cell r="I147">
            <v>42005</v>
          </cell>
          <cell r="J147">
            <v>14</v>
          </cell>
          <cell r="K147">
            <v>13</v>
          </cell>
          <cell r="L147" t="str">
            <v>中２</v>
          </cell>
          <cell r="M147" t="str">
            <v>宮城県</v>
          </cell>
        </row>
        <row r="148">
          <cell r="B148" t="str">
            <v>b00145</v>
          </cell>
          <cell r="C148" t="str">
            <v>B3G0011</v>
          </cell>
          <cell r="D148" t="str">
            <v>佐野　和</v>
          </cell>
          <cell r="E148" t="str">
            <v>さの　のどか</v>
          </cell>
          <cell r="F148" t="str">
            <v>ＦＩＣＳ・Ｍ</v>
          </cell>
          <cell r="G148" t="str">
            <v>女</v>
          </cell>
          <cell r="H148">
            <v>37229</v>
          </cell>
          <cell r="I148">
            <v>42005</v>
          </cell>
          <cell r="J148">
            <v>13</v>
          </cell>
          <cell r="K148">
            <v>12</v>
          </cell>
          <cell r="L148" t="str">
            <v>中１</v>
          </cell>
          <cell r="M148" t="str">
            <v>宮城県</v>
          </cell>
        </row>
        <row r="149">
          <cell r="B149" t="str">
            <v>b00146</v>
          </cell>
          <cell r="C149" t="str">
            <v>B3G0011</v>
          </cell>
          <cell r="D149" t="str">
            <v>芳賀　亜里沙</v>
          </cell>
          <cell r="E149" t="str">
            <v>はが　ありさ</v>
          </cell>
          <cell r="F149" t="str">
            <v>ＦＩＣＳ・Ｍ</v>
          </cell>
          <cell r="G149" t="str">
            <v>女</v>
          </cell>
          <cell r="H149">
            <v>37266</v>
          </cell>
          <cell r="I149">
            <v>42005</v>
          </cell>
          <cell r="J149">
            <v>12</v>
          </cell>
          <cell r="K149">
            <v>12</v>
          </cell>
          <cell r="L149" t="str">
            <v>中１</v>
          </cell>
          <cell r="M149" t="str">
            <v>宮城県</v>
          </cell>
        </row>
        <row r="150">
          <cell r="B150" t="str">
            <v>b00147</v>
          </cell>
          <cell r="C150" t="str">
            <v>B3G0011</v>
          </cell>
          <cell r="D150" t="str">
            <v>松田　結夢</v>
          </cell>
          <cell r="E150" t="str">
            <v>まつだ　ゆめ</v>
          </cell>
          <cell r="F150" t="str">
            <v>ＦＩＣＳ・Ｍ</v>
          </cell>
          <cell r="G150" t="str">
            <v>女</v>
          </cell>
          <cell r="H150">
            <v>37768</v>
          </cell>
          <cell r="I150">
            <v>42005</v>
          </cell>
          <cell r="J150">
            <v>11</v>
          </cell>
          <cell r="K150">
            <v>10</v>
          </cell>
          <cell r="L150" t="str">
            <v>小５</v>
          </cell>
          <cell r="M150" t="str">
            <v>宮城県</v>
          </cell>
        </row>
        <row r="151">
          <cell r="B151" t="str">
            <v>b00148</v>
          </cell>
          <cell r="C151" t="str">
            <v>B3G0011</v>
          </cell>
          <cell r="D151" t="str">
            <v>土屋　奈々</v>
          </cell>
          <cell r="E151" t="str">
            <v>つちや　なな</v>
          </cell>
          <cell r="F151" t="str">
            <v>ＦＩＣＳ・Ｍ</v>
          </cell>
          <cell r="G151" t="str">
            <v>女</v>
          </cell>
          <cell r="H151">
            <v>36834</v>
          </cell>
          <cell r="I151">
            <v>42005</v>
          </cell>
          <cell r="J151">
            <v>14</v>
          </cell>
          <cell r="K151">
            <v>13</v>
          </cell>
          <cell r="L151" t="str">
            <v>中２</v>
          </cell>
          <cell r="M151" t="str">
            <v>宮城県</v>
          </cell>
        </row>
        <row r="152">
          <cell r="B152" t="str">
            <v>b00149</v>
          </cell>
          <cell r="C152" t="str">
            <v>B3G0011</v>
          </cell>
          <cell r="D152" t="str">
            <v>小野寺　陽</v>
          </cell>
          <cell r="E152" t="str">
            <v>おのでら　ひなた</v>
          </cell>
          <cell r="F152" t="str">
            <v>ＦＩＣＳ・Ｍ</v>
          </cell>
          <cell r="G152" t="str">
            <v>女</v>
          </cell>
          <cell r="H152">
            <v>38013</v>
          </cell>
          <cell r="I152">
            <v>42005</v>
          </cell>
          <cell r="J152">
            <v>10</v>
          </cell>
          <cell r="K152">
            <v>10</v>
          </cell>
          <cell r="L152" t="str">
            <v>小５</v>
          </cell>
          <cell r="M152" t="str">
            <v>宮城県</v>
          </cell>
        </row>
        <row r="153">
          <cell r="B153" t="str">
            <v>b00150</v>
          </cell>
          <cell r="C153" t="str">
            <v>B3G0011</v>
          </cell>
          <cell r="D153" t="str">
            <v>佐藤　花南</v>
          </cell>
          <cell r="E153" t="str">
            <v>さとう　かなん</v>
          </cell>
          <cell r="F153" t="str">
            <v>ＦＩＣＳ・Ｍ</v>
          </cell>
          <cell r="G153" t="str">
            <v>女</v>
          </cell>
          <cell r="H153">
            <v>37832</v>
          </cell>
          <cell r="I153">
            <v>42005</v>
          </cell>
          <cell r="J153">
            <v>11</v>
          </cell>
          <cell r="K153">
            <v>10</v>
          </cell>
          <cell r="L153" t="str">
            <v>小５</v>
          </cell>
          <cell r="M153" t="str">
            <v>宮城県</v>
          </cell>
        </row>
        <row r="154">
          <cell r="B154" t="str">
            <v>b00151</v>
          </cell>
          <cell r="C154" t="str">
            <v>B3G0011</v>
          </cell>
          <cell r="D154" t="str">
            <v>佐藤　佳夏</v>
          </cell>
          <cell r="E154" t="str">
            <v>さとう　かな</v>
          </cell>
          <cell r="F154" t="str">
            <v>ＦＩＣＳ・Ｍ</v>
          </cell>
          <cell r="G154" t="str">
            <v>女</v>
          </cell>
          <cell r="H154">
            <v>36026</v>
          </cell>
          <cell r="I154">
            <v>42005</v>
          </cell>
          <cell r="J154">
            <v>16</v>
          </cell>
          <cell r="K154">
            <v>15</v>
          </cell>
          <cell r="L154" t="str">
            <v>高１</v>
          </cell>
          <cell r="M154" t="str">
            <v>宮城県</v>
          </cell>
        </row>
        <row r="155">
          <cell r="B155" t="str">
            <v>b00152</v>
          </cell>
          <cell r="C155" t="str">
            <v>B3G0011</v>
          </cell>
          <cell r="D155" t="str">
            <v>中川　まや</v>
          </cell>
          <cell r="E155" t="str">
            <v>なかがわ　まや</v>
          </cell>
          <cell r="F155" t="str">
            <v>ＦＩＣＳ・Ｍ</v>
          </cell>
          <cell r="G155" t="str">
            <v>女</v>
          </cell>
          <cell r="H155">
            <v>36073</v>
          </cell>
          <cell r="I155">
            <v>42005</v>
          </cell>
          <cell r="J155">
            <v>16</v>
          </cell>
          <cell r="K155">
            <v>15</v>
          </cell>
          <cell r="L155" t="str">
            <v>高１</v>
          </cell>
          <cell r="M155" t="str">
            <v>宮城県</v>
          </cell>
        </row>
        <row r="156">
          <cell r="B156" t="str">
            <v>b00153</v>
          </cell>
          <cell r="C156" t="str">
            <v>B3G0011</v>
          </cell>
          <cell r="D156" t="str">
            <v>石谷　真奈</v>
          </cell>
          <cell r="E156" t="str">
            <v>いしたに　まな</v>
          </cell>
          <cell r="F156" t="str">
            <v>ＦＩＣＳ・Ｍ</v>
          </cell>
          <cell r="G156" t="str">
            <v>女</v>
          </cell>
          <cell r="H156">
            <v>36576</v>
          </cell>
          <cell r="I156">
            <v>42005</v>
          </cell>
          <cell r="J156">
            <v>14</v>
          </cell>
          <cell r="K156">
            <v>14</v>
          </cell>
          <cell r="L156" t="str">
            <v>中３</v>
          </cell>
          <cell r="M156" t="str">
            <v>宮城県</v>
          </cell>
        </row>
        <row r="157">
          <cell r="B157" t="str">
            <v>b00154</v>
          </cell>
          <cell r="C157" t="str">
            <v>B3G0011</v>
          </cell>
          <cell r="D157" t="str">
            <v>平沢　麻菜</v>
          </cell>
          <cell r="E157" t="str">
            <v>ひらさわ　まな</v>
          </cell>
          <cell r="F157" t="str">
            <v>ＦＩＣＳ・Ｍ</v>
          </cell>
          <cell r="G157" t="str">
            <v>女</v>
          </cell>
          <cell r="H157">
            <v>36588</v>
          </cell>
          <cell r="I157">
            <v>42005</v>
          </cell>
          <cell r="J157">
            <v>14</v>
          </cell>
          <cell r="K157">
            <v>14</v>
          </cell>
          <cell r="L157" t="str">
            <v>中３</v>
          </cell>
          <cell r="M157" t="str">
            <v>宮城県</v>
          </cell>
        </row>
        <row r="158">
          <cell r="B158" t="str">
            <v>b00155</v>
          </cell>
          <cell r="C158" t="str">
            <v>B3G0011</v>
          </cell>
          <cell r="D158" t="str">
            <v>佐野　喜</v>
          </cell>
          <cell r="E158" t="str">
            <v>さの　ゆき</v>
          </cell>
          <cell r="F158" t="str">
            <v>ＦＩＣＳ・Ｍ</v>
          </cell>
          <cell r="G158" t="str">
            <v>女</v>
          </cell>
          <cell r="H158">
            <v>35906</v>
          </cell>
          <cell r="I158">
            <v>42005</v>
          </cell>
          <cell r="J158">
            <v>16</v>
          </cell>
          <cell r="K158">
            <v>15</v>
          </cell>
          <cell r="L158" t="str">
            <v>高１</v>
          </cell>
          <cell r="M158" t="str">
            <v>宮城県</v>
          </cell>
        </row>
        <row r="159">
          <cell r="B159" t="str">
            <v>b00156</v>
          </cell>
          <cell r="C159" t="str">
            <v>B3G0011</v>
          </cell>
          <cell r="D159" t="str">
            <v>日野　楓袈</v>
          </cell>
          <cell r="E159" t="str">
            <v>ひの　ふうか</v>
          </cell>
          <cell r="F159" t="str">
            <v>ＦＩＣＳ・Ｍ</v>
          </cell>
          <cell r="G159" t="str">
            <v>女</v>
          </cell>
          <cell r="H159">
            <v>36077</v>
          </cell>
          <cell r="I159">
            <v>42005</v>
          </cell>
          <cell r="J159">
            <v>16</v>
          </cell>
          <cell r="K159">
            <v>15</v>
          </cell>
          <cell r="L159" t="str">
            <v>高１</v>
          </cell>
          <cell r="M159" t="str">
            <v>宮城県</v>
          </cell>
        </row>
        <row r="160">
          <cell r="B160" t="str">
            <v>b00157</v>
          </cell>
          <cell r="C160" t="str">
            <v>B3G0011</v>
          </cell>
          <cell r="D160" t="str">
            <v>阿部　未歩</v>
          </cell>
          <cell r="E160" t="str">
            <v>あべ　みほ</v>
          </cell>
          <cell r="F160" t="str">
            <v>ＦＩＣＳ・Ｍ</v>
          </cell>
          <cell r="G160" t="str">
            <v>女</v>
          </cell>
          <cell r="H160">
            <v>36218</v>
          </cell>
          <cell r="I160">
            <v>42005</v>
          </cell>
          <cell r="J160">
            <v>15</v>
          </cell>
          <cell r="K160">
            <v>15</v>
          </cell>
          <cell r="L160" t="str">
            <v>高１</v>
          </cell>
          <cell r="M160" t="str">
            <v>宮城県</v>
          </cell>
        </row>
        <row r="161">
          <cell r="B161" t="str">
            <v>b00158</v>
          </cell>
          <cell r="C161" t="str">
            <v>B3G0011</v>
          </cell>
          <cell r="D161" t="str">
            <v>髙橋　友乃</v>
          </cell>
          <cell r="E161" t="str">
            <v>たかはし　ゆの</v>
          </cell>
          <cell r="F161" t="str">
            <v>ＦＩＣＳ・Ｍ</v>
          </cell>
          <cell r="G161" t="str">
            <v>女</v>
          </cell>
          <cell r="H161">
            <v>36855</v>
          </cell>
          <cell r="I161">
            <v>42005</v>
          </cell>
          <cell r="J161">
            <v>14</v>
          </cell>
          <cell r="K161">
            <v>13</v>
          </cell>
          <cell r="L161" t="str">
            <v>中２</v>
          </cell>
          <cell r="M161" t="str">
            <v>宮城県</v>
          </cell>
        </row>
        <row r="162">
          <cell r="B162" t="str">
            <v>b00159</v>
          </cell>
          <cell r="C162" t="str">
            <v>B3G0011</v>
          </cell>
          <cell r="D162" t="str">
            <v>清水　まどか</v>
          </cell>
          <cell r="E162" t="str">
            <v>しみず　まどか</v>
          </cell>
          <cell r="F162" t="str">
            <v>ＦＩＣＳ・Ｍ</v>
          </cell>
          <cell r="G162" t="str">
            <v>女</v>
          </cell>
          <cell r="H162">
            <v>36188</v>
          </cell>
          <cell r="I162">
            <v>42005</v>
          </cell>
          <cell r="J162">
            <v>15</v>
          </cell>
          <cell r="K162">
            <v>15</v>
          </cell>
          <cell r="L162" t="str">
            <v>高１</v>
          </cell>
          <cell r="M162" t="str">
            <v>宮城県</v>
          </cell>
        </row>
        <row r="163">
          <cell r="B163" t="str">
            <v>b00160</v>
          </cell>
          <cell r="C163" t="str">
            <v>B3G0011</v>
          </cell>
          <cell r="D163" t="str">
            <v>千葉　寧々</v>
          </cell>
          <cell r="E163" t="str">
            <v>ちば　ねね</v>
          </cell>
          <cell r="F163" t="str">
            <v>ＦＩＣＳ・Ｍ</v>
          </cell>
          <cell r="G163" t="str">
            <v>女</v>
          </cell>
          <cell r="H163">
            <v>36383</v>
          </cell>
          <cell r="I163">
            <v>42005</v>
          </cell>
          <cell r="J163">
            <v>15</v>
          </cell>
          <cell r="K163">
            <v>14</v>
          </cell>
          <cell r="L163" t="str">
            <v>中３</v>
          </cell>
          <cell r="M163" t="str">
            <v>宮城県</v>
          </cell>
        </row>
        <row r="164">
          <cell r="B164" t="str">
            <v>b00161</v>
          </cell>
          <cell r="C164" t="str">
            <v>B3G0011</v>
          </cell>
          <cell r="D164" t="str">
            <v>熊谷　彩美</v>
          </cell>
          <cell r="E164" t="str">
            <v>くまがい　あみ</v>
          </cell>
          <cell r="F164" t="str">
            <v>ＦＩＣＳ・Ｍ</v>
          </cell>
          <cell r="G164" t="str">
            <v>女</v>
          </cell>
          <cell r="H164">
            <v>36829</v>
          </cell>
          <cell r="I164">
            <v>42005</v>
          </cell>
          <cell r="J164">
            <v>14</v>
          </cell>
          <cell r="K164">
            <v>13</v>
          </cell>
          <cell r="L164" t="str">
            <v>中２</v>
          </cell>
          <cell r="M164" t="str">
            <v>宮城県</v>
          </cell>
        </row>
        <row r="165">
          <cell r="B165" t="str">
            <v>b00162</v>
          </cell>
          <cell r="C165" t="str">
            <v>B3G0011</v>
          </cell>
          <cell r="D165" t="str">
            <v>佐藤　遥菜</v>
          </cell>
          <cell r="E165" t="str">
            <v>さとう　はるな</v>
          </cell>
          <cell r="F165" t="str">
            <v>ＦＩＣＳ・Ｍ</v>
          </cell>
          <cell r="G165" t="str">
            <v>女</v>
          </cell>
          <cell r="H165">
            <v>37332</v>
          </cell>
          <cell r="I165">
            <v>42005</v>
          </cell>
          <cell r="J165">
            <v>12</v>
          </cell>
          <cell r="K165">
            <v>12</v>
          </cell>
          <cell r="L165" t="str">
            <v>中１</v>
          </cell>
          <cell r="M165" t="str">
            <v>宮城県</v>
          </cell>
        </row>
        <row r="166">
          <cell r="B166" t="str">
            <v>b00163</v>
          </cell>
          <cell r="C166" t="str">
            <v>B3G0011</v>
          </cell>
          <cell r="D166" t="str">
            <v>川嶋　梨沙</v>
          </cell>
          <cell r="E166" t="str">
            <v>かわしま　りさ</v>
          </cell>
          <cell r="F166" t="str">
            <v>ＦＩＣＳ・Ｍ</v>
          </cell>
          <cell r="G166" t="str">
            <v>女</v>
          </cell>
          <cell r="H166">
            <v>37498</v>
          </cell>
          <cell r="I166">
            <v>42005</v>
          </cell>
          <cell r="J166">
            <v>12</v>
          </cell>
          <cell r="K166">
            <v>11</v>
          </cell>
          <cell r="L166" t="str">
            <v>小６</v>
          </cell>
          <cell r="M166" t="str">
            <v>宮城県</v>
          </cell>
        </row>
        <row r="167">
          <cell r="B167" t="str">
            <v>b00164</v>
          </cell>
          <cell r="C167" t="str">
            <v>B3G0011</v>
          </cell>
          <cell r="D167" t="str">
            <v>熊谷　紗彩</v>
          </cell>
          <cell r="E167" t="str">
            <v>くまがい　さや</v>
          </cell>
          <cell r="F167" t="str">
            <v>ＦＩＣＳ・Ｍ</v>
          </cell>
          <cell r="G167" t="str">
            <v>女</v>
          </cell>
          <cell r="H167">
            <v>37924</v>
          </cell>
          <cell r="I167">
            <v>42005</v>
          </cell>
          <cell r="J167">
            <v>11</v>
          </cell>
          <cell r="K167">
            <v>10</v>
          </cell>
          <cell r="L167" t="str">
            <v>小５</v>
          </cell>
          <cell r="M167" t="str">
            <v>宮城県</v>
          </cell>
        </row>
        <row r="168">
          <cell r="B168" t="str">
            <v>b00165</v>
          </cell>
          <cell r="C168" t="str">
            <v>B3G0011</v>
          </cell>
          <cell r="D168" t="str">
            <v>阿部　里南</v>
          </cell>
          <cell r="E168" t="str">
            <v>あべ　りな</v>
          </cell>
          <cell r="F168" t="str">
            <v>ＦＩＣＳ・Ｍ</v>
          </cell>
          <cell r="G168" t="str">
            <v>女</v>
          </cell>
          <cell r="H168">
            <v>39076</v>
          </cell>
          <cell r="I168">
            <v>42005</v>
          </cell>
          <cell r="J168">
            <v>8</v>
          </cell>
          <cell r="K168">
            <v>7</v>
          </cell>
          <cell r="L168" t="str">
            <v>小２</v>
          </cell>
          <cell r="M168" t="str">
            <v>宮城県</v>
          </cell>
        </row>
        <row r="169">
          <cell r="B169" t="str">
            <v>b00166</v>
          </cell>
          <cell r="C169" t="str">
            <v>B3G0011</v>
          </cell>
          <cell r="D169" t="str">
            <v>伊藤　凜々花</v>
          </cell>
          <cell r="E169" t="str">
            <v>いとう　りりか</v>
          </cell>
          <cell r="F169" t="str">
            <v>ＦＩＣＳ・Ｍ</v>
          </cell>
          <cell r="G169" t="str">
            <v>女</v>
          </cell>
          <cell r="H169">
            <v>37316</v>
          </cell>
          <cell r="I169">
            <v>42005</v>
          </cell>
          <cell r="J169">
            <v>12</v>
          </cell>
          <cell r="K169">
            <v>12</v>
          </cell>
          <cell r="L169" t="str">
            <v>中１</v>
          </cell>
          <cell r="M169" t="str">
            <v>宮城県</v>
          </cell>
        </row>
        <row r="170">
          <cell r="B170" t="str">
            <v>b00167</v>
          </cell>
          <cell r="C170" t="str">
            <v>B3G0011</v>
          </cell>
          <cell r="D170" t="str">
            <v>髙橋　愛夢</v>
          </cell>
          <cell r="E170" t="str">
            <v>たかはし　あいむ</v>
          </cell>
          <cell r="F170" t="str">
            <v>ＦＩＣＳ・Ｍ</v>
          </cell>
          <cell r="G170" t="str">
            <v>女</v>
          </cell>
          <cell r="H170">
            <v>38265</v>
          </cell>
          <cell r="I170">
            <v>42005</v>
          </cell>
          <cell r="J170">
            <v>10</v>
          </cell>
          <cell r="K170">
            <v>9</v>
          </cell>
          <cell r="L170" t="str">
            <v>小４</v>
          </cell>
          <cell r="M170" t="str">
            <v>宮城県</v>
          </cell>
        </row>
        <row r="171">
          <cell r="B171" t="str">
            <v>b00168</v>
          </cell>
          <cell r="C171" t="str">
            <v>B3G0011</v>
          </cell>
          <cell r="D171" t="str">
            <v>千葉　ゆり子</v>
          </cell>
          <cell r="E171" t="str">
            <v>ちば　ゆりこ</v>
          </cell>
          <cell r="F171" t="str">
            <v>ＦＩＣＳ・Ｍ</v>
          </cell>
          <cell r="G171" t="str">
            <v>女</v>
          </cell>
          <cell r="H171">
            <v>39533</v>
          </cell>
          <cell r="I171">
            <v>42005</v>
          </cell>
          <cell r="J171">
            <v>6</v>
          </cell>
          <cell r="K171">
            <v>6</v>
          </cell>
          <cell r="L171" t="str">
            <v>小１</v>
          </cell>
          <cell r="M171" t="str">
            <v>宮城県</v>
          </cell>
        </row>
        <row r="172">
          <cell r="B172" t="str">
            <v>b00169</v>
          </cell>
          <cell r="C172" t="str">
            <v>B3G0011</v>
          </cell>
          <cell r="D172" t="str">
            <v>押切　優海</v>
          </cell>
          <cell r="E172" t="str">
            <v>おしきり　ゆあ</v>
          </cell>
          <cell r="F172" t="str">
            <v>ＦＩＣＳ・Ｍ</v>
          </cell>
          <cell r="G172" t="str">
            <v>女</v>
          </cell>
          <cell r="H172">
            <v>37348</v>
          </cell>
          <cell r="I172">
            <v>42005</v>
          </cell>
          <cell r="J172">
            <v>12</v>
          </cell>
          <cell r="K172">
            <v>11</v>
          </cell>
          <cell r="L172" t="str">
            <v>小６</v>
          </cell>
          <cell r="M172" t="str">
            <v>宮城県</v>
          </cell>
        </row>
        <row r="173">
          <cell r="B173" t="str">
            <v>b00170</v>
          </cell>
          <cell r="C173" t="str">
            <v>B3G0011</v>
          </cell>
          <cell r="D173" t="str">
            <v>伊藤　柚葉</v>
          </cell>
          <cell r="E173" t="str">
            <v>いとう　ゆずは</v>
          </cell>
          <cell r="F173" t="str">
            <v>ＦＩＣＳ・Ｍ</v>
          </cell>
          <cell r="G173" t="str">
            <v>女</v>
          </cell>
          <cell r="H173">
            <v>37824</v>
          </cell>
          <cell r="I173">
            <v>42005</v>
          </cell>
          <cell r="J173">
            <v>11</v>
          </cell>
          <cell r="K173">
            <v>10</v>
          </cell>
          <cell r="L173" t="str">
            <v>小５</v>
          </cell>
          <cell r="M173" t="str">
            <v>宮城県</v>
          </cell>
        </row>
        <row r="174">
          <cell r="B174" t="str">
            <v>b00171</v>
          </cell>
          <cell r="C174" t="str">
            <v>B3G0011</v>
          </cell>
          <cell r="D174" t="str">
            <v>伊藤　桃葉</v>
          </cell>
          <cell r="E174" t="str">
            <v>いとう　ももは</v>
          </cell>
          <cell r="F174" t="str">
            <v>ＦＩＣＳ・Ｍ</v>
          </cell>
          <cell r="G174" t="str">
            <v>女</v>
          </cell>
          <cell r="H174">
            <v>38520</v>
          </cell>
          <cell r="I174">
            <v>42005</v>
          </cell>
          <cell r="J174">
            <v>9</v>
          </cell>
          <cell r="K174">
            <v>8</v>
          </cell>
          <cell r="L174" t="str">
            <v>小３</v>
          </cell>
          <cell r="M174" t="str">
            <v>宮城県</v>
          </cell>
        </row>
        <row r="175">
          <cell r="B175" t="str">
            <v>b00172</v>
          </cell>
          <cell r="C175" t="str">
            <v>B3G0011</v>
          </cell>
          <cell r="D175" t="str">
            <v>貝山　七花</v>
          </cell>
          <cell r="E175" t="str">
            <v>かいやま　ななは</v>
          </cell>
          <cell r="F175" t="str">
            <v>ＦＩＣＳ・Ｍ</v>
          </cell>
          <cell r="G175" t="str">
            <v>女</v>
          </cell>
          <cell r="H175">
            <v>36980</v>
          </cell>
          <cell r="I175">
            <v>42005</v>
          </cell>
          <cell r="J175">
            <v>13</v>
          </cell>
          <cell r="K175">
            <v>13</v>
          </cell>
          <cell r="L175" t="str">
            <v>中２</v>
          </cell>
          <cell r="M175" t="str">
            <v>宮城県</v>
          </cell>
        </row>
        <row r="176">
          <cell r="B176" t="str">
            <v>b00173</v>
          </cell>
          <cell r="C176" t="str">
            <v>B3G0011</v>
          </cell>
          <cell r="D176" t="str">
            <v>貝山　空夏</v>
          </cell>
          <cell r="E176" t="str">
            <v>かいやま　そらな</v>
          </cell>
          <cell r="F176" t="str">
            <v>ＦＩＣＳ・Ｍ</v>
          </cell>
          <cell r="G176" t="str">
            <v>女</v>
          </cell>
          <cell r="H176">
            <v>36261</v>
          </cell>
          <cell r="I176">
            <v>42005</v>
          </cell>
          <cell r="J176">
            <v>15</v>
          </cell>
          <cell r="K176">
            <v>14</v>
          </cell>
          <cell r="L176" t="str">
            <v>中３</v>
          </cell>
          <cell r="M176" t="str">
            <v>宮城県</v>
          </cell>
        </row>
        <row r="177">
          <cell r="B177" t="str">
            <v>b00174</v>
          </cell>
          <cell r="C177" t="str">
            <v>B3G0011</v>
          </cell>
          <cell r="D177" t="str">
            <v>鈴木　陽</v>
          </cell>
          <cell r="E177" t="str">
            <v>すずき　ひなた</v>
          </cell>
          <cell r="F177" t="str">
            <v>ＦＩＣＳ・Ｍ</v>
          </cell>
          <cell r="G177" t="str">
            <v>女</v>
          </cell>
          <cell r="H177">
            <v>37945</v>
          </cell>
          <cell r="I177">
            <v>42005</v>
          </cell>
          <cell r="J177">
            <v>11</v>
          </cell>
          <cell r="K177">
            <v>10</v>
          </cell>
          <cell r="L177" t="str">
            <v>小５</v>
          </cell>
          <cell r="M177" t="str">
            <v>宮城県</v>
          </cell>
        </row>
        <row r="178">
          <cell r="B178" t="str">
            <v>b00175</v>
          </cell>
          <cell r="C178" t="str">
            <v>B3G0011</v>
          </cell>
          <cell r="D178" t="str">
            <v>川村　一華</v>
          </cell>
          <cell r="E178" t="str">
            <v>かわむら　いちか</v>
          </cell>
          <cell r="F178" t="str">
            <v>ＦＩＣＳ・Ｍ</v>
          </cell>
          <cell r="G178" t="str">
            <v>女</v>
          </cell>
          <cell r="H178">
            <v>38304</v>
          </cell>
          <cell r="I178">
            <v>42005</v>
          </cell>
          <cell r="J178">
            <v>10</v>
          </cell>
          <cell r="K178">
            <v>9</v>
          </cell>
          <cell r="L178" t="str">
            <v>小４</v>
          </cell>
          <cell r="M178" t="str">
            <v>宮城県</v>
          </cell>
        </row>
        <row r="179">
          <cell r="B179" t="str">
            <v>b00176</v>
          </cell>
          <cell r="C179" t="str">
            <v>B3G0011</v>
          </cell>
          <cell r="D179" t="str">
            <v>兼田　莉桜</v>
          </cell>
          <cell r="E179" t="str">
            <v>かねた　りお</v>
          </cell>
          <cell r="F179" t="str">
            <v>ＦＩＣＳ・Ｍ</v>
          </cell>
          <cell r="G179" t="str">
            <v>女</v>
          </cell>
          <cell r="H179">
            <v>37751</v>
          </cell>
          <cell r="I179">
            <v>42005</v>
          </cell>
          <cell r="J179">
            <v>11</v>
          </cell>
          <cell r="K179">
            <v>10</v>
          </cell>
          <cell r="L179" t="str">
            <v>小５</v>
          </cell>
          <cell r="M179" t="str">
            <v>宮城県</v>
          </cell>
        </row>
        <row r="180">
          <cell r="B180" t="str">
            <v>b00177</v>
          </cell>
          <cell r="C180" t="str">
            <v>B3G0011</v>
          </cell>
          <cell r="D180" t="str">
            <v>石垣　蒼依</v>
          </cell>
          <cell r="E180" t="str">
            <v>いしがき　あおい</v>
          </cell>
          <cell r="F180" t="str">
            <v>ＦＩＣＳ・Ｍ</v>
          </cell>
          <cell r="G180" t="str">
            <v>女</v>
          </cell>
          <cell r="H180">
            <v>38106</v>
          </cell>
          <cell r="I180">
            <v>42005</v>
          </cell>
          <cell r="J180">
            <v>10</v>
          </cell>
          <cell r="K180">
            <v>9</v>
          </cell>
          <cell r="L180" t="str">
            <v>小４</v>
          </cell>
          <cell r="M180" t="str">
            <v>宮城県</v>
          </cell>
        </row>
        <row r="181">
          <cell r="B181" t="str">
            <v>b00178</v>
          </cell>
          <cell r="C181" t="str">
            <v>B3G0011</v>
          </cell>
          <cell r="D181" t="str">
            <v>天野　天音</v>
          </cell>
          <cell r="E181" t="str">
            <v>あまの　あまね</v>
          </cell>
          <cell r="F181" t="str">
            <v>ＦＩＣＳ・Ｍ</v>
          </cell>
          <cell r="G181" t="str">
            <v>女</v>
          </cell>
          <cell r="H181">
            <v>36282</v>
          </cell>
          <cell r="I181">
            <v>42005</v>
          </cell>
          <cell r="J181">
            <v>15</v>
          </cell>
          <cell r="K181">
            <v>14</v>
          </cell>
          <cell r="L181" t="str">
            <v>中３</v>
          </cell>
          <cell r="M181" t="str">
            <v>宮城県</v>
          </cell>
        </row>
        <row r="182">
          <cell r="B182" t="str">
            <v>b00179</v>
          </cell>
          <cell r="C182" t="str">
            <v>B3G0011</v>
          </cell>
          <cell r="D182" t="str">
            <v>伊藤　凛音</v>
          </cell>
          <cell r="E182" t="str">
            <v>いとう　りのん</v>
          </cell>
          <cell r="F182" t="str">
            <v>ＦＩＣＳ・Ｍ</v>
          </cell>
          <cell r="G182" t="str">
            <v>女</v>
          </cell>
          <cell r="H182">
            <v>38429</v>
          </cell>
          <cell r="I182">
            <v>42005</v>
          </cell>
          <cell r="J182">
            <v>9</v>
          </cell>
          <cell r="K182">
            <v>9</v>
          </cell>
          <cell r="L182" t="str">
            <v>小４</v>
          </cell>
          <cell r="M182" t="str">
            <v>宮城県</v>
          </cell>
        </row>
        <row r="183">
          <cell r="B183" t="str">
            <v>b00180</v>
          </cell>
          <cell r="C183" t="str">
            <v>B3G0011</v>
          </cell>
          <cell r="D183" t="str">
            <v>佐々木　美香</v>
          </cell>
          <cell r="E183" t="str">
            <v>ささき　みか</v>
          </cell>
          <cell r="F183" t="str">
            <v>ＦＩＣＳ・Ｍ</v>
          </cell>
          <cell r="G183" t="str">
            <v>女</v>
          </cell>
          <cell r="H183">
            <v>26123</v>
          </cell>
          <cell r="I183">
            <v>42005</v>
          </cell>
          <cell r="J183">
            <v>43</v>
          </cell>
          <cell r="K183">
            <v>42</v>
          </cell>
          <cell r="L183">
            <v>42</v>
          </cell>
          <cell r="M183" t="str">
            <v>宮城県</v>
          </cell>
        </row>
        <row r="184">
          <cell r="B184" t="str">
            <v>b00181</v>
          </cell>
          <cell r="C184" t="str">
            <v>B3G0011</v>
          </cell>
          <cell r="D184" t="str">
            <v>内田　千春</v>
          </cell>
          <cell r="E184" t="str">
            <v>うちだ　ちはる</v>
          </cell>
          <cell r="F184" t="str">
            <v>ＦＩＣＳ・Ｍ</v>
          </cell>
          <cell r="G184" t="str">
            <v>女</v>
          </cell>
          <cell r="H184">
            <v>28589</v>
          </cell>
          <cell r="I184">
            <v>42005</v>
          </cell>
          <cell r="J184">
            <v>36</v>
          </cell>
          <cell r="K184">
            <v>35</v>
          </cell>
          <cell r="L184">
            <v>35</v>
          </cell>
          <cell r="M184" t="str">
            <v>宮城県</v>
          </cell>
        </row>
        <row r="185">
          <cell r="B185" t="str">
            <v>b00182</v>
          </cell>
          <cell r="C185" t="str">
            <v>B1C0012</v>
          </cell>
          <cell r="D185" t="str">
            <v>貝守　美紀</v>
          </cell>
          <cell r="E185" t="str">
            <v>かいもり　みき</v>
          </cell>
          <cell r="F185" t="str">
            <v>三戸町立三戸小学校バトン部</v>
          </cell>
          <cell r="G185" t="str">
            <v>女</v>
          </cell>
          <cell r="H185">
            <v>37942</v>
          </cell>
          <cell r="I185">
            <v>42005</v>
          </cell>
          <cell r="J185">
            <v>11</v>
          </cell>
          <cell r="K185">
            <v>10</v>
          </cell>
          <cell r="L185" t="str">
            <v>小５</v>
          </cell>
          <cell r="M185" t="str">
            <v>青森県</v>
          </cell>
        </row>
        <row r="186">
          <cell r="B186" t="str">
            <v>b00183</v>
          </cell>
          <cell r="C186" t="str">
            <v>B1C0012</v>
          </cell>
          <cell r="D186" t="str">
            <v>髙村　小雪</v>
          </cell>
          <cell r="E186" t="str">
            <v>たかむら　こゆき</v>
          </cell>
          <cell r="F186" t="str">
            <v>三戸町立三戸小学校バトン部</v>
          </cell>
          <cell r="G186" t="str">
            <v>女</v>
          </cell>
          <cell r="H186">
            <v>38021</v>
          </cell>
          <cell r="I186">
            <v>42005</v>
          </cell>
          <cell r="J186">
            <v>10</v>
          </cell>
          <cell r="K186">
            <v>10</v>
          </cell>
          <cell r="L186" t="str">
            <v>小５</v>
          </cell>
          <cell r="M186" t="str">
            <v>青森県</v>
          </cell>
        </row>
        <row r="187">
          <cell r="B187" t="str">
            <v>b00184</v>
          </cell>
          <cell r="C187" t="str">
            <v>B1C0012</v>
          </cell>
          <cell r="D187" t="str">
            <v>水梨　美鈴</v>
          </cell>
          <cell r="E187" t="str">
            <v>みずなし　みすず</v>
          </cell>
          <cell r="F187" t="str">
            <v>三戸町立三戸小学校バトン部</v>
          </cell>
          <cell r="G187" t="str">
            <v>女</v>
          </cell>
          <cell r="H187">
            <v>37995</v>
          </cell>
          <cell r="I187">
            <v>42005</v>
          </cell>
          <cell r="J187">
            <v>10</v>
          </cell>
          <cell r="K187">
            <v>10</v>
          </cell>
          <cell r="L187" t="str">
            <v>小５</v>
          </cell>
          <cell r="M187" t="str">
            <v>青森県</v>
          </cell>
        </row>
        <row r="188">
          <cell r="B188" t="str">
            <v>b00185</v>
          </cell>
          <cell r="C188" t="str">
            <v>B1C0012</v>
          </cell>
          <cell r="D188" t="str">
            <v>村中　燦互</v>
          </cell>
          <cell r="E188" t="str">
            <v>むらなか　さんご</v>
          </cell>
          <cell r="F188" t="str">
            <v>三戸町立三戸小学校バトン部</v>
          </cell>
          <cell r="G188" t="str">
            <v>女</v>
          </cell>
          <cell r="H188">
            <v>37885</v>
          </cell>
          <cell r="I188">
            <v>42005</v>
          </cell>
          <cell r="J188">
            <v>11</v>
          </cell>
          <cell r="K188">
            <v>10</v>
          </cell>
          <cell r="L188" t="str">
            <v>小５</v>
          </cell>
          <cell r="M188" t="str">
            <v>青森県</v>
          </cell>
        </row>
        <row r="189">
          <cell r="B189" t="str">
            <v>b00186</v>
          </cell>
          <cell r="C189" t="str">
            <v>B1C0012</v>
          </cell>
          <cell r="D189" t="str">
            <v>石井　千智</v>
          </cell>
          <cell r="E189" t="str">
            <v>いしい　ちさと</v>
          </cell>
          <cell r="F189" t="str">
            <v>三戸町立三戸小学校バトン部</v>
          </cell>
          <cell r="G189" t="str">
            <v>女</v>
          </cell>
          <cell r="H189">
            <v>37152</v>
          </cell>
          <cell r="I189">
            <v>42005</v>
          </cell>
          <cell r="J189">
            <v>13</v>
          </cell>
          <cell r="K189">
            <v>12</v>
          </cell>
          <cell r="L189" t="str">
            <v>中１</v>
          </cell>
          <cell r="M189" t="str">
            <v>青森県</v>
          </cell>
        </row>
        <row r="190">
          <cell r="B190" t="str">
            <v>b00187</v>
          </cell>
          <cell r="C190" t="str">
            <v>B1C0012</v>
          </cell>
          <cell r="D190" t="str">
            <v>貝守　夏紀</v>
          </cell>
          <cell r="E190" t="str">
            <v>かいもり　なつき</v>
          </cell>
          <cell r="F190" t="str">
            <v>三戸町立三戸小学校バトン部</v>
          </cell>
          <cell r="G190" t="str">
            <v>女</v>
          </cell>
          <cell r="H190">
            <v>37118</v>
          </cell>
          <cell r="I190">
            <v>42005</v>
          </cell>
          <cell r="J190">
            <v>13</v>
          </cell>
          <cell r="K190">
            <v>12</v>
          </cell>
          <cell r="L190" t="str">
            <v>中１</v>
          </cell>
          <cell r="M190" t="str">
            <v>青森県</v>
          </cell>
        </row>
        <row r="191">
          <cell r="B191" t="str">
            <v>b00188</v>
          </cell>
          <cell r="C191" t="str">
            <v>B1C0012</v>
          </cell>
          <cell r="D191" t="str">
            <v>堰合　咲佳</v>
          </cell>
          <cell r="E191" t="str">
            <v>せきあい　さきか</v>
          </cell>
          <cell r="F191" t="str">
            <v>三戸町立三戸小学校バトン部</v>
          </cell>
          <cell r="G191" t="str">
            <v>女</v>
          </cell>
          <cell r="H191">
            <v>37196</v>
          </cell>
          <cell r="I191">
            <v>42005</v>
          </cell>
          <cell r="J191">
            <v>13</v>
          </cell>
          <cell r="K191">
            <v>12</v>
          </cell>
          <cell r="L191" t="str">
            <v>中１</v>
          </cell>
          <cell r="M191" t="str">
            <v>青森県</v>
          </cell>
        </row>
        <row r="192">
          <cell r="B192" t="str">
            <v>b00189</v>
          </cell>
          <cell r="C192" t="str">
            <v>B1C0012</v>
          </cell>
          <cell r="D192" t="str">
            <v>越後　舞香</v>
          </cell>
          <cell r="E192" t="str">
            <v>えちご　まいか</v>
          </cell>
          <cell r="F192" t="str">
            <v>三戸町立三戸小学校バトン部</v>
          </cell>
          <cell r="G192" t="str">
            <v>女</v>
          </cell>
          <cell r="H192">
            <v>37598</v>
          </cell>
          <cell r="I192">
            <v>42005</v>
          </cell>
          <cell r="J192">
            <v>12</v>
          </cell>
          <cell r="K192">
            <v>11</v>
          </cell>
          <cell r="L192" t="str">
            <v>小６</v>
          </cell>
          <cell r="M192" t="str">
            <v>青森県</v>
          </cell>
        </row>
        <row r="193">
          <cell r="B193" t="str">
            <v>b00190</v>
          </cell>
          <cell r="C193" t="str">
            <v>B1G0013</v>
          </cell>
          <cell r="D193" t="str">
            <v>水野　結夢</v>
          </cell>
          <cell r="E193" t="str">
            <v>みずの　ゆめ</v>
          </cell>
          <cell r="F193" t="str">
            <v>上久保バトントワリング</v>
          </cell>
          <cell r="G193" t="str">
            <v>女</v>
          </cell>
          <cell r="H193">
            <v>37453</v>
          </cell>
          <cell r="I193">
            <v>42005</v>
          </cell>
          <cell r="J193">
            <v>12</v>
          </cell>
          <cell r="K193">
            <v>11</v>
          </cell>
          <cell r="L193" t="str">
            <v>小６</v>
          </cell>
          <cell r="M193" t="str">
            <v>青森県</v>
          </cell>
        </row>
        <row r="194">
          <cell r="B194" t="str">
            <v>b00191</v>
          </cell>
          <cell r="C194" t="str">
            <v>B1G0013</v>
          </cell>
          <cell r="D194" t="str">
            <v>橋本　怜依</v>
          </cell>
          <cell r="E194" t="str">
            <v>はしもと　れい</v>
          </cell>
          <cell r="F194" t="str">
            <v>上久保バトントワリング</v>
          </cell>
          <cell r="G194" t="str">
            <v>女</v>
          </cell>
          <cell r="H194">
            <v>37596</v>
          </cell>
          <cell r="I194">
            <v>42005</v>
          </cell>
          <cell r="J194">
            <v>12</v>
          </cell>
          <cell r="K194">
            <v>11</v>
          </cell>
          <cell r="L194" t="str">
            <v>小６</v>
          </cell>
          <cell r="M194" t="str">
            <v>青森県</v>
          </cell>
        </row>
        <row r="195">
          <cell r="B195" t="str">
            <v>b00192</v>
          </cell>
          <cell r="C195" t="str">
            <v>B1G0013</v>
          </cell>
          <cell r="D195" t="str">
            <v>水野　花音</v>
          </cell>
          <cell r="E195" t="str">
            <v>みずの　かのん</v>
          </cell>
          <cell r="F195" t="str">
            <v>上久保バトントワリング</v>
          </cell>
          <cell r="G195" t="str">
            <v>女</v>
          </cell>
          <cell r="H195">
            <v>37830</v>
          </cell>
          <cell r="I195">
            <v>42005</v>
          </cell>
          <cell r="J195">
            <v>11</v>
          </cell>
          <cell r="K195">
            <v>10</v>
          </cell>
          <cell r="L195" t="str">
            <v>小５</v>
          </cell>
          <cell r="M195" t="str">
            <v>青森県</v>
          </cell>
        </row>
        <row r="196">
          <cell r="B196" t="str">
            <v>b00193</v>
          </cell>
          <cell r="C196" t="str">
            <v>B1G0013</v>
          </cell>
          <cell r="D196" t="str">
            <v>金子　明日香</v>
          </cell>
          <cell r="E196" t="str">
            <v>かねこ　あすか</v>
          </cell>
          <cell r="F196" t="str">
            <v>上久保バトントワリング</v>
          </cell>
          <cell r="G196" t="str">
            <v>女</v>
          </cell>
          <cell r="H196">
            <v>38037</v>
          </cell>
          <cell r="I196">
            <v>42005</v>
          </cell>
          <cell r="J196">
            <v>10</v>
          </cell>
          <cell r="K196">
            <v>10</v>
          </cell>
          <cell r="L196" t="str">
            <v>小５</v>
          </cell>
          <cell r="M196" t="str">
            <v>青森県</v>
          </cell>
        </row>
        <row r="197">
          <cell r="B197" t="str">
            <v>b00194</v>
          </cell>
          <cell r="C197" t="str">
            <v>B1G0013</v>
          </cell>
          <cell r="D197" t="str">
            <v>柳川　愛結莉</v>
          </cell>
          <cell r="E197" t="str">
            <v>やなかわ　あゆり</v>
          </cell>
          <cell r="F197" t="str">
            <v>上久保バトントワリング</v>
          </cell>
          <cell r="G197" t="str">
            <v>女</v>
          </cell>
          <cell r="H197">
            <v>37733</v>
          </cell>
          <cell r="I197">
            <v>42005</v>
          </cell>
          <cell r="J197">
            <v>11</v>
          </cell>
          <cell r="K197">
            <v>10</v>
          </cell>
          <cell r="L197" t="str">
            <v>小５</v>
          </cell>
          <cell r="M197" t="str">
            <v>青森県</v>
          </cell>
        </row>
        <row r="198">
          <cell r="B198" t="str">
            <v>b00195</v>
          </cell>
          <cell r="C198" t="str">
            <v>B1G0013</v>
          </cell>
          <cell r="D198" t="str">
            <v>池野　藍子</v>
          </cell>
          <cell r="E198" t="str">
            <v>いけの　あいこ</v>
          </cell>
          <cell r="F198" t="str">
            <v>上久保バトントワリング</v>
          </cell>
          <cell r="G198" t="str">
            <v>女</v>
          </cell>
          <cell r="H198">
            <v>37943</v>
          </cell>
          <cell r="I198">
            <v>42005</v>
          </cell>
          <cell r="J198">
            <v>11</v>
          </cell>
          <cell r="K198">
            <v>10</v>
          </cell>
          <cell r="L198" t="str">
            <v>小５</v>
          </cell>
          <cell r="M198" t="str">
            <v>青森県</v>
          </cell>
        </row>
        <row r="199">
          <cell r="B199" t="str">
            <v>b00196</v>
          </cell>
          <cell r="C199" t="str">
            <v>B1G0013</v>
          </cell>
          <cell r="D199" t="str">
            <v>佐藤　叶望</v>
          </cell>
          <cell r="E199" t="str">
            <v>さとう　かなみ</v>
          </cell>
          <cell r="F199" t="str">
            <v>上久保バトントワリング</v>
          </cell>
          <cell r="G199" t="str">
            <v>女</v>
          </cell>
          <cell r="H199">
            <v>38059</v>
          </cell>
          <cell r="I199">
            <v>42005</v>
          </cell>
          <cell r="J199">
            <v>10</v>
          </cell>
          <cell r="K199">
            <v>10</v>
          </cell>
          <cell r="L199" t="str">
            <v>小５</v>
          </cell>
          <cell r="M199" t="str">
            <v>青森県</v>
          </cell>
        </row>
        <row r="200">
          <cell r="B200" t="str">
            <v>b00197</v>
          </cell>
          <cell r="C200" t="str">
            <v>B1G0013</v>
          </cell>
          <cell r="D200" t="str">
            <v>其田　鼓雪</v>
          </cell>
          <cell r="E200" t="str">
            <v>そのだ　こゆき</v>
          </cell>
          <cell r="F200" t="str">
            <v>上久保バトントワリング</v>
          </cell>
          <cell r="G200" t="str">
            <v>女</v>
          </cell>
          <cell r="H200">
            <v>38321</v>
          </cell>
          <cell r="I200">
            <v>42005</v>
          </cell>
          <cell r="J200">
            <v>10</v>
          </cell>
          <cell r="K200">
            <v>9</v>
          </cell>
          <cell r="L200" t="str">
            <v>小４</v>
          </cell>
          <cell r="M200" t="str">
            <v>青森県</v>
          </cell>
        </row>
        <row r="201">
          <cell r="B201" t="str">
            <v>b00198</v>
          </cell>
          <cell r="C201" t="str">
            <v>B1G0013</v>
          </cell>
          <cell r="D201" t="str">
            <v>荒倉　萌那</v>
          </cell>
          <cell r="E201" t="str">
            <v>あらくら　もえな</v>
          </cell>
          <cell r="F201" t="str">
            <v>上久保バトントワリング</v>
          </cell>
          <cell r="G201" t="str">
            <v>女</v>
          </cell>
          <cell r="H201">
            <v>38439</v>
          </cell>
          <cell r="I201">
            <v>42005</v>
          </cell>
          <cell r="J201">
            <v>9</v>
          </cell>
          <cell r="K201">
            <v>9</v>
          </cell>
          <cell r="L201" t="str">
            <v>小４</v>
          </cell>
          <cell r="M201" t="str">
            <v>青森県</v>
          </cell>
        </row>
        <row r="202">
          <cell r="B202" t="str">
            <v>b00199</v>
          </cell>
          <cell r="C202" t="str">
            <v>B2G0014</v>
          </cell>
          <cell r="D202" t="str">
            <v>七木田　朱理</v>
          </cell>
          <cell r="E202" t="str">
            <v>ななきだ　あかり</v>
          </cell>
          <cell r="F202" t="str">
            <v>ＰＬ岩手ＭＢＡ</v>
          </cell>
          <cell r="G202" t="str">
            <v>女</v>
          </cell>
          <cell r="H202">
            <v>38448</v>
          </cell>
          <cell r="I202">
            <v>42005</v>
          </cell>
          <cell r="J202">
            <v>9</v>
          </cell>
          <cell r="K202">
            <v>8</v>
          </cell>
          <cell r="L202" t="str">
            <v>小３</v>
          </cell>
          <cell r="M202" t="str">
            <v>岩手県</v>
          </cell>
        </row>
        <row r="203">
          <cell r="B203" t="str">
            <v>b00200</v>
          </cell>
          <cell r="C203" t="str">
            <v>B2G0014</v>
          </cell>
          <cell r="D203" t="str">
            <v>五十嵐　北斗</v>
          </cell>
          <cell r="E203" t="str">
            <v>いがらし　ほくと</v>
          </cell>
          <cell r="F203" t="str">
            <v>ＰＬ岩手ＭＢＡ</v>
          </cell>
          <cell r="G203" t="str">
            <v>男</v>
          </cell>
          <cell r="H203">
            <v>38792</v>
          </cell>
          <cell r="I203">
            <v>42005</v>
          </cell>
          <cell r="J203">
            <v>8</v>
          </cell>
          <cell r="K203">
            <v>8</v>
          </cell>
          <cell r="L203" t="str">
            <v>小３</v>
          </cell>
          <cell r="M203" t="str">
            <v>岩手県</v>
          </cell>
        </row>
        <row r="204">
          <cell r="B204" t="str">
            <v>b00201</v>
          </cell>
          <cell r="C204" t="str">
            <v>B2G0014</v>
          </cell>
          <cell r="D204" t="str">
            <v>長嶌　ふらの</v>
          </cell>
          <cell r="E204" t="str">
            <v>ながしま　ふらの</v>
          </cell>
          <cell r="F204" t="str">
            <v>ＰＬ岩手ＭＢＡ</v>
          </cell>
          <cell r="G204" t="str">
            <v>女</v>
          </cell>
          <cell r="H204">
            <v>36972</v>
          </cell>
          <cell r="I204">
            <v>42005</v>
          </cell>
          <cell r="J204">
            <v>13</v>
          </cell>
          <cell r="K204">
            <v>13</v>
          </cell>
          <cell r="L204" t="str">
            <v>中２</v>
          </cell>
          <cell r="M204" t="str">
            <v>岩手県</v>
          </cell>
        </row>
        <row r="205">
          <cell r="B205" t="str">
            <v>b00202</v>
          </cell>
          <cell r="C205" t="str">
            <v>B2G0014</v>
          </cell>
          <cell r="D205" t="str">
            <v>石亀　亜華羽</v>
          </cell>
          <cell r="E205" t="str">
            <v>いしがめ　あげは</v>
          </cell>
          <cell r="F205" t="str">
            <v>ＰＬ岩手ＭＢＡ</v>
          </cell>
          <cell r="G205" t="str">
            <v>女</v>
          </cell>
          <cell r="H205">
            <v>36516</v>
          </cell>
          <cell r="I205">
            <v>42005</v>
          </cell>
          <cell r="J205">
            <v>15</v>
          </cell>
          <cell r="K205">
            <v>14</v>
          </cell>
          <cell r="L205" t="str">
            <v>中３</v>
          </cell>
          <cell r="M205" t="str">
            <v>岩手県</v>
          </cell>
        </row>
        <row r="206">
          <cell r="B206" t="str">
            <v>b00203</v>
          </cell>
          <cell r="C206" t="str">
            <v>B2G0014</v>
          </cell>
          <cell r="D206" t="str">
            <v>北田　有希子</v>
          </cell>
          <cell r="E206" t="str">
            <v>きただ　ゆきこ</v>
          </cell>
          <cell r="F206" t="str">
            <v>ＰＬ岩手ＭＢＡ</v>
          </cell>
          <cell r="G206" t="str">
            <v>女</v>
          </cell>
          <cell r="H206">
            <v>36578</v>
          </cell>
          <cell r="I206">
            <v>42005</v>
          </cell>
          <cell r="J206">
            <v>14</v>
          </cell>
          <cell r="K206">
            <v>14</v>
          </cell>
          <cell r="L206" t="str">
            <v>中３</v>
          </cell>
          <cell r="M206" t="str">
            <v>岩手県</v>
          </cell>
        </row>
        <row r="207">
          <cell r="B207" t="str">
            <v>b00204</v>
          </cell>
          <cell r="C207" t="str">
            <v>B2G0014</v>
          </cell>
          <cell r="D207" t="str">
            <v>藤原　佳穂里</v>
          </cell>
          <cell r="E207" t="str">
            <v>ふじわら　かほり</v>
          </cell>
          <cell r="F207" t="str">
            <v>ＰＬ岩手ＭＢＡ</v>
          </cell>
          <cell r="G207" t="str">
            <v>女</v>
          </cell>
          <cell r="H207">
            <v>35011</v>
          </cell>
          <cell r="I207">
            <v>42005</v>
          </cell>
          <cell r="J207">
            <v>19</v>
          </cell>
          <cell r="K207">
            <v>18</v>
          </cell>
          <cell r="L207" t="str">
            <v>大１</v>
          </cell>
          <cell r="M207" t="str">
            <v>岩手県</v>
          </cell>
        </row>
        <row r="208">
          <cell r="B208" t="str">
            <v>b00205</v>
          </cell>
          <cell r="C208" t="str">
            <v>B2G0014</v>
          </cell>
          <cell r="D208" t="str">
            <v>熊谷　芽衣</v>
          </cell>
          <cell r="E208" t="str">
            <v>くまがい　めい</v>
          </cell>
          <cell r="F208" t="str">
            <v>ＰＬ岩手ＭＢＡ</v>
          </cell>
          <cell r="G208" t="str">
            <v>女</v>
          </cell>
          <cell r="H208">
            <v>35122</v>
          </cell>
          <cell r="I208">
            <v>42005</v>
          </cell>
          <cell r="J208">
            <v>18</v>
          </cell>
          <cell r="K208">
            <v>18</v>
          </cell>
          <cell r="L208" t="str">
            <v>大１</v>
          </cell>
          <cell r="M208" t="str">
            <v>岩手県</v>
          </cell>
        </row>
        <row r="209">
          <cell r="B209" t="str">
            <v>b00206</v>
          </cell>
          <cell r="C209" t="str">
            <v>B2G0014</v>
          </cell>
          <cell r="D209" t="str">
            <v>嘉倉　未羽</v>
          </cell>
          <cell r="E209" t="str">
            <v>かくら　みう</v>
          </cell>
          <cell r="F209" t="str">
            <v>ＰＬ岩手ＭＢＡ</v>
          </cell>
          <cell r="G209" t="str">
            <v>女</v>
          </cell>
          <cell r="H209">
            <v>36218</v>
          </cell>
          <cell r="I209">
            <v>42005</v>
          </cell>
          <cell r="J209">
            <v>15</v>
          </cell>
          <cell r="K209">
            <v>15</v>
          </cell>
          <cell r="L209" t="str">
            <v>高１</v>
          </cell>
          <cell r="M209" t="str">
            <v>岩手県</v>
          </cell>
        </row>
        <row r="210">
          <cell r="B210" t="str">
            <v>b00207</v>
          </cell>
          <cell r="C210" t="str">
            <v>B2G0014</v>
          </cell>
          <cell r="D210" t="str">
            <v>小笠原　楓</v>
          </cell>
          <cell r="E210" t="str">
            <v>おがさわら　かえで</v>
          </cell>
          <cell r="F210" t="str">
            <v>ＰＬ岩手ＭＢＡ</v>
          </cell>
          <cell r="G210" t="str">
            <v>女</v>
          </cell>
          <cell r="H210">
            <v>35951</v>
          </cell>
          <cell r="I210">
            <v>42005</v>
          </cell>
          <cell r="J210">
            <v>16</v>
          </cell>
          <cell r="K210">
            <v>15</v>
          </cell>
          <cell r="L210" t="str">
            <v>高１</v>
          </cell>
          <cell r="M210" t="str">
            <v>岩手県</v>
          </cell>
        </row>
        <row r="211">
          <cell r="B211" t="str">
            <v>b00208</v>
          </cell>
          <cell r="C211" t="str">
            <v>B2G0014</v>
          </cell>
          <cell r="D211" t="str">
            <v>小綿　明花</v>
          </cell>
          <cell r="E211" t="str">
            <v>こわた　はるか</v>
          </cell>
          <cell r="F211" t="str">
            <v>ＰＬ岩手ＭＢＡ</v>
          </cell>
          <cell r="G211" t="str">
            <v>女</v>
          </cell>
          <cell r="H211">
            <v>36406</v>
          </cell>
          <cell r="I211">
            <v>42005</v>
          </cell>
          <cell r="J211">
            <v>15</v>
          </cell>
          <cell r="K211">
            <v>14</v>
          </cell>
          <cell r="L211" t="str">
            <v>中３</v>
          </cell>
          <cell r="M211" t="str">
            <v>岩手県</v>
          </cell>
        </row>
        <row r="212">
          <cell r="B212" t="str">
            <v>b00209</v>
          </cell>
          <cell r="C212" t="str">
            <v>B2G0014</v>
          </cell>
          <cell r="D212" t="str">
            <v>小菅　莉菜</v>
          </cell>
          <cell r="E212" t="str">
            <v>こすが　れいな</v>
          </cell>
          <cell r="F212" t="str">
            <v>ＰＬ岩手ＭＢＡ</v>
          </cell>
          <cell r="G212" t="str">
            <v>女</v>
          </cell>
          <cell r="H212">
            <v>36803</v>
          </cell>
          <cell r="I212">
            <v>42005</v>
          </cell>
          <cell r="J212">
            <v>14</v>
          </cell>
          <cell r="K212">
            <v>13</v>
          </cell>
          <cell r="L212" t="str">
            <v>中２</v>
          </cell>
          <cell r="M212" t="str">
            <v>岩手県</v>
          </cell>
        </row>
        <row r="213">
          <cell r="B213" t="str">
            <v>b00210</v>
          </cell>
          <cell r="C213" t="str">
            <v>B2G0014</v>
          </cell>
          <cell r="D213" t="str">
            <v>五十嵐　海里</v>
          </cell>
          <cell r="E213" t="str">
            <v>いがらし　かいり</v>
          </cell>
          <cell r="F213" t="str">
            <v>ＰＬ岩手ＭＢＡ</v>
          </cell>
          <cell r="G213" t="str">
            <v>女</v>
          </cell>
          <cell r="H213">
            <v>37157</v>
          </cell>
          <cell r="I213">
            <v>42005</v>
          </cell>
          <cell r="J213">
            <v>13</v>
          </cell>
          <cell r="K213">
            <v>12</v>
          </cell>
          <cell r="L213" t="str">
            <v>中１</v>
          </cell>
          <cell r="M213" t="str">
            <v>岩手県</v>
          </cell>
        </row>
        <row r="214">
          <cell r="B214" t="str">
            <v>b00211</v>
          </cell>
          <cell r="C214" t="str">
            <v>B2G0014</v>
          </cell>
          <cell r="D214" t="str">
            <v>川原　帆南</v>
          </cell>
          <cell r="E214" t="str">
            <v>かわはら　ほなみ</v>
          </cell>
          <cell r="F214" t="str">
            <v>ＰＬ岩手ＭＢＡ</v>
          </cell>
          <cell r="G214" t="str">
            <v>女</v>
          </cell>
          <cell r="H214">
            <v>38759</v>
          </cell>
          <cell r="I214">
            <v>42005</v>
          </cell>
          <cell r="J214">
            <v>8</v>
          </cell>
          <cell r="K214">
            <v>8</v>
          </cell>
          <cell r="L214" t="str">
            <v>小３</v>
          </cell>
          <cell r="M214" t="str">
            <v>岩手県</v>
          </cell>
        </row>
        <row r="215">
          <cell r="B215" t="str">
            <v>b00212</v>
          </cell>
          <cell r="C215" t="str">
            <v>B2G0014</v>
          </cell>
          <cell r="D215" t="str">
            <v>佐藤　里紅</v>
          </cell>
          <cell r="E215" t="str">
            <v>さとう　りく</v>
          </cell>
          <cell r="F215" t="str">
            <v>ＰＬ岩手ＭＢＡ</v>
          </cell>
          <cell r="G215" t="str">
            <v>女</v>
          </cell>
          <cell r="H215">
            <v>36854</v>
          </cell>
          <cell r="I215">
            <v>42005</v>
          </cell>
          <cell r="J215">
            <v>14</v>
          </cell>
          <cell r="K215">
            <v>13</v>
          </cell>
          <cell r="L215" t="str">
            <v>中２</v>
          </cell>
          <cell r="M215" t="str">
            <v>岩手県</v>
          </cell>
        </row>
        <row r="216">
          <cell r="B216" t="str">
            <v>b00213</v>
          </cell>
          <cell r="C216" t="str">
            <v>B2G0014</v>
          </cell>
          <cell r="D216" t="str">
            <v>佐藤　亜砂</v>
          </cell>
          <cell r="E216" t="str">
            <v>さとう　あさ</v>
          </cell>
          <cell r="F216" t="str">
            <v>ＰＬ岩手ＭＢＡ</v>
          </cell>
          <cell r="G216" t="str">
            <v>女</v>
          </cell>
          <cell r="H216">
            <v>37544</v>
          </cell>
          <cell r="I216">
            <v>42005</v>
          </cell>
          <cell r="J216">
            <v>12</v>
          </cell>
          <cell r="K216">
            <v>11</v>
          </cell>
          <cell r="L216" t="str">
            <v>小６</v>
          </cell>
          <cell r="M216" t="str">
            <v>岩手県</v>
          </cell>
        </row>
        <row r="217">
          <cell r="B217" t="str">
            <v>b00214</v>
          </cell>
          <cell r="C217" t="str">
            <v>B2G0014</v>
          </cell>
          <cell r="D217" t="str">
            <v>北舘　紗莉菜</v>
          </cell>
          <cell r="E217" t="str">
            <v>きただて　さりな</v>
          </cell>
          <cell r="F217" t="str">
            <v>ＰＬ岩手ＭＢＡ</v>
          </cell>
          <cell r="G217" t="str">
            <v>女</v>
          </cell>
          <cell r="H217">
            <v>35200</v>
          </cell>
          <cell r="I217">
            <v>42005</v>
          </cell>
          <cell r="J217">
            <v>18</v>
          </cell>
          <cell r="K217">
            <v>17</v>
          </cell>
          <cell r="L217" t="str">
            <v>高３</v>
          </cell>
          <cell r="M217" t="str">
            <v>岩手県</v>
          </cell>
        </row>
        <row r="218">
          <cell r="B218" t="str">
            <v>b00215</v>
          </cell>
          <cell r="C218" t="str">
            <v>B2G0014</v>
          </cell>
          <cell r="D218" t="str">
            <v>安保　菜々華</v>
          </cell>
          <cell r="E218" t="str">
            <v>あんぼ　ななか</v>
          </cell>
          <cell r="F218" t="str">
            <v>ＰＬ岩手ＭＢＡ</v>
          </cell>
          <cell r="G218" t="str">
            <v>女</v>
          </cell>
          <cell r="H218">
            <v>37518</v>
          </cell>
          <cell r="I218">
            <v>42005</v>
          </cell>
          <cell r="J218">
            <v>12</v>
          </cell>
          <cell r="K218">
            <v>11</v>
          </cell>
          <cell r="L218" t="str">
            <v>小６</v>
          </cell>
          <cell r="M218" t="str">
            <v>岩手県</v>
          </cell>
        </row>
        <row r="219">
          <cell r="B219" t="str">
            <v>b00216</v>
          </cell>
          <cell r="C219" t="str">
            <v>B2G0014</v>
          </cell>
          <cell r="D219" t="str">
            <v>林田　章江</v>
          </cell>
          <cell r="E219" t="str">
            <v>はやしだ　ふみえ</v>
          </cell>
          <cell r="F219" t="str">
            <v>ＰＬ岩手ＭＢＡ</v>
          </cell>
          <cell r="G219" t="str">
            <v>女</v>
          </cell>
          <cell r="H219">
            <v>36148</v>
          </cell>
          <cell r="I219">
            <v>42005</v>
          </cell>
          <cell r="J219">
            <v>16</v>
          </cell>
          <cell r="K219">
            <v>15</v>
          </cell>
          <cell r="L219" t="str">
            <v>高１</v>
          </cell>
          <cell r="M219" t="str">
            <v>岩手県</v>
          </cell>
        </row>
        <row r="220">
          <cell r="B220" t="str">
            <v>b00217</v>
          </cell>
          <cell r="C220" t="str">
            <v>B2G0014</v>
          </cell>
          <cell r="D220" t="str">
            <v>林田　祥江</v>
          </cell>
          <cell r="E220" t="str">
            <v>はやしだ　よしえ</v>
          </cell>
          <cell r="F220" t="str">
            <v>ＰＬ岩手ＭＢＡ</v>
          </cell>
          <cell r="G220" t="str">
            <v>女</v>
          </cell>
          <cell r="H220">
            <v>37152</v>
          </cell>
          <cell r="I220">
            <v>42005</v>
          </cell>
          <cell r="J220">
            <v>13</v>
          </cell>
          <cell r="K220">
            <v>12</v>
          </cell>
          <cell r="L220" t="str">
            <v>中１</v>
          </cell>
          <cell r="M220" t="str">
            <v>岩手県</v>
          </cell>
        </row>
        <row r="221">
          <cell r="B221" t="str">
            <v>b00218</v>
          </cell>
          <cell r="C221" t="str">
            <v>B2G0014</v>
          </cell>
          <cell r="D221" t="str">
            <v>多賀　樹里</v>
          </cell>
          <cell r="E221" t="str">
            <v>たが　じゅり</v>
          </cell>
          <cell r="F221" t="str">
            <v>ＰＬ岩手ＭＢＡ</v>
          </cell>
          <cell r="G221" t="str">
            <v>女</v>
          </cell>
          <cell r="H221">
            <v>38245</v>
          </cell>
          <cell r="I221">
            <v>42005</v>
          </cell>
          <cell r="J221">
            <v>10</v>
          </cell>
          <cell r="K221">
            <v>9</v>
          </cell>
          <cell r="L221" t="str">
            <v>小４</v>
          </cell>
          <cell r="M221" t="str">
            <v>岩手県</v>
          </cell>
        </row>
        <row r="222">
          <cell r="B222" t="str">
            <v>b00219</v>
          </cell>
          <cell r="C222" t="str">
            <v>B2G0014</v>
          </cell>
          <cell r="D222" t="str">
            <v>管野　瑠美</v>
          </cell>
          <cell r="E222" t="str">
            <v>かんの　るみ</v>
          </cell>
          <cell r="F222" t="str">
            <v>ＰＬ岩手ＭＢＡ</v>
          </cell>
          <cell r="G222" t="str">
            <v>女</v>
          </cell>
          <cell r="H222">
            <v>36446</v>
          </cell>
          <cell r="I222">
            <v>42005</v>
          </cell>
          <cell r="J222">
            <v>15</v>
          </cell>
          <cell r="K222">
            <v>14</v>
          </cell>
          <cell r="L222" t="str">
            <v>中３</v>
          </cell>
          <cell r="M222" t="str">
            <v>岩手県</v>
          </cell>
        </row>
        <row r="223">
          <cell r="B223" t="str">
            <v>b00220</v>
          </cell>
          <cell r="C223" t="str">
            <v>B2G0014</v>
          </cell>
          <cell r="D223" t="str">
            <v>今野　宏海</v>
          </cell>
          <cell r="E223" t="str">
            <v>こんの　ひろみ</v>
          </cell>
          <cell r="F223" t="str">
            <v>ＰＬ岩手ＭＢＡ</v>
          </cell>
          <cell r="G223" t="str">
            <v>女</v>
          </cell>
          <cell r="H223">
            <v>36734</v>
          </cell>
          <cell r="I223">
            <v>42005</v>
          </cell>
          <cell r="J223">
            <v>14</v>
          </cell>
          <cell r="K223">
            <v>13</v>
          </cell>
          <cell r="L223" t="str">
            <v>中２</v>
          </cell>
          <cell r="M223" t="str">
            <v>岩手県</v>
          </cell>
        </row>
        <row r="224">
          <cell r="B224" t="str">
            <v>b00221</v>
          </cell>
          <cell r="C224" t="str">
            <v>B2G0014</v>
          </cell>
          <cell r="D224" t="str">
            <v>佐藤　璃乃</v>
          </cell>
          <cell r="E224" t="str">
            <v>さとう　りの</v>
          </cell>
          <cell r="F224" t="str">
            <v>ＰＬ岩手ＭＢＡ</v>
          </cell>
          <cell r="G224" t="str">
            <v>女</v>
          </cell>
          <cell r="H224">
            <v>38097</v>
          </cell>
          <cell r="I224">
            <v>42005</v>
          </cell>
          <cell r="J224">
            <v>10</v>
          </cell>
          <cell r="K224">
            <v>9</v>
          </cell>
          <cell r="L224" t="str">
            <v>小４</v>
          </cell>
          <cell r="M224" t="str">
            <v>岩手県</v>
          </cell>
        </row>
        <row r="225">
          <cell r="B225" t="str">
            <v>b00222</v>
          </cell>
          <cell r="C225" t="str">
            <v>B2G0014</v>
          </cell>
          <cell r="D225" t="str">
            <v>菅原　ちえみ</v>
          </cell>
          <cell r="E225" t="str">
            <v>すがわら　ちえみ</v>
          </cell>
          <cell r="F225" t="str">
            <v>ＰＬ岩手ＭＢＡ</v>
          </cell>
          <cell r="G225" t="str">
            <v>女</v>
          </cell>
          <cell r="H225">
            <v>36910</v>
          </cell>
          <cell r="I225">
            <v>42005</v>
          </cell>
          <cell r="J225">
            <v>13</v>
          </cell>
          <cell r="K225">
            <v>13</v>
          </cell>
          <cell r="L225" t="str">
            <v>中２</v>
          </cell>
          <cell r="M225" t="str">
            <v>岩手県</v>
          </cell>
        </row>
        <row r="226">
          <cell r="B226" t="str">
            <v>b00223</v>
          </cell>
          <cell r="C226" t="str">
            <v>B2G0014</v>
          </cell>
          <cell r="D226" t="str">
            <v>菅原　なつみ</v>
          </cell>
          <cell r="E226" t="str">
            <v>すがわら　なつみ</v>
          </cell>
          <cell r="F226" t="str">
            <v>ＰＬ岩手ＭＢＡ</v>
          </cell>
          <cell r="G226" t="str">
            <v>女</v>
          </cell>
          <cell r="H226">
            <v>36374</v>
          </cell>
          <cell r="I226">
            <v>42005</v>
          </cell>
          <cell r="J226">
            <v>15</v>
          </cell>
          <cell r="K226">
            <v>14</v>
          </cell>
          <cell r="L226" t="str">
            <v>中３</v>
          </cell>
          <cell r="M226" t="str">
            <v>岩手県</v>
          </cell>
        </row>
        <row r="227">
          <cell r="B227" t="str">
            <v>b00224</v>
          </cell>
          <cell r="C227" t="str">
            <v>B2G0014</v>
          </cell>
          <cell r="D227" t="str">
            <v>齊藤　優</v>
          </cell>
          <cell r="E227" t="str">
            <v>さいとう　ゆう</v>
          </cell>
          <cell r="F227" t="str">
            <v>ＰＬ岩手ＭＢＡ</v>
          </cell>
          <cell r="G227" t="str">
            <v>女</v>
          </cell>
          <cell r="H227">
            <v>37321</v>
          </cell>
          <cell r="I227">
            <v>42005</v>
          </cell>
          <cell r="J227">
            <v>12</v>
          </cell>
          <cell r="K227">
            <v>12</v>
          </cell>
          <cell r="L227" t="str">
            <v>中１</v>
          </cell>
          <cell r="M227" t="str">
            <v>岩手県</v>
          </cell>
        </row>
        <row r="228">
          <cell r="B228" t="str">
            <v>b00225</v>
          </cell>
          <cell r="C228" t="str">
            <v>B2G0014</v>
          </cell>
          <cell r="D228" t="str">
            <v>川又　涼夏</v>
          </cell>
          <cell r="E228" t="str">
            <v>かわまた　すずか</v>
          </cell>
          <cell r="F228" t="str">
            <v>ＰＬ岩手ＭＢＡ</v>
          </cell>
          <cell r="G228" t="str">
            <v>女</v>
          </cell>
          <cell r="H228">
            <v>35271</v>
          </cell>
          <cell r="I228">
            <v>42005</v>
          </cell>
          <cell r="J228">
            <v>18</v>
          </cell>
          <cell r="K228">
            <v>17</v>
          </cell>
          <cell r="L228" t="str">
            <v>高３</v>
          </cell>
          <cell r="M228" t="str">
            <v>岩手県</v>
          </cell>
        </row>
        <row r="229">
          <cell r="B229" t="str">
            <v>b00226</v>
          </cell>
          <cell r="C229" t="str">
            <v>B2G0014</v>
          </cell>
          <cell r="D229" t="str">
            <v>沢田　愛咲美</v>
          </cell>
          <cell r="E229" t="str">
            <v>さわた　あさみ</v>
          </cell>
          <cell r="F229" t="str">
            <v>ＰＬ岩手ＭＢＡ</v>
          </cell>
          <cell r="G229" t="str">
            <v>女</v>
          </cell>
          <cell r="H229">
            <v>35425</v>
          </cell>
          <cell r="I229">
            <v>42005</v>
          </cell>
          <cell r="J229">
            <v>18</v>
          </cell>
          <cell r="K229">
            <v>17</v>
          </cell>
          <cell r="L229" t="str">
            <v>高３</v>
          </cell>
          <cell r="M229" t="str">
            <v>岩手県</v>
          </cell>
        </row>
        <row r="230">
          <cell r="B230" t="str">
            <v>b00227</v>
          </cell>
          <cell r="C230" t="str">
            <v>B2G0014</v>
          </cell>
          <cell r="D230" t="str">
            <v>児玉　怜央奈</v>
          </cell>
          <cell r="E230" t="str">
            <v>こだま　れおな</v>
          </cell>
          <cell r="F230" t="str">
            <v>ＰＬ岩手ＭＢＡ</v>
          </cell>
          <cell r="G230" t="str">
            <v>女</v>
          </cell>
          <cell r="H230">
            <v>38303</v>
          </cell>
          <cell r="I230">
            <v>42005</v>
          </cell>
          <cell r="J230">
            <v>10</v>
          </cell>
          <cell r="K230">
            <v>9</v>
          </cell>
          <cell r="L230" t="str">
            <v>小４</v>
          </cell>
          <cell r="M230" t="str">
            <v>岩手県</v>
          </cell>
        </row>
        <row r="231">
          <cell r="B231" t="str">
            <v>b00228</v>
          </cell>
          <cell r="C231" t="str">
            <v>B2G0014</v>
          </cell>
          <cell r="D231" t="str">
            <v>沢田　愛明美</v>
          </cell>
          <cell r="E231" t="str">
            <v>さわた　あすみ</v>
          </cell>
          <cell r="F231" t="str">
            <v>ＰＬ岩手ＭＢＡ</v>
          </cell>
          <cell r="G231" t="str">
            <v>女</v>
          </cell>
          <cell r="H231">
            <v>38612</v>
          </cell>
          <cell r="I231">
            <v>42005</v>
          </cell>
          <cell r="J231">
            <v>9</v>
          </cell>
          <cell r="K231">
            <v>8</v>
          </cell>
          <cell r="L231" t="str">
            <v>小３</v>
          </cell>
          <cell r="M231" t="str">
            <v>岩手県</v>
          </cell>
        </row>
        <row r="232">
          <cell r="B232" t="str">
            <v>b00229</v>
          </cell>
          <cell r="C232" t="str">
            <v>B2G0014</v>
          </cell>
          <cell r="D232" t="str">
            <v>高橋　祥</v>
          </cell>
          <cell r="E232" t="str">
            <v>たかはし　さち</v>
          </cell>
          <cell r="F232" t="str">
            <v>ＰＬ岩手ＭＢＡ</v>
          </cell>
          <cell r="G232" t="str">
            <v>女</v>
          </cell>
          <cell r="H232">
            <v>36533</v>
          </cell>
          <cell r="I232">
            <v>42005</v>
          </cell>
          <cell r="J232">
            <v>14</v>
          </cell>
          <cell r="K232">
            <v>14</v>
          </cell>
          <cell r="L232" t="str">
            <v>中３</v>
          </cell>
          <cell r="M232" t="str">
            <v>岩手県</v>
          </cell>
        </row>
        <row r="233">
          <cell r="B233" t="str">
            <v>b00230</v>
          </cell>
          <cell r="C233" t="str">
            <v>B2G0014</v>
          </cell>
          <cell r="D233" t="str">
            <v>高橋　蘭</v>
          </cell>
          <cell r="E233" t="str">
            <v>たかはし　らん</v>
          </cell>
          <cell r="F233" t="str">
            <v>ＰＬ岩手ＭＢＡ</v>
          </cell>
          <cell r="G233" t="str">
            <v>女</v>
          </cell>
          <cell r="H233">
            <v>35978</v>
          </cell>
          <cell r="I233">
            <v>42005</v>
          </cell>
          <cell r="J233">
            <v>16</v>
          </cell>
          <cell r="K233">
            <v>15</v>
          </cell>
          <cell r="L233" t="str">
            <v>高１</v>
          </cell>
          <cell r="M233" t="str">
            <v>岩手県</v>
          </cell>
        </row>
        <row r="234">
          <cell r="B234" t="str">
            <v>b00231</v>
          </cell>
          <cell r="C234" t="str">
            <v>B3E0015</v>
          </cell>
          <cell r="D234" t="str">
            <v>志久保　彩奈</v>
          </cell>
          <cell r="E234" t="str">
            <v>しくぼ　あやな</v>
          </cell>
          <cell r="F234" t="str">
            <v>聖ドミニコ学院中学校高等学校</v>
          </cell>
          <cell r="G234" t="str">
            <v>女</v>
          </cell>
          <cell r="H234">
            <v>34833</v>
          </cell>
          <cell r="I234">
            <v>42005</v>
          </cell>
          <cell r="J234">
            <v>19</v>
          </cell>
          <cell r="K234">
            <v>18</v>
          </cell>
          <cell r="L234" t="str">
            <v>大１</v>
          </cell>
          <cell r="M234" t="str">
            <v>宮城県</v>
          </cell>
        </row>
        <row r="235">
          <cell r="B235" t="str">
            <v>b00232</v>
          </cell>
          <cell r="C235" t="str">
            <v>B3E0015</v>
          </cell>
          <cell r="D235" t="str">
            <v>宮畑　茜音</v>
          </cell>
          <cell r="E235" t="str">
            <v>みやはた　あかね</v>
          </cell>
          <cell r="F235" t="str">
            <v>聖ドミニコ学院中学校高等学校</v>
          </cell>
          <cell r="G235" t="str">
            <v>女</v>
          </cell>
          <cell r="H235">
            <v>35056</v>
          </cell>
          <cell r="I235">
            <v>42005</v>
          </cell>
          <cell r="J235">
            <v>19</v>
          </cell>
          <cell r="K235">
            <v>18</v>
          </cell>
          <cell r="L235" t="str">
            <v>大１</v>
          </cell>
          <cell r="M235" t="str">
            <v>宮城県</v>
          </cell>
        </row>
        <row r="236">
          <cell r="B236" t="str">
            <v>b00233</v>
          </cell>
          <cell r="C236" t="str">
            <v>B3E0015</v>
          </cell>
          <cell r="D236" t="str">
            <v>小笠原　僚</v>
          </cell>
          <cell r="E236" t="str">
            <v>おがさわら　りょう</v>
          </cell>
          <cell r="F236" t="str">
            <v>聖ドミニコ学院中学校高等学校</v>
          </cell>
          <cell r="G236" t="str">
            <v>女</v>
          </cell>
          <cell r="H236">
            <v>35419</v>
          </cell>
          <cell r="I236">
            <v>42005</v>
          </cell>
          <cell r="J236">
            <v>18</v>
          </cell>
          <cell r="K236">
            <v>17</v>
          </cell>
          <cell r="L236" t="str">
            <v>高３</v>
          </cell>
          <cell r="M236" t="str">
            <v>宮城県</v>
          </cell>
        </row>
        <row r="237">
          <cell r="B237" t="str">
            <v>b00234</v>
          </cell>
          <cell r="C237" t="str">
            <v>B3E0015</v>
          </cell>
          <cell r="D237" t="str">
            <v>真壁　朋華</v>
          </cell>
          <cell r="E237" t="str">
            <v>まかべ　ともか</v>
          </cell>
          <cell r="F237" t="str">
            <v>聖ドミニコ学院中学校高等学校</v>
          </cell>
          <cell r="G237" t="str">
            <v>女</v>
          </cell>
          <cell r="H237">
            <v>35860</v>
          </cell>
          <cell r="I237">
            <v>42005</v>
          </cell>
          <cell r="J237">
            <v>16</v>
          </cell>
          <cell r="K237">
            <v>16</v>
          </cell>
          <cell r="L237" t="str">
            <v>高２</v>
          </cell>
          <cell r="M237" t="str">
            <v>宮城県</v>
          </cell>
        </row>
        <row r="238">
          <cell r="B238" t="str">
            <v>b00235</v>
          </cell>
          <cell r="C238" t="str">
            <v>B3E0015</v>
          </cell>
          <cell r="D238" t="str">
            <v>佐々木　玲華</v>
          </cell>
          <cell r="E238" t="str">
            <v>ささき　れいか</v>
          </cell>
          <cell r="F238" t="str">
            <v>聖ドミニコ学院中学校高等学校</v>
          </cell>
          <cell r="G238" t="str">
            <v>女</v>
          </cell>
          <cell r="H238">
            <v>35606</v>
          </cell>
          <cell r="I238">
            <v>42005</v>
          </cell>
          <cell r="J238">
            <v>17</v>
          </cell>
          <cell r="K238">
            <v>16</v>
          </cell>
          <cell r="L238" t="str">
            <v>高２</v>
          </cell>
          <cell r="M238" t="str">
            <v>宮城県</v>
          </cell>
        </row>
        <row r="239">
          <cell r="B239" t="str">
            <v>b00236</v>
          </cell>
          <cell r="C239" t="str">
            <v>B3E0015</v>
          </cell>
          <cell r="D239" t="str">
            <v>浅野　奈波</v>
          </cell>
          <cell r="E239" t="str">
            <v>あさの　ななみ</v>
          </cell>
          <cell r="F239" t="str">
            <v>聖ドミニコ学院中学校高等学校</v>
          </cell>
          <cell r="G239" t="str">
            <v>女</v>
          </cell>
          <cell r="H239">
            <v>35725</v>
          </cell>
          <cell r="I239">
            <v>42005</v>
          </cell>
          <cell r="J239">
            <v>17</v>
          </cell>
          <cell r="K239">
            <v>16</v>
          </cell>
          <cell r="L239" t="str">
            <v>高２</v>
          </cell>
          <cell r="M239" t="str">
            <v>宮城県</v>
          </cell>
        </row>
        <row r="240">
          <cell r="B240" t="str">
            <v>b00237</v>
          </cell>
          <cell r="C240" t="str">
            <v>B3E0015</v>
          </cell>
          <cell r="D240" t="str">
            <v>鈴木　佑琴彩</v>
          </cell>
          <cell r="E240" t="str">
            <v>すずき　ゆきな</v>
          </cell>
          <cell r="F240" t="str">
            <v>聖ドミニコ学院中学校高等学校</v>
          </cell>
          <cell r="G240" t="str">
            <v>女</v>
          </cell>
          <cell r="H240">
            <v>35559</v>
          </cell>
          <cell r="I240">
            <v>42005</v>
          </cell>
          <cell r="J240">
            <v>17</v>
          </cell>
          <cell r="K240">
            <v>16</v>
          </cell>
          <cell r="L240" t="str">
            <v>高２</v>
          </cell>
          <cell r="M240" t="str">
            <v>宮城県</v>
          </cell>
        </row>
        <row r="241">
          <cell r="B241" t="str">
            <v>b00238</v>
          </cell>
          <cell r="C241" t="str">
            <v>B3E0015</v>
          </cell>
          <cell r="D241" t="str">
            <v>佐藤　舞奈</v>
          </cell>
          <cell r="E241" t="str">
            <v>さとう　まな</v>
          </cell>
          <cell r="F241" t="str">
            <v>聖ドミニコ学院中学校高等学校</v>
          </cell>
          <cell r="G241" t="str">
            <v>女</v>
          </cell>
          <cell r="H241">
            <v>35710</v>
          </cell>
          <cell r="I241">
            <v>42005</v>
          </cell>
          <cell r="J241">
            <v>17</v>
          </cell>
          <cell r="K241">
            <v>16</v>
          </cell>
          <cell r="L241" t="str">
            <v>高２</v>
          </cell>
          <cell r="M241" t="str">
            <v>宮城県</v>
          </cell>
        </row>
        <row r="242">
          <cell r="B242" t="str">
            <v>b00239</v>
          </cell>
          <cell r="C242" t="str">
            <v>B3E0015</v>
          </cell>
          <cell r="D242" t="str">
            <v>大内　花音</v>
          </cell>
          <cell r="E242" t="str">
            <v>おおうち　かのん</v>
          </cell>
          <cell r="F242" t="str">
            <v>聖ドミニコ学院中学校高等学校</v>
          </cell>
          <cell r="G242" t="str">
            <v>女</v>
          </cell>
          <cell r="H242">
            <v>35662</v>
          </cell>
          <cell r="I242">
            <v>42005</v>
          </cell>
          <cell r="J242">
            <v>17</v>
          </cell>
          <cell r="K242">
            <v>16</v>
          </cell>
          <cell r="L242" t="str">
            <v>高２</v>
          </cell>
          <cell r="M242" t="str">
            <v>宮城県</v>
          </cell>
        </row>
        <row r="243">
          <cell r="B243" t="str">
            <v>b00240</v>
          </cell>
          <cell r="C243" t="str">
            <v>B3E0015</v>
          </cell>
          <cell r="D243" t="str">
            <v>佐藤　成乃</v>
          </cell>
          <cell r="E243" t="str">
            <v>さとう　せいの</v>
          </cell>
          <cell r="F243" t="str">
            <v>聖ドミニコ学院中学校高等学校</v>
          </cell>
          <cell r="G243" t="str">
            <v>女</v>
          </cell>
          <cell r="H243">
            <v>35769</v>
          </cell>
          <cell r="I243">
            <v>42005</v>
          </cell>
          <cell r="J243">
            <v>17</v>
          </cell>
          <cell r="K243">
            <v>16</v>
          </cell>
          <cell r="L243" t="str">
            <v>高２</v>
          </cell>
          <cell r="M243" t="str">
            <v>宮城県</v>
          </cell>
        </row>
        <row r="244">
          <cell r="B244" t="str">
            <v>b00241</v>
          </cell>
          <cell r="C244" t="str">
            <v>B3E0015</v>
          </cell>
          <cell r="D244" t="str">
            <v>舘内　琳架</v>
          </cell>
          <cell r="E244" t="str">
            <v>たてうち　りんか</v>
          </cell>
          <cell r="F244" t="str">
            <v>聖ドミニコ学院中学校高等学校</v>
          </cell>
          <cell r="G244" t="str">
            <v>女</v>
          </cell>
          <cell r="H244">
            <v>35582</v>
          </cell>
          <cell r="I244">
            <v>42005</v>
          </cell>
          <cell r="J244">
            <v>17</v>
          </cell>
          <cell r="K244">
            <v>16</v>
          </cell>
          <cell r="L244" t="str">
            <v>高２</v>
          </cell>
          <cell r="M244" t="str">
            <v>宮城県</v>
          </cell>
        </row>
        <row r="245">
          <cell r="B245" t="str">
            <v>b00242</v>
          </cell>
          <cell r="C245" t="str">
            <v>B3E0015</v>
          </cell>
          <cell r="D245" t="str">
            <v>我妻　絵里香</v>
          </cell>
          <cell r="E245" t="str">
            <v>わがつま　えりか</v>
          </cell>
          <cell r="F245" t="str">
            <v>聖ドミニコ学院中学校高等学校</v>
          </cell>
          <cell r="G245" t="str">
            <v>女</v>
          </cell>
          <cell r="H245">
            <v>35775</v>
          </cell>
          <cell r="I245">
            <v>42005</v>
          </cell>
          <cell r="J245">
            <v>17</v>
          </cell>
          <cell r="K245">
            <v>16</v>
          </cell>
          <cell r="L245" t="str">
            <v>高２</v>
          </cell>
          <cell r="M245" t="str">
            <v>宮城県</v>
          </cell>
        </row>
        <row r="246">
          <cell r="B246" t="str">
            <v>b00243</v>
          </cell>
          <cell r="C246" t="str">
            <v>B3E0015</v>
          </cell>
          <cell r="D246" t="str">
            <v>大澤　レナ</v>
          </cell>
          <cell r="E246" t="str">
            <v>おおさわ　れな</v>
          </cell>
          <cell r="F246" t="str">
            <v>聖ドミニコ学院中学校高等学校</v>
          </cell>
          <cell r="G246" t="str">
            <v>女</v>
          </cell>
          <cell r="H246">
            <v>35833</v>
          </cell>
          <cell r="I246">
            <v>42005</v>
          </cell>
          <cell r="J246">
            <v>16</v>
          </cell>
          <cell r="K246">
            <v>16</v>
          </cell>
          <cell r="L246" t="str">
            <v>高２</v>
          </cell>
          <cell r="M246" t="str">
            <v>宮城県</v>
          </cell>
        </row>
        <row r="247">
          <cell r="B247" t="str">
            <v>b00244</v>
          </cell>
          <cell r="C247" t="str">
            <v>B3E0016</v>
          </cell>
          <cell r="D247" t="str">
            <v>佐藤　千夏</v>
          </cell>
          <cell r="E247" t="str">
            <v>さとう　ちなつ</v>
          </cell>
          <cell r="F247" t="str">
            <v>常盤木学園高等学校バトントワリング部</v>
          </cell>
          <cell r="G247" t="str">
            <v>女</v>
          </cell>
          <cell r="H247">
            <v>35637</v>
          </cell>
          <cell r="I247">
            <v>42005</v>
          </cell>
          <cell r="J247">
            <v>17</v>
          </cell>
          <cell r="K247">
            <v>16</v>
          </cell>
          <cell r="L247" t="str">
            <v>高２</v>
          </cell>
          <cell r="M247" t="str">
            <v>宮城県</v>
          </cell>
        </row>
        <row r="248">
          <cell r="B248" t="str">
            <v>b00245</v>
          </cell>
          <cell r="C248" t="str">
            <v>B3E0016</v>
          </cell>
          <cell r="D248" t="str">
            <v>古積　里菜</v>
          </cell>
          <cell r="E248" t="str">
            <v>こづみ　りな</v>
          </cell>
          <cell r="F248" t="str">
            <v>常盤木学園高等学校バトントワリング部</v>
          </cell>
          <cell r="G248" t="str">
            <v>女</v>
          </cell>
          <cell r="H248">
            <v>35597</v>
          </cell>
          <cell r="I248">
            <v>42005</v>
          </cell>
          <cell r="J248">
            <v>17</v>
          </cell>
          <cell r="K248">
            <v>16</v>
          </cell>
          <cell r="L248" t="str">
            <v>高２</v>
          </cell>
          <cell r="M248" t="str">
            <v>宮城県</v>
          </cell>
        </row>
        <row r="249">
          <cell r="B249" t="str">
            <v>b00246</v>
          </cell>
          <cell r="C249" t="str">
            <v>B3E0016</v>
          </cell>
          <cell r="D249" t="str">
            <v>堀越　悠子</v>
          </cell>
          <cell r="E249" t="str">
            <v>ほりこし　ゆうこ</v>
          </cell>
          <cell r="F249" t="str">
            <v>常盤木学園高等学校バトントワリング部</v>
          </cell>
          <cell r="G249" t="str">
            <v>女</v>
          </cell>
          <cell r="H249">
            <v>35275</v>
          </cell>
          <cell r="I249">
            <v>42005</v>
          </cell>
          <cell r="J249">
            <v>18</v>
          </cell>
          <cell r="K249">
            <v>17</v>
          </cell>
          <cell r="L249" t="str">
            <v>高３</v>
          </cell>
          <cell r="M249" t="str">
            <v>宮城県</v>
          </cell>
        </row>
        <row r="250">
          <cell r="B250" t="str">
            <v>b00247</v>
          </cell>
          <cell r="C250" t="str">
            <v>B3E0016</v>
          </cell>
          <cell r="D250" t="str">
            <v>佐藤　香菜</v>
          </cell>
          <cell r="E250" t="str">
            <v>さとう　かな</v>
          </cell>
          <cell r="F250" t="str">
            <v>常盤木学園高等学校バトントワリング部</v>
          </cell>
          <cell r="G250" t="str">
            <v>女</v>
          </cell>
          <cell r="H250">
            <v>35466</v>
          </cell>
          <cell r="I250">
            <v>42005</v>
          </cell>
          <cell r="J250">
            <v>17</v>
          </cell>
          <cell r="K250">
            <v>17</v>
          </cell>
          <cell r="L250" t="str">
            <v>高３</v>
          </cell>
          <cell r="M250" t="str">
            <v>宮城県</v>
          </cell>
        </row>
        <row r="251">
          <cell r="B251" t="str">
            <v>b00248</v>
          </cell>
          <cell r="C251" t="str">
            <v>B3E0016</v>
          </cell>
          <cell r="D251" t="str">
            <v>角野　智美</v>
          </cell>
          <cell r="E251" t="str">
            <v>かどの　さとみ</v>
          </cell>
          <cell r="F251" t="str">
            <v>常盤木学園高等学校バトントワリング部</v>
          </cell>
          <cell r="G251" t="str">
            <v>女</v>
          </cell>
          <cell r="H251">
            <v>35407</v>
          </cell>
          <cell r="I251">
            <v>42005</v>
          </cell>
          <cell r="J251">
            <v>18</v>
          </cell>
          <cell r="K251">
            <v>17</v>
          </cell>
          <cell r="L251" t="str">
            <v>高３</v>
          </cell>
          <cell r="M251" t="str">
            <v>宮城県</v>
          </cell>
        </row>
        <row r="252">
          <cell r="B252" t="str">
            <v>b00249</v>
          </cell>
          <cell r="C252" t="str">
            <v>B3E0016</v>
          </cell>
          <cell r="D252" t="str">
            <v>西本　智美</v>
          </cell>
          <cell r="E252" t="str">
            <v>にしもと　ともみ</v>
          </cell>
          <cell r="F252" t="str">
            <v>常盤木学園高等学校バトントワリング部</v>
          </cell>
          <cell r="G252" t="str">
            <v>女</v>
          </cell>
          <cell r="H252">
            <v>35496</v>
          </cell>
          <cell r="I252">
            <v>42005</v>
          </cell>
          <cell r="J252">
            <v>17</v>
          </cell>
          <cell r="K252">
            <v>17</v>
          </cell>
          <cell r="L252" t="str">
            <v>高３</v>
          </cell>
          <cell r="M252" t="str">
            <v>宮城県</v>
          </cell>
        </row>
        <row r="253">
          <cell r="B253" t="str">
            <v>b00250</v>
          </cell>
          <cell r="C253" t="str">
            <v>B3E0016</v>
          </cell>
          <cell r="D253" t="str">
            <v>髙橋　愛衣</v>
          </cell>
          <cell r="E253" t="str">
            <v>たかはし　あい</v>
          </cell>
          <cell r="F253" t="str">
            <v>常盤木学園高等学校バトントワリング部</v>
          </cell>
          <cell r="G253" t="str">
            <v>女</v>
          </cell>
          <cell r="H253">
            <v>35246</v>
          </cell>
          <cell r="I253">
            <v>42005</v>
          </cell>
          <cell r="J253">
            <v>18</v>
          </cell>
          <cell r="K253">
            <v>17</v>
          </cell>
          <cell r="L253" t="str">
            <v>高３</v>
          </cell>
          <cell r="M253" t="str">
            <v>宮城県</v>
          </cell>
        </row>
        <row r="254">
          <cell r="B254" t="str">
            <v>b00251</v>
          </cell>
          <cell r="C254" t="str">
            <v>B3E0016</v>
          </cell>
          <cell r="D254" t="str">
            <v>木幡　未都葵</v>
          </cell>
          <cell r="E254" t="str">
            <v>こわた　みつき</v>
          </cell>
          <cell r="F254" t="str">
            <v>常盤木学園高等学校バトントワリング部</v>
          </cell>
          <cell r="G254" t="str">
            <v>女</v>
          </cell>
          <cell r="H254">
            <v>35445</v>
          </cell>
          <cell r="I254">
            <v>42005</v>
          </cell>
          <cell r="J254">
            <v>17</v>
          </cell>
          <cell r="K254">
            <v>17</v>
          </cell>
          <cell r="L254" t="str">
            <v>高３</v>
          </cell>
          <cell r="M254" t="str">
            <v>宮城県</v>
          </cell>
        </row>
        <row r="255">
          <cell r="B255" t="str">
            <v>b00252</v>
          </cell>
          <cell r="C255" t="str">
            <v>B3E0016</v>
          </cell>
          <cell r="D255" t="str">
            <v>佐藤　華織</v>
          </cell>
          <cell r="E255" t="str">
            <v>さとう　かおり</v>
          </cell>
          <cell r="F255" t="str">
            <v>常盤木学園高等学校バトントワリング部</v>
          </cell>
          <cell r="G255" t="str">
            <v>女</v>
          </cell>
          <cell r="H255">
            <v>35334</v>
          </cell>
          <cell r="I255">
            <v>42005</v>
          </cell>
          <cell r="J255">
            <v>18</v>
          </cell>
          <cell r="K255">
            <v>17</v>
          </cell>
          <cell r="L255" t="str">
            <v>高３</v>
          </cell>
          <cell r="M255" t="str">
            <v>宮城県</v>
          </cell>
        </row>
        <row r="256">
          <cell r="B256" t="str">
            <v>b00253</v>
          </cell>
          <cell r="C256" t="str">
            <v>B3E0016</v>
          </cell>
          <cell r="D256" t="str">
            <v>大泉　友香</v>
          </cell>
          <cell r="E256" t="str">
            <v>おおいずみ　ゆか</v>
          </cell>
          <cell r="F256" t="str">
            <v>常盤木学園高等学校バトントワリング部</v>
          </cell>
          <cell r="G256" t="str">
            <v>女</v>
          </cell>
          <cell r="H256">
            <v>35571</v>
          </cell>
          <cell r="I256">
            <v>42005</v>
          </cell>
          <cell r="J256">
            <v>17</v>
          </cell>
          <cell r="K256">
            <v>16</v>
          </cell>
          <cell r="L256" t="str">
            <v>高２</v>
          </cell>
          <cell r="M256" t="str">
            <v>宮城県</v>
          </cell>
        </row>
        <row r="257">
          <cell r="B257" t="str">
            <v>b00254</v>
          </cell>
          <cell r="C257" t="str">
            <v>B3E0016</v>
          </cell>
          <cell r="D257" t="str">
            <v>佐藤　千紘</v>
          </cell>
          <cell r="E257" t="str">
            <v>さとう　ちひろ</v>
          </cell>
          <cell r="F257" t="str">
            <v>常盤木学園高等学校バトントワリング部</v>
          </cell>
          <cell r="G257" t="str">
            <v>女</v>
          </cell>
          <cell r="H257">
            <v>35553</v>
          </cell>
          <cell r="I257">
            <v>42005</v>
          </cell>
          <cell r="J257">
            <v>17</v>
          </cell>
          <cell r="K257">
            <v>16</v>
          </cell>
          <cell r="L257" t="str">
            <v>高２</v>
          </cell>
          <cell r="M257" t="str">
            <v>宮城県</v>
          </cell>
        </row>
        <row r="258">
          <cell r="B258" t="str">
            <v>b00255</v>
          </cell>
          <cell r="C258" t="str">
            <v>B3E0016</v>
          </cell>
          <cell r="D258" t="str">
            <v>井山　未琴</v>
          </cell>
          <cell r="E258" t="str">
            <v>いやま　みこと</v>
          </cell>
          <cell r="F258" t="str">
            <v>常盤木学園高等学校バトントワリング部</v>
          </cell>
          <cell r="G258" t="str">
            <v>女</v>
          </cell>
          <cell r="H258">
            <v>35849</v>
          </cell>
          <cell r="I258">
            <v>42005</v>
          </cell>
          <cell r="J258">
            <v>16</v>
          </cell>
          <cell r="K258">
            <v>16</v>
          </cell>
          <cell r="L258" t="str">
            <v>高２</v>
          </cell>
          <cell r="M258" t="str">
            <v>宮城県</v>
          </cell>
        </row>
        <row r="259">
          <cell r="B259" t="str">
            <v>b00256</v>
          </cell>
          <cell r="C259" t="str">
            <v>B3E0016</v>
          </cell>
          <cell r="D259" t="str">
            <v>熊谷　実千加</v>
          </cell>
          <cell r="E259" t="str">
            <v>くまがい　みちか</v>
          </cell>
          <cell r="F259" t="str">
            <v>常盤木学園高等学校バトントワリング部</v>
          </cell>
          <cell r="G259" t="str">
            <v>女</v>
          </cell>
          <cell r="H259">
            <v>35646</v>
          </cell>
          <cell r="I259">
            <v>42005</v>
          </cell>
          <cell r="J259">
            <v>17</v>
          </cell>
          <cell r="K259">
            <v>16</v>
          </cell>
          <cell r="L259" t="str">
            <v>高２</v>
          </cell>
          <cell r="M259" t="str">
            <v>宮城県</v>
          </cell>
        </row>
        <row r="260">
          <cell r="B260" t="str">
            <v>b00257</v>
          </cell>
          <cell r="C260" t="str">
            <v>B3E0016</v>
          </cell>
          <cell r="D260" t="str">
            <v>髙橋　舞香</v>
          </cell>
          <cell r="E260" t="str">
            <v>たかはし　まいか</v>
          </cell>
          <cell r="F260" t="str">
            <v>常盤木学園高等学校バトントワリング部</v>
          </cell>
          <cell r="G260" t="str">
            <v>女</v>
          </cell>
          <cell r="H260">
            <v>35806</v>
          </cell>
          <cell r="I260">
            <v>42005</v>
          </cell>
          <cell r="J260">
            <v>16</v>
          </cell>
          <cell r="K260">
            <v>16</v>
          </cell>
          <cell r="L260" t="str">
            <v>高２</v>
          </cell>
          <cell r="M260" t="str">
            <v>宮城県</v>
          </cell>
        </row>
        <row r="261">
          <cell r="B261" t="str">
            <v>b00258</v>
          </cell>
          <cell r="C261" t="str">
            <v>B3E0016</v>
          </cell>
          <cell r="D261" t="str">
            <v>伊藤　明日香</v>
          </cell>
          <cell r="E261" t="str">
            <v>いとう　あすか</v>
          </cell>
          <cell r="F261" t="str">
            <v>常盤木学園高等学校バトントワリング部</v>
          </cell>
          <cell r="G261" t="str">
            <v>女</v>
          </cell>
          <cell r="H261">
            <v>35761</v>
          </cell>
          <cell r="I261">
            <v>42005</v>
          </cell>
          <cell r="J261">
            <v>17</v>
          </cell>
          <cell r="K261">
            <v>16</v>
          </cell>
          <cell r="L261" t="str">
            <v>高２</v>
          </cell>
          <cell r="M261" t="str">
            <v>宮城県</v>
          </cell>
        </row>
        <row r="262">
          <cell r="B262" t="str">
            <v>b00259</v>
          </cell>
          <cell r="C262" t="str">
            <v>B3E0016</v>
          </cell>
          <cell r="D262" t="str">
            <v>齋藤　有希</v>
          </cell>
          <cell r="E262" t="str">
            <v>さいとう　ゆき</v>
          </cell>
          <cell r="F262" t="str">
            <v>常盤木学園高等学校バトントワリング部</v>
          </cell>
          <cell r="G262" t="str">
            <v>女</v>
          </cell>
          <cell r="H262">
            <v>35310</v>
          </cell>
          <cell r="I262">
            <v>42005</v>
          </cell>
          <cell r="J262">
            <v>18</v>
          </cell>
          <cell r="K262">
            <v>17</v>
          </cell>
          <cell r="L262" t="str">
            <v>高３</v>
          </cell>
          <cell r="M262" t="str">
            <v>宮城県</v>
          </cell>
        </row>
        <row r="263">
          <cell r="B263" t="str">
            <v>b00260</v>
          </cell>
          <cell r="C263" t="str">
            <v>B3E0016</v>
          </cell>
          <cell r="D263" t="str">
            <v>大沼　桃子</v>
          </cell>
          <cell r="E263" t="str">
            <v>おおぬま　ももこ</v>
          </cell>
          <cell r="F263" t="str">
            <v>常盤木学園高等学校バトントワリング部</v>
          </cell>
          <cell r="G263" t="str">
            <v>女</v>
          </cell>
          <cell r="H263">
            <v>35265</v>
          </cell>
          <cell r="I263">
            <v>42005</v>
          </cell>
          <cell r="J263">
            <v>18</v>
          </cell>
          <cell r="K263">
            <v>17</v>
          </cell>
          <cell r="L263" t="str">
            <v>高３</v>
          </cell>
          <cell r="M263" t="str">
            <v>宮城県</v>
          </cell>
        </row>
        <row r="264">
          <cell r="B264" t="str">
            <v>b00261</v>
          </cell>
          <cell r="C264" t="str">
            <v>B3E0016</v>
          </cell>
          <cell r="D264" t="str">
            <v>大槻　美羽</v>
          </cell>
          <cell r="E264" t="str">
            <v>おおつき　みわ</v>
          </cell>
          <cell r="F264" t="str">
            <v>常盤木学園高等学校バトントワリング部</v>
          </cell>
          <cell r="G264" t="str">
            <v>女</v>
          </cell>
          <cell r="H264">
            <v>35789</v>
          </cell>
          <cell r="I264">
            <v>42005</v>
          </cell>
          <cell r="J264">
            <v>17</v>
          </cell>
          <cell r="K264">
            <v>16</v>
          </cell>
          <cell r="L264" t="str">
            <v>高２</v>
          </cell>
          <cell r="M264" t="str">
            <v>宮城県</v>
          </cell>
        </row>
        <row r="265">
          <cell r="B265" t="str">
            <v>b00262</v>
          </cell>
          <cell r="C265" t="str">
            <v>B3E0016</v>
          </cell>
          <cell r="D265" t="str">
            <v>芳賀　栞奈</v>
          </cell>
          <cell r="E265" t="str">
            <v>はが　かんな</v>
          </cell>
          <cell r="F265" t="str">
            <v>常盤木学園高等学校バトントワリング部</v>
          </cell>
          <cell r="G265" t="str">
            <v>女</v>
          </cell>
          <cell r="H265">
            <v>35750</v>
          </cell>
          <cell r="I265">
            <v>42005</v>
          </cell>
          <cell r="J265">
            <v>17</v>
          </cell>
          <cell r="K265">
            <v>16</v>
          </cell>
          <cell r="L265" t="str">
            <v>高２</v>
          </cell>
          <cell r="M265" t="str">
            <v>宮城県</v>
          </cell>
        </row>
        <row r="266">
          <cell r="B266" t="str">
            <v>b00263</v>
          </cell>
          <cell r="C266" t="str">
            <v>B3E0016</v>
          </cell>
          <cell r="D266" t="str">
            <v>沼田　望玖</v>
          </cell>
          <cell r="E266" t="str">
            <v>ぬまた　みく</v>
          </cell>
          <cell r="F266" t="str">
            <v>常盤木学園高等学校バトントワリング部</v>
          </cell>
          <cell r="G266" t="str">
            <v>女</v>
          </cell>
          <cell r="H266">
            <v>35524</v>
          </cell>
          <cell r="I266">
            <v>42005</v>
          </cell>
          <cell r="J266">
            <v>17</v>
          </cell>
          <cell r="K266">
            <v>16</v>
          </cell>
          <cell r="L266" t="str">
            <v>高２</v>
          </cell>
          <cell r="M266" t="str">
            <v>宮城県</v>
          </cell>
        </row>
        <row r="267">
          <cell r="B267" t="str">
            <v>b00264</v>
          </cell>
          <cell r="C267" t="str">
            <v>B3E0016</v>
          </cell>
          <cell r="D267" t="str">
            <v>小澤　晴香</v>
          </cell>
          <cell r="E267" t="str">
            <v>おざわ　はるか</v>
          </cell>
          <cell r="F267" t="str">
            <v>常盤木学園高等学校バトントワリング部</v>
          </cell>
          <cell r="G267" t="str">
            <v>女</v>
          </cell>
          <cell r="H267">
            <v>35554</v>
          </cell>
          <cell r="I267">
            <v>42005</v>
          </cell>
          <cell r="J267">
            <v>17</v>
          </cell>
          <cell r="K267">
            <v>16</v>
          </cell>
          <cell r="L267" t="str">
            <v>高２</v>
          </cell>
          <cell r="M267" t="str">
            <v>宮城県</v>
          </cell>
        </row>
        <row r="268">
          <cell r="B268" t="str">
            <v>b00265</v>
          </cell>
          <cell r="C268" t="str">
            <v>B3E0016</v>
          </cell>
          <cell r="D268" t="str">
            <v>飯田　一葉</v>
          </cell>
          <cell r="E268" t="str">
            <v>はんだ　かずは</v>
          </cell>
          <cell r="F268" t="str">
            <v>常盤木学園高等学校バトントワリング部</v>
          </cell>
          <cell r="G268" t="str">
            <v>女</v>
          </cell>
          <cell r="H268">
            <v>35759</v>
          </cell>
          <cell r="I268">
            <v>42005</v>
          </cell>
          <cell r="J268">
            <v>17</v>
          </cell>
          <cell r="K268">
            <v>16</v>
          </cell>
          <cell r="L268" t="str">
            <v>高２</v>
          </cell>
          <cell r="M268" t="str">
            <v>宮城県</v>
          </cell>
        </row>
        <row r="269">
          <cell r="B269" t="str">
            <v>b00266</v>
          </cell>
          <cell r="C269" t="str">
            <v>B3E0016</v>
          </cell>
          <cell r="D269" t="str">
            <v>川久保　彩華</v>
          </cell>
          <cell r="E269" t="str">
            <v>かわくぼ　あやか</v>
          </cell>
          <cell r="F269" t="str">
            <v>常盤木学園高等学校バトントワリング部</v>
          </cell>
          <cell r="G269" t="str">
            <v>女</v>
          </cell>
          <cell r="H269">
            <v>35864</v>
          </cell>
          <cell r="I269">
            <v>42005</v>
          </cell>
          <cell r="J269">
            <v>16</v>
          </cell>
          <cell r="K269">
            <v>16</v>
          </cell>
          <cell r="L269" t="str">
            <v>高２</v>
          </cell>
          <cell r="M269" t="str">
            <v>宮城県</v>
          </cell>
        </row>
        <row r="270">
          <cell r="B270" t="str">
            <v>b00267</v>
          </cell>
          <cell r="C270" t="str">
            <v>B3E0016</v>
          </cell>
          <cell r="D270" t="str">
            <v>高山　未優</v>
          </cell>
          <cell r="E270" t="str">
            <v>たかやま　みゆ</v>
          </cell>
          <cell r="F270" t="str">
            <v>常盤木学園高等学校バトントワリング部</v>
          </cell>
          <cell r="G270" t="str">
            <v>女</v>
          </cell>
          <cell r="H270">
            <v>35627</v>
          </cell>
          <cell r="I270">
            <v>42005</v>
          </cell>
          <cell r="J270">
            <v>17</v>
          </cell>
          <cell r="K270">
            <v>16</v>
          </cell>
          <cell r="L270" t="str">
            <v>高２</v>
          </cell>
          <cell r="M270" t="str">
            <v>宮城県</v>
          </cell>
        </row>
        <row r="271">
          <cell r="B271" t="str">
            <v>b00268</v>
          </cell>
          <cell r="C271" t="str">
            <v>B3E0016</v>
          </cell>
          <cell r="D271" t="str">
            <v>市川　陽子</v>
          </cell>
          <cell r="E271" t="str">
            <v>いちかわ　ようこ</v>
          </cell>
          <cell r="F271" t="str">
            <v>常盤木学園高等学校バトントワリング部</v>
          </cell>
          <cell r="G271" t="str">
            <v>女</v>
          </cell>
          <cell r="H271">
            <v>35526</v>
          </cell>
          <cell r="I271">
            <v>42005</v>
          </cell>
          <cell r="J271">
            <v>17</v>
          </cell>
          <cell r="K271">
            <v>16</v>
          </cell>
          <cell r="L271" t="str">
            <v>高２</v>
          </cell>
          <cell r="M271" t="str">
            <v>宮城県</v>
          </cell>
        </row>
        <row r="272">
          <cell r="B272" t="str">
            <v>b00269</v>
          </cell>
          <cell r="C272" t="str">
            <v>B3E0016</v>
          </cell>
          <cell r="D272" t="str">
            <v>狩野　仁美</v>
          </cell>
          <cell r="E272" t="str">
            <v>かりの　ひとみ</v>
          </cell>
          <cell r="F272" t="str">
            <v>常盤木学園高等学校バトントワリング部</v>
          </cell>
          <cell r="G272" t="str">
            <v>女</v>
          </cell>
          <cell r="H272">
            <v>35810</v>
          </cell>
          <cell r="I272">
            <v>42005</v>
          </cell>
          <cell r="J272">
            <v>16</v>
          </cell>
          <cell r="K272">
            <v>16</v>
          </cell>
          <cell r="L272" t="str">
            <v>高２</v>
          </cell>
          <cell r="M272" t="str">
            <v>宮城県</v>
          </cell>
        </row>
        <row r="273">
          <cell r="B273" t="str">
            <v>b00270</v>
          </cell>
          <cell r="C273" t="str">
            <v>B3E0016</v>
          </cell>
          <cell r="D273" t="str">
            <v>大田　雪華</v>
          </cell>
          <cell r="E273" t="str">
            <v>おおた　ゆきか</v>
          </cell>
          <cell r="F273" t="str">
            <v>常盤木学園高等学校バトントワリング部</v>
          </cell>
          <cell r="G273" t="str">
            <v>女</v>
          </cell>
          <cell r="H273">
            <v>35826</v>
          </cell>
          <cell r="I273">
            <v>42005</v>
          </cell>
          <cell r="J273">
            <v>16</v>
          </cell>
          <cell r="K273">
            <v>16</v>
          </cell>
          <cell r="L273" t="str">
            <v>高２</v>
          </cell>
          <cell r="M273" t="str">
            <v>宮城県</v>
          </cell>
        </row>
        <row r="274">
          <cell r="B274" t="str">
            <v>b00271</v>
          </cell>
          <cell r="C274" t="str">
            <v>B3E0016</v>
          </cell>
          <cell r="D274" t="str">
            <v>渋谷　冬萌佳</v>
          </cell>
          <cell r="E274" t="str">
            <v>しぶや　ともか</v>
          </cell>
          <cell r="F274" t="str">
            <v>常盤木学園高等学校バトントワリング部</v>
          </cell>
          <cell r="G274" t="str">
            <v>女</v>
          </cell>
          <cell r="H274">
            <v>35786</v>
          </cell>
          <cell r="I274">
            <v>42005</v>
          </cell>
          <cell r="J274">
            <v>17</v>
          </cell>
          <cell r="K274">
            <v>16</v>
          </cell>
          <cell r="L274" t="str">
            <v>高２</v>
          </cell>
          <cell r="M274" t="str">
            <v>宮城県</v>
          </cell>
        </row>
        <row r="275">
          <cell r="B275" t="str">
            <v>b00272</v>
          </cell>
          <cell r="C275" t="str">
            <v>B3E0016</v>
          </cell>
          <cell r="D275" t="str">
            <v>亀谷　理紗</v>
          </cell>
          <cell r="E275" t="str">
            <v>かめや　りさ</v>
          </cell>
          <cell r="F275" t="str">
            <v>常盤木学園高等学校バトントワリング部</v>
          </cell>
          <cell r="G275" t="str">
            <v>女</v>
          </cell>
          <cell r="H275">
            <v>35545</v>
          </cell>
          <cell r="I275">
            <v>42005</v>
          </cell>
          <cell r="J275">
            <v>17</v>
          </cell>
          <cell r="K275">
            <v>16</v>
          </cell>
          <cell r="L275" t="str">
            <v>高２</v>
          </cell>
          <cell r="M275" t="str">
            <v>宮城県</v>
          </cell>
        </row>
        <row r="276">
          <cell r="B276" t="str">
            <v>b00273</v>
          </cell>
          <cell r="C276" t="str">
            <v>B3E0016</v>
          </cell>
          <cell r="D276" t="str">
            <v>名取　茉央</v>
          </cell>
          <cell r="E276" t="str">
            <v>なとり　まお</v>
          </cell>
          <cell r="F276" t="str">
            <v>常盤木学園高等学校バトントワリング部</v>
          </cell>
          <cell r="G276" t="str">
            <v>女</v>
          </cell>
          <cell r="H276">
            <v>35658</v>
          </cell>
          <cell r="I276">
            <v>42005</v>
          </cell>
          <cell r="J276">
            <v>17</v>
          </cell>
          <cell r="K276">
            <v>16</v>
          </cell>
          <cell r="L276" t="str">
            <v>高２</v>
          </cell>
          <cell r="M276" t="str">
            <v>宮城県</v>
          </cell>
        </row>
        <row r="277">
          <cell r="B277" t="str">
            <v>b00274</v>
          </cell>
          <cell r="C277" t="str">
            <v>B3E0016</v>
          </cell>
          <cell r="D277" t="str">
            <v>熊谷　貴子</v>
          </cell>
          <cell r="E277" t="str">
            <v>くまがい　たかこ</v>
          </cell>
          <cell r="F277" t="str">
            <v>常盤木学園高等学校バトントワリング部</v>
          </cell>
          <cell r="G277" t="str">
            <v>女</v>
          </cell>
          <cell r="H277">
            <v>35682</v>
          </cell>
          <cell r="I277">
            <v>42005</v>
          </cell>
          <cell r="J277">
            <v>17</v>
          </cell>
          <cell r="K277">
            <v>16</v>
          </cell>
          <cell r="L277" t="str">
            <v>高２</v>
          </cell>
          <cell r="M277" t="str">
            <v>宮城県</v>
          </cell>
        </row>
        <row r="278">
          <cell r="B278" t="str">
            <v>b00275</v>
          </cell>
          <cell r="C278" t="str">
            <v>B3E0016</v>
          </cell>
          <cell r="D278" t="str">
            <v>福士　茉央</v>
          </cell>
          <cell r="E278" t="str">
            <v>ふくし　まお</v>
          </cell>
          <cell r="F278" t="str">
            <v>常盤木学園高等学校バトントワリング部</v>
          </cell>
          <cell r="G278" t="str">
            <v>女</v>
          </cell>
          <cell r="H278">
            <v>35722</v>
          </cell>
          <cell r="I278">
            <v>42005</v>
          </cell>
          <cell r="J278">
            <v>17</v>
          </cell>
          <cell r="K278">
            <v>16</v>
          </cell>
          <cell r="L278" t="str">
            <v>高２</v>
          </cell>
          <cell r="M278" t="str">
            <v>宮城県</v>
          </cell>
        </row>
        <row r="279">
          <cell r="B279" t="str">
            <v>b00276</v>
          </cell>
          <cell r="C279" t="str">
            <v>B3E0016</v>
          </cell>
          <cell r="D279" t="str">
            <v>萩野　文希</v>
          </cell>
          <cell r="E279" t="str">
            <v>はぎの　ふみき</v>
          </cell>
          <cell r="F279" t="str">
            <v>常盤木学園高等学校バトントワリング部</v>
          </cell>
          <cell r="G279" t="str">
            <v>女</v>
          </cell>
          <cell r="H279">
            <v>35781</v>
          </cell>
          <cell r="I279">
            <v>42005</v>
          </cell>
          <cell r="J279">
            <v>17</v>
          </cell>
          <cell r="K279">
            <v>16</v>
          </cell>
          <cell r="L279" t="str">
            <v>高２</v>
          </cell>
          <cell r="M279" t="str">
            <v>宮城県</v>
          </cell>
        </row>
        <row r="280">
          <cell r="B280" t="str">
            <v>b00277</v>
          </cell>
          <cell r="C280" t="str">
            <v>B1G0017</v>
          </cell>
          <cell r="D280" t="str">
            <v>鎌田　美紗</v>
          </cell>
          <cell r="E280" t="str">
            <v>かまた　みすず</v>
          </cell>
          <cell r="F280" t="str">
            <v>Ｄｒｅａｍ　ｋｉｄｓ</v>
          </cell>
          <cell r="G280" t="str">
            <v>女</v>
          </cell>
          <cell r="H280">
            <v>35339</v>
          </cell>
          <cell r="I280">
            <v>42005</v>
          </cell>
          <cell r="J280">
            <v>18</v>
          </cell>
          <cell r="K280">
            <v>17</v>
          </cell>
          <cell r="L280" t="str">
            <v>高３</v>
          </cell>
          <cell r="M280" t="str">
            <v>青森県</v>
          </cell>
        </row>
        <row r="281">
          <cell r="B281" t="str">
            <v>b00278</v>
          </cell>
          <cell r="C281" t="str">
            <v>B1G0017</v>
          </cell>
          <cell r="D281" t="str">
            <v>伊瀬　一美</v>
          </cell>
          <cell r="E281" t="str">
            <v>いせ　ひとみ</v>
          </cell>
          <cell r="F281" t="str">
            <v>Ｄｒｅａｍ　ｋｉｄｓ</v>
          </cell>
          <cell r="G281" t="str">
            <v>女</v>
          </cell>
          <cell r="H281">
            <v>35633</v>
          </cell>
          <cell r="I281">
            <v>42005</v>
          </cell>
          <cell r="J281">
            <v>17</v>
          </cell>
          <cell r="K281">
            <v>16</v>
          </cell>
          <cell r="L281" t="str">
            <v>高２</v>
          </cell>
          <cell r="M281" t="str">
            <v>青森県</v>
          </cell>
        </row>
        <row r="282">
          <cell r="B282" t="str">
            <v>b00279</v>
          </cell>
          <cell r="C282" t="str">
            <v>B1G0017</v>
          </cell>
          <cell r="D282" t="str">
            <v>小笠原　未宥</v>
          </cell>
          <cell r="E282" t="str">
            <v>おがさわら　みゆ</v>
          </cell>
          <cell r="F282" t="str">
            <v>Ｄｒｅａｍ　ｋｉｄｓ</v>
          </cell>
          <cell r="G282" t="str">
            <v>女</v>
          </cell>
          <cell r="H282">
            <v>35789</v>
          </cell>
          <cell r="I282">
            <v>42005</v>
          </cell>
          <cell r="J282">
            <v>17</v>
          </cell>
          <cell r="K282">
            <v>16</v>
          </cell>
          <cell r="L282" t="str">
            <v>高２</v>
          </cell>
          <cell r="M282" t="str">
            <v>青森県</v>
          </cell>
        </row>
        <row r="283">
          <cell r="B283" t="str">
            <v>b00280</v>
          </cell>
          <cell r="C283" t="str">
            <v>B1G0017</v>
          </cell>
          <cell r="D283" t="str">
            <v>村山　香織</v>
          </cell>
          <cell r="E283" t="str">
            <v>むらやま　かおり</v>
          </cell>
          <cell r="F283" t="str">
            <v>Ｄｒｅａｍ　ｋｉｄｓ</v>
          </cell>
          <cell r="G283" t="str">
            <v>女</v>
          </cell>
          <cell r="H283">
            <v>35690</v>
          </cell>
          <cell r="I283">
            <v>42005</v>
          </cell>
          <cell r="J283">
            <v>17</v>
          </cell>
          <cell r="K283">
            <v>16</v>
          </cell>
          <cell r="L283" t="str">
            <v>高２</v>
          </cell>
          <cell r="M283" t="str">
            <v>青森県</v>
          </cell>
        </row>
        <row r="284">
          <cell r="B284" t="str">
            <v>b00281</v>
          </cell>
          <cell r="C284" t="str">
            <v>B1G0017</v>
          </cell>
          <cell r="D284" t="str">
            <v>久保　詩歩</v>
          </cell>
          <cell r="E284" t="str">
            <v>くぼ　しほ</v>
          </cell>
          <cell r="F284" t="str">
            <v>Ｄｒｅａｍ　ｋｉｄｓ</v>
          </cell>
          <cell r="G284" t="str">
            <v>女</v>
          </cell>
          <cell r="H284">
            <v>36978</v>
          </cell>
          <cell r="I284">
            <v>42005</v>
          </cell>
          <cell r="J284">
            <v>13</v>
          </cell>
          <cell r="K284">
            <v>13</v>
          </cell>
          <cell r="L284" t="str">
            <v>中２</v>
          </cell>
          <cell r="M284" t="str">
            <v>青森県</v>
          </cell>
        </row>
        <row r="285">
          <cell r="B285" t="str">
            <v>b00282</v>
          </cell>
          <cell r="C285" t="str">
            <v>B1G0017</v>
          </cell>
          <cell r="D285" t="str">
            <v>豊嶋　汐莉</v>
          </cell>
          <cell r="E285" t="str">
            <v>とよしま　しおり</v>
          </cell>
          <cell r="F285" t="str">
            <v>Ｄｒｅａｍ　ｋｉｄｓ</v>
          </cell>
          <cell r="G285" t="str">
            <v>女</v>
          </cell>
          <cell r="H285">
            <v>36147</v>
          </cell>
          <cell r="I285">
            <v>42005</v>
          </cell>
          <cell r="J285">
            <v>16</v>
          </cell>
          <cell r="K285">
            <v>15</v>
          </cell>
          <cell r="L285" t="str">
            <v>高１</v>
          </cell>
          <cell r="M285" t="str">
            <v>青森県</v>
          </cell>
        </row>
        <row r="286">
          <cell r="B286" t="str">
            <v>b00283</v>
          </cell>
          <cell r="C286" t="str">
            <v>B1G0017</v>
          </cell>
          <cell r="D286" t="str">
            <v>村中　麗乃</v>
          </cell>
          <cell r="E286" t="str">
            <v>むらなか　りの</v>
          </cell>
          <cell r="F286" t="str">
            <v>Ｄｒｅａｍ　ｋｉｄｓ</v>
          </cell>
          <cell r="G286" t="str">
            <v>女</v>
          </cell>
          <cell r="H286">
            <v>36155</v>
          </cell>
          <cell r="I286">
            <v>42005</v>
          </cell>
          <cell r="J286">
            <v>16</v>
          </cell>
          <cell r="K286">
            <v>15</v>
          </cell>
          <cell r="L286" t="str">
            <v>高１</v>
          </cell>
          <cell r="M286" t="str">
            <v>青森県</v>
          </cell>
        </row>
        <row r="287">
          <cell r="B287" t="str">
            <v>b00284</v>
          </cell>
          <cell r="C287" t="str">
            <v>B1G0017</v>
          </cell>
          <cell r="D287" t="str">
            <v>吉田　葵美</v>
          </cell>
          <cell r="E287" t="str">
            <v>よしだ　あみ</v>
          </cell>
          <cell r="F287" t="str">
            <v>Ｄｒｅａｍ　ｋｉｄｓ</v>
          </cell>
          <cell r="G287" t="str">
            <v>女</v>
          </cell>
          <cell r="H287">
            <v>36400</v>
          </cell>
          <cell r="I287">
            <v>42005</v>
          </cell>
          <cell r="J287">
            <v>15</v>
          </cell>
          <cell r="K287">
            <v>14</v>
          </cell>
          <cell r="L287" t="str">
            <v>中３</v>
          </cell>
          <cell r="M287" t="str">
            <v>青森県</v>
          </cell>
        </row>
        <row r="288">
          <cell r="B288" t="str">
            <v>b00285</v>
          </cell>
          <cell r="C288" t="str">
            <v>B1G0017</v>
          </cell>
          <cell r="D288" t="str">
            <v>盛口　華菜</v>
          </cell>
          <cell r="E288" t="str">
            <v>もりぐち　はな</v>
          </cell>
          <cell r="F288" t="str">
            <v>Ｄｒｅａｍ　ｋｉｄｓ</v>
          </cell>
          <cell r="G288" t="str">
            <v>女</v>
          </cell>
          <cell r="H288">
            <v>36486</v>
          </cell>
          <cell r="I288">
            <v>42005</v>
          </cell>
          <cell r="J288">
            <v>15</v>
          </cell>
          <cell r="K288">
            <v>14</v>
          </cell>
          <cell r="L288" t="str">
            <v>中３</v>
          </cell>
          <cell r="M288" t="str">
            <v>青森県</v>
          </cell>
        </row>
        <row r="289">
          <cell r="B289" t="str">
            <v>b00286</v>
          </cell>
          <cell r="C289" t="str">
            <v>B1G0017</v>
          </cell>
          <cell r="D289" t="str">
            <v>大久保　華乃</v>
          </cell>
          <cell r="E289" t="str">
            <v>おおくぼ　はるの</v>
          </cell>
          <cell r="F289" t="str">
            <v>Ｄｒｅａｍ　ｋｉｄｓ</v>
          </cell>
          <cell r="G289" t="str">
            <v>女</v>
          </cell>
          <cell r="H289">
            <v>36833</v>
          </cell>
          <cell r="I289">
            <v>42005</v>
          </cell>
          <cell r="J289">
            <v>14</v>
          </cell>
          <cell r="K289">
            <v>13</v>
          </cell>
          <cell r="L289" t="str">
            <v>中２</v>
          </cell>
          <cell r="M289" t="str">
            <v>青森県</v>
          </cell>
        </row>
        <row r="290">
          <cell r="B290" t="str">
            <v>b00287</v>
          </cell>
          <cell r="C290" t="str">
            <v>B1G0017</v>
          </cell>
          <cell r="D290" t="str">
            <v>伊保内　綾子</v>
          </cell>
          <cell r="E290" t="str">
            <v>いぼない　あやこ</v>
          </cell>
          <cell r="F290" t="str">
            <v>Ｄｒｅａｍ　ｋｉｄｓ</v>
          </cell>
          <cell r="G290" t="str">
            <v>女</v>
          </cell>
          <cell r="H290">
            <v>28606</v>
          </cell>
          <cell r="I290">
            <v>42005</v>
          </cell>
          <cell r="J290">
            <v>36</v>
          </cell>
          <cell r="K290">
            <v>35</v>
          </cell>
          <cell r="L290">
            <v>35</v>
          </cell>
          <cell r="M290" t="str">
            <v>青森県</v>
          </cell>
        </row>
        <row r="291">
          <cell r="B291" t="str">
            <v>b00288</v>
          </cell>
          <cell r="C291" t="str">
            <v>B3G0018</v>
          </cell>
          <cell r="D291" t="str">
            <v>井部　杏菜</v>
          </cell>
          <cell r="E291" t="str">
            <v>いべ　あんな</v>
          </cell>
          <cell r="F291" t="str">
            <v>バトンチームスターフェスティバル仙台</v>
          </cell>
          <cell r="G291" t="str">
            <v>女</v>
          </cell>
          <cell r="H291">
            <v>34322</v>
          </cell>
          <cell r="I291">
            <v>42005</v>
          </cell>
          <cell r="J291">
            <v>21</v>
          </cell>
          <cell r="K291">
            <v>20</v>
          </cell>
          <cell r="L291" t="str">
            <v>大３</v>
          </cell>
          <cell r="M291" t="str">
            <v>宮城県</v>
          </cell>
        </row>
        <row r="292">
          <cell r="B292" t="str">
            <v>b00289</v>
          </cell>
          <cell r="C292" t="str">
            <v>B3G0018</v>
          </cell>
          <cell r="D292" t="str">
            <v>井部　李菜</v>
          </cell>
          <cell r="E292" t="str">
            <v>いべ　りな</v>
          </cell>
          <cell r="F292" t="str">
            <v>バトンチームスターフェスティバル仙台</v>
          </cell>
          <cell r="G292" t="str">
            <v>女</v>
          </cell>
          <cell r="H292">
            <v>34866</v>
          </cell>
          <cell r="I292">
            <v>42005</v>
          </cell>
          <cell r="J292">
            <v>19</v>
          </cell>
          <cell r="K292">
            <v>18</v>
          </cell>
          <cell r="L292" t="str">
            <v>大１</v>
          </cell>
          <cell r="M292" t="str">
            <v>宮城県</v>
          </cell>
        </row>
        <row r="293">
          <cell r="B293" t="str">
            <v>b00290</v>
          </cell>
          <cell r="C293" t="str">
            <v>B3G0018</v>
          </cell>
          <cell r="D293" t="str">
            <v>石井　綾華</v>
          </cell>
          <cell r="E293" t="str">
            <v>いしい　あやか</v>
          </cell>
          <cell r="F293" t="str">
            <v>バトンチームスターフェスティバル仙台</v>
          </cell>
          <cell r="G293" t="str">
            <v>女</v>
          </cell>
          <cell r="H293">
            <v>34436</v>
          </cell>
          <cell r="I293">
            <v>42005</v>
          </cell>
          <cell r="J293">
            <v>20</v>
          </cell>
          <cell r="K293">
            <v>19</v>
          </cell>
          <cell r="L293" t="str">
            <v>大２</v>
          </cell>
          <cell r="M293" t="str">
            <v>宮城県</v>
          </cell>
        </row>
        <row r="294">
          <cell r="B294" t="str">
            <v>b00291</v>
          </cell>
          <cell r="C294" t="str">
            <v>B3G0018</v>
          </cell>
          <cell r="D294" t="str">
            <v>柳田　ちなみ</v>
          </cell>
          <cell r="E294" t="str">
            <v>やなぎだ　ちなみ</v>
          </cell>
          <cell r="F294" t="str">
            <v>バトンチームスターフェスティバル仙台</v>
          </cell>
          <cell r="G294" t="str">
            <v>女</v>
          </cell>
          <cell r="H294">
            <v>34156</v>
          </cell>
          <cell r="I294">
            <v>42005</v>
          </cell>
          <cell r="J294">
            <v>21</v>
          </cell>
          <cell r="K294">
            <v>20</v>
          </cell>
          <cell r="L294" t="str">
            <v>大３</v>
          </cell>
          <cell r="M294" t="str">
            <v>宮城県</v>
          </cell>
        </row>
        <row r="295">
          <cell r="B295" t="str">
            <v>b00292</v>
          </cell>
          <cell r="C295" t="str">
            <v>B3G0018</v>
          </cell>
          <cell r="D295" t="str">
            <v>庄司　清佳</v>
          </cell>
          <cell r="E295" t="str">
            <v>しょうじ　さやか</v>
          </cell>
          <cell r="F295" t="str">
            <v>バトンチームスターフェスティバル仙台</v>
          </cell>
          <cell r="G295" t="str">
            <v>女</v>
          </cell>
          <cell r="H295">
            <v>36979</v>
          </cell>
          <cell r="I295">
            <v>42005</v>
          </cell>
          <cell r="J295">
            <v>13</v>
          </cell>
          <cell r="K295">
            <v>13</v>
          </cell>
          <cell r="L295" t="str">
            <v>中２</v>
          </cell>
          <cell r="M295" t="str">
            <v>宮城県</v>
          </cell>
        </row>
        <row r="296">
          <cell r="B296" t="str">
            <v>b00293</v>
          </cell>
          <cell r="C296" t="str">
            <v>B3G0018</v>
          </cell>
          <cell r="D296" t="str">
            <v>庄司　陽佳</v>
          </cell>
          <cell r="E296" t="str">
            <v>しょうじ　はるか</v>
          </cell>
          <cell r="F296" t="str">
            <v>バトンチームスターフェスティバル仙台</v>
          </cell>
          <cell r="G296" t="str">
            <v>女</v>
          </cell>
          <cell r="H296">
            <v>34728</v>
          </cell>
          <cell r="I296">
            <v>42005</v>
          </cell>
          <cell r="J296">
            <v>19</v>
          </cell>
          <cell r="K296">
            <v>19</v>
          </cell>
          <cell r="L296" t="str">
            <v>大２</v>
          </cell>
          <cell r="M296" t="str">
            <v>宮城県</v>
          </cell>
        </row>
        <row r="297">
          <cell r="B297" t="str">
            <v>b00294</v>
          </cell>
          <cell r="C297" t="str">
            <v>B3G0018</v>
          </cell>
          <cell r="D297" t="str">
            <v>梅田　夏美</v>
          </cell>
          <cell r="E297" t="str">
            <v>うめだ　なつみ</v>
          </cell>
          <cell r="F297" t="str">
            <v>バトンチームスターフェスティバル仙台</v>
          </cell>
          <cell r="G297" t="str">
            <v>女</v>
          </cell>
          <cell r="H297">
            <v>35198</v>
          </cell>
          <cell r="I297">
            <v>42005</v>
          </cell>
          <cell r="J297">
            <v>18</v>
          </cell>
          <cell r="K297">
            <v>17</v>
          </cell>
          <cell r="L297" t="str">
            <v>高３</v>
          </cell>
          <cell r="M297" t="str">
            <v>宮城県</v>
          </cell>
        </row>
        <row r="298">
          <cell r="B298" t="str">
            <v>b00295</v>
          </cell>
          <cell r="C298" t="str">
            <v>B3G0019</v>
          </cell>
          <cell r="D298" t="str">
            <v>佐藤　紗衣</v>
          </cell>
          <cell r="E298" t="str">
            <v>さとう　さえ</v>
          </cell>
          <cell r="F298" t="str">
            <v>スターフェスティバル仙台Ｊｒ☆</v>
          </cell>
          <cell r="G298" t="str">
            <v>女</v>
          </cell>
          <cell r="H298">
            <v>38223</v>
          </cell>
          <cell r="I298">
            <v>42005</v>
          </cell>
          <cell r="J298">
            <v>10</v>
          </cell>
          <cell r="K298">
            <v>9</v>
          </cell>
          <cell r="L298" t="str">
            <v>小４</v>
          </cell>
          <cell r="M298" t="str">
            <v>宮城県</v>
          </cell>
        </row>
        <row r="299">
          <cell r="B299" t="str">
            <v>b00296</v>
          </cell>
          <cell r="C299" t="str">
            <v>B3G0019</v>
          </cell>
          <cell r="D299" t="str">
            <v>平野　朱侑</v>
          </cell>
          <cell r="E299" t="str">
            <v>ひらの　しゅう</v>
          </cell>
          <cell r="F299" t="str">
            <v>スターフェスティバル仙台Ｊｒ☆</v>
          </cell>
          <cell r="G299" t="str">
            <v>女</v>
          </cell>
          <cell r="H299">
            <v>38553</v>
          </cell>
          <cell r="I299">
            <v>42005</v>
          </cell>
          <cell r="J299">
            <v>9</v>
          </cell>
          <cell r="K299">
            <v>8</v>
          </cell>
          <cell r="L299" t="str">
            <v>小３</v>
          </cell>
          <cell r="M299" t="str">
            <v>宮城県</v>
          </cell>
        </row>
        <row r="300">
          <cell r="B300" t="str">
            <v>b00297</v>
          </cell>
          <cell r="C300" t="str">
            <v>B3G0019</v>
          </cell>
          <cell r="D300" t="str">
            <v>奥山　裕奈</v>
          </cell>
          <cell r="E300" t="str">
            <v>おくやま　ゆうな</v>
          </cell>
          <cell r="F300" t="str">
            <v>スターフェスティバル仙台Ｊｒ☆</v>
          </cell>
          <cell r="G300" t="str">
            <v>女</v>
          </cell>
          <cell r="H300">
            <v>38754</v>
          </cell>
          <cell r="I300">
            <v>42005</v>
          </cell>
          <cell r="J300">
            <v>8</v>
          </cell>
          <cell r="K300">
            <v>8</v>
          </cell>
          <cell r="L300" t="str">
            <v>小３</v>
          </cell>
          <cell r="M300" t="str">
            <v>宮城県</v>
          </cell>
        </row>
        <row r="301">
          <cell r="B301" t="str">
            <v>b00298</v>
          </cell>
          <cell r="C301" t="str">
            <v>B3G0019</v>
          </cell>
          <cell r="D301" t="str">
            <v>吉田　茉子</v>
          </cell>
          <cell r="E301" t="str">
            <v>よしだ　まこ</v>
          </cell>
          <cell r="F301" t="str">
            <v>スターフェスティバル仙台Ｊｒ☆</v>
          </cell>
          <cell r="G301" t="str">
            <v>女</v>
          </cell>
          <cell r="H301">
            <v>38559</v>
          </cell>
          <cell r="I301">
            <v>42005</v>
          </cell>
          <cell r="J301">
            <v>9</v>
          </cell>
          <cell r="K301">
            <v>8</v>
          </cell>
          <cell r="L301" t="str">
            <v>小３</v>
          </cell>
          <cell r="M301" t="str">
            <v>宮城県</v>
          </cell>
        </row>
        <row r="302">
          <cell r="B302" t="str">
            <v>b00299</v>
          </cell>
          <cell r="C302" t="str">
            <v>B3G0019</v>
          </cell>
          <cell r="D302" t="str">
            <v>長谷川　眞尋</v>
          </cell>
          <cell r="E302" t="str">
            <v>はせがわ　まひろ</v>
          </cell>
          <cell r="F302" t="str">
            <v>スターフェスティバル仙台Ｊｒ☆</v>
          </cell>
          <cell r="G302" t="str">
            <v>女</v>
          </cell>
          <cell r="H302">
            <v>38561</v>
          </cell>
          <cell r="I302">
            <v>42005</v>
          </cell>
          <cell r="J302">
            <v>9</v>
          </cell>
          <cell r="K302">
            <v>8</v>
          </cell>
          <cell r="L302" t="str">
            <v>小３</v>
          </cell>
          <cell r="M302" t="str">
            <v>宮城県</v>
          </cell>
        </row>
        <row r="303">
          <cell r="B303" t="str">
            <v>b00300</v>
          </cell>
          <cell r="C303" t="str">
            <v>B3G0019</v>
          </cell>
          <cell r="D303" t="str">
            <v>三浦　美雨</v>
          </cell>
          <cell r="E303" t="str">
            <v>みうら　みう</v>
          </cell>
          <cell r="F303" t="str">
            <v>スターフェスティバル仙台Ｊｒ☆</v>
          </cell>
          <cell r="G303" t="str">
            <v>女</v>
          </cell>
          <cell r="H303">
            <v>38524</v>
          </cell>
          <cell r="I303">
            <v>42005</v>
          </cell>
          <cell r="J303">
            <v>9</v>
          </cell>
          <cell r="K303">
            <v>8</v>
          </cell>
          <cell r="L303" t="str">
            <v>小３</v>
          </cell>
          <cell r="M303" t="str">
            <v>宮城県</v>
          </cell>
        </row>
        <row r="304">
          <cell r="B304" t="str">
            <v>b00301</v>
          </cell>
          <cell r="C304" t="str">
            <v>B3G0019</v>
          </cell>
          <cell r="D304" t="str">
            <v>山口　華奈</v>
          </cell>
          <cell r="E304" t="str">
            <v>やまぐち　かな</v>
          </cell>
          <cell r="F304" t="str">
            <v>スターフェスティバル仙台Ｊｒ☆</v>
          </cell>
          <cell r="G304" t="str">
            <v>女</v>
          </cell>
          <cell r="H304">
            <v>37506</v>
          </cell>
          <cell r="I304">
            <v>42005</v>
          </cell>
          <cell r="J304">
            <v>12</v>
          </cell>
          <cell r="K304">
            <v>11</v>
          </cell>
          <cell r="L304" t="str">
            <v>小６</v>
          </cell>
          <cell r="M304" t="str">
            <v>宮城県</v>
          </cell>
        </row>
        <row r="305">
          <cell r="B305" t="str">
            <v>b00302</v>
          </cell>
          <cell r="C305" t="str">
            <v>B3G0019</v>
          </cell>
          <cell r="D305" t="str">
            <v>叶内　理子</v>
          </cell>
          <cell r="E305" t="str">
            <v>かなうち　りこ</v>
          </cell>
          <cell r="F305" t="str">
            <v>スターフェスティバル仙台Ｊｒ☆</v>
          </cell>
          <cell r="G305" t="str">
            <v>女</v>
          </cell>
          <cell r="H305">
            <v>37435</v>
          </cell>
          <cell r="I305">
            <v>42005</v>
          </cell>
          <cell r="J305">
            <v>12</v>
          </cell>
          <cell r="K305">
            <v>11</v>
          </cell>
          <cell r="L305" t="str">
            <v>小６</v>
          </cell>
          <cell r="M305" t="str">
            <v>宮城県</v>
          </cell>
        </row>
        <row r="306">
          <cell r="B306" t="str">
            <v>b00303</v>
          </cell>
          <cell r="C306" t="str">
            <v>B3G0019</v>
          </cell>
          <cell r="D306" t="str">
            <v>石井　望華</v>
          </cell>
          <cell r="E306" t="str">
            <v>いしい　ほのか</v>
          </cell>
          <cell r="F306" t="str">
            <v>スターフェスティバル仙台Ｊｒ☆</v>
          </cell>
          <cell r="G306" t="str">
            <v>女</v>
          </cell>
          <cell r="H306">
            <v>37452</v>
          </cell>
          <cell r="I306">
            <v>42005</v>
          </cell>
          <cell r="J306">
            <v>12</v>
          </cell>
          <cell r="K306">
            <v>11</v>
          </cell>
          <cell r="L306" t="str">
            <v>小６</v>
          </cell>
          <cell r="M306" t="str">
            <v>宮城県</v>
          </cell>
        </row>
        <row r="307">
          <cell r="B307" t="str">
            <v>b00304</v>
          </cell>
          <cell r="C307" t="str">
            <v>B3G0019</v>
          </cell>
          <cell r="D307" t="str">
            <v>佐藤　衣紅</v>
          </cell>
          <cell r="E307" t="str">
            <v>さとう　いく</v>
          </cell>
          <cell r="F307" t="str">
            <v>スターフェスティバル仙台Ｊｒ☆</v>
          </cell>
          <cell r="G307" t="str">
            <v>女</v>
          </cell>
          <cell r="H307">
            <v>37803</v>
          </cell>
          <cell r="I307">
            <v>42005</v>
          </cell>
          <cell r="J307">
            <v>11</v>
          </cell>
          <cell r="K307">
            <v>10</v>
          </cell>
          <cell r="L307" t="str">
            <v>小５</v>
          </cell>
          <cell r="M307" t="str">
            <v>宮城県</v>
          </cell>
        </row>
        <row r="308">
          <cell r="B308" t="str">
            <v>b00305</v>
          </cell>
          <cell r="C308" t="str">
            <v>B3G0020</v>
          </cell>
          <cell r="D308" t="str">
            <v>町田　理恵</v>
          </cell>
          <cell r="E308" t="str">
            <v>まちだ　りえ</v>
          </cell>
          <cell r="F308" t="str">
            <v>リトルスターバトン</v>
          </cell>
          <cell r="G308" t="str">
            <v>女</v>
          </cell>
          <cell r="H308">
            <v>31664</v>
          </cell>
          <cell r="I308">
            <v>42005</v>
          </cell>
          <cell r="J308">
            <v>28</v>
          </cell>
          <cell r="K308">
            <v>27</v>
          </cell>
          <cell r="L308">
            <v>27</v>
          </cell>
          <cell r="M308" t="str">
            <v>宮城県</v>
          </cell>
        </row>
        <row r="309">
          <cell r="B309" t="str">
            <v>b00306</v>
          </cell>
          <cell r="C309" t="str">
            <v>B3G0020</v>
          </cell>
          <cell r="D309" t="str">
            <v>宍戸　菜々子</v>
          </cell>
          <cell r="E309" t="str">
            <v>ししど　ななこ</v>
          </cell>
          <cell r="F309" t="str">
            <v>リトルスターバトン</v>
          </cell>
          <cell r="G309" t="str">
            <v>女</v>
          </cell>
          <cell r="H309">
            <v>35061</v>
          </cell>
          <cell r="I309">
            <v>42005</v>
          </cell>
          <cell r="J309">
            <v>19</v>
          </cell>
          <cell r="K309">
            <v>18</v>
          </cell>
          <cell r="L309" t="str">
            <v>大１</v>
          </cell>
          <cell r="M309" t="str">
            <v>宮城県</v>
          </cell>
        </row>
        <row r="310">
          <cell r="B310" t="str">
            <v>b00307</v>
          </cell>
          <cell r="C310" t="str">
            <v>B3G0020</v>
          </cell>
          <cell r="D310" t="str">
            <v>櫻井　諸緒</v>
          </cell>
          <cell r="E310" t="str">
            <v>さくらい　しお</v>
          </cell>
          <cell r="F310" t="str">
            <v>リトルスターバトン</v>
          </cell>
          <cell r="G310" t="str">
            <v>女</v>
          </cell>
          <cell r="H310">
            <v>35393</v>
          </cell>
          <cell r="I310">
            <v>42005</v>
          </cell>
          <cell r="J310">
            <v>18</v>
          </cell>
          <cell r="K310">
            <v>17</v>
          </cell>
          <cell r="L310" t="str">
            <v>高３</v>
          </cell>
          <cell r="M310" t="str">
            <v>宮城県</v>
          </cell>
        </row>
        <row r="311">
          <cell r="B311" t="str">
            <v>b00308</v>
          </cell>
          <cell r="C311" t="str">
            <v>B3G0020</v>
          </cell>
          <cell r="D311" t="str">
            <v>庄子　結菜</v>
          </cell>
          <cell r="E311" t="str">
            <v>しょうじ　ゆうな</v>
          </cell>
          <cell r="F311" t="str">
            <v>リトルスターバトン</v>
          </cell>
          <cell r="G311" t="str">
            <v>女</v>
          </cell>
          <cell r="H311">
            <v>38490</v>
          </cell>
          <cell r="I311">
            <v>42005</v>
          </cell>
          <cell r="J311">
            <v>9</v>
          </cell>
          <cell r="K311">
            <v>8</v>
          </cell>
          <cell r="L311" t="str">
            <v>小３</v>
          </cell>
          <cell r="M311" t="str">
            <v>宮城県</v>
          </cell>
        </row>
        <row r="312">
          <cell r="B312" t="str">
            <v>b00309</v>
          </cell>
          <cell r="C312" t="str">
            <v>B3G0020</v>
          </cell>
          <cell r="D312" t="str">
            <v>長嶺　優美</v>
          </cell>
          <cell r="E312" t="str">
            <v>ながみね　ゆみ</v>
          </cell>
          <cell r="F312" t="str">
            <v>リトルスターバトン</v>
          </cell>
          <cell r="G312" t="str">
            <v>女</v>
          </cell>
          <cell r="H312">
            <v>34452</v>
          </cell>
          <cell r="I312">
            <v>42005</v>
          </cell>
          <cell r="J312">
            <v>20</v>
          </cell>
          <cell r="K312">
            <v>19</v>
          </cell>
          <cell r="L312" t="str">
            <v>大２</v>
          </cell>
          <cell r="M312" t="str">
            <v>宮城県</v>
          </cell>
        </row>
        <row r="313">
          <cell r="B313" t="str">
            <v>b00310</v>
          </cell>
          <cell r="C313" t="str">
            <v>B3G0020</v>
          </cell>
          <cell r="D313" t="str">
            <v>相原　佑希</v>
          </cell>
          <cell r="E313" t="str">
            <v>あいはら　ゆうき</v>
          </cell>
          <cell r="F313" t="str">
            <v>リトルスターバトン</v>
          </cell>
          <cell r="G313" t="str">
            <v>女</v>
          </cell>
          <cell r="H313">
            <v>36871</v>
          </cell>
          <cell r="I313">
            <v>42005</v>
          </cell>
          <cell r="J313">
            <v>14</v>
          </cell>
          <cell r="K313">
            <v>13</v>
          </cell>
          <cell r="L313" t="str">
            <v>中２</v>
          </cell>
          <cell r="M313" t="str">
            <v>宮城県</v>
          </cell>
        </row>
        <row r="314">
          <cell r="B314" t="str">
            <v>b00311</v>
          </cell>
          <cell r="C314" t="str">
            <v>B3G0020</v>
          </cell>
          <cell r="D314" t="str">
            <v>三上　友花</v>
          </cell>
          <cell r="E314" t="str">
            <v>みかみ　ゆうか</v>
          </cell>
          <cell r="F314" t="str">
            <v>リトルスターバトン</v>
          </cell>
          <cell r="G314" t="str">
            <v>女</v>
          </cell>
          <cell r="H314">
            <v>36187</v>
          </cell>
          <cell r="I314">
            <v>42005</v>
          </cell>
          <cell r="J314">
            <v>15</v>
          </cell>
          <cell r="K314">
            <v>15</v>
          </cell>
          <cell r="L314" t="str">
            <v>高１</v>
          </cell>
          <cell r="M314" t="str">
            <v>宮城県</v>
          </cell>
        </row>
        <row r="315">
          <cell r="B315" t="str">
            <v>b00312</v>
          </cell>
          <cell r="C315" t="str">
            <v>B3G0020</v>
          </cell>
          <cell r="D315" t="str">
            <v>長嶺　愛美</v>
          </cell>
          <cell r="E315" t="str">
            <v>ながみね　えみ</v>
          </cell>
          <cell r="F315" t="str">
            <v>リトルスターバトン</v>
          </cell>
          <cell r="G315" t="str">
            <v>女</v>
          </cell>
          <cell r="H315">
            <v>36141</v>
          </cell>
          <cell r="I315">
            <v>42005</v>
          </cell>
          <cell r="J315">
            <v>16</v>
          </cell>
          <cell r="K315">
            <v>15</v>
          </cell>
          <cell r="L315" t="str">
            <v>高１</v>
          </cell>
          <cell r="M315" t="str">
            <v>宮城県</v>
          </cell>
        </row>
        <row r="316">
          <cell r="B316" t="str">
            <v>b00313</v>
          </cell>
          <cell r="C316" t="str">
            <v>B3G0020</v>
          </cell>
          <cell r="D316" t="str">
            <v>阿部　莉子</v>
          </cell>
          <cell r="E316" t="str">
            <v>あべ　りこ</v>
          </cell>
          <cell r="F316" t="str">
            <v>リトルスターバトン</v>
          </cell>
          <cell r="G316" t="str">
            <v>女</v>
          </cell>
          <cell r="H316">
            <v>36904</v>
          </cell>
          <cell r="I316">
            <v>42005</v>
          </cell>
          <cell r="J316">
            <v>13</v>
          </cell>
          <cell r="K316">
            <v>13</v>
          </cell>
          <cell r="L316" t="str">
            <v>中２</v>
          </cell>
          <cell r="M316" t="str">
            <v>宮城県</v>
          </cell>
        </row>
        <row r="317">
          <cell r="B317" t="str">
            <v>b00314</v>
          </cell>
          <cell r="C317" t="str">
            <v>B3G0020</v>
          </cell>
          <cell r="D317" t="str">
            <v>加藤　葉月</v>
          </cell>
          <cell r="E317" t="str">
            <v>かとう　はづき</v>
          </cell>
          <cell r="F317" t="str">
            <v>リトルスターバトン</v>
          </cell>
          <cell r="G317" t="str">
            <v>女</v>
          </cell>
          <cell r="H317">
            <v>36744</v>
          </cell>
          <cell r="I317">
            <v>42005</v>
          </cell>
          <cell r="J317">
            <v>14</v>
          </cell>
          <cell r="K317">
            <v>13</v>
          </cell>
          <cell r="L317" t="str">
            <v>中２</v>
          </cell>
          <cell r="M317" t="str">
            <v>宮城県</v>
          </cell>
        </row>
        <row r="318">
          <cell r="B318" t="str">
            <v>b00315</v>
          </cell>
          <cell r="C318" t="str">
            <v>B3G0020</v>
          </cell>
          <cell r="D318" t="str">
            <v>相澤　麻菜</v>
          </cell>
          <cell r="E318" t="str">
            <v>あいざわ　まな</v>
          </cell>
          <cell r="F318" t="str">
            <v>リトルスターバトン</v>
          </cell>
          <cell r="G318" t="str">
            <v>女</v>
          </cell>
          <cell r="H318">
            <v>36958</v>
          </cell>
          <cell r="I318">
            <v>42005</v>
          </cell>
          <cell r="J318">
            <v>13</v>
          </cell>
          <cell r="K318">
            <v>13</v>
          </cell>
          <cell r="L318" t="str">
            <v>中２</v>
          </cell>
          <cell r="M318" t="str">
            <v>宮城県</v>
          </cell>
        </row>
        <row r="319">
          <cell r="B319" t="str">
            <v>b00316</v>
          </cell>
          <cell r="C319" t="str">
            <v>B3G0020</v>
          </cell>
          <cell r="D319" t="str">
            <v>早川　捺月</v>
          </cell>
          <cell r="E319" t="str">
            <v>はやかわ　なつき</v>
          </cell>
          <cell r="F319" t="str">
            <v>リトルスターバトン</v>
          </cell>
          <cell r="G319" t="str">
            <v>女</v>
          </cell>
          <cell r="H319">
            <v>36628</v>
          </cell>
          <cell r="I319">
            <v>42005</v>
          </cell>
          <cell r="J319">
            <v>14</v>
          </cell>
          <cell r="K319">
            <v>13</v>
          </cell>
          <cell r="L319" t="str">
            <v>中２</v>
          </cell>
          <cell r="M319" t="str">
            <v>宮城県</v>
          </cell>
        </row>
        <row r="320">
          <cell r="B320" t="str">
            <v>b00317</v>
          </cell>
          <cell r="C320" t="str">
            <v>B3G0020</v>
          </cell>
          <cell r="D320" t="str">
            <v>草刈　稚葉</v>
          </cell>
          <cell r="E320" t="str">
            <v>くさかり　わかば</v>
          </cell>
          <cell r="F320" t="str">
            <v>リトルスターバトン</v>
          </cell>
          <cell r="G320" t="str">
            <v>女</v>
          </cell>
          <cell r="H320">
            <v>36929</v>
          </cell>
          <cell r="I320">
            <v>42005</v>
          </cell>
          <cell r="J320">
            <v>13</v>
          </cell>
          <cell r="K320">
            <v>13</v>
          </cell>
          <cell r="L320" t="str">
            <v>中２</v>
          </cell>
          <cell r="M320" t="str">
            <v>宮城県</v>
          </cell>
        </row>
        <row r="321">
          <cell r="B321" t="str">
            <v>b00318</v>
          </cell>
          <cell r="C321" t="str">
            <v>B3G0020</v>
          </cell>
          <cell r="D321" t="str">
            <v>茂木　里桜</v>
          </cell>
          <cell r="E321" t="str">
            <v>もてぎ　りお</v>
          </cell>
          <cell r="F321" t="str">
            <v>リトルスターバトン</v>
          </cell>
          <cell r="G321" t="str">
            <v>女</v>
          </cell>
          <cell r="H321">
            <v>36751</v>
          </cell>
          <cell r="I321">
            <v>42005</v>
          </cell>
          <cell r="J321">
            <v>14</v>
          </cell>
          <cell r="K321">
            <v>13</v>
          </cell>
          <cell r="L321" t="str">
            <v>中２</v>
          </cell>
          <cell r="M321" t="str">
            <v>宮城県</v>
          </cell>
        </row>
        <row r="322">
          <cell r="B322" t="str">
            <v>b00319</v>
          </cell>
          <cell r="C322" t="str">
            <v>B3G0020</v>
          </cell>
          <cell r="D322" t="str">
            <v>中島　小冬</v>
          </cell>
          <cell r="E322" t="str">
            <v>なかじま　こと</v>
          </cell>
          <cell r="F322" t="str">
            <v>リトルスターバトン</v>
          </cell>
          <cell r="G322" t="str">
            <v>女</v>
          </cell>
          <cell r="H322">
            <v>36855</v>
          </cell>
          <cell r="I322">
            <v>42005</v>
          </cell>
          <cell r="J322">
            <v>14</v>
          </cell>
          <cell r="K322">
            <v>13</v>
          </cell>
          <cell r="L322" t="str">
            <v>中２</v>
          </cell>
          <cell r="M322" t="str">
            <v>宮城県</v>
          </cell>
        </row>
        <row r="323">
          <cell r="B323" t="str">
            <v>b00320</v>
          </cell>
          <cell r="C323" t="str">
            <v>B3G0020</v>
          </cell>
          <cell r="D323" t="str">
            <v>三上　蓮花</v>
          </cell>
          <cell r="E323" t="str">
            <v>みかみ　れんか</v>
          </cell>
          <cell r="F323" t="str">
            <v>リトルスターバトン</v>
          </cell>
          <cell r="G323" t="str">
            <v>女</v>
          </cell>
          <cell r="H323">
            <v>37890</v>
          </cell>
          <cell r="I323">
            <v>42005</v>
          </cell>
          <cell r="J323">
            <v>11</v>
          </cell>
          <cell r="K323">
            <v>10</v>
          </cell>
          <cell r="L323" t="str">
            <v>小５</v>
          </cell>
          <cell r="M323" t="str">
            <v>宮城県</v>
          </cell>
        </row>
        <row r="324">
          <cell r="B324" t="str">
            <v>b00321</v>
          </cell>
          <cell r="C324" t="str">
            <v>B3G0020</v>
          </cell>
          <cell r="D324" t="str">
            <v>相原　凜花</v>
          </cell>
          <cell r="E324" t="str">
            <v>あいはら　りんか</v>
          </cell>
          <cell r="F324" t="str">
            <v>リトルスターバトン</v>
          </cell>
          <cell r="G324" t="str">
            <v>女</v>
          </cell>
          <cell r="H324">
            <v>38953</v>
          </cell>
          <cell r="I324">
            <v>42005</v>
          </cell>
          <cell r="J324">
            <v>8</v>
          </cell>
          <cell r="K324">
            <v>7</v>
          </cell>
          <cell r="L324" t="str">
            <v>小２</v>
          </cell>
          <cell r="M324" t="str">
            <v>宮城県</v>
          </cell>
        </row>
        <row r="325">
          <cell r="B325" t="str">
            <v>b00322</v>
          </cell>
          <cell r="C325" t="str">
            <v>B3G0020</v>
          </cell>
          <cell r="D325" t="str">
            <v>今野　蒼彩</v>
          </cell>
          <cell r="E325" t="str">
            <v>こんの　あおい</v>
          </cell>
          <cell r="F325" t="str">
            <v>リトルスターバトン</v>
          </cell>
          <cell r="G325" t="str">
            <v>女</v>
          </cell>
          <cell r="H325">
            <v>37787</v>
          </cell>
          <cell r="I325">
            <v>42005</v>
          </cell>
          <cell r="J325">
            <v>11</v>
          </cell>
          <cell r="K325">
            <v>10</v>
          </cell>
          <cell r="L325" t="str">
            <v>小５</v>
          </cell>
          <cell r="M325" t="str">
            <v>宮城県</v>
          </cell>
        </row>
        <row r="326">
          <cell r="B326" t="str">
            <v>b00323</v>
          </cell>
          <cell r="C326" t="str">
            <v>B3G0020</v>
          </cell>
          <cell r="D326" t="str">
            <v>長嶺　恋美</v>
          </cell>
          <cell r="E326" t="str">
            <v>ながみね　れみ</v>
          </cell>
          <cell r="F326" t="str">
            <v>リトルスターバトン</v>
          </cell>
          <cell r="G326" t="str">
            <v>女</v>
          </cell>
          <cell r="H326">
            <v>39197</v>
          </cell>
          <cell r="I326">
            <v>42005</v>
          </cell>
          <cell r="J326">
            <v>7</v>
          </cell>
          <cell r="K326">
            <v>6</v>
          </cell>
          <cell r="L326" t="str">
            <v>小１</v>
          </cell>
          <cell r="M326" t="str">
            <v>宮城県</v>
          </cell>
        </row>
        <row r="327">
          <cell r="B327" t="str">
            <v>b00324</v>
          </cell>
          <cell r="C327" t="str">
            <v>B3G0020</v>
          </cell>
          <cell r="D327" t="str">
            <v>針生　碧海</v>
          </cell>
          <cell r="E327" t="str">
            <v>はりう　あみ</v>
          </cell>
          <cell r="F327" t="str">
            <v>リトルスターバトン</v>
          </cell>
          <cell r="G327" t="str">
            <v>女</v>
          </cell>
          <cell r="H327">
            <v>37631</v>
          </cell>
          <cell r="I327">
            <v>42005</v>
          </cell>
          <cell r="J327">
            <v>11</v>
          </cell>
          <cell r="K327">
            <v>11</v>
          </cell>
          <cell r="L327" t="str">
            <v>小６</v>
          </cell>
          <cell r="M327" t="str">
            <v>宮城県</v>
          </cell>
        </row>
        <row r="328">
          <cell r="B328" t="str">
            <v>b00325</v>
          </cell>
          <cell r="C328" t="str">
            <v>B3G0020</v>
          </cell>
          <cell r="D328" t="str">
            <v>針生　汐音</v>
          </cell>
          <cell r="E328" t="str">
            <v>はりう　しおん</v>
          </cell>
          <cell r="F328" t="str">
            <v>リトルスターバトン</v>
          </cell>
          <cell r="G328" t="str">
            <v>女</v>
          </cell>
          <cell r="H328">
            <v>39045</v>
          </cell>
          <cell r="I328">
            <v>42005</v>
          </cell>
          <cell r="J328">
            <v>8</v>
          </cell>
          <cell r="K328">
            <v>7</v>
          </cell>
          <cell r="L328" t="str">
            <v>小２</v>
          </cell>
          <cell r="M328" t="str">
            <v>宮城県</v>
          </cell>
        </row>
        <row r="329">
          <cell r="B329" t="str">
            <v>b00326</v>
          </cell>
          <cell r="C329" t="str">
            <v>B3G0020</v>
          </cell>
          <cell r="D329" t="str">
            <v>川村　麻帆</v>
          </cell>
          <cell r="E329" t="str">
            <v>かわむら　まほ</v>
          </cell>
          <cell r="F329" t="str">
            <v>リトルスターバトン</v>
          </cell>
          <cell r="G329" t="str">
            <v>女</v>
          </cell>
          <cell r="H329">
            <v>37825</v>
          </cell>
          <cell r="I329">
            <v>42005</v>
          </cell>
          <cell r="J329">
            <v>11</v>
          </cell>
          <cell r="K329">
            <v>10</v>
          </cell>
          <cell r="L329" t="str">
            <v>小５</v>
          </cell>
          <cell r="M329" t="str">
            <v>宮城県</v>
          </cell>
        </row>
        <row r="330">
          <cell r="B330" t="str">
            <v>b00327</v>
          </cell>
          <cell r="C330" t="str">
            <v>B3G0020</v>
          </cell>
          <cell r="D330" t="str">
            <v>藤谷　麻央</v>
          </cell>
          <cell r="E330" t="str">
            <v>ふじや　まお</v>
          </cell>
          <cell r="F330" t="str">
            <v>リトルスターバトン</v>
          </cell>
          <cell r="G330" t="str">
            <v>女</v>
          </cell>
          <cell r="H330">
            <v>39208</v>
          </cell>
          <cell r="I330">
            <v>42005</v>
          </cell>
          <cell r="J330">
            <v>7</v>
          </cell>
          <cell r="K330">
            <v>6</v>
          </cell>
          <cell r="L330" t="str">
            <v>小１</v>
          </cell>
          <cell r="M330" t="str">
            <v>宮城県</v>
          </cell>
        </row>
        <row r="331">
          <cell r="B331" t="str">
            <v>b00328</v>
          </cell>
          <cell r="C331" t="str">
            <v>B3G0020</v>
          </cell>
          <cell r="D331" t="str">
            <v>陣場　菜奈</v>
          </cell>
          <cell r="E331" t="str">
            <v>じんば　なな</v>
          </cell>
          <cell r="F331" t="str">
            <v>リトルスターバトン</v>
          </cell>
          <cell r="G331" t="str">
            <v>女</v>
          </cell>
          <cell r="H331">
            <v>37530</v>
          </cell>
          <cell r="I331">
            <v>42005</v>
          </cell>
          <cell r="J331">
            <v>12</v>
          </cell>
          <cell r="K331">
            <v>11</v>
          </cell>
          <cell r="L331" t="str">
            <v>小６</v>
          </cell>
          <cell r="M331" t="str">
            <v>宮城県</v>
          </cell>
        </row>
        <row r="332">
          <cell r="B332" t="str">
            <v>b00329</v>
          </cell>
          <cell r="C332" t="str">
            <v>B3G0020</v>
          </cell>
          <cell r="D332" t="str">
            <v>陣場　菜穂</v>
          </cell>
          <cell r="E332" t="str">
            <v>じんば　なほ</v>
          </cell>
          <cell r="F332" t="str">
            <v>リトルスターバトン</v>
          </cell>
          <cell r="G332" t="str">
            <v>女</v>
          </cell>
          <cell r="H332">
            <v>38580</v>
          </cell>
          <cell r="I332">
            <v>42005</v>
          </cell>
          <cell r="J332">
            <v>9</v>
          </cell>
          <cell r="K332">
            <v>8</v>
          </cell>
          <cell r="L332" t="str">
            <v>小３</v>
          </cell>
          <cell r="M332" t="str">
            <v>宮城県</v>
          </cell>
        </row>
        <row r="333">
          <cell r="B333" t="str">
            <v>b00330</v>
          </cell>
          <cell r="C333" t="str">
            <v>B3G0020</v>
          </cell>
          <cell r="D333" t="str">
            <v>奥山　満里菜</v>
          </cell>
          <cell r="E333" t="str">
            <v>おくやま　まりな</v>
          </cell>
          <cell r="F333" t="str">
            <v>リトルスターバトン</v>
          </cell>
          <cell r="G333" t="str">
            <v>女</v>
          </cell>
          <cell r="H333">
            <v>37797</v>
          </cell>
          <cell r="I333">
            <v>42005</v>
          </cell>
          <cell r="J333">
            <v>11</v>
          </cell>
          <cell r="K333">
            <v>10</v>
          </cell>
          <cell r="L333" t="str">
            <v>小５</v>
          </cell>
          <cell r="M333" t="str">
            <v>宮城県</v>
          </cell>
        </row>
        <row r="334">
          <cell r="B334" t="str">
            <v>b00331</v>
          </cell>
          <cell r="C334" t="str">
            <v>B3G0020</v>
          </cell>
          <cell r="D334" t="str">
            <v>相澤　里来</v>
          </cell>
          <cell r="E334" t="str">
            <v>あいざわ　りこ</v>
          </cell>
          <cell r="F334" t="str">
            <v>リトルスターバトン</v>
          </cell>
          <cell r="G334" t="str">
            <v>女</v>
          </cell>
          <cell r="H334">
            <v>37974</v>
          </cell>
          <cell r="I334">
            <v>42005</v>
          </cell>
          <cell r="J334">
            <v>11</v>
          </cell>
          <cell r="K334">
            <v>10</v>
          </cell>
          <cell r="L334" t="str">
            <v>小５</v>
          </cell>
          <cell r="M334" t="str">
            <v>宮城県</v>
          </cell>
        </row>
        <row r="335">
          <cell r="B335" t="str">
            <v>b00332</v>
          </cell>
          <cell r="C335" t="str">
            <v>B3G0020</v>
          </cell>
          <cell r="D335" t="str">
            <v>福島　優花</v>
          </cell>
          <cell r="E335" t="str">
            <v>ふくしま　ゆうか</v>
          </cell>
          <cell r="F335" t="str">
            <v>リトルスターバトン</v>
          </cell>
          <cell r="G335" t="str">
            <v>女</v>
          </cell>
          <cell r="H335">
            <v>37928</v>
          </cell>
          <cell r="I335">
            <v>42005</v>
          </cell>
          <cell r="J335">
            <v>11</v>
          </cell>
          <cell r="K335">
            <v>10</v>
          </cell>
          <cell r="L335" t="str">
            <v>小５</v>
          </cell>
          <cell r="M335" t="str">
            <v>宮城県</v>
          </cell>
        </row>
        <row r="336">
          <cell r="B336" t="str">
            <v>b00333</v>
          </cell>
          <cell r="C336" t="str">
            <v>B3G0020</v>
          </cell>
          <cell r="D336" t="str">
            <v>川口　優奈</v>
          </cell>
          <cell r="E336" t="str">
            <v>かわぐち　ゆな</v>
          </cell>
          <cell r="F336" t="str">
            <v>リトルスターバトン</v>
          </cell>
          <cell r="G336" t="str">
            <v>女</v>
          </cell>
          <cell r="H336">
            <v>37901</v>
          </cell>
          <cell r="I336">
            <v>42005</v>
          </cell>
          <cell r="J336">
            <v>11</v>
          </cell>
          <cell r="K336">
            <v>10</v>
          </cell>
          <cell r="L336" t="str">
            <v>小５</v>
          </cell>
          <cell r="M336" t="str">
            <v>宮城県</v>
          </cell>
        </row>
        <row r="337">
          <cell r="B337" t="str">
            <v>b00334</v>
          </cell>
          <cell r="C337" t="str">
            <v>B3G0020</v>
          </cell>
          <cell r="D337" t="str">
            <v>佐藤　和華</v>
          </cell>
          <cell r="E337" t="str">
            <v>さとう　わか</v>
          </cell>
          <cell r="F337" t="str">
            <v>リトルスターバトン</v>
          </cell>
          <cell r="G337" t="str">
            <v>女</v>
          </cell>
          <cell r="H337">
            <v>39057</v>
          </cell>
          <cell r="I337">
            <v>42005</v>
          </cell>
          <cell r="J337">
            <v>8</v>
          </cell>
          <cell r="K337">
            <v>7</v>
          </cell>
          <cell r="L337" t="str">
            <v>小２</v>
          </cell>
          <cell r="M337" t="str">
            <v>宮城県</v>
          </cell>
        </row>
        <row r="338">
          <cell r="B338" t="str">
            <v>b00335</v>
          </cell>
          <cell r="C338" t="str">
            <v>B3G0020</v>
          </cell>
          <cell r="D338" t="str">
            <v>佐藤　凜</v>
          </cell>
          <cell r="E338" t="str">
            <v>さとう　りん</v>
          </cell>
          <cell r="F338" t="str">
            <v>リトルスターバトン</v>
          </cell>
          <cell r="G338" t="str">
            <v>女</v>
          </cell>
          <cell r="H338">
            <v>38133</v>
          </cell>
          <cell r="I338">
            <v>42005</v>
          </cell>
          <cell r="J338">
            <v>10</v>
          </cell>
          <cell r="K338">
            <v>9</v>
          </cell>
          <cell r="L338" t="str">
            <v>小４</v>
          </cell>
          <cell r="M338" t="str">
            <v>宮城県</v>
          </cell>
        </row>
        <row r="339">
          <cell r="B339" t="str">
            <v>b00336</v>
          </cell>
          <cell r="C339" t="str">
            <v>B3G0020</v>
          </cell>
          <cell r="D339" t="str">
            <v>佐藤　花音</v>
          </cell>
          <cell r="E339" t="str">
            <v>さとう　かのん</v>
          </cell>
          <cell r="F339" t="str">
            <v>リトルスターバトン</v>
          </cell>
          <cell r="G339" t="str">
            <v>女</v>
          </cell>
          <cell r="H339">
            <v>38661</v>
          </cell>
          <cell r="I339">
            <v>42005</v>
          </cell>
          <cell r="J339">
            <v>9</v>
          </cell>
          <cell r="K339">
            <v>8</v>
          </cell>
          <cell r="L339" t="str">
            <v>小３</v>
          </cell>
          <cell r="M339" t="str">
            <v>宮城県</v>
          </cell>
        </row>
        <row r="340">
          <cell r="B340" t="str">
            <v>b00337</v>
          </cell>
          <cell r="C340" t="str">
            <v>B3G0020</v>
          </cell>
          <cell r="D340" t="str">
            <v>文屋　明日香</v>
          </cell>
          <cell r="E340" t="str">
            <v>ぶんや　あすか</v>
          </cell>
          <cell r="F340" t="str">
            <v>リトルスターバトン</v>
          </cell>
          <cell r="G340" t="str">
            <v>女</v>
          </cell>
          <cell r="H340">
            <v>37247</v>
          </cell>
          <cell r="I340">
            <v>42005</v>
          </cell>
          <cell r="J340">
            <v>13</v>
          </cell>
          <cell r="K340">
            <v>12</v>
          </cell>
          <cell r="L340" t="str">
            <v>中１</v>
          </cell>
          <cell r="M340" t="str">
            <v>宮城県</v>
          </cell>
        </row>
        <row r="341">
          <cell r="B341" t="str">
            <v>b00338</v>
          </cell>
          <cell r="C341" t="str">
            <v>B1G0021</v>
          </cell>
          <cell r="D341" t="str">
            <v>村岡　蘭</v>
          </cell>
          <cell r="E341" t="str">
            <v>むらおか　らん</v>
          </cell>
          <cell r="F341" t="str">
            <v>ＰＬ青森ＭＢＡ</v>
          </cell>
          <cell r="G341" t="str">
            <v>女</v>
          </cell>
          <cell r="H341">
            <v>38204</v>
          </cell>
          <cell r="I341">
            <v>42005</v>
          </cell>
          <cell r="J341">
            <v>10</v>
          </cell>
          <cell r="K341">
            <v>9</v>
          </cell>
          <cell r="L341" t="str">
            <v>小４</v>
          </cell>
          <cell r="M341" t="str">
            <v>青森県</v>
          </cell>
        </row>
        <row r="342">
          <cell r="B342" t="str">
            <v>b00339</v>
          </cell>
          <cell r="C342" t="str">
            <v>B1G0021</v>
          </cell>
          <cell r="D342" t="str">
            <v>藤田　安</v>
          </cell>
          <cell r="E342" t="str">
            <v>ふじた　あん</v>
          </cell>
          <cell r="F342" t="str">
            <v>ＰＬ青森ＭＢＡ</v>
          </cell>
          <cell r="G342" t="str">
            <v>女</v>
          </cell>
          <cell r="H342">
            <v>36620</v>
          </cell>
          <cell r="I342">
            <v>42005</v>
          </cell>
          <cell r="J342">
            <v>14</v>
          </cell>
          <cell r="K342">
            <v>13</v>
          </cell>
          <cell r="L342" t="str">
            <v>中２</v>
          </cell>
          <cell r="M342" t="str">
            <v>青森県</v>
          </cell>
        </row>
        <row r="343">
          <cell r="B343" t="str">
            <v>b00340</v>
          </cell>
          <cell r="C343" t="str">
            <v>B1G0021</v>
          </cell>
          <cell r="D343" t="str">
            <v>神　久美子</v>
          </cell>
          <cell r="E343" t="str">
            <v>じん　くみこ</v>
          </cell>
          <cell r="F343" t="str">
            <v>ＰＬ青森ＭＢＡ</v>
          </cell>
          <cell r="G343" t="str">
            <v>女</v>
          </cell>
          <cell r="H343">
            <v>38594</v>
          </cell>
          <cell r="I343">
            <v>42005</v>
          </cell>
          <cell r="J343">
            <v>9</v>
          </cell>
          <cell r="K343">
            <v>8</v>
          </cell>
          <cell r="L343" t="str">
            <v>小３</v>
          </cell>
          <cell r="M343" t="str">
            <v>青森県</v>
          </cell>
        </row>
        <row r="344">
          <cell r="B344" t="str">
            <v>b00341</v>
          </cell>
          <cell r="C344" t="str">
            <v>B1G0021</v>
          </cell>
          <cell r="D344" t="str">
            <v>及川　響</v>
          </cell>
          <cell r="E344" t="str">
            <v>おいかわ　ひびき</v>
          </cell>
          <cell r="F344" t="str">
            <v>ＰＬ青森ＭＢＡ</v>
          </cell>
          <cell r="G344" t="str">
            <v>女</v>
          </cell>
          <cell r="H344">
            <v>35585</v>
          </cell>
          <cell r="I344">
            <v>42005</v>
          </cell>
          <cell r="J344">
            <v>17</v>
          </cell>
          <cell r="K344">
            <v>16</v>
          </cell>
          <cell r="L344" t="str">
            <v>高２</v>
          </cell>
          <cell r="M344" t="str">
            <v>青森県</v>
          </cell>
        </row>
        <row r="345">
          <cell r="B345" t="str">
            <v>b00342</v>
          </cell>
          <cell r="C345" t="str">
            <v>B4D0022</v>
          </cell>
          <cell r="D345" t="str">
            <v>下村　はる乃</v>
          </cell>
          <cell r="E345" t="str">
            <v>しもむら　はるの</v>
          </cell>
          <cell r="F345" t="str">
            <v>秋田市立秋田南中学校バトン部</v>
          </cell>
          <cell r="G345" t="str">
            <v>女</v>
          </cell>
          <cell r="H345">
            <v>36565</v>
          </cell>
          <cell r="I345">
            <v>42005</v>
          </cell>
          <cell r="J345">
            <v>14</v>
          </cell>
          <cell r="K345">
            <v>14</v>
          </cell>
          <cell r="L345" t="str">
            <v>中３</v>
          </cell>
          <cell r="M345" t="str">
            <v>秋田県</v>
          </cell>
        </row>
        <row r="346">
          <cell r="B346" t="str">
            <v>b00343</v>
          </cell>
          <cell r="C346" t="str">
            <v>B4D0022</v>
          </cell>
          <cell r="D346" t="str">
            <v>伊藤　未羽</v>
          </cell>
          <cell r="E346" t="str">
            <v>いとう　みう</v>
          </cell>
          <cell r="F346" t="str">
            <v>秋田市立秋田南中学校バトン部</v>
          </cell>
          <cell r="G346" t="str">
            <v>女</v>
          </cell>
          <cell r="H346">
            <v>36854</v>
          </cell>
          <cell r="I346">
            <v>42005</v>
          </cell>
          <cell r="J346">
            <v>14</v>
          </cell>
          <cell r="K346">
            <v>13</v>
          </cell>
          <cell r="L346" t="str">
            <v>中２</v>
          </cell>
          <cell r="M346" t="str">
            <v>秋田県</v>
          </cell>
        </row>
        <row r="347">
          <cell r="B347" t="str">
            <v>b00344</v>
          </cell>
          <cell r="C347" t="str">
            <v>B4D0022</v>
          </cell>
          <cell r="D347" t="str">
            <v>加藤　杏</v>
          </cell>
          <cell r="E347" t="str">
            <v>かとう　あん</v>
          </cell>
          <cell r="F347" t="str">
            <v>秋田市立秋田南中学校バトン部</v>
          </cell>
          <cell r="G347" t="str">
            <v>女</v>
          </cell>
          <cell r="H347">
            <v>36761</v>
          </cell>
          <cell r="I347">
            <v>42005</v>
          </cell>
          <cell r="J347">
            <v>14</v>
          </cell>
          <cell r="K347">
            <v>13</v>
          </cell>
          <cell r="L347" t="str">
            <v>中２</v>
          </cell>
          <cell r="M347" t="str">
            <v>秋田県</v>
          </cell>
        </row>
        <row r="348">
          <cell r="B348" t="str">
            <v>b00345</v>
          </cell>
          <cell r="C348" t="str">
            <v>B4D0022</v>
          </cell>
          <cell r="D348" t="str">
            <v>佐藤　月佳</v>
          </cell>
          <cell r="E348" t="str">
            <v>さとう　つきか</v>
          </cell>
          <cell r="F348" t="str">
            <v>秋田市立秋田南中学校バトン部</v>
          </cell>
          <cell r="G348" t="str">
            <v>女</v>
          </cell>
          <cell r="H348">
            <v>36752</v>
          </cell>
          <cell r="I348">
            <v>42005</v>
          </cell>
          <cell r="J348">
            <v>14</v>
          </cell>
          <cell r="K348">
            <v>13</v>
          </cell>
          <cell r="L348" t="str">
            <v>中２</v>
          </cell>
          <cell r="M348" t="str">
            <v>秋田県</v>
          </cell>
        </row>
        <row r="349">
          <cell r="B349" t="str">
            <v>b00346</v>
          </cell>
          <cell r="C349" t="str">
            <v>B4D0022</v>
          </cell>
          <cell r="D349" t="str">
            <v>関本　優奈</v>
          </cell>
          <cell r="E349" t="str">
            <v>せきもと　ゆうな</v>
          </cell>
          <cell r="F349" t="str">
            <v>秋田市立秋田南中学校バトン部</v>
          </cell>
          <cell r="G349" t="str">
            <v>女</v>
          </cell>
          <cell r="H349">
            <v>36960</v>
          </cell>
          <cell r="I349">
            <v>42005</v>
          </cell>
          <cell r="J349">
            <v>13</v>
          </cell>
          <cell r="K349">
            <v>13</v>
          </cell>
          <cell r="L349" t="str">
            <v>中２</v>
          </cell>
          <cell r="M349" t="str">
            <v>秋田県</v>
          </cell>
        </row>
        <row r="350">
          <cell r="B350" t="str">
            <v>b00347</v>
          </cell>
          <cell r="C350" t="str">
            <v>B4D0022</v>
          </cell>
          <cell r="D350" t="str">
            <v>高𣘺　千明</v>
          </cell>
          <cell r="E350" t="str">
            <v>たかはし　ちあき</v>
          </cell>
          <cell r="F350" t="str">
            <v>秋田市立秋田南中学校バトン部</v>
          </cell>
          <cell r="G350" t="str">
            <v>女</v>
          </cell>
          <cell r="H350">
            <v>36922</v>
          </cell>
          <cell r="I350">
            <v>42005</v>
          </cell>
          <cell r="J350">
            <v>13</v>
          </cell>
          <cell r="K350">
            <v>13</v>
          </cell>
          <cell r="L350" t="str">
            <v>中２</v>
          </cell>
          <cell r="M350" t="str">
            <v>秋田県</v>
          </cell>
        </row>
        <row r="351">
          <cell r="B351" t="str">
            <v>b00348</v>
          </cell>
          <cell r="C351" t="str">
            <v>B4D0022</v>
          </cell>
          <cell r="D351" t="str">
            <v>門脇　華淑</v>
          </cell>
          <cell r="E351" t="str">
            <v>かどわき　はすみ</v>
          </cell>
          <cell r="F351" t="str">
            <v>秋田市立秋田南中学校バトン部</v>
          </cell>
          <cell r="G351" t="str">
            <v>女</v>
          </cell>
          <cell r="H351">
            <v>36732</v>
          </cell>
          <cell r="I351">
            <v>42005</v>
          </cell>
          <cell r="J351">
            <v>14</v>
          </cell>
          <cell r="K351">
            <v>13</v>
          </cell>
          <cell r="L351" t="str">
            <v>中２</v>
          </cell>
          <cell r="M351" t="str">
            <v>秋田県</v>
          </cell>
        </row>
        <row r="352">
          <cell r="B352" t="str">
            <v>b00349</v>
          </cell>
          <cell r="C352" t="str">
            <v>B4D0022</v>
          </cell>
          <cell r="D352" t="str">
            <v>工藤　やよい</v>
          </cell>
          <cell r="E352" t="str">
            <v>くどう　やよい</v>
          </cell>
          <cell r="F352" t="str">
            <v>秋田市立秋田南中学校バトン部</v>
          </cell>
          <cell r="G352" t="str">
            <v>女</v>
          </cell>
          <cell r="H352">
            <v>36839</v>
          </cell>
          <cell r="I352">
            <v>42005</v>
          </cell>
          <cell r="J352">
            <v>14</v>
          </cell>
          <cell r="K352">
            <v>13</v>
          </cell>
          <cell r="L352" t="str">
            <v>中２</v>
          </cell>
          <cell r="M352" t="str">
            <v>秋田県</v>
          </cell>
        </row>
        <row r="353">
          <cell r="B353" t="str">
            <v>b00350</v>
          </cell>
          <cell r="C353" t="str">
            <v>B4D0022</v>
          </cell>
          <cell r="D353" t="str">
            <v>五十嵐　唯</v>
          </cell>
          <cell r="E353" t="str">
            <v>いがらし　ゆい</v>
          </cell>
          <cell r="F353" t="str">
            <v>秋田市立秋田南中学校バトン部</v>
          </cell>
          <cell r="G353" t="str">
            <v>女</v>
          </cell>
          <cell r="H353">
            <v>36521</v>
          </cell>
          <cell r="I353">
            <v>42005</v>
          </cell>
          <cell r="J353">
            <v>15</v>
          </cell>
          <cell r="K353">
            <v>14</v>
          </cell>
          <cell r="L353" t="str">
            <v>中３</v>
          </cell>
          <cell r="M353" t="str">
            <v>秋田県</v>
          </cell>
        </row>
        <row r="354">
          <cell r="B354" t="str">
            <v>b00351</v>
          </cell>
          <cell r="C354" t="str">
            <v>B4D0022</v>
          </cell>
          <cell r="D354" t="str">
            <v>竹澤　藍里</v>
          </cell>
          <cell r="E354" t="str">
            <v>たけざわ　あいり</v>
          </cell>
          <cell r="F354" t="str">
            <v>秋田市立秋田南中学校バトン部</v>
          </cell>
          <cell r="G354" t="str">
            <v>女</v>
          </cell>
          <cell r="H354">
            <v>36240</v>
          </cell>
          <cell r="I354">
            <v>42005</v>
          </cell>
          <cell r="J354">
            <v>15</v>
          </cell>
          <cell r="K354">
            <v>15</v>
          </cell>
          <cell r="L354" t="str">
            <v>高１</v>
          </cell>
          <cell r="M354" t="str">
            <v>秋田県</v>
          </cell>
        </row>
        <row r="355">
          <cell r="B355" t="str">
            <v>b00352</v>
          </cell>
          <cell r="C355" t="str">
            <v>B4D0022</v>
          </cell>
          <cell r="D355" t="str">
            <v>関　桃花</v>
          </cell>
          <cell r="E355" t="str">
            <v>せき　ももか</v>
          </cell>
          <cell r="F355" t="str">
            <v>秋田市立秋田南中学校バトン部</v>
          </cell>
          <cell r="G355" t="str">
            <v>女</v>
          </cell>
          <cell r="H355">
            <v>36209</v>
          </cell>
          <cell r="I355">
            <v>42005</v>
          </cell>
          <cell r="J355">
            <v>15</v>
          </cell>
          <cell r="K355">
            <v>15</v>
          </cell>
          <cell r="L355" t="str">
            <v>高１</v>
          </cell>
          <cell r="M355" t="str">
            <v>秋田県</v>
          </cell>
        </row>
        <row r="356">
          <cell r="B356" t="str">
            <v>b00353</v>
          </cell>
          <cell r="C356" t="str">
            <v>B4D0022</v>
          </cell>
          <cell r="D356" t="str">
            <v>三浦　星</v>
          </cell>
          <cell r="E356" t="str">
            <v>みうら　あかり</v>
          </cell>
          <cell r="F356" t="str">
            <v>秋田市立秋田南中学校バトン部</v>
          </cell>
          <cell r="G356" t="str">
            <v>女</v>
          </cell>
          <cell r="H356">
            <v>35931</v>
          </cell>
          <cell r="I356">
            <v>42005</v>
          </cell>
          <cell r="J356">
            <v>16</v>
          </cell>
          <cell r="K356">
            <v>15</v>
          </cell>
          <cell r="L356" t="str">
            <v>高１</v>
          </cell>
          <cell r="M356" t="str">
            <v>秋田県</v>
          </cell>
        </row>
        <row r="357">
          <cell r="B357" t="str">
            <v>b00354</v>
          </cell>
          <cell r="C357" t="str">
            <v>B4D0022</v>
          </cell>
          <cell r="D357" t="str">
            <v>加賀　玲菜</v>
          </cell>
          <cell r="E357" t="str">
            <v>かが　れいな</v>
          </cell>
          <cell r="F357" t="str">
            <v>秋田市立秋田南中学校バトン部</v>
          </cell>
          <cell r="G357" t="str">
            <v>女</v>
          </cell>
          <cell r="H357">
            <v>36209</v>
          </cell>
          <cell r="I357">
            <v>42005</v>
          </cell>
          <cell r="J357">
            <v>15</v>
          </cell>
          <cell r="K357">
            <v>15</v>
          </cell>
          <cell r="L357" t="str">
            <v>高１</v>
          </cell>
          <cell r="M357" t="str">
            <v>秋田県</v>
          </cell>
        </row>
        <row r="358">
          <cell r="B358" t="str">
            <v>b00355</v>
          </cell>
          <cell r="C358" t="str">
            <v>B4D0022</v>
          </cell>
          <cell r="D358" t="str">
            <v>児玉　朝香</v>
          </cell>
          <cell r="E358" t="str">
            <v>こだま　あさか</v>
          </cell>
          <cell r="F358" t="str">
            <v>秋田市立秋田南中学校バトン部</v>
          </cell>
          <cell r="G358" t="str">
            <v>女</v>
          </cell>
          <cell r="H358">
            <v>35903</v>
          </cell>
          <cell r="I358">
            <v>42005</v>
          </cell>
          <cell r="J358">
            <v>16</v>
          </cell>
          <cell r="K358">
            <v>15</v>
          </cell>
          <cell r="L358" t="str">
            <v>高１</v>
          </cell>
          <cell r="M358" t="str">
            <v>秋田県</v>
          </cell>
        </row>
        <row r="359">
          <cell r="B359" t="str">
            <v>b00356</v>
          </cell>
          <cell r="C359" t="str">
            <v>B4D0022</v>
          </cell>
          <cell r="D359" t="str">
            <v>伊藤　未菜美</v>
          </cell>
          <cell r="E359" t="str">
            <v>いとう　みなみ</v>
          </cell>
          <cell r="F359" t="str">
            <v>秋田市立秋田南中学校バトン部</v>
          </cell>
          <cell r="G359" t="str">
            <v>女</v>
          </cell>
          <cell r="H359">
            <v>36575</v>
          </cell>
          <cell r="I359">
            <v>42005</v>
          </cell>
          <cell r="J359">
            <v>14</v>
          </cell>
          <cell r="K359">
            <v>14</v>
          </cell>
          <cell r="L359" t="str">
            <v>中３</v>
          </cell>
          <cell r="M359" t="str">
            <v>秋田県</v>
          </cell>
        </row>
        <row r="360">
          <cell r="B360" t="str">
            <v>b00357</v>
          </cell>
          <cell r="C360" t="str">
            <v>B4D0022</v>
          </cell>
          <cell r="D360" t="str">
            <v>安保　夏海</v>
          </cell>
          <cell r="E360" t="str">
            <v>あんぼ　なつみ</v>
          </cell>
          <cell r="F360" t="str">
            <v>秋田市立秋田南中学校バトン部</v>
          </cell>
          <cell r="G360" t="str">
            <v>女</v>
          </cell>
          <cell r="H360">
            <v>36341</v>
          </cell>
          <cell r="I360">
            <v>42005</v>
          </cell>
          <cell r="J360">
            <v>15</v>
          </cell>
          <cell r="K360">
            <v>14</v>
          </cell>
          <cell r="L360" t="str">
            <v>中３</v>
          </cell>
          <cell r="M360" t="str">
            <v>秋田県</v>
          </cell>
        </row>
        <row r="361">
          <cell r="B361" t="str">
            <v>b00358</v>
          </cell>
          <cell r="C361" t="str">
            <v>B4D0022</v>
          </cell>
          <cell r="D361" t="str">
            <v>泉　夏菜</v>
          </cell>
          <cell r="E361" t="str">
            <v>いずみ　なつな</v>
          </cell>
          <cell r="F361" t="str">
            <v>秋田市立秋田南中学校バトン部</v>
          </cell>
          <cell r="G361" t="str">
            <v>女</v>
          </cell>
          <cell r="H361">
            <v>36384</v>
          </cell>
          <cell r="I361">
            <v>42005</v>
          </cell>
          <cell r="J361">
            <v>15</v>
          </cell>
          <cell r="K361">
            <v>14</v>
          </cell>
          <cell r="L361" t="str">
            <v>中３</v>
          </cell>
          <cell r="M361" t="str">
            <v>秋田県</v>
          </cell>
        </row>
        <row r="362">
          <cell r="B362" t="str">
            <v>b00359</v>
          </cell>
          <cell r="C362" t="str">
            <v>B4D0022</v>
          </cell>
          <cell r="D362" t="str">
            <v>小野崎　七菜子</v>
          </cell>
          <cell r="E362" t="str">
            <v>おのざき　ななこ</v>
          </cell>
          <cell r="F362" t="str">
            <v>秋田市立秋田南中学校バトン部</v>
          </cell>
          <cell r="G362" t="str">
            <v>女</v>
          </cell>
          <cell r="H362">
            <v>36483</v>
          </cell>
          <cell r="I362">
            <v>42005</v>
          </cell>
          <cell r="J362">
            <v>15</v>
          </cell>
          <cell r="K362">
            <v>14</v>
          </cell>
          <cell r="L362" t="str">
            <v>中３</v>
          </cell>
          <cell r="M362" t="str">
            <v>秋田県</v>
          </cell>
        </row>
        <row r="363">
          <cell r="B363" t="str">
            <v>b00360</v>
          </cell>
          <cell r="C363" t="str">
            <v>B4D0022</v>
          </cell>
          <cell r="D363" t="str">
            <v>成田　真以</v>
          </cell>
          <cell r="E363" t="str">
            <v>なりた　まい</v>
          </cell>
          <cell r="F363" t="str">
            <v>秋田市立秋田南中学校バトン部</v>
          </cell>
          <cell r="G363" t="str">
            <v>女</v>
          </cell>
          <cell r="H363">
            <v>36510</v>
          </cell>
          <cell r="I363">
            <v>42005</v>
          </cell>
          <cell r="J363">
            <v>15</v>
          </cell>
          <cell r="K363">
            <v>14</v>
          </cell>
          <cell r="L363" t="str">
            <v>中３</v>
          </cell>
          <cell r="M363" t="str">
            <v>秋田県</v>
          </cell>
        </row>
        <row r="364">
          <cell r="B364" t="str">
            <v>b00361</v>
          </cell>
          <cell r="C364" t="str">
            <v>B4D0022</v>
          </cell>
          <cell r="D364" t="str">
            <v>林　愛美</v>
          </cell>
          <cell r="E364" t="str">
            <v>はやし　あいみ</v>
          </cell>
          <cell r="F364" t="str">
            <v>秋田市立秋田南中学校バトン部</v>
          </cell>
          <cell r="G364" t="str">
            <v>女</v>
          </cell>
          <cell r="H364">
            <v>36339</v>
          </cell>
          <cell r="I364">
            <v>42005</v>
          </cell>
          <cell r="J364">
            <v>15</v>
          </cell>
          <cell r="K364">
            <v>14</v>
          </cell>
          <cell r="L364" t="str">
            <v>中３</v>
          </cell>
          <cell r="M364" t="str">
            <v>秋田県</v>
          </cell>
        </row>
        <row r="365">
          <cell r="B365" t="str">
            <v>b00362</v>
          </cell>
          <cell r="C365" t="str">
            <v>B4D0022</v>
          </cell>
          <cell r="D365" t="str">
            <v>三浦　未佳</v>
          </cell>
          <cell r="E365" t="str">
            <v>みうら　みか</v>
          </cell>
          <cell r="F365" t="str">
            <v>秋田市立秋田南中学校バトン部</v>
          </cell>
          <cell r="G365" t="str">
            <v>女</v>
          </cell>
          <cell r="H365">
            <v>36392</v>
          </cell>
          <cell r="I365">
            <v>42005</v>
          </cell>
          <cell r="J365">
            <v>15</v>
          </cell>
          <cell r="K365">
            <v>14</v>
          </cell>
          <cell r="L365" t="str">
            <v>中３</v>
          </cell>
          <cell r="M365" t="str">
            <v>秋田県</v>
          </cell>
        </row>
        <row r="366">
          <cell r="B366" t="str">
            <v>b00363</v>
          </cell>
          <cell r="C366" t="str">
            <v>B4D0022</v>
          </cell>
          <cell r="D366" t="str">
            <v>横山　明優香</v>
          </cell>
          <cell r="E366" t="str">
            <v>よこやま　あゆか</v>
          </cell>
          <cell r="F366" t="str">
            <v>秋田市立秋田南中学校バトン部</v>
          </cell>
          <cell r="G366" t="str">
            <v>女</v>
          </cell>
          <cell r="H366">
            <v>36575</v>
          </cell>
          <cell r="I366">
            <v>42005</v>
          </cell>
          <cell r="J366">
            <v>14</v>
          </cell>
          <cell r="K366">
            <v>14</v>
          </cell>
          <cell r="L366" t="str">
            <v>中３</v>
          </cell>
          <cell r="M366" t="str">
            <v>秋田県</v>
          </cell>
        </row>
        <row r="367">
          <cell r="B367" t="str">
            <v>b00364</v>
          </cell>
          <cell r="C367" t="str">
            <v>B4D0022</v>
          </cell>
          <cell r="D367" t="str">
            <v>松田　輝</v>
          </cell>
          <cell r="E367" t="str">
            <v>まつだ　ひかる</v>
          </cell>
          <cell r="F367" t="str">
            <v>秋田市立秋田南中学校バトン部</v>
          </cell>
          <cell r="G367" t="str">
            <v>女</v>
          </cell>
          <cell r="H367">
            <v>36907</v>
          </cell>
          <cell r="I367">
            <v>42005</v>
          </cell>
          <cell r="J367">
            <v>13</v>
          </cell>
          <cell r="K367">
            <v>13</v>
          </cell>
          <cell r="L367" t="str">
            <v>中２</v>
          </cell>
          <cell r="M367" t="str">
            <v>秋田県</v>
          </cell>
        </row>
        <row r="368">
          <cell r="B368" t="str">
            <v>b00365</v>
          </cell>
          <cell r="C368" t="str">
            <v>B5G0023</v>
          </cell>
          <cell r="D368" t="str">
            <v>網代　涼佳</v>
          </cell>
          <cell r="E368" t="str">
            <v>あじろ　すずか</v>
          </cell>
          <cell r="F368" t="str">
            <v>ＰＬ山形ＭＢＡ</v>
          </cell>
          <cell r="G368" t="str">
            <v>女</v>
          </cell>
          <cell r="H368">
            <v>35535</v>
          </cell>
          <cell r="I368">
            <v>42005</v>
          </cell>
          <cell r="J368">
            <v>17</v>
          </cell>
          <cell r="K368">
            <v>16</v>
          </cell>
          <cell r="L368" t="str">
            <v>高２</v>
          </cell>
          <cell r="M368" t="str">
            <v>山形県</v>
          </cell>
        </row>
        <row r="369">
          <cell r="B369" t="str">
            <v>b00366</v>
          </cell>
          <cell r="C369" t="str">
            <v>B5G0023</v>
          </cell>
          <cell r="D369" t="str">
            <v>網代　太貴</v>
          </cell>
          <cell r="E369" t="str">
            <v>あじろ　たいき</v>
          </cell>
          <cell r="F369" t="str">
            <v>ＰＬ山形ＭＢＡ</v>
          </cell>
          <cell r="G369" t="str">
            <v>男</v>
          </cell>
          <cell r="H369">
            <v>36488</v>
          </cell>
          <cell r="I369">
            <v>42005</v>
          </cell>
          <cell r="J369">
            <v>15</v>
          </cell>
          <cell r="K369">
            <v>14</v>
          </cell>
          <cell r="L369" t="str">
            <v>中３</v>
          </cell>
          <cell r="M369" t="str">
            <v>山形県</v>
          </cell>
        </row>
        <row r="370">
          <cell r="B370" t="str">
            <v>b00367</v>
          </cell>
          <cell r="C370" t="str">
            <v>B5G0023</v>
          </cell>
          <cell r="D370" t="str">
            <v>佐藤　きらり</v>
          </cell>
          <cell r="E370" t="str">
            <v>さとう　きらり</v>
          </cell>
          <cell r="F370" t="str">
            <v>ＰＬ山形ＭＢＡ</v>
          </cell>
          <cell r="G370" t="str">
            <v>女</v>
          </cell>
          <cell r="H370">
            <v>37373</v>
          </cell>
          <cell r="I370">
            <v>42005</v>
          </cell>
          <cell r="J370">
            <v>12</v>
          </cell>
          <cell r="K370">
            <v>11</v>
          </cell>
          <cell r="L370" t="str">
            <v>小６</v>
          </cell>
          <cell r="M370" t="str">
            <v>山形県</v>
          </cell>
        </row>
        <row r="371">
          <cell r="B371" t="str">
            <v>b00368</v>
          </cell>
          <cell r="C371" t="str">
            <v>B5G0023</v>
          </cell>
          <cell r="D371" t="str">
            <v>鈴木　広美</v>
          </cell>
          <cell r="E371" t="str">
            <v>すずき　ひろみ</v>
          </cell>
          <cell r="F371" t="str">
            <v>ＰＬ山形ＭＢＡ</v>
          </cell>
          <cell r="G371" t="str">
            <v>女</v>
          </cell>
          <cell r="H371">
            <v>37372</v>
          </cell>
          <cell r="I371">
            <v>42005</v>
          </cell>
          <cell r="J371">
            <v>12</v>
          </cell>
          <cell r="K371">
            <v>11</v>
          </cell>
          <cell r="L371" t="str">
            <v>小６</v>
          </cell>
          <cell r="M371" t="str">
            <v>山形県</v>
          </cell>
        </row>
        <row r="372">
          <cell r="B372" t="str">
            <v>b00369</v>
          </cell>
          <cell r="C372" t="str">
            <v>B5G0023</v>
          </cell>
          <cell r="D372" t="str">
            <v>木村　未紀</v>
          </cell>
          <cell r="E372" t="str">
            <v>きむら　みき</v>
          </cell>
          <cell r="F372" t="str">
            <v>ＰＬ山形ＭＢＡ</v>
          </cell>
          <cell r="G372" t="str">
            <v>女</v>
          </cell>
          <cell r="H372">
            <v>37473</v>
          </cell>
          <cell r="I372">
            <v>42005</v>
          </cell>
          <cell r="J372">
            <v>12</v>
          </cell>
          <cell r="K372">
            <v>11</v>
          </cell>
          <cell r="L372" t="str">
            <v>小６</v>
          </cell>
          <cell r="M372" t="str">
            <v>山形県</v>
          </cell>
        </row>
        <row r="373">
          <cell r="B373" t="str">
            <v>b00370</v>
          </cell>
          <cell r="C373" t="str">
            <v>B5G0023</v>
          </cell>
          <cell r="D373" t="str">
            <v>金子　玲奈</v>
          </cell>
          <cell r="E373" t="str">
            <v>かねこ　れな</v>
          </cell>
          <cell r="F373" t="str">
            <v>ＰＬ山形ＭＢＡ</v>
          </cell>
          <cell r="G373" t="str">
            <v>女</v>
          </cell>
          <cell r="H373">
            <v>38209</v>
          </cell>
          <cell r="I373">
            <v>42005</v>
          </cell>
          <cell r="J373">
            <v>10</v>
          </cell>
          <cell r="K373">
            <v>9</v>
          </cell>
          <cell r="L373" t="str">
            <v>小４</v>
          </cell>
          <cell r="M373" t="str">
            <v>山形県</v>
          </cell>
        </row>
        <row r="374">
          <cell r="B374" t="str">
            <v>b00371</v>
          </cell>
          <cell r="C374" t="str">
            <v>B5G0023</v>
          </cell>
          <cell r="D374" t="str">
            <v>塩川　梨花</v>
          </cell>
          <cell r="E374" t="str">
            <v>しおかわ　りか</v>
          </cell>
          <cell r="F374" t="str">
            <v>ＰＬ山形ＭＢＡ</v>
          </cell>
          <cell r="G374" t="str">
            <v>女</v>
          </cell>
          <cell r="H374">
            <v>36295</v>
          </cell>
          <cell r="I374">
            <v>42005</v>
          </cell>
          <cell r="J374">
            <v>15</v>
          </cell>
          <cell r="K374">
            <v>14</v>
          </cell>
          <cell r="L374" t="str">
            <v>中３</v>
          </cell>
          <cell r="M374" t="str">
            <v>山形県</v>
          </cell>
        </row>
        <row r="375">
          <cell r="B375" t="str">
            <v>b00372</v>
          </cell>
          <cell r="C375" t="str">
            <v>B5G0023</v>
          </cell>
          <cell r="D375" t="str">
            <v>塩川　怜衣</v>
          </cell>
          <cell r="E375" t="str">
            <v>しおかわ　れい</v>
          </cell>
          <cell r="F375" t="str">
            <v>ＰＬ山形ＭＢＡ</v>
          </cell>
          <cell r="G375" t="str">
            <v>女</v>
          </cell>
          <cell r="H375">
            <v>37422</v>
          </cell>
          <cell r="I375">
            <v>42005</v>
          </cell>
          <cell r="J375">
            <v>12</v>
          </cell>
          <cell r="K375">
            <v>11</v>
          </cell>
          <cell r="L375" t="str">
            <v>小６</v>
          </cell>
          <cell r="M375" t="str">
            <v>山形県</v>
          </cell>
        </row>
        <row r="376">
          <cell r="B376" t="str">
            <v>b00373</v>
          </cell>
          <cell r="C376" t="str">
            <v>B5G0023</v>
          </cell>
          <cell r="D376" t="str">
            <v>海老名　咲礼</v>
          </cell>
          <cell r="E376" t="str">
            <v>えびな　さら</v>
          </cell>
          <cell r="F376" t="str">
            <v>ＰＬ山形ＭＢＡ</v>
          </cell>
          <cell r="G376" t="str">
            <v>女</v>
          </cell>
          <cell r="H376">
            <v>38141</v>
          </cell>
          <cell r="I376">
            <v>42005</v>
          </cell>
          <cell r="J376">
            <v>10</v>
          </cell>
          <cell r="K376">
            <v>9</v>
          </cell>
          <cell r="L376" t="str">
            <v>小４</v>
          </cell>
          <cell r="M376" t="str">
            <v>山形県</v>
          </cell>
        </row>
        <row r="377">
          <cell r="B377" t="str">
            <v>b00374</v>
          </cell>
          <cell r="C377" t="str">
            <v>B5G0023</v>
          </cell>
          <cell r="D377" t="str">
            <v>佐々木　あかり</v>
          </cell>
          <cell r="E377" t="str">
            <v>ささき　あかり</v>
          </cell>
          <cell r="F377" t="str">
            <v>ＰＬ山形ＭＢＡ</v>
          </cell>
          <cell r="G377" t="str">
            <v>女</v>
          </cell>
          <cell r="H377">
            <v>37122</v>
          </cell>
          <cell r="I377">
            <v>42005</v>
          </cell>
          <cell r="J377">
            <v>13</v>
          </cell>
          <cell r="K377">
            <v>12</v>
          </cell>
          <cell r="L377" t="str">
            <v>中１</v>
          </cell>
          <cell r="M377" t="str">
            <v>山形県</v>
          </cell>
        </row>
        <row r="378">
          <cell r="B378" t="str">
            <v>b00375</v>
          </cell>
          <cell r="C378" t="str">
            <v>B5G0023</v>
          </cell>
          <cell r="D378" t="str">
            <v>寒河江　亜美</v>
          </cell>
          <cell r="E378" t="str">
            <v>さがえ　あみ</v>
          </cell>
          <cell r="F378" t="str">
            <v>ＰＬ山形ＭＢＡ</v>
          </cell>
          <cell r="G378" t="str">
            <v>女</v>
          </cell>
          <cell r="H378">
            <v>35713</v>
          </cell>
          <cell r="I378">
            <v>42005</v>
          </cell>
          <cell r="J378">
            <v>17</v>
          </cell>
          <cell r="K378">
            <v>16</v>
          </cell>
          <cell r="L378" t="str">
            <v>高２</v>
          </cell>
          <cell r="M378" t="str">
            <v>山形県</v>
          </cell>
        </row>
        <row r="379">
          <cell r="B379" t="str">
            <v>b00376</v>
          </cell>
          <cell r="C379" t="str">
            <v>B1G0024</v>
          </cell>
          <cell r="D379" t="str">
            <v>長根山　菜々子</v>
          </cell>
          <cell r="E379" t="str">
            <v>ながねやま　ななこ</v>
          </cell>
          <cell r="F379" t="str">
            <v>バトンチームＡｒｉｅｓ</v>
          </cell>
          <cell r="G379" t="str">
            <v>女</v>
          </cell>
          <cell r="H379">
            <v>36917</v>
          </cell>
          <cell r="I379">
            <v>42005</v>
          </cell>
          <cell r="J379">
            <v>13</v>
          </cell>
          <cell r="K379">
            <v>13</v>
          </cell>
          <cell r="L379" t="str">
            <v>中２</v>
          </cell>
          <cell r="M379" t="str">
            <v>青森県</v>
          </cell>
        </row>
        <row r="380">
          <cell r="B380" t="str">
            <v>b00377</v>
          </cell>
          <cell r="C380" t="str">
            <v>B1G0024</v>
          </cell>
          <cell r="D380" t="str">
            <v>古川　優妃</v>
          </cell>
          <cell r="E380" t="str">
            <v>ふるかわ　ゆうき</v>
          </cell>
          <cell r="F380" t="str">
            <v>バトンチームＡｒｉｅｓ</v>
          </cell>
          <cell r="G380" t="str">
            <v>女</v>
          </cell>
          <cell r="H380">
            <v>37713</v>
          </cell>
          <cell r="I380">
            <v>42005</v>
          </cell>
          <cell r="J380">
            <v>11</v>
          </cell>
          <cell r="K380">
            <v>10</v>
          </cell>
          <cell r="L380" t="str">
            <v>小５</v>
          </cell>
          <cell r="M380" t="str">
            <v>青森県</v>
          </cell>
        </row>
        <row r="381">
          <cell r="B381" t="str">
            <v>b00378</v>
          </cell>
          <cell r="C381" t="str">
            <v>B1G0024</v>
          </cell>
          <cell r="D381" t="str">
            <v>金本　妃華</v>
          </cell>
          <cell r="E381" t="str">
            <v>かねもと　ひめか</v>
          </cell>
          <cell r="F381" t="str">
            <v>バトンチームＡｒｉｅｓ</v>
          </cell>
          <cell r="G381" t="str">
            <v>女</v>
          </cell>
          <cell r="H381">
            <v>39028</v>
          </cell>
          <cell r="I381">
            <v>42005</v>
          </cell>
          <cell r="J381">
            <v>8</v>
          </cell>
          <cell r="K381">
            <v>7</v>
          </cell>
          <cell r="L381" t="str">
            <v>小２</v>
          </cell>
          <cell r="M381" t="str">
            <v>青森県</v>
          </cell>
        </row>
        <row r="382">
          <cell r="B382" t="str">
            <v>b00379</v>
          </cell>
          <cell r="C382" t="str">
            <v>B1G0024</v>
          </cell>
          <cell r="D382" t="str">
            <v>中野　愛絆</v>
          </cell>
          <cell r="E382" t="str">
            <v>なかの　あいな</v>
          </cell>
          <cell r="F382" t="str">
            <v>バトンチームＡｒｉｅｓ</v>
          </cell>
          <cell r="G382" t="str">
            <v>女</v>
          </cell>
          <cell r="H382">
            <v>38813</v>
          </cell>
          <cell r="I382">
            <v>42005</v>
          </cell>
          <cell r="J382">
            <v>8</v>
          </cell>
          <cell r="K382">
            <v>7</v>
          </cell>
          <cell r="L382" t="str">
            <v>小２</v>
          </cell>
          <cell r="M382" t="str">
            <v>青森県</v>
          </cell>
        </row>
        <row r="383">
          <cell r="B383" t="str">
            <v>b00380</v>
          </cell>
          <cell r="C383" t="str">
            <v>B1G0024</v>
          </cell>
          <cell r="D383" t="str">
            <v>樫山　うらら</v>
          </cell>
          <cell r="E383" t="str">
            <v>かしやま　うらら</v>
          </cell>
          <cell r="F383" t="str">
            <v>バトンチームＡｒｉｅｓ</v>
          </cell>
          <cell r="G383" t="str">
            <v>女</v>
          </cell>
          <cell r="H383">
            <v>39155</v>
          </cell>
          <cell r="I383">
            <v>42005</v>
          </cell>
          <cell r="J383">
            <v>7</v>
          </cell>
          <cell r="K383">
            <v>7</v>
          </cell>
          <cell r="L383" t="str">
            <v>小２</v>
          </cell>
          <cell r="M383" t="str">
            <v>青森県</v>
          </cell>
        </row>
        <row r="384">
          <cell r="B384" t="str">
            <v>b00381</v>
          </cell>
          <cell r="C384" t="str">
            <v>B1G0024</v>
          </cell>
          <cell r="D384" t="str">
            <v>髙田　妃星々</v>
          </cell>
          <cell r="E384" t="str">
            <v>たかだ　きらら</v>
          </cell>
          <cell r="F384" t="str">
            <v>バトンチームＡｒｉｅｓ</v>
          </cell>
          <cell r="G384" t="str">
            <v>女</v>
          </cell>
          <cell r="H384">
            <v>38950</v>
          </cell>
          <cell r="I384">
            <v>42005</v>
          </cell>
          <cell r="J384">
            <v>8</v>
          </cell>
          <cell r="K384">
            <v>7</v>
          </cell>
          <cell r="L384" t="str">
            <v>小２</v>
          </cell>
          <cell r="M384" t="str">
            <v>青森県</v>
          </cell>
        </row>
        <row r="385">
          <cell r="B385" t="str">
            <v>b00382</v>
          </cell>
          <cell r="C385" t="str">
            <v>B1G0024</v>
          </cell>
          <cell r="D385" t="str">
            <v>中村　優奈</v>
          </cell>
          <cell r="E385" t="str">
            <v>なかむら　ゆな</v>
          </cell>
          <cell r="F385" t="str">
            <v>バトンチームＡｒｉｅｓ</v>
          </cell>
          <cell r="G385" t="str">
            <v>女</v>
          </cell>
          <cell r="H385">
            <v>39353</v>
          </cell>
          <cell r="I385">
            <v>42005</v>
          </cell>
          <cell r="J385">
            <v>7</v>
          </cell>
          <cell r="K385">
            <v>6</v>
          </cell>
          <cell r="L385" t="str">
            <v>小１</v>
          </cell>
          <cell r="M385" t="str">
            <v>青森県</v>
          </cell>
        </row>
        <row r="386">
          <cell r="B386" t="str">
            <v>b00383</v>
          </cell>
          <cell r="C386" t="str">
            <v>B1G0024</v>
          </cell>
          <cell r="D386" t="str">
            <v>澤口　菜月</v>
          </cell>
          <cell r="E386" t="str">
            <v>さわぐち　なつき</v>
          </cell>
          <cell r="F386" t="str">
            <v>バトンチームＡｒｉｅｓ</v>
          </cell>
          <cell r="G386" t="str">
            <v>女</v>
          </cell>
          <cell r="H386">
            <v>39569</v>
          </cell>
          <cell r="I386">
            <v>42005</v>
          </cell>
          <cell r="J386">
            <v>6</v>
          </cell>
          <cell r="K386">
            <v>5</v>
          </cell>
          <cell r="L386" t="str">
            <v>未就学</v>
          </cell>
          <cell r="M386" t="str">
            <v>青森県</v>
          </cell>
        </row>
        <row r="387">
          <cell r="B387" t="str">
            <v>b00384</v>
          </cell>
          <cell r="C387" t="str">
            <v>B1G0024</v>
          </cell>
          <cell r="D387" t="str">
            <v>澤頭　さくら</v>
          </cell>
          <cell r="E387" t="str">
            <v>さわがしら　さくら</v>
          </cell>
          <cell r="F387" t="str">
            <v>バトンチームＡｒｉｅｓ</v>
          </cell>
          <cell r="G387" t="str">
            <v>女</v>
          </cell>
          <cell r="H387">
            <v>39561</v>
          </cell>
          <cell r="I387">
            <v>42005</v>
          </cell>
          <cell r="J387">
            <v>6</v>
          </cell>
          <cell r="K387">
            <v>5</v>
          </cell>
          <cell r="L387" t="str">
            <v>未就学</v>
          </cell>
          <cell r="M387" t="str">
            <v>青森県</v>
          </cell>
        </row>
        <row r="388">
          <cell r="B388" t="str">
            <v>b00385</v>
          </cell>
          <cell r="C388" t="str">
            <v>B1G0024</v>
          </cell>
          <cell r="D388" t="str">
            <v>東　真綺</v>
          </cell>
          <cell r="E388" t="str">
            <v>ひがし　まあや</v>
          </cell>
          <cell r="F388" t="str">
            <v>バトンチームＡｒｉｅｓ</v>
          </cell>
          <cell r="G388" t="str">
            <v>女</v>
          </cell>
          <cell r="H388">
            <v>39707</v>
          </cell>
          <cell r="I388">
            <v>42005</v>
          </cell>
          <cell r="J388">
            <v>6</v>
          </cell>
          <cell r="K388">
            <v>5</v>
          </cell>
          <cell r="L388" t="str">
            <v>未就学</v>
          </cell>
          <cell r="M388" t="str">
            <v>青森県</v>
          </cell>
        </row>
        <row r="389">
          <cell r="B389" t="str">
            <v>b00386</v>
          </cell>
          <cell r="C389" t="str">
            <v>B1G0024</v>
          </cell>
          <cell r="D389" t="str">
            <v>奥山　凛</v>
          </cell>
          <cell r="E389" t="str">
            <v>おくやま　りん</v>
          </cell>
          <cell r="F389" t="str">
            <v>バトンチームＡｒｉｅｓ</v>
          </cell>
          <cell r="G389" t="str">
            <v>女</v>
          </cell>
          <cell r="H389">
            <v>39575</v>
          </cell>
          <cell r="I389">
            <v>42005</v>
          </cell>
          <cell r="J389">
            <v>6</v>
          </cell>
          <cell r="K389">
            <v>5</v>
          </cell>
          <cell r="L389" t="str">
            <v>未就学</v>
          </cell>
          <cell r="M389" t="str">
            <v>青森県</v>
          </cell>
        </row>
        <row r="390">
          <cell r="B390" t="str">
            <v>b00387</v>
          </cell>
          <cell r="C390" t="str">
            <v>B1G0024</v>
          </cell>
          <cell r="D390" t="str">
            <v>藤村　智恵子</v>
          </cell>
          <cell r="E390" t="str">
            <v>ふじむら　ちえこ</v>
          </cell>
          <cell r="F390" t="str">
            <v>バトンチームＡｒｉｅｓ</v>
          </cell>
          <cell r="G390" t="str">
            <v>女</v>
          </cell>
          <cell r="H390">
            <v>24821</v>
          </cell>
          <cell r="I390">
            <v>42005</v>
          </cell>
          <cell r="J390">
            <v>47</v>
          </cell>
          <cell r="K390">
            <v>46</v>
          </cell>
          <cell r="L390">
            <v>45</v>
          </cell>
          <cell r="M390" t="str">
            <v>青森県</v>
          </cell>
        </row>
        <row r="391">
          <cell r="B391" t="str">
            <v>b00388</v>
          </cell>
          <cell r="C391" t="str">
            <v>B1G0024</v>
          </cell>
          <cell r="D391" t="str">
            <v>阿部　このみ</v>
          </cell>
          <cell r="E391" t="str">
            <v>あべ　このみ</v>
          </cell>
          <cell r="F391" t="str">
            <v>バトンチームＡｒｉｅｓ</v>
          </cell>
          <cell r="G391" t="str">
            <v>女</v>
          </cell>
          <cell r="H391">
            <v>31823</v>
          </cell>
          <cell r="I391">
            <v>42005</v>
          </cell>
          <cell r="J391">
            <v>27</v>
          </cell>
          <cell r="K391">
            <v>27</v>
          </cell>
          <cell r="L391">
            <v>27</v>
          </cell>
          <cell r="M391" t="str">
            <v>青森県</v>
          </cell>
        </row>
        <row r="392">
          <cell r="B392" t="str">
            <v>b00389</v>
          </cell>
          <cell r="C392" t="str">
            <v>B1G0024</v>
          </cell>
          <cell r="D392" t="str">
            <v>菊池　綾乃</v>
          </cell>
          <cell r="E392" t="str">
            <v>きくち　あやの</v>
          </cell>
          <cell r="F392" t="str">
            <v>バトンチームＡｒｉｅｓ</v>
          </cell>
          <cell r="G392" t="str">
            <v>女</v>
          </cell>
          <cell r="H392">
            <v>32871</v>
          </cell>
          <cell r="I392">
            <v>42005</v>
          </cell>
          <cell r="J392">
            <v>25</v>
          </cell>
          <cell r="K392">
            <v>24</v>
          </cell>
          <cell r="L392">
            <v>24</v>
          </cell>
          <cell r="M392" t="str">
            <v>青森県</v>
          </cell>
        </row>
        <row r="393">
          <cell r="B393" t="str">
            <v>b00390</v>
          </cell>
          <cell r="C393" t="str">
            <v>B1G0024</v>
          </cell>
          <cell r="D393" t="str">
            <v>桑原　里奈</v>
          </cell>
          <cell r="E393" t="str">
            <v>くわはら　りな</v>
          </cell>
          <cell r="F393" t="str">
            <v>バトンチームＡｒｉｅｓ</v>
          </cell>
          <cell r="G393" t="str">
            <v>女</v>
          </cell>
          <cell r="H393">
            <v>34834</v>
          </cell>
          <cell r="I393">
            <v>42005</v>
          </cell>
          <cell r="J393">
            <v>19</v>
          </cell>
          <cell r="K393">
            <v>18</v>
          </cell>
          <cell r="L393" t="str">
            <v>大１</v>
          </cell>
          <cell r="M393" t="str">
            <v>青森県</v>
          </cell>
        </row>
        <row r="394">
          <cell r="B394" t="str">
            <v>b00391</v>
          </cell>
          <cell r="C394" t="str">
            <v>B1G0024</v>
          </cell>
          <cell r="D394" t="str">
            <v>外﨑　千聖</v>
          </cell>
          <cell r="E394" t="str">
            <v>とのさき　ちさと</v>
          </cell>
          <cell r="F394" t="str">
            <v>バトンチームＡｒｉｅｓ</v>
          </cell>
          <cell r="G394" t="str">
            <v>女</v>
          </cell>
          <cell r="H394">
            <v>35701</v>
          </cell>
          <cell r="I394">
            <v>42005</v>
          </cell>
          <cell r="J394">
            <v>17</v>
          </cell>
          <cell r="K394">
            <v>16</v>
          </cell>
          <cell r="L394" t="str">
            <v>高２</v>
          </cell>
          <cell r="M394" t="str">
            <v>青森県</v>
          </cell>
        </row>
        <row r="395">
          <cell r="B395" t="str">
            <v>b00392</v>
          </cell>
          <cell r="C395" t="str">
            <v>B1G0024</v>
          </cell>
          <cell r="D395" t="str">
            <v>伊保内　怜奈</v>
          </cell>
          <cell r="E395" t="str">
            <v>いぼない　れな</v>
          </cell>
          <cell r="F395" t="str">
            <v>バトンチームＡｒｉｅｓ</v>
          </cell>
          <cell r="G395" t="str">
            <v>女</v>
          </cell>
          <cell r="H395">
            <v>36157</v>
          </cell>
          <cell r="I395">
            <v>42005</v>
          </cell>
          <cell r="J395">
            <v>16</v>
          </cell>
          <cell r="K395">
            <v>15</v>
          </cell>
          <cell r="L395" t="str">
            <v>高１</v>
          </cell>
          <cell r="M395" t="str">
            <v>青森県</v>
          </cell>
        </row>
        <row r="396">
          <cell r="B396" t="str">
            <v>b00393</v>
          </cell>
          <cell r="C396" t="str">
            <v>B1G0024</v>
          </cell>
          <cell r="D396" t="str">
            <v>伊保内　梨奈</v>
          </cell>
          <cell r="E396" t="str">
            <v>いぼない　りな</v>
          </cell>
          <cell r="F396" t="str">
            <v>バトンチームＡｒｉｅｓ</v>
          </cell>
          <cell r="G396" t="str">
            <v>女</v>
          </cell>
          <cell r="H396">
            <v>36693</v>
          </cell>
          <cell r="I396">
            <v>42005</v>
          </cell>
          <cell r="J396">
            <v>14</v>
          </cell>
          <cell r="K396">
            <v>13</v>
          </cell>
          <cell r="L396" t="str">
            <v>中２</v>
          </cell>
          <cell r="M396" t="str">
            <v>青森県</v>
          </cell>
        </row>
        <row r="397">
          <cell r="B397" t="str">
            <v>b00394</v>
          </cell>
          <cell r="C397" t="str">
            <v>B1G0024</v>
          </cell>
          <cell r="D397" t="str">
            <v>荒川　茉代</v>
          </cell>
          <cell r="E397" t="str">
            <v>あらかわ　ましろ</v>
          </cell>
          <cell r="F397" t="str">
            <v>バトンチームＡｒｉｅｓ</v>
          </cell>
          <cell r="G397" t="str">
            <v>女</v>
          </cell>
          <cell r="H397">
            <v>36801</v>
          </cell>
          <cell r="I397">
            <v>42005</v>
          </cell>
          <cell r="J397">
            <v>14</v>
          </cell>
          <cell r="K397">
            <v>13</v>
          </cell>
          <cell r="L397" t="str">
            <v>中２</v>
          </cell>
          <cell r="M397" t="str">
            <v>青森県</v>
          </cell>
        </row>
        <row r="398">
          <cell r="B398" t="str">
            <v>b00395</v>
          </cell>
          <cell r="C398" t="str">
            <v>B1G0024</v>
          </cell>
          <cell r="D398" t="str">
            <v>北城　花音</v>
          </cell>
          <cell r="E398" t="str">
            <v>きたじょう　かのん</v>
          </cell>
          <cell r="F398" t="str">
            <v>バトンチームＡｒｉｅｓ</v>
          </cell>
          <cell r="G398" t="str">
            <v>女</v>
          </cell>
          <cell r="H398">
            <v>37307</v>
          </cell>
          <cell r="I398">
            <v>42005</v>
          </cell>
          <cell r="J398">
            <v>12</v>
          </cell>
          <cell r="K398">
            <v>12</v>
          </cell>
          <cell r="L398" t="str">
            <v>中１</v>
          </cell>
          <cell r="M398" t="str">
            <v>青森県</v>
          </cell>
        </row>
        <row r="399">
          <cell r="B399" t="str">
            <v>b00396</v>
          </cell>
          <cell r="C399" t="str">
            <v>B1G0024</v>
          </cell>
          <cell r="D399" t="str">
            <v>三浦　鈴音</v>
          </cell>
          <cell r="E399" t="str">
            <v>みうら　すずね</v>
          </cell>
          <cell r="F399" t="str">
            <v>バトンチームＡｒｉｅｓ</v>
          </cell>
          <cell r="G399" t="str">
            <v>女</v>
          </cell>
          <cell r="H399">
            <v>37250</v>
          </cell>
          <cell r="I399">
            <v>42005</v>
          </cell>
          <cell r="J399">
            <v>13</v>
          </cell>
          <cell r="K399">
            <v>12</v>
          </cell>
          <cell r="L399" t="str">
            <v>中１</v>
          </cell>
          <cell r="M399" t="str">
            <v>青森県</v>
          </cell>
        </row>
        <row r="400">
          <cell r="B400" t="str">
            <v>b00397</v>
          </cell>
          <cell r="C400" t="str">
            <v>B1G0024</v>
          </cell>
          <cell r="D400" t="str">
            <v>荒川　美竣</v>
          </cell>
          <cell r="E400" t="str">
            <v>あらかわ　みちか</v>
          </cell>
          <cell r="F400" t="str">
            <v>バトンチームＡｒｉｅｓ</v>
          </cell>
          <cell r="G400" t="str">
            <v>女</v>
          </cell>
          <cell r="H400">
            <v>37513</v>
          </cell>
          <cell r="I400">
            <v>42005</v>
          </cell>
          <cell r="J400">
            <v>12</v>
          </cell>
          <cell r="K400">
            <v>11</v>
          </cell>
          <cell r="L400" t="str">
            <v>小６</v>
          </cell>
          <cell r="M400" t="str">
            <v>青森県</v>
          </cell>
        </row>
        <row r="401">
          <cell r="B401" t="str">
            <v>b00398</v>
          </cell>
          <cell r="C401" t="str">
            <v>B1G0024</v>
          </cell>
          <cell r="D401" t="str">
            <v>岡田　海太</v>
          </cell>
          <cell r="E401" t="str">
            <v>おかだ　かいた</v>
          </cell>
          <cell r="F401" t="str">
            <v>バトンチームＡｒｉｅｓ</v>
          </cell>
          <cell r="G401" t="str">
            <v>男</v>
          </cell>
          <cell r="H401">
            <v>37616</v>
          </cell>
          <cell r="I401">
            <v>42005</v>
          </cell>
          <cell r="J401">
            <v>12</v>
          </cell>
          <cell r="K401">
            <v>11</v>
          </cell>
          <cell r="L401" t="str">
            <v>小６</v>
          </cell>
          <cell r="M401" t="str">
            <v>青森県</v>
          </cell>
        </row>
        <row r="402">
          <cell r="B402" t="str">
            <v>b00399</v>
          </cell>
          <cell r="C402" t="str">
            <v>B1G0024</v>
          </cell>
          <cell r="D402" t="str">
            <v>荒川　颯汰</v>
          </cell>
          <cell r="E402" t="str">
            <v>あらかわ　そうた</v>
          </cell>
          <cell r="F402" t="str">
            <v>バトンチームＡｒｉｅｓ</v>
          </cell>
          <cell r="G402" t="str">
            <v>男</v>
          </cell>
          <cell r="H402">
            <v>38026</v>
          </cell>
          <cell r="I402">
            <v>42005</v>
          </cell>
          <cell r="J402">
            <v>10</v>
          </cell>
          <cell r="K402">
            <v>10</v>
          </cell>
          <cell r="L402" t="str">
            <v>小５</v>
          </cell>
          <cell r="M402" t="str">
            <v>青森県</v>
          </cell>
        </row>
        <row r="403">
          <cell r="B403" t="str">
            <v>b00400</v>
          </cell>
          <cell r="C403" t="str">
            <v>B1G0024</v>
          </cell>
          <cell r="D403" t="str">
            <v>大西　琉花</v>
          </cell>
          <cell r="E403" t="str">
            <v>おおにし　るか</v>
          </cell>
          <cell r="F403" t="str">
            <v>バトンチームＡｒｉｅｓ</v>
          </cell>
          <cell r="G403" t="str">
            <v>女</v>
          </cell>
          <cell r="H403">
            <v>37889</v>
          </cell>
          <cell r="I403">
            <v>42005</v>
          </cell>
          <cell r="J403">
            <v>11</v>
          </cell>
          <cell r="K403">
            <v>10</v>
          </cell>
          <cell r="L403" t="str">
            <v>小５</v>
          </cell>
          <cell r="M403" t="str">
            <v>青森県</v>
          </cell>
        </row>
        <row r="404">
          <cell r="B404" t="str">
            <v>b00401</v>
          </cell>
          <cell r="C404" t="str">
            <v>B1G0024</v>
          </cell>
          <cell r="D404" t="str">
            <v>前田　萌子</v>
          </cell>
          <cell r="E404" t="str">
            <v>まえだ　もえこ</v>
          </cell>
          <cell r="F404" t="str">
            <v>バトンチームＡｒｉｅｓ</v>
          </cell>
          <cell r="G404" t="str">
            <v>女</v>
          </cell>
          <cell r="H404">
            <v>37873</v>
          </cell>
          <cell r="I404">
            <v>42005</v>
          </cell>
          <cell r="J404">
            <v>11</v>
          </cell>
          <cell r="K404">
            <v>10</v>
          </cell>
          <cell r="L404" t="str">
            <v>小５</v>
          </cell>
          <cell r="M404" t="str">
            <v>青森県</v>
          </cell>
        </row>
        <row r="405">
          <cell r="B405" t="str">
            <v>b00402</v>
          </cell>
          <cell r="C405" t="str">
            <v>B1G0024</v>
          </cell>
          <cell r="D405" t="str">
            <v>岡田　海栞</v>
          </cell>
          <cell r="E405" t="str">
            <v>おかだ　みかん</v>
          </cell>
          <cell r="F405" t="str">
            <v>バトンチームＡｒｉｅｓ</v>
          </cell>
          <cell r="G405" t="str">
            <v>女</v>
          </cell>
          <cell r="H405">
            <v>38336</v>
          </cell>
          <cell r="I405">
            <v>42005</v>
          </cell>
          <cell r="J405">
            <v>10</v>
          </cell>
          <cell r="K405">
            <v>9</v>
          </cell>
          <cell r="L405" t="str">
            <v>小４</v>
          </cell>
          <cell r="M405" t="str">
            <v>青森県</v>
          </cell>
        </row>
        <row r="406">
          <cell r="B406" t="str">
            <v>b00403</v>
          </cell>
          <cell r="C406" t="str">
            <v>B1G0024</v>
          </cell>
          <cell r="D406" t="str">
            <v>佐藤　恵理</v>
          </cell>
          <cell r="E406" t="str">
            <v>さとう　えり</v>
          </cell>
          <cell r="F406" t="str">
            <v>バトンチームＡｒｉｅｓ</v>
          </cell>
          <cell r="G406" t="str">
            <v>女</v>
          </cell>
          <cell r="H406">
            <v>38128</v>
          </cell>
          <cell r="I406">
            <v>42005</v>
          </cell>
          <cell r="J406">
            <v>10</v>
          </cell>
          <cell r="K406">
            <v>9</v>
          </cell>
          <cell r="L406" t="str">
            <v>小４</v>
          </cell>
          <cell r="M406" t="str">
            <v>青森県</v>
          </cell>
        </row>
        <row r="407">
          <cell r="B407" t="str">
            <v>b00404</v>
          </cell>
          <cell r="C407" t="str">
            <v>B1G0024</v>
          </cell>
          <cell r="D407" t="str">
            <v>町田　茉央</v>
          </cell>
          <cell r="E407" t="str">
            <v>まちだ　まお</v>
          </cell>
          <cell r="F407" t="str">
            <v>バトンチームＡｒｉｅｓ</v>
          </cell>
          <cell r="G407" t="str">
            <v>女</v>
          </cell>
          <cell r="H407">
            <v>36107</v>
          </cell>
          <cell r="I407">
            <v>42005</v>
          </cell>
          <cell r="J407">
            <v>16</v>
          </cell>
          <cell r="K407">
            <v>15</v>
          </cell>
          <cell r="L407" t="str">
            <v>高１</v>
          </cell>
          <cell r="M407" t="str">
            <v>青森県</v>
          </cell>
        </row>
        <row r="408">
          <cell r="B408" t="str">
            <v>b00405</v>
          </cell>
          <cell r="C408" t="str">
            <v>B1G0024</v>
          </cell>
          <cell r="D408" t="str">
            <v>寺澤　鈴菜</v>
          </cell>
          <cell r="E408" t="str">
            <v>てらさわ　すずな</v>
          </cell>
          <cell r="F408" t="str">
            <v>バトンチームＡｒｉｅｓ</v>
          </cell>
          <cell r="G408" t="str">
            <v>女</v>
          </cell>
          <cell r="H408">
            <v>36056</v>
          </cell>
          <cell r="I408">
            <v>42005</v>
          </cell>
          <cell r="J408">
            <v>16</v>
          </cell>
          <cell r="K408">
            <v>15</v>
          </cell>
          <cell r="L408" t="str">
            <v>高１</v>
          </cell>
          <cell r="M408" t="str">
            <v>青森県</v>
          </cell>
        </row>
        <row r="409">
          <cell r="B409" t="str">
            <v>b00406</v>
          </cell>
          <cell r="C409" t="str">
            <v>B1G0024</v>
          </cell>
          <cell r="D409" t="str">
            <v>奥井　ゆうか</v>
          </cell>
          <cell r="E409" t="str">
            <v>おくい　ゆうか</v>
          </cell>
          <cell r="F409" t="str">
            <v>バトンチームＡｒｉｅｓ</v>
          </cell>
          <cell r="G409" t="str">
            <v>女</v>
          </cell>
          <cell r="H409">
            <v>38378</v>
          </cell>
          <cell r="I409">
            <v>42005</v>
          </cell>
          <cell r="J409">
            <v>9</v>
          </cell>
          <cell r="K409">
            <v>9</v>
          </cell>
          <cell r="L409" t="str">
            <v>小４</v>
          </cell>
          <cell r="M409" t="str">
            <v>青森県</v>
          </cell>
        </row>
        <row r="410">
          <cell r="B410" t="str">
            <v>b00407</v>
          </cell>
          <cell r="C410" t="str">
            <v>B1G0024</v>
          </cell>
          <cell r="D410" t="str">
            <v>井旗　心海</v>
          </cell>
          <cell r="E410" t="str">
            <v>いはた　ここみ</v>
          </cell>
          <cell r="F410" t="str">
            <v>バトンチームＡｒｉｅｓ</v>
          </cell>
          <cell r="G410" t="str">
            <v>女</v>
          </cell>
          <cell r="H410">
            <v>38278</v>
          </cell>
          <cell r="I410">
            <v>42005</v>
          </cell>
          <cell r="J410">
            <v>10</v>
          </cell>
          <cell r="K410">
            <v>9</v>
          </cell>
          <cell r="L410" t="str">
            <v>小４</v>
          </cell>
          <cell r="M410" t="str">
            <v>青森県</v>
          </cell>
        </row>
        <row r="411">
          <cell r="B411" t="str">
            <v>b00408</v>
          </cell>
          <cell r="C411" t="str">
            <v>B1G0024</v>
          </cell>
          <cell r="D411" t="str">
            <v>木村　桜子</v>
          </cell>
          <cell r="E411" t="str">
            <v>きむら　さくらこ</v>
          </cell>
          <cell r="F411" t="str">
            <v>バトンチームＡｒｉｅｓ</v>
          </cell>
          <cell r="G411" t="str">
            <v>女</v>
          </cell>
          <cell r="H411">
            <v>38684</v>
          </cell>
          <cell r="I411">
            <v>42005</v>
          </cell>
          <cell r="J411">
            <v>9</v>
          </cell>
          <cell r="K411">
            <v>8</v>
          </cell>
          <cell r="L411" t="str">
            <v>小３</v>
          </cell>
          <cell r="M411" t="str">
            <v>青森県</v>
          </cell>
        </row>
        <row r="412">
          <cell r="B412" t="str">
            <v>b00409</v>
          </cell>
          <cell r="C412" t="str">
            <v>B1G0024</v>
          </cell>
          <cell r="D412" t="str">
            <v>北城　百花</v>
          </cell>
          <cell r="E412" t="str">
            <v>きたじょう　ももか</v>
          </cell>
          <cell r="F412" t="str">
            <v>バトンチームＡｒｉｅｓ</v>
          </cell>
          <cell r="G412" t="str">
            <v>女</v>
          </cell>
          <cell r="H412">
            <v>39221</v>
          </cell>
          <cell r="I412">
            <v>42005</v>
          </cell>
          <cell r="J412">
            <v>7</v>
          </cell>
          <cell r="K412">
            <v>6</v>
          </cell>
          <cell r="L412" t="str">
            <v>小１</v>
          </cell>
          <cell r="M412" t="str">
            <v>青森県</v>
          </cell>
        </row>
        <row r="413">
          <cell r="B413" t="str">
            <v>b00410</v>
          </cell>
          <cell r="C413" t="str">
            <v>B1G0024</v>
          </cell>
          <cell r="D413" t="str">
            <v>日髙　心優</v>
          </cell>
          <cell r="E413" t="str">
            <v>ひだか　みゆ</v>
          </cell>
          <cell r="F413" t="str">
            <v>バトンチームＡｒｉｅｓ</v>
          </cell>
          <cell r="G413" t="str">
            <v>女</v>
          </cell>
          <cell r="H413">
            <v>39538</v>
          </cell>
          <cell r="I413">
            <v>42005</v>
          </cell>
          <cell r="J413">
            <v>6</v>
          </cell>
          <cell r="K413">
            <v>6</v>
          </cell>
          <cell r="L413" t="str">
            <v>小１</v>
          </cell>
          <cell r="M413" t="str">
            <v>青森県</v>
          </cell>
        </row>
        <row r="414">
          <cell r="B414" t="str">
            <v>b00411</v>
          </cell>
          <cell r="C414" t="str">
            <v>B1G0024</v>
          </cell>
          <cell r="D414" t="str">
            <v>佐々木　歩夢</v>
          </cell>
          <cell r="E414" t="str">
            <v>ささき　あゆむ</v>
          </cell>
          <cell r="F414" t="str">
            <v>バトンチームＡｒｉｅｓ</v>
          </cell>
          <cell r="G414" t="str">
            <v>女</v>
          </cell>
          <cell r="H414">
            <v>36476</v>
          </cell>
          <cell r="I414">
            <v>42005</v>
          </cell>
          <cell r="J414">
            <v>15</v>
          </cell>
          <cell r="K414">
            <v>14</v>
          </cell>
          <cell r="L414" t="str">
            <v>中３</v>
          </cell>
          <cell r="M414" t="str">
            <v>青森県</v>
          </cell>
        </row>
        <row r="415">
          <cell r="B415" t="str">
            <v>b00412</v>
          </cell>
          <cell r="C415" t="str">
            <v>B1G0024</v>
          </cell>
          <cell r="D415" t="str">
            <v>青木　菜香</v>
          </cell>
          <cell r="E415" t="str">
            <v>あおき　なのか</v>
          </cell>
          <cell r="F415" t="str">
            <v>バトンチームＡｒｉｅｓ</v>
          </cell>
          <cell r="G415" t="str">
            <v>女</v>
          </cell>
          <cell r="H415">
            <v>36451</v>
          </cell>
          <cell r="I415">
            <v>42005</v>
          </cell>
          <cell r="J415">
            <v>15</v>
          </cell>
          <cell r="K415">
            <v>14</v>
          </cell>
          <cell r="L415" t="str">
            <v>中３</v>
          </cell>
          <cell r="M415" t="str">
            <v>青森県</v>
          </cell>
        </row>
        <row r="416">
          <cell r="B416" t="str">
            <v>b00413</v>
          </cell>
          <cell r="C416" t="str">
            <v>B1G0024</v>
          </cell>
          <cell r="D416" t="str">
            <v>髙坂　優輝</v>
          </cell>
          <cell r="E416" t="str">
            <v>こうさか　ゆうき</v>
          </cell>
          <cell r="F416" t="str">
            <v>バトンチームＡｒｉｅｓ</v>
          </cell>
          <cell r="G416" t="str">
            <v>女</v>
          </cell>
          <cell r="H416">
            <v>36654</v>
          </cell>
          <cell r="I416">
            <v>42005</v>
          </cell>
          <cell r="J416">
            <v>14</v>
          </cell>
          <cell r="K416">
            <v>13</v>
          </cell>
          <cell r="L416" t="str">
            <v>中２</v>
          </cell>
          <cell r="M416" t="str">
            <v>青森県</v>
          </cell>
        </row>
        <row r="417">
          <cell r="B417" t="str">
            <v>b00414</v>
          </cell>
          <cell r="C417" t="str">
            <v>B1G0024</v>
          </cell>
          <cell r="D417" t="str">
            <v>根城　志音</v>
          </cell>
          <cell r="E417" t="str">
            <v>ねじょう　しおん</v>
          </cell>
          <cell r="F417" t="str">
            <v>バトンチームＡｒｉｅｓ</v>
          </cell>
          <cell r="G417" t="str">
            <v>女</v>
          </cell>
          <cell r="H417">
            <v>37779</v>
          </cell>
          <cell r="I417">
            <v>42005</v>
          </cell>
          <cell r="J417">
            <v>11</v>
          </cell>
          <cell r="K417">
            <v>10</v>
          </cell>
          <cell r="L417" t="str">
            <v>小５</v>
          </cell>
          <cell r="M417" t="str">
            <v>青森県</v>
          </cell>
        </row>
        <row r="418">
          <cell r="B418" t="str">
            <v>b00415</v>
          </cell>
          <cell r="C418" t="str">
            <v>B1G0024</v>
          </cell>
          <cell r="D418" t="str">
            <v>小山　和奏</v>
          </cell>
          <cell r="E418" t="str">
            <v>おやま　わかな</v>
          </cell>
          <cell r="F418" t="str">
            <v>バトンチームＡｒｉｅｓ</v>
          </cell>
          <cell r="G418" t="str">
            <v>女</v>
          </cell>
          <cell r="H418">
            <v>38078</v>
          </cell>
          <cell r="I418">
            <v>42005</v>
          </cell>
          <cell r="J418">
            <v>10</v>
          </cell>
          <cell r="K418">
            <v>10</v>
          </cell>
          <cell r="L418" t="str">
            <v>小５</v>
          </cell>
          <cell r="M418" t="str">
            <v>青森県</v>
          </cell>
        </row>
        <row r="419">
          <cell r="B419" t="str">
            <v>b00416</v>
          </cell>
          <cell r="C419" t="str">
            <v>B1G0024</v>
          </cell>
          <cell r="D419" t="str">
            <v>青木　帆香</v>
          </cell>
          <cell r="E419" t="str">
            <v>あおき　ほのか</v>
          </cell>
          <cell r="F419" t="str">
            <v>バトンチームＡｒｉｅｓ</v>
          </cell>
          <cell r="G419" t="str">
            <v>女</v>
          </cell>
          <cell r="H419">
            <v>38591</v>
          </cell>
          <cell r="I419">
            <v>42005</v>
          </cell>
          <cell r="J419">
            <v>9</v>
          </cell>
          <cell r="K419">
            <v>8</v>
          </cell>
          <cell r="L419" t="str">
            <v>小３</v>
          </cell>
          <cell r="M419" t="str">
            <v>青森県</v>
          </cell>
        </row>
        <row r="420">
          <cell r="B420" t="str">
            <v>b00417</v>
          </cell>
          <cell r="C420" t="str">
            <v>B1G0024</v>
          </cell>
          <cell r="D420" t="str">
            <v>齋藤　香乃</v>
          </cell>
          <cell r="E420" t="str">
            <v>さいとう　かの</v>
          </cell>
          <cell r="F420" t="str">
            <v>バトンチームＡｒｉｅｓ</v>
          </cell>
          <cell r="G420" t="str">
            <v>女</v>
          </cell>
          <cell r="H420">
            <v>38528</v>
          </cell>
          <cell r="I420">
            <v>42005</v>
          </cell>
          <cell r="J420">
            <v>9</v>
          </cell>
          <cell r="K420">
            <v>8</v>
          </cell>
          <cell r="L420" t="str">
            <v>小３</v>
          </cell>
          <cell r="M420" t="str">
            <v>青森県</v>
          </cell>
        </row>
        <row r="421">
          <cell r="B421" t="str">
            <v>b00418</v>
          </cell>
          <cell r="C421" t="str">
            <v>B1G0024</v>
          </cell>
          <cell r="D421" t="str">
            <v>須田　寿花</v>
          </cell>
          <cell r="E421" t="str">
            <v>すだ　ことか</v>
          </cell>
          <cell r="F421" t="str">
            <v>バトンチームＡｒｉｅｓ</v>
          </cell>
          <cell r="G421" t="str">
            <v>女</v>
          </cell>
          <cell r="H421">
            <v>39006</v>
          </cell>
          <cell r="I421">
            <v>42005</v>
          </cell>
          <cell r="J421">
            <v>8</v>
          </cell>
          <cell r="K421">
            <v>7</v>
          </cell>
          <cell r="L421" t="str">
            <v>小２</v>
          </cell>
          <cell r="M421" t="str">
            <v>青森県</v>
          </cell>
        </row>
        <row r="422">
          <cell r="B422" t="str">
            <v>b00419</v>
          </cell>
          <cell r="C422" t="str">
            <v>B1G0024</v>
          </cell>
          <cell r="D422" t="str">
            <v>工藤　愛加</v>
          </cell>
          <cell r="E422" t="str">
            <v>くどう　あいか</v>
          </cell>
          <cell r="F422" t="str">
            <v>バトンチームＡｒｉｅｓ</v>
          </cell>
          <cell r="G422" t="str">
            <v>女</v>
          </cell>
          <cell r="H422">
            <v>39240</v>
          </cell>
          <cell r="I422">
            <v>42005</v>
          </cell>
          <cell r="J422">
            <v>7</v>
          </cell>
          <cell r="K422">
            <v>6</v>
          </cell>
          <cell r="L422" t="str">
            <v>小１</v>
          </cell>
          <cell r="M422" t="str">
            <v>青森県</v>
          </cell>
        </row>
        <row r="423">
          <cell r="B423" t="str">
            <v>b00420</v>
          </cell>
          <cell r="C423" t="str">
            <v>B1G0024</v>
          </cell>
          <cell r="D423" t="str">
            <v>出雲　心乃</v>
          </cell>
          <cell r="E423" t="str">
            <v>いずも　ここの</v>
          </cell>
          <cell r="F423" t="str">
            <v>バトンチームＡｒｉｅｓ</v>
          </cell>
          <cell r="G423" t="str">
            <v>女</v>
          </cell>
          <cell r="H423">
            <v>39269</v>
          </cell>
          <cell r="I423">
            <v>42005</v>
          </cell>
          <cell r="J423">
            <v>7</v>
          </cell>
          <cell r="K423">
            <v>6</v>
          </cell>
          <cell r="L423" t="str">
            <v>小１</v>
          </cell>
          <cell r="M423" t="str">
            <v>青森県</v>
          </cell>
        </row>
        <row r="424">
          <cell r="B424" t="str">
            <v>b00421</v>
          </cell>
          <cell r="C424" t="str">
            <v>B1G0024</v>
          </cell>
          <cell r="D424" t="str">
            <v>小笠原　祐子</v>
          </cell>
          <cell r="E424" t="str">
            <v>おがさわら　ゆうこ</v>
          </cell>
          <cell r="F424" t="str">
            <v>バトンチームＡｒｉｅｓ</v>
          </cell>
          <cell r="G424" t="str">
            <v>女</v>
          </cell>
          <cell r="H424">
            <v>29788</v>
          </cell>
          <cell r="I424">
            <v>42005</v>
          </cell>
          <cell r="J424">
            <v>33</v>
          </cell>
          <cell r="K424">
            <v>32</v>
          </cell>
          <cell r="L424">
            <v>32</v>
          </cell>
          <cell r="M424" t="str">
            <v>青森県</v>
          </cell>
        </row>
        <row r="425">
          <cell r="B425" t="str">
            <v>b00422</v>
          </cell>
          <cell r="C425" t="str">
            <v>B1G0024</v>
          </cell>
          <cell r="D425" t="str">
            <v>吉田　倫子</v>
          </cell>
          <cell r="E425" t="str">
            <v>よしだ　のりこ</v>
          </cell>
          <cell r="F425" t="str">
            <v>バトンチームＡｒｉｅｓ</v>
          </cell>
          <cell r="G425" t="str">
            <v>女</v>
          </cell>
          <cell r="H425">
            <v>30426</v>
          </cell>
          <cell r="I425">
            <v>42005</v>
          </cell>
          <cell r="J425">
            <v>31</v>
          </cell>
          <cell r="K425">
            <v>30</v>
          </cell>
          <cell r="L425">
            <v>30</v>
          </cell>
          <cell r="M425" t="str">
            <v>青森県</v>
          </cell>
        </row>
        <row r="426">
          <cell r="B426" t="str">
            <v>b00423</v>
          </cell>
          <cell r="C426" t="str">
            <v>B4G0025</v>
          </cell>
          <cell r="D426" t="str">
            <v>岡竹　志織</v>
          </cell>
          <cell r="E426" t="str">
            <v>おかたけ　しおり</v>
          </cell>
          <cell r="F426" t="str">
            <v>秋田フリップバトンサークル</v>
          </cell>
          <cell r="G426" t="str">
            <v>女</v>
          </cell>
          <cell r="H426">
            <v>37496</v>
          </cell>
          <cell r="I426">
            <v>42005</v>
          </cell>
          <cell r="J426">
            <v>12</v>
          </cell>
          <cell r="K426">
            <v>11</v>
          </cell>
          <cell r="L426" t="str">
            <v>小６</v>
          </cell>
          <cell r="M426" t="str">
            <v>秋田県</v>
          </cell>
        </row>
        <row r="427">
          <cell r="B427" t="str">
            <v>b00424</v>
          </cell>
          <cell r="C427" t="str">
            <v>B4G0025</v>
          </cell>
          <cell r="D427" t="str">
            <v>石川　洋子</v>
          </cell>
          <cell r="E427" t="str">
            <v>いしかわ　ようこ</v>
          </cell>
          <cell r="F427" t="str">
            <v>秋田フリップバトンサークル</v>
          </cell>
          <cell r="G427" t="str">
            <v>女</v>
          </cell>
          <cell r="H427">
            <v>37933</v>
          </cell>
          <cell r="I427">
            <v>42005</v>
          </cell>
          <cell r="J427">
            <v>11</v>
          </cell>
          <cell r="K427">
            <v>10</v>
          </cell>
          <cell r="L427" t="str">
            <v>小５</v>
          </cell>
          <cell r="M427" t="str">
            <v>秋田県</v>
          </cell>
        </row>
        <row r="428">
          <cell r="B428" t="str">
            <v>b00425</v>
          </cell>
          <cell r="C428" t="str">
            <v>B4G0025</v>
          </cell>
          <cell r="D428" t="str">
            <v>高橋　華音</v>
          </cell>
          <cell r="E428" t="str">
            <v>たかはし　かのん</v>
          </cell>
          <cell r="F428" t="str">
            <v>秋田フリップバトンサークル</v>
          </cell>
          <cell r="G428" t="str">
            <v>女</v>
          </cell>
          <cell r="H428">
            <v>37257</v>
          </cell>
          <cell r="I428">
            <v>42005</v>
          </cell>
          <cell r="J428">
            <v>13</v>
          </cell>
          <cell r="K428">
            <v>12</v>
          </cell>
          <cell r="L428" t="str">
            <v>中１</v>
          </cell>
          <cell r="M428" t="str">
            <v>秋田県</v>
          </cell>
        </row>
        <row r="429">
          <cell r="B429" t="str">
            <v>b00426</v>
          </cell>
          <cell r="C429" t="str">
            <v>B4G0025</v>
          </cell>
          <cell r="D429" t="str">
            <v>須田　彩香</v>
          </cell>
          <cell r="E429" t="str">
            <v>すだ　あやか</v>
          </cell>
          <cell r="F429" t="str">
            <v>秋田フリップバトンサークル</v>
          </cell>
          <cell r="G429" t="str">
            <v>女</v>
          </cell>
          <cell r="H429">
            <v>37462</v>
          </cell>
          <cell r="I429">
            <v>42005</v>
          </cell>
          <cell r="J429">
            <v>12</v>
          </cell>
          <cell r="K429">
            <v>11</v>
          </cell>
          <cell r="L429" t="str">
            <v>小６</v>
          </cell>
          <cell r="M429" t="str">
            <v>秋田県</v>
          </cell>
        </row>
        <row r="430">
          <cell r="B430" t="str">
            <v>b00427</v>
          </cell>
          <cell r="C430" t="str">
            <v>B4G0025</v>
          </cell>
          <cell r="D430" t="str">
            <v>深井　優楓</v>
          </cell>
          <cell r="E430" t="str">
            <v>ふかい　そよか</v>
          </cell>
          <cell r="F430" t="str">
            <v>秋田フリップバトンサークル</v>
          </cell>
          <cell r="G430" t="str">
            <v>女</v>
          </cell>
          <cell r="H430">
            <v>37922</v>
          </cell>
          <cell r="I430">
            <v>42005</v>
          </cell>
          <cell r="J430">
            <v>11</v>
          </cell>
          <cell r="K430">
            <v>10</v>
          </cell>
          <cell r="L430" t="str">
            <v>小５</v>
          </cell>
          <cell r="M430" t="str">
            <v>秋田県</v>
          </cell>
        </row>
        <row r="431">
          <cell r="B431" t="str">
            <v>b00428</v>
          </cell>
          <cell r="C431" t="str">
            <v>B4G0025</v>
          </cell>
          <cell r="D431" t="str">
            <v>高橋　鈴音</v>
          </cell>
          <cell r="E431" t="str">
            <v>たかはし　すずね</v>
          </cell>
          <cell r="F431" t="str">
            <v>秋田フリップバトンサークル</v>
          </cell>
          <cell r="G431" t="str">
            <v>女</v>
          </cell>
          <cell r="H431">
            <v>37909</v>
          </cell>
          <cell r="I431">
            <v>42005</v>
          </cell>
          <cell r="J431">
            <v>11</v>
          </cell>
          <cell r="K431">
            <v>10</v>
          </cell>
          <cell r="L431" t="str">
            <v>小５</v>
          </cell>
          <cell r="M431" t="str">
            <v>秋田県</v>
          </cell>
        </row>
        <row r="432">
          <cell r="B432" t="str">
            <v>b00429</v>
          </cell>
          <cell r="C432" t="str">
            <v>B4G0025</v>
          </cell>
          <cell r="D432" t="str">
            <v>鈴木　早紀子</v>
          </cell>
          <cell r="E432" t="str">
            <v>すずき　さきこ</v>
          </cell>
          <cell r="F432" t="str">
            <v>秋田フリップバトンサークル</v>
          </cell>
          <cell r="G432" t="str">
            <v>女</v>
          </cell>
          <cell r="H432">
            <v>34903</v>
          </cell>
          <cell r="I432">
            <v>42005</v>
          </cell>
          <cell r="J432">
            <v>19</v>
          </cell>
          <cell r="K432">
            <v>18</v>
          </cell>
          <cell r="L432" t="str">
            <v>大１</v>
          </cell>
          <cell r="M432" t="str">
            <v>秋田県</v>
          </cell>
        </row>
        <row r="433">
          <cell r="B433" t="str">
            <v>b00430</v>
          </cell>
          <cell r="C433" t="str">
            <v>B4G0025</v>
          </cell>
          <cell r="D433" t="str">
            <v>関井　ちひろ</v>
          </cell>
          <cell r="E433" t="str">
            <v>せきい　ちひろ</v>
          </cell>
          <cell r="F433" t="str">
            <v>秋田フリップバトンサークル</v>
          </cell>
          <cell r="G433" t="str">
            <v>女</v>
          </cell>
          <cell r="H433">
            <v>35451</v>
          </cell>
          <cell r="I433">
            <v>42005</v>
          </cell>
          <cell r="J433">
            <v>17</v>
          </cell>
          <cell r="K433">
            <v>17</v>
          </cell>
          <cell r="L433" t="str">
            <v>高３</v>
          </cell>
          <cell r="M433" t="str">
            <v>秋田県</v>
          </cell>
        </row>
        <row r="434">
          <cell r="B434" t="str">
            <v>b00431</v>
          </cell>
          <cell r="C434" t="str">
            <v>B4G0025</v>
          </cell>
          <cell r="D434" t="str">
            <v>遠田　涼菜</v>
          </cell>
          <cell r="E434" t="str">
            <v>えんだ　すずな</v>
          </cell>
          <cell r="F434" t="str">
            <v>秋田フリップバトンサークル</v>
          </cell>
          <cell r="G434" t="str">
            <v>女</v>
          </cell>
          <cell r="H434">
            <v>36349</v>
          </cell>
          <cell r="I434">
            <v>42005</v>
          </cell>
          <cell r="J434">
            <v>15</v>
          </cell>
          <cell r="K434">
            <v>14</v>
          </cell>
          <cell r="L434" t="str">
            <v>中３</v>
          </cell>
          <cell r="M434" t="str">
            <v>秋田県</v>
          </cell>
        </row>
        <row r="435">
          <cell r="B435" t="str">
            <v>b00432</v>
          </cell>
          <cell r="C435" t="str">
            <v>B4G0025</v>
          </cell>
          <cell r="D435" t="str">
            <v>長雄　葉月</v>
          </cell>
          <cell r="E435" t="str">
            <v>ながお　はづき</v>
          </cell>
          <cell r="F435" t="str">
            <v>秋田フリップバトンサークル</v>
          </cell>
          <cell r="G435" t="str">
            <v>女</v>
          </cell>
          <cell r="H435">
            <v>33833</v>
          </cell>
          <cell r="I435">
            <v>42005</v>
          </cell>
          <cell r="J435">
            <v>22</v>
          </cell>
          <cell r="K435">
            <v>21</v>
          </cell>
          <cell r="L435" t="str">
            <v>大４</v>
          </cell>
          <cell r="M435" t="str">
            <v>秋田県</v>
          </cell>
        </row>
        <row r="436">
          <cell r="B436" t="str">
            <v>b00433</v>
          </cell>
          <cell r="C436" t="str">
            <v>B4G0025</v>
          </cell>
          <cell r="D436" t="str">
            <v>大場　まなみ</v>
          </cell>
          <cell r="E436" t="str">
            <v>おおば　まなみ</v>
          </cell>
          <cell r="F436" t="str">
            <v>秋田フリップバトンサークル</v>
          </cell>
          <cell r="G436" t="str">
            <v>女</v>
          </cell>
          <cell r="H436">
            <v>34564</v>
          </cell>
          <cell r="I436">
            <v>42005</v>
          </cell>
          <cell r="J436">
            <v>20</v>
          </cell>
          <cell r="K436">
            <v>19</v>
          </cell>
          <cell r="L436" t="str">
            <v>大２</v>
          </cell>
          <cell r="M436" t="str">
            <v>秋田県</v>
          </cell>
        </row>
        <row r="437">
          <cell r="B437" t="str">
            <v>b00434</v>
          </cell>
          <cell r="C437" t="str">
            <v>B4G0025</v>
          </cell>
          <cell r="D437" t="str">
            <v>斉藤　成</v>
          </cell>
          <cell r="E437" t="str">
            <v>さいとう　なる</v>
          </cell>
          <cell r="F437" t="str">
            <v>秋田フリップバトンサークル</v>
          </cell>
          <cell r="G437" t="str">
            <v>女</v>
          </cell>
          <cell r="H437">
            <v>35312</v>
          </cell>
          <cell r="I437">
            <v>42005</v>
          </cell>
          <cell r="J437">
            <v>18</v>
          </cell>
          <cell r="K437">
            <v>17</v>
          </cell>
          <cell r="L437" t="str">
            <v>高３</v>
          </cell>
          <cell r="M437" t="str">
            <v>秋田県</v>
          </cell>
        </row>
        <row r="438">
          <cell r="B438" t="str">
            <v>b00435</v>
          </cell>
          <cell r="C438" t="str">
            <v>B1E0026</v>
          </cell>
          <cell r="D438" t="str">
            <v>岡田　憂海</v>
          </cell>
          <cell r="E438" t="str">
            <v>おかだ　ゆうみ</v>
          </cell>
          <cell r="F438" t="str">
            <v>向陵高等学校バトン部</v>
          </cell>
          <cell r="G438" t="str">
            <v>女</v>
          </cell>
          <cell r="H438">
            <v>35024</v>
          </cell>
          <cell r="I438">
            <v>42005</v>
          </cell>
          <cell r="J438">
            <v>19</v>
          </cell>
          <cell r="K438">
            <v>18</v>
          </cell>
          <cell r="L438" t="str">
            <v>大１</v>
          </cell>
          <cell r="M438" t="str">
            <v>青森県</v>
          </cell>
        </row>
        <row r="439">
          <cell r="B439" t="str">
            <v>b00436</v>
          </cell>
          <cell r="C439" t="str">
            <v>B1E0026</v>
          </cell>
          <cell r="D439" t="str">
            <v>下村　茄歩</v>
          </cell>
          <cell r="E439" t="str">
            <v>しもむら　かほ</v>
          </cell>
          <cell r="F439" t="str">
            <v>向陵高等学校バトン部</v>
          </cell>
          <cell r="G439" t="str">
            <v>女</v>
          </cell>
          <cell r="H439">
            <v>35015</v>
          </cell>
          <cell r="I439">
            <v>42005</v>
          </cell>
          <cell r="J439">
            <v>19</v>
          </cell>
          <cell r="K439">
            <v>18</v>
          </cell>
          <cell r="L439" t="str">
            <v>大１</v>
          </cell>
          <cell r="M439" t="str">
            <v>青森県</v>
          </cell>
        </row>
        <row r="440">
          <cell r="B440" t="str">
            <v>b00437</v>
          </cell>
          <cell r="C440" t="str">
            <v>B1E0026</v>
          </cell>
          <cell r="D440" t="str">
            <v>速水　恵梨佳</v>
          </cell>
          <cell r="E440" t="str">
            <v>はやみず　えりか</v>
          </cell>
          <cell r="F440" t="str">
            <v>向陵高等学校バトン部</v>
          </cell>
          <cell r="G440" t="str">
            <v>女</v>
          </cell>
          <cell r="H440">
            <v>35024</v>
          </cell>
          <cell r="I440">
            <v>42005</v>
          </cell>
          <cell r="J440">
            <v>19</v>
          </cell>
          <cell r="K440">
            <v>18</v>
          </cell>
          <cell r="L440" t="str">
            <v>大１</v>
          </cell>
          <cell r="M440" t="str">
            <v>青森県</v>
          </cell>
        </row>
        <row r="441">
          <cell r="B441" t="str">
            <v>b00438</v>
          </cell>
          <cell r="C441" t="str">
            <v>B1E0026</v>
          </cell>
          <cell r="D441" t="str">
            <v>杉沢　日菜野</v>
          </cell>
          <cell r="E441" t="str">
            <v>すぎさわ　ひなの</v>
          </cell>
          <cell r="F441" t="str">
            <v>向陵高等学校バトン部</v>
          </cell>
          <cell r="G441" t="str">
            <v>女</v>
          </cell>
          <cell r="H441">
            <v>35472</v>
          </cell>
          <cell r="I441">
            <v>42005</v>
          </cell>
          <cell r="J441">
            <v>17</v>
          </cell>
          <cell r="K441">
            <v>17</v>
          </cell>
          <cell r="L441" t="str">
            <v>高３</v>
          </cell>
          <cell r="M441" t="str">
            <v>青森県</v>
          </cell>
        </row>
        <row r="442">
          <cell r="B442" t="str">
            <v>b00439</v>
          </cell>
          <cell r="C442" t="str">
            <v>B1E0026</v>
          </cell>
          <cell r="D442" t="str">
            <v>吉田　成美</v>
          </cell>
          <cell r="E442" t="str">
            <v>よしだ　なるみ</v>
          </cell>
          <cell r="F442" t="str">
            <v>向陵高等学校バトン部</v>
          </cell>
          <cell r="G442" t="str">
            <v>女</v>
          </cell>
          <cell r="H442">
            <v>35367</v>
          </cell>
          <cell r="I442">
            <v>42005</v>
          </cell>
          <cell r="J442">
            <v>18</v>
          </cell>
          <cell r="K442">
            <v>17</v>
          </cell>
          <cell r="L442" t="str">
            <v>高３</v>
          </cell>
          <cell r="M442" t="str">
            <v>青森県</v>
          </cell>
        </row>
        <row r="443">
          <cell r="B443" t="str">
            <v>b00440</v>
          </cell>
          <cell r="C443" t="str">
            <v>B1E0026</v>
          </cell>
          <cell r="D443" t="str">
            <v>岡田　七海</v>
          </cell>
          <cell r="E443" t="str">
            <v>おかだ　ななみ</v>
          </cell>
          <cell r="F443" t="str">
            <v>向陵高等学校バトン部</v>
          </cell>
          <cell r="G443" t="str">
            <v>女</v>
          </cell>
          <cell r="H443">
            <v>35375</v>
          </cell>
          <cell r="I443">
            <v>42005</v>
          </cell>
          <cell r="J443">
            <v>18</v>
          </cell>
          <cell r="K443">
            <v>17</v>
          </cell>
          <cell r="L443" t="str">
            <v>高３</v>
          </cell>
          <cell r="M443" t="str">
            <v>青森県</v>
          </cell>
        </row>
        <row r="444">
          <cell r="B444" t="str">
            <v>b00441</v>
          </cell>
          <cell r="C444" t="str">
            <v>B1E0026</v>
          </cell>
          <cell r="D444" t="str">
            <v>小清水　璃衣</v>
          </cell>
          <cell r="E444" t="str">
            <v>こしみず　るい</v>
          </cell>
          <cell r="F444" t="str">
            <v>向陵高等学校バトン部</v>
          </cell>
          <cell r="G444" t="str">
            <v>女</v>
          </cell>
          <cell r="H444">
            <v>35353</v>
          </cell>
          <cell r="I444">
            <v>42005</v>
          </cell>
          <cell r="J444">
            <v>18</v>
          </cell>
          <cell r="K444">
            <v>17</v>
          </cell>
          <cell r="L444" t="str">
            <v>高３</v>
          </cell>
          <cell r="M444" t="str">
            <v>青森県</v>
          </cell>
        </row>
        <row r="445">
          <cell r="B445" t="str">
            <v>b00442</v>
          </cell>
          <cell r="C445" t="str">
            <v>B1E0026</v>
          </cell>
          <cell r="D445" t="str">
            <v>大橋　叶枝</v>
          </cell>
          <cell r="E445" t="str">
            <v>おおはし　かなえ</v>
          </cell>
          <cell r="F445" t="str">
            <v>向陵高等学校バトン部</v>
          </cell>
          <cell r="G445" t="str">
            <v>女</v>
          </cell>
          <cell r="H445">
            <v>35759</v>
          </cell>
          <cell r="I445">
            <v>42005</v>
          </cell>
          <cell r="J445">
            <v>17</v>
          </cell>
          <cell r="K445">
            <v>16</v>
          </cell>
          <cell r="L445" t="str">
            <v>高２</v>
          </cell>
          <cell r="M445" t="str">
            <v>青森県</v>
          </cell>
        </row>
        <row r="446">
          <cell r="B446" t="str">
            <v>b00443</v>
          </cell>
          <cell r="C446" t="str">
            <v>B1E0026</v>
          </cell>
          <cell r="D446" t="str">
            <v>木村　麻美</v>
          </cell>
          <cell r="E446" t="str">
            <v>きむら　あさみ</v>
          </cell>
          <cell r="F446" t="str">
            <v>向陵高等学校バトン部</v>
          </cell>
          <cell r="G446" t="str">
            <v>女</v>
          </cell>
          <cell r="H446">
            <v>35679</v>
          </cell>
          <cell r="I446">
            <v>42005</v>
          </cell>
          <cell r="J446">
            <v>17</v>
          </cell>
          <cell r="K446">
            <v>16</v>
          </cell>
          <cell r="L446" t="str">
            <v>高２</v>
          </cell>
          <cell r="M446" t="str">
            <v>青森県</v>
          </cell>
        </row>
        <row r="447">
          <cell r="B447" t="str">
            <v>b00444</v>
          </cell>
          <cell r="C447" t="str">
            <v>B4C0027</v>
          </cell>
          <cell r="D447" t="str">
            <v>大縄　心桜</v>
          </cell>
          <cell r="E447" t="str">
            <v>おおなわ　こころ</v>
          </cell>
          <cell r="F447" t="str">
            <v>湯沢西小学校バトン部</v>
          </cell>
          <cell r="G447" t="str">
            <v>女</v>
          </cell>
          <cell r="H447">
            <v>37745</v>
          </cell>
          <cell r="I447">
            <v>42005</v>
          </cell>
          <cell r="J447">
            <v>11</v>
          </cell>
          <cell r="K447">
            <v>10</v>
          </cell>
          <cell r="L447" t="str">
            <v>小５</v>
          </cell>
          <cell r="M447" t="str">
            <v>秋田県</v>
          </cell>
        </row>
        <row r="448">
          <cell r="B448" t="str">
            <v>b00445</v>
          </cell>
          <cell r="C448" t="str">
            <v>B4C0027</v>
          </cell>
          <cell r="D448" t="str">
            <v>佐藤　綺泉</v>
          </cell>
          <cell r="E448" t="str">
            <v>さとう　あやみ</v>
          </cell>
          <cell r="F448" t="str">
            <v>湯沢西小学校バトン部</v>
          </cell>
          <cell r="G448" t="str">
            <v>女</v>
          </cell>
          <cell r="H448">
            <v>37740</v>
          </cell>
          <cell r="I448">
            <v>42005</v>
          </cell>
          <cell r="J448">
            <v>11</v>
          </cell>
          <cell r="K448">
            <v>10</v>
          </cell>
          <cell r="L448" t="str">
            <v>小５</v>
          </cell>
          <cell r="M448" t="str">
            <v>秋田県</v>
          </cell>
        </row>
        <row r="449">
          <cell r="B449" t="str">
            <v>b00446</v>
          </cell>
          <cell r="C449" t="str">
            <v>B4C0027</v>
          </cell>
          <cell r="D449" t="str">
            <v>高橋　芹奈</v>
          </cell>
          <cell r="E449" t="str">
            <v>たかはし　せりな</v>
          </cell>
          <cell r="F449" t="str">
            <v>湯沢西小学校バトン部</v>
          </cell>
          <cell r="G449" t="str">
            <v>女</v>
          </cell>
          <cell r="H449">
            <v>37713</v>
          </cell>
          <cell r="I449">
            <v>42005</v>
          </cell>
          <cell r="J449">
            <v>11</v>
          </cell>
          <cell r="K449">
            <v>10</v>
          </cell>
          <cell r="L449" t="str">
            <v>小５</v>
          </cell>
          <cell r="M449" t="str">
            <v>秋田県</v>
          </cell>
        </row>
        <row r="450">
          <cell r="B450" t="str">
            <v>b00447</v>
          </cell>
          <cell r="C450" t="str">
            <v>B4C0027</v>
          </cell>
          <cell r="D450" t="str">
            <v>小田島　璃奈</v>
          </cell>
          <cell r="E450" t="str">
            <v>おだしま　りな</v>
          </cell>
          <cell r="F450" t="str">
            <v>湯沢西小学校バトン部</v>
          </cell>
          <cell r="G450" t="str">
            <v>女</v>
          </cell>
          <cell r="H450">
            <v>37039</v>
          </cell>
          <cell r="I450">
            <v>42005</v>
          </cell>
          <cell r="J450">
            <v>13</v>
          </cell>
          <cell r="K450">
            <v>12</v>
          </cell>
          <cell r="L450" t="str">
            <v>中１</v>
          </cell>
          <cell r="M450" t="str">
            <v>秋田県</v>
          </cell>
        </row>
        <row r="451">
          <cell r="B451" t="str">
            <v>b00448</v>
          </cell>
          <cell r="C451" t="str">
            <v>B4C0027</v>
          </cell>
          <cell r="D451" t="str">
            <v>久保　優美</v>
          </cell>
          <cell r="E451" t="str">
            <v>くぼ　ゆうみ</v>
          </cell>
          <cell r="F451" t="str">
            <v>湯沢西小学校バトン部</v>
          </cell>
          <cell r="G451" t="str">
            <v>女</v>
          </cell>
          <cell r="H451">
            <v>37191</v>
          </cell>
          <cell r="I451">
            <v>42005</v>
          </cell>
          <cell r="J451">
            <v>13</v>
          </cell>
          <cell r="K451">
            <v>12</v>
          </cell>
          <cell r="L451" t="str">
            <v>中１</v>
          </cell>
          <cell r="M451" t="str">
            <v>秋田県</v>
          </cell>
        </row>
        <row r="452">
          <cell r="B452" t="str">
            <v>b00449</v>
          </cell>
          <cell r="C452" t="str">
            <v>B4C0027</v>
          </cell>
          <cell r="D452" t="str">
            <v>柴田　采</v>
          </cell>
          <cell r="E452" t="str">
            <v>しばた　あや</v>
          </cell>
          <cell r="F452" t="str">
            <v>湯沢西小学校バトン部</v>
          </cell>
          <cell r="G452" t="str">
            <v>女</v>
          </cell>
          <cell r="H452">
            <v>37113</v>
          </cell>
          <cell r="I452">
            <v>42005</v>
          </cell>
          <cell r="J452">
            <v>13</v>
          </cell>
          <cell r="K452">
            <v>12</v>
          </cell>
          <cell r="L452" t="str">
            <v>中１</v>
          </cell>
          <cell r="M452" t="str">
            <v>秋田県</v>
          </cell>
        </row>
        <row r="453">
          <cell r="B453" t="str">
            <v>b00450</v>
          </cell>
          <cell r="C453" t="str">
            <v>B4C0027</v>
          </cell>
          <cell r="D453" t="str">
            <v>高橋　七生</v>
          </cell>
          <cell r="E453" t="str">
            <v>たかはし　ななみ</v>
          </cell>
          <cell r="F453" t="str">
            <v>湯沢西小学校バトン部</v>
          </cell>
          <cell r="G453" t="str">
            <v>女</v>
          </cell>
          <cell r="H453">
            <v>37222</v>
          </cell>
          <cell r="I453">
            <v>42005</v>
          </cell>
          <cell r="J453">
            <v>13</v>
          </cell>
          <cell r="K453">
            <v>12</v>
          </cell>
          <cell r="L453" t="str">
            <v>中１</v>
          </cell>
          <cell r="M453" t="str">
            <v>秋田県</v>
          </cell>
        </row>
        <row r="454">
          <cell r="B454" t="str">
            <v>b00451</v>
          </cell>
          <cell r="C454" t="str">
            <v>B4C0027</v>
          </cell>
          <cell r="D454" t="str">
            <v>松浦　愛蘭</v>
          </cell>
          <cell r="E454" t="str">
            <v>まつうら　あいか</v>
          </cell>
          <cell r="F454" t="str">
            <v>湯沢西小学校バトン部</v>
          </cell>
          <cell r="G454" t="str">
            <v>女</v>
          </cell>
          <cell r="H454">
            <v>37089</v>
          </cell>
          <cell r="I454">
            <v>42005</v>
          </cell>
          <cell r="J454">
            <v>13</v>
          </cell>
          <cell r="K454">
            <v>12</v>
          </cell>
          <cell r="L454" t="str">
            <v>中１</v>
          </cell>
          <cell r="M454" t="str">
            <v>秋田県</v>
          </cell>
        </row>
        <row r="455">
          <cell r="B455" t="str">
            <v>b00452</v>
          </cell>
          <cell r="C455" t="str">
            <v>B4C0027</v>
          </cell>
          <cell r="D455" t="str">
            <v>由利　野乃香</v>
          </cell>
          <cell r="E455" t="str">
            <v>ゆり　ののか</v>
          </cell>
          <cell r="F455" t="str">
            <v>湯沢西小学校バトン部</v>
          </cell>
          <cell r="G455" t="str">
            <v>女</v>
          </cell>
          <cell r="H455">
            <v>37083</v>
          </cell>
          <cell r="I455">
            <v>42005</v>
          </cell>
          <cell r="J455">
            <v>13</v>
          </cell>
          <cell r="K455">
            <v>12</v>
          </cell>
          <cell r="L455" t="str">
            <v>中１</v>
          </cell>
          <cell r="M455" t="str">
            <v>秋田県</v>
          </cell>
        </row>
        <row r="456">
          <cell r="B456" t="str">
            <v>b00453</v>
          </cell>
          <cell r="C456" t="str">
            <v>B4C0027</v>
          </cell>
          <cell r="D456" t="str">
            <v>渡邉　菜々花</v>
          </cell>
          <cell r="E456" t="str">
            <v>わたなべ　ななか</v>
          </cell>
          <cell r="F456" t="str">
            <v>湯沢西小学校バトン部</v>
          </cell>
          <cell r="G456" t="str">
            <v>女</v>
          </cell>
          <cell r="H456">
            <v>37094</v>
          </cell>
          <cell r="I456">
            <v>42005</v>
          </cell>
          <cell r="J456">
            <v>13</v>
          </cell>
          <cell r="K456">
            <v>12</v>
          </cell>
          <cell r="L456" t="str">
            <v>中１</v>
          </cell>
          <cell r="M456" t="str">
            <v>秋田県</v>
          </cell>
        </row>
        <row r="457">
          <cell r="B457" t="str">
            <v>b00454</v>
          </cell>
          <cell r="C457" t="str">
            <v>B4C0027</v>
          </cell>
          <cell r="D457" t="str">
            <v>遠田　彩夏</v>
          </cell>
          <cell r="E457" t="str">
            <v>えんだ　あやか</v>
          </cell>
          <cell r="F457" t="str">
            <v>湯沢西小学校バトン部</v>
          </cell>
          <cell r="G457" t="str">
            <v>女</v>
          </cell>
          <cell r="H457">
            <v>37461</v>
          </cell>
          <cell r="I457">
            <v>42005</v>
          </cell>
          <cell r="J457">
            <v>12</v>
          </cell>
          <cell r="K457">
            <v>11</v>
          </cell>
          <cell r="L457" t="str">
            <v>小６</v>
          </cell>
          <cell r="M457" t="str">
            <v>秋田県</v>
          </cell>
        </row>
        <row r="458">
          <cell r="B458" t="str">
            <v>b00455</v>
          </cell>
          <cell r="C458" t="str">
            <v>B4C0027</v>
          </cell>
          <cell r="D458" t="str">
            <v>後藤　心奈</v>
          </cell>
          <cell r="E458" t="str">
            <v>ごとう　ここな</v>
          </cell>
          <cell r="F458" t="str">
            <v>湯沢西小学校バトン部</v>
          </cell>
          <cell r="G458" t="str">
            <v>女</v>
          </cell>
          <cell r="H458">
            <v>37667</v>
          </cell>
          <cell r="I458">
            <v>42005</v>
          </cell>
          <cell r="J458">
            <v>11</v>
          </cell>
          <cell r="K458">
            <v>11</v>
          </cell>
          <cell r="L458" t="str">
            <v>小６</v>
          </cell>
          <cell r="M458" t="str">
            <v>秋田県</v>
          </cell>
        </row>
        <row r="459">
          <cell r="B459" t="str">
            <v>b00456</v>
          </cell>
          <cell r="C459" t="str">
            <v>B4C0027</v>
          </cell>
          <cell r="D459" t="str">
            <v>佐藤　美波</v>
          </cell>
          <cell r="E459" t="str">
            <v>さとう　みなみ</v>
          </cell>
          <cell r="F459" t="str">
            <v>湯沢西小学校バトン部</v>
          </cell>
          <cell r="G459" t="str">
            <v>女</v>
          </cell>
          <cell r="H459">
            <v>37467</v>
          </cell>
          <cell r="I459">
            <v>42005</v>
          </cell>
          <cell r="J459">
            <v>12</v>
          </cell>
          <cell r="K459">
            <v>11</v>
          </cell>
          <cell r="L459" t="str">
            <v>小６</v>
          </cell>
          <cell r="M459" t="str">
            <v>秋田県</v>
          </cell>
        </row>
        <row r="460">
          <cell r="B460" t="str">
            <v>b00457</v>
          </cell>
          <cell r="C460" t="str">
            <v>B4C0027</v>
          </cell>
          <cell r="D460" t="str">
            <v>須原　佳奈</v>
          </cell>
          <cell r="E460" t="str">
            <v>すはら　かな</v>
          </cell>
          <cell r="F460" t="str">
            <v>湯沢西小学校バトン部</v>
          </cell>
          <cell r="G460" t="str">
            <v>女</v>
          </cell>
          <cell r="H460">
            <v>37497</v>
          </cell>
          <cell r="I460">
            <v>42005</v>
          </cell>
          <cell r="J460">
            <v>12</v>
          </cell>
          <cell r="K460">
            <v>11</v>
          </cell>
          <cell r="L460" t="str">
            <v>小６</v>
          </cell>
          <cell r="M460" t="str">
            <v>秋田県</v>
          </cell>
        </row>
        <row r="461">
          <cell r="B461" t="str">
            <v>b00458</v>
          </cell>
          <cell r="C461" t="str">
            <v>B3G0028</v>
          </cell>
          <cell r="D461" t="str">
            <v>伊藤　萌</v>
          </cell>
          <cell r="E461" t="str">
            <v>いとう　もえ</v>
          </cell>
          <cell r="F461" t="str">
            <v>Ｊｅｗｅｌ　Ｂａｔｏｎ　Ｔｅａｍ</v>
          </cell>
          <cell r="G461" t="str">
            <v>女</v>
          </cell>
          <cell r="H461">
            <v>37729</v>
          </cell>
          <cell r="I461">
            <v>42005</v>
          </cell>
          <cell r="J461">
            <v>11</v>
          </cell>
          <cell r="K461">
            <v>10</v>
          </cell>
          <cell r="L461" t="str">
            <v>小５</v>
          </cell>
          <cell r="M461" t="str">
            <v>宮城県</v>
          </cell>
        </row>
        <row r="462">
          <cell r="B462" t="str">
            <v>b00459</v>
          </cell>
          <cell r="C462" t="str">
            <v>B3G0028</v>
          </cell>
          <cell r="D462" t="str">
            <v>佐藤　志野</v>
          </cell>
          <cell r="E462" t="str">
            <v>さとう　しの</v>
          </cell>
          <cell r="F462" t="str">
            <v>Ｊｅｗｅｌ　Ｂａｔｏｎ　Ｔｅａｍ</v>
          </cell>
          <cell r="G462" t="str">
            <v>女</v>
          </cell>
          <cell r="H462">
            <v>37718</v>
          </cell>
          <cell r="I462">
            <v>42005</v>
          </cell>
          <cell r="J462">
            <v>11</v>
          </cell>
          <cell r="K462">
            <v>10</v>
          </cell>
          <cell r="L462" t="str">
            <v>小５</v>
          </cell>
          <cell r="M462" t="str">
            <v>宮城県</v>
          </cell>
        </row>
        <row r="463">
          <cell r="B463" t="str">
            <v>b00460</v>
          </cell>
          <cell r="C463" t="str">
            <v>B3G0028</v>
          </cell>
          <cell r="D463" t="str">
            <v>大場　希葵</v>
          </cell>
          <cell r="E463" t="str">
            <v>おおば　きき</v>
          </cell>
          <cell r="F463" t="str">
            <v>Ｊｅｗｅｌ　Ｂａｔｏｎ　Ｔｅａｍ</v>
          </cell>
          <cell r="G463" t="str">
            <v>女</v>
          </cell>
          <cell r="H463">
            <v>36971</v>
          </cell>
          <cell r="I463">
            <v>42005</v>
          </cell>
          <cell r="J463">
            <v>13</v>
          </cell>
          <cell r="K463">
            <v>13</v>
          </cell>
          <cell r="L463" t="str">
            <v>中２</v>
          </cell>
          <cell r="M463" t="str">
            <v>宮城県</v>
          </cell>
        </row>
        <row r="464">
          <cell r="B464" t="str">
            <v>b00461</v>
          </cell>
          <cell r="C464" t="str">
            <v>B3G0028</v>
          </cell>
          <cell r="D464" t="str">
            <v>大場　望音</v>
          </cell>
          <cell r="E464" t="str">
            <v>おおば　のん</v>
          </cell>
          <cell r="F464" t="str">
            <v>Ｊｅｗｅｌ　Ｂａｔｏｎ　Ｔｅａｍ</v>
          </cell>
          <cell r="G464" t="str">
            <v>女</v>
          </cell>
          <cell r="H464">
            <v>38400</v>
          </cell>
          <cell r="I464">
            <v>42005</v>
          </cell>
          <cell r="J464">
            <v>9</v>
          </cell>
          <cell r="K464">
            <v>9</v>
          </cell>
          <cell r="L464" t="str">
            <v>小４</v>
          </cell>
          <cell r="M464" t="str">
            <v>宮城県</v>
          </cell>
        </row>
        <row r="465">
          <cell r="B465" t="str">
            <v>b00462</v>
          </cell>
          <cell r="C465" t="str">
            <v>B3G0028</v>
          </cell>
          <cell r="D465" t="str">
            <v>佐々木　夏姫</v>
          </cell>
          <cell r="E465" t="str">
            <v>ささき　なつき</v>
          </cell>
          <cell r="F465" t="str">
            <v>Ｊｅｗｅｌ　Ｂａｔｏｎ　Ｔｅａｍ</v>
          </cell>
          <cell r="G465" t="str">
            <v>女</v>
          </cell>
          <cell r="H465">
            <v>36368</v>
          </cell>
          <cell r="I465">
            <v>42005</v>
          </cell>
          <cell r="J465">
            <v>15</v>
          </cell>
          <cell r="K465">
            <v>14</v>
          </cell>
          <cell r="L465" t="str">
            <v>中３</v>
          </cell>
          <cell r="M465" t="str">
            <v>宮城県</v>
          </cell>
        </row>
        <row r="466">
          <cell r="B466" t="str">
            <v>b00463</v>
          </cell>
          <cell r="C466" t="str">
            <v>B3G0028</v>
          </cell>
          <cell r="D466" t="str">
            <v>佐藤　ゆいな</v>
          </cell>
          <cell r="E466" t="str">
            <v>さとう　ゆいな</v>
          </cell>
          <cell r="F466" t="str">
            <v>Ｊｅｗｅｌ　Ｂａｔｏｎ　Ｔｅａｍ</v>
          </cell>
          <cell r="G466" t="str">
            <v>女</v>
          </cell>
          <cell r="H466">
            <v>36765</v>
          </cell>
          <cell r="I466">
            <v>42005</v>
          </cell>
          <cell r="J466">
            <v>14</v>
          </cell>
          <cell r="K466">
            <v>13</v>
          </cell>
          <cell r="L466" t="str">
            <v>中２</v>
          </cell>
          <cell r="M466" t="str">
            <v>宮城県</v>
          </cell>
        </row>
        <row r="467">
          <cell r="B467" t="str">
            <v>b00464</v>
          </cell>
          <cell r="C467" t="str">
            <v>B3G0028</v>
          </cell>
          <cell r="D467" t="str">
            <v>大場　妃旅</v>
          </cell>
          <cell r="E467" t="str">
            <v>おおば　ひろ</v>
          </cell>
          <cell r="F467" t="str">
            <v>Ｊｅｗｅｌ　Ｂａｔｏｎ　Ｔｅａｍ</v>
          </cell>
          <cell r="G467" t="str">
            <v>女</v>
          </cell>
          <cell r="H467">
            <v>36778</v>
          </cell>
          <cell r="I467">
            <v>42005</v>
          </cell>
          <cell r="J467">
            <v>14</v>
          </cell>
          <cell r="K467">
            <v>13</v>
          </cell>
          <cell r="L467" t="str">
            <v>中２</v>
          </cell>
          <cell r="M467" t="str">
            <v>宮城県</v>
          </cell>
        </row>
        <row r="468">
          <cell r="B468" t="str">
            <v>b00465</v>
          </cell>
          <cell r="C468" t="str">
            <v>B3G0028</v>
          </cell>
          <cell r="D468" t="str">
            <v>菅澤　鈴琴</v>
          </cell>
          <cell r="E468" t="str">
            <v>すがさわ　りこ</v>
          </cell>
          <cell r="F468" t="str">
            <v>Ｊｅｗｅｌ　Ｂａｔｏｎ　Ｔｅａｍ</v>
          </cell>
          <cell r="G468" t="str">
            <v>女</v>
          </cell>
          <cell r="H468">
            <v>36648</v>
          </cell>
          <cell r="I468">
            <v>42005</v>
          </cell>
          <cell r="J468">
            <v>14</v>
          </cell>
          <cell r="K468">
            <v>13</v>
          </cell>
          <cell r="L468" t="str">
            <v>中２</v>
          </cell>
          <cell r="M468" t="str">
            <v>宮城県</v>
          </cell>
        </row>
        <row r="469">
          <cell r="B469" t="str">
            <v>b00466</v>
          </cell>
          <cell r="C469" t="str">
            <v>B3G0028</v>
          </cell>
          <cell r="D469" t="str">
            <v>平賀　桜</v>
          </cell>
          <cell r="E469" t="str">
            <v>ひらが　さくら</v>
          </cell>
          <cell r="F469" t="str">
            <v>Ｊｅｗｅｌ　Ｂａｔｏｎ　Ｔｅａｍ</v>
          </cell>
          <cell r="G469" t="str">
            <v>女</v>
          </cell>
          <cell r="H469">
            <v>36656</v>
          </cell>
          <cell r="I469">
            <v>42005</v>
          </cell>
          <cell r="J469">
            <v>14</v>
          </cell>
          <cell r="K469">
            <v>13</v>
          </cell>
          <cell r="L469" t="str">
            <v>中２</v>
          </cell>
          <cell r="M469" t="str">
            <v>宮城県</v>
          </cell>
        </row>
        <row r="470">
          <cell r="B470" t="str">
            <v>b00467</v>
          </cell>
          <cell r="C470" t="str">
            <v>B3G0028</v>
          </cell>
          <cell r="D470" t="str">
            <v>藤井　天音</v>
          </cell>
          <cell r="E470" t="str">
            <v>ふじい　あまね</v>
          </cell>
          <cell r="F470" t="str">
            <v>Ｊｅｗｅｌ　Ｂａｔｏｎ　Ｔｅａｍ</v>
          </cell>
          <cell r="G470" t="str">
            <v>女</v>
          </cell>
          <cell r="H470">
            <v>36789</v>
          </cell>
          <cell r="I470">
            <v>42005</v>
          </cell>
          <cell r="J470">
            <v>14</v>
          </cell>
          <cell r="K470">
            <v>13</v>
          </cell>
          <cell r="L470" t="str">
            <v>中２</v>
          </cell>
          <cell r="M470" t="str">
            <v>宮城県</v>
          </cell>
        </row>
        <row r="471">
          <cell r="B471" t="str">
            <v>b00468</v>
          </cell>
          <cell r="C471" t="str">
            <v>B4E0029</v>
          </cell>
          <cell r="D471" t="str">
            <v>川村　彩友佳</v>
          </cell>
          <cell r="E471" t="str">
            <v>かわむら　さゆか</v>
          </cell>
          <cell r="F471" t="str">
            <v>秋田和洋女子高等学校バトントワリング部</v>
          </cell>
          <cell r="G471" t="str">
            <v>女</v>
          </cell>
          <cell r="H471">
            <v>35103</v>
          </cell>
          <cell r="I471">
            <v>42005</v>
          </cell>
          <cell r="J471">
            <v>18</v>
          </cell>
          <cell r="K471">
            <v>18</v>
          </cell>
          <cell r="L471" t="str">
            <v>大１</v>
          </cell>
          <cell r="M471" t="str">
            <v>秋田県</v>
          </cell>
        </row>
        <row r="472">
          <cell r="B472" t="str">
            <v>b00469</v>
          </cell>
          <cell r="C472" t="str">
            <v>B4E0029</v>
          </cell>
          <cell r="D472" t="str">
            <v>鎌田　紗耶</v>
          </cell>
          <cell r="E472" t="str">
            <v>かまだ　さや</v>
          </cell>
          <cell r="F472" t="str">
            <v>秋田和洋女子高等学校バトントワリング部</v>
          </cell>
          <cell r="G472" t="str">
            <v>女</v>
          </cell>
          <cell r="H472">
            <v>34856</v>
          </cell>
          <cell r="I472">
            <v>42005</v>
          </cell>
          <cell r="J472">
            <v>19</v>
          </cell>
          <cell r="K472">
            <v>18</v>
          </cell>
          <cell r="L472" t="str">
            <v>大１</v>
          </cell>
          <cell r="M472" t="str">
            <v>秋田県</v>
          </cell>
        </row>
        <row r="473">
          <cell r="B473" t="str">
            <v>b00470</v>
          </cell>
          <cell r="C473" t="str">
            <v>B4E0029</v>
          </cell>
          <cell r="D473" t="str">
            <v>堀　斐乃見</v>
          </cell>
          <cell r="E473" t="str">
            <v>ほり　ひのみ</v>
          </cell>
          <cell r="F473" t="str">
            <v>秋田和洋女子高等学校バトントワリング部</v>
          </cell>
          <cell r="G473" t="str">
            <v>女</v>
          </cell>
          <cell r="H473">
            <v>35095</v>
          </cell>
          <cell r="I473">
            <v>42005</v>
          </cell>
          <cell r="J473">
            <v>18</v>
          </cell>
          <cell r="K473">
            <v>18</v>
          </cell>
          <cell r="L473" t="str">
            <v>大１</v>
          </cell>
          <cell r="M473" t="str">
            <v>秋田県</v>
          </cell>
        </row>
        <row r="474">
          <cell r="B474" t="str">
            <v>b00471</v>
          </cell>
          <cell r="C474" t="str">
            <v>B4E0029</v>
          </cell>
          <cell r="D474" t="str">
            <v>佐藤　春奈</v>
          </cell>
          <cell r="E474" t="str">
            <v>さとう　はるな</v>
          </cell>
          <cell r="F474" t="str">
            <v>秋田和洋女子高等学校バトントワリング部</v>
          </cell>
          <cell r="G474" t="str">
            <v>女</v>
          </cell>
          <cell r="H474">
            <v>35802</v>
          </cell>
          <cell r="I474">
            <v>42005</v>
          </cell>
          <cell r="J474">
            <v>16</v>
          </cell>
          <cell r="K474">
            <v>16</v>
          </cell>
          <cell r="L474" t="str">
            <v>高２</v>
          </cell>
          <cell r="M474" t="str">
            <v>秋田県</v>
          </cell>
        </row>
        <row r="475">
          <cell r="B475" t="str">
            <v>b00472</v>
          </cell>
          <cell r="C475" t="str">
            <v>B4E0029</v>
          </cell>
          <cell r="D475" t="str">
            <v>佐藤　美緒</v>
          </cell>
          <cell r="E475" t="str">
            <v>さとう　みお</v>
          </cell>
          <cell r="F475" t="str">
            <v>秋田和洋女子高等学校バトントワリング部</v>
          </cell>
          <cell r="G475" t="str">
            <v>女</v>
          </cell>
          <cell r="H475">
            <v>35873</v>
          </cell>
          <cell r="I475">
            <v>42005</v>
          </cell>
          <cell r="J475">
            <v>16</v>
          </cell>
          <cell r="K475">
            <v>16</v>
          </cell>
          <cell r="L475" t="str">
            <v>高２</v>
          </cell>
          <cell r="M475" t="str">
            <v>秋田県</v>
          </cell>
        </row>
        <row r="476">
          <cell r="B476" t="str">
            <v>b00473</v>
          </cell>
          <cell r="D476" t="str">
            <v>廣野　心花</v>
          </cell>
          <cell r="E476" t="str">
            <v>ひろの　みはな</v>
          </cell>
          <cell r="F476" t="str">
            <v/>
          </cell>
          <cell r="G476" t="str">
            <v>女</v>
          </cell>
          <cell r="H476">
            <v>37889</v>
          </cell>
          <cell r="I476">
            <v>42005</v>
          </cell>
          <cell r="J476">
            <v>11</v>
          </cell>
          <cell r="K476">
            <v>10</v>
          </cell>
          <cell r="L476" t="str">
            <v>小５</v>
          </cell>
          <cell r="M476" t="str">
            <v/>
          </cell>
        </row>
        <row r="477">
          <cell r="B477" t="str">
            <v>b00474</v>
          </cell>
          <cell r="C477" t="str">
            <v>B1C0030</v>
          </cell>
          <cell r="D477" t="str">
            <v>北村　沙和</v>
          </cell>
          <cell r="E477" t="str">
            <v>きたむら　さわ</v>
          </cell>
          <cell r="F477" t="str">
            <v>八戸市立柏崎小学校バトントワリング部</v>
          </cell>
          <cell r="G477" t="str">
            <v>女</v>
          </cell>
          <cell r="H477">
            <v>37851</v>
          </cell>
          <cell r="I477">
            <v>42005</v>
          </cell>
          <cell r="J477">
            <v>11</v>
          </cell>
          <cell r="K477">
            <v>10</v>
          </cell>
          <cell r="L477" t="str">
            <v>小５</v>
          </cell>
          <cell r="M477" t="str">
            <v>青森県</v>
          </cell>
        </row>
        <row r="478">
          <cell r="B478" t="str">
            <v>b00475</v>
          </cell>
          <cell r="C478" t="str">
            <v>B1C0030</v>
          </cell>
          <cell r="D478" t="str">
            <v>小笠原　有咲</v>
          </cell>
          <cell r="E478" t="str">
            <v>おがさわら　ありさ</v>
          </cell>
          <cell r="F478" t="str">
            <v>八戸市立柏崎小学校バトントワリング部</v>
          </cell>
          <cell r="G478" t="str">
            <v>女</v>
          </cell>
          <cell r="H478">
            <v>37757</v>
          </cell>
          <cell r="I478">
            <v>42005</v>
          </cell>
          <cell r="J478">
            <v>11</v>
          </cell>
          <cell r="K478">
            <v>10</v>
          </cell>
          <cell r="L478" t="str">
            <v>小５</v>
          </cell>
          <cell r="M478" t="str">
            <v>青森県</v>
          </cell>
        </row>
        <row r="479">
          <cell r="B479" t="str">
            <v>b00476</v>
          </cell>
          <cell r="C479" t="str">
            <v>B1C0030</v>
          </cell>
          <cell r="D479" t="str">
            <v>小笠原　好美</v>
          </cell>
          <cell r="E479" t="str">
            <v>おがさわら　このみ</v>
          </cell>
          <cell r="F479" t="str">
            <v>八戸市立柏崎小学校バトントワリング部</v>
          </cell>
          <cell r="G479" t="str">
            <v>女</v>
          </cell>
          <cell r="H479">
            <v>37757</v>
          </cell>
          <cell r="I479">
            <v>42005</v>
          </cell>
          <cell r="J479">
            <v>11</v>
          </cell>
          <cell r="K479">
            <v>10</v>
          </cell>
          <cell r="L479" t="str">
            <v>小５</v>
          </cell>
          <cell r="M479" t="str">
            <v>青森県</v>
          </cell>
        </row>
        <row r="480">
          <cell r="B480" t="str">
            <v>b00477</v>
          </cell>
          <cell r="C480" t="str">
            <v>B1C0030</v>
          </cell>
          <cell r="D480" t="str">
            <v>清水　青空</v>
          </cell>
          <cell r="E480" t="str">
            <v>しみず　せいら</v>
          </cell>
          <cell r="F480" t="str">
            <v>八戸市立柏崎小学校バトントワリング部</v>
          </cell>
          <cell r="G480" t="str">
            <v>女</v>
          </cell>
          <cell r="H480">
            <v>37715</v>
          </cell>
          <cell r="I480">
            <v>42005</v>
          </cell>
          <cell r="J480">
            <v>11</v>
          </cell>
          <cell r="K480">
            <v>10</v>
          </cell>
          <cell r="L480" t="str">
            <v>小５</v>
          </cell>
          <cell r="M480" t="str">
            <v>青森県</v>
          </cell>
        </row>
        <row r="481">
          <cell r="B481" t="str">
            <v>b00478</v>
          </cell>
          <cell r="C481" t="str">
            <v>B1C0030</v>
          </cell>
          <cell r="D481" t="str">
            <v>内澤　優華</v>
          </cell>
          <cell r="E481" t="str">
            <v>うちさわ　ゆうか</v>
          </cell>
          <cell r="F481" t="str">
            <v>八戸市立柏崎小学校バトントワリング部</v>
          </cell>
          <cell r="G481" t="str">
            <v>女</v>
          </cell>
          <cell r="H481">
            <v>37779</v>
          </cell>
          <cell r="I481">
            <v>42005</v>
          </cell>
          <cell r="J481">
            <v>11</v>
          </cell>
          <cell r="K481">
            <v>10</v>
          </cell>
          <cell r="L481" t="str">
            <v>小５</v>
          </cell>
          <cell r="M481" t="str">
            <v>青森県</v>
          </cell>
        </row>
        <row r="482">
          <cell r="B482" t="str">
            <v>b00479</v>
          </cell>
          <cell r="C482" t="str">
            <v>B1C0030</v>
          </cell>
          <cell r="D482" t="str">
            <v>皆川　小夏</v>
          </cell>
          <cell r="E482" t="str">
            <v>みながわ　こなつ</v>
          </cell>
          <cell r="F482" t="str">
            <v>八戸市立柏崎小学校バトントワリング部</v>
          </cell>
          <cell r="G482" t="str">
            <v>女</v>
          </cell>
          <cell r="H482">
            <v>37062</v>
          </cell>
          <cell r="I482">
            <v>42005</v>
          </cell>
          <cell r="J482">
            <v>13</v>
          </cell>
          <cell r="K482">
            <v>12</v>
          </cell>
          <cell r="L482" t="str">
            <v>中１</v>
          </cell>
          <cell r="M482" t="str">
            <v>青森県</v>
          </cell>
        </row>
        <row r="483">
          <cell r="B483" t="str">
            <v>b00480</v>
          </cell>
          <cell r="C483" t="str">
            <v>B1C0030</v>
          </cell>
          <cell r="D483" t="str">
            <v>大村　はるか</v>
          </cell>
          <cell r="E483" t="str">
            <v>おおむら　はるか</v>
          </cell>
          <cell r="F483" t="str">
            <v>八戸市立柏崎小学校バトントワリング部</v>
          </cell>
          <cell r="G483" t="str">
            <v>女</v>
          </cell>
          <cell r="H483">
            <v>37159</v>
          </cell>
          <cell r="I483">
            <v>42005</v>
          </cell>
          <cell r="J483">
            <v>13</v>
          </cell>
          <cell r="K483">
            <v>12</v>
          </cell>
          <cell r="L483" t="str">
            <v>中１</v>
          </cell>
          <cell r="M483" t="str">
            <v>青森県</v>
          </cell>
        </row>
        <row r="484">
          <cell r="B484" t="str">
            <v>b00481</v>
          </cell>
          <cell r="C484" t="str">
            <v>B1C0030</v>
          </cell>
          <cell r="D484" t="str">
            <v>金澤　優衣</v>
          </cell>
          <cell r="E484" t="str">
            <v>かなざわ　ゆい</v>
          </cell>
          <cell r="F484" t="str">
            <v>八戸市立柏崎小学校バトントワリング部</v>
          </cell>
          <cell r="G484" t="str">
            <v>女</v>
          </cell>
          <cell r="H484">
            <v>37560</v>
          </cell>
          <cell r="I484">
            <v>42005</v>
          </cell>
          <cell r="J484">
            <v>12</v>
          </cell>
          <cell r="K484">
            <v>11</v>
          </cell>
          <cell r="L484" t="str">
            <v>小６</v>
          </cell>
          <cell r="M484" t="str">
            <v>青森県</v>
          </cell>
        </row>
        <row r="485">
          <cell r="B485" t="str">
            <v>b00482</v>
          </cell>
          <cell r="C485" t="str">
            <v>B1C0030</v>
          </cell>
          <cell r="D485" t="str">
            <v>高野　咲</v>
          </cell>
          <cell r="E485" t="str">
            <v>たかの　さき</v>
          </cell>
          <cell r="F485" t="str">
            <v>八戸市立柏崎小学校バトントワリング部</v>
          </cell>
          <cell r="G485" t="str">
            <v>女</v>
          </cell>
          <cell r="H485">
            <v>37694</v>
          </cell>
          <cell r="I485">
            <v>42005</v>
          </cell>
          <cell r="J485">
            <v>11</v>
          </cell>
          <cell r="K485">
            <v>11</v>
          </cell>
          <cell r="L485" t="str">
            <v>小６</v>
          </cell>
          <cell r="M485" t="str">
            <v>青森県</v>
          </cell>
        </row>
        <row r="486">
          <cell r="B486" t="str">
            <v>b00483</v>
          </cell>
          <cell r="C486" t="str">
            <v>B1C0030</v>
          </cell>
          <cell r="D486" t="str">
            <v>青柳　りえる</v>
          </cell>
          <cell r="E486" t="str">
            <v>あおやぎ　りえる</v>
          </cell>
          <cell r="F486" t="str">
            <v>八戸市立柏崎小学校バトントワリング部</v>
          </cell>
          <cell r="G486" t="str">
            <v>女</v>
          </cell>
          <cell r="H486">
            <v>37610</v>
          </cell>
          <cell r="I486">
            <v>42005</v>
          </cell>
          <cell r="J486">
            <v>12</v>
          </cell>
          <cell r="K486">
            <v>11</v>
          </cell>
          <cell r="L486" t="str">
            <v>小６</v>
          </cell>
          <cell r="M486" t="str">
            <v>青森県</v>
          </cell>
        </row>
        <row r="487">
          <cell r="B487" t="str">
            <v>b00484</v>
          </cell>
          <cell r="C487" t="str">
            <v>B1C0030</v>
          </cell>
          <cell r="D487" t="str">
            <v>田澤　遼</v>
          </cell>
          <cell r="E487" t="str">
            <v>たざわ　はるか</v>
          </cell>
          <cell r="F487" t="str">
            <v>八戸市立柏崎小学校バトントワリング部</v>
          </cell>
          <cell r="G487" t="str">
            <v>女</v>
          </cell>
          <cell r="H487">
            <v>37687</v>
          </cell>
          <cell r="I487">
            <v>42005</v>
          </cell>
          <cell r="J487">
            <v>11</v>
          </cell>
          <cell r="K487">
            <v>11</v>
          </cell>
          <cell r="L487" t="str">
            <v>小６</v>
          </cell>
          <cell r="M487" t="str">
            <v>青森県</v>
          </cell>
        </row>
        <row r="488">
          <cell r="B488" t="str">
            <v>b00485</v>
          </cell>
          <cell r="C488" t="str">
            <v>B1C0030</v>
          </cell>
          <cell r="D488" t="str">
            <v>月館　香奈</v>
          </cell>
          <cell r="E488" t="str">
            <v>つきだて　かな</v>
          </cell>
          <cell r="F488" t="str">
            <v>八戸市立柏崎小学校バトントワリング部</v>
          </cell>
          <cell r="G488" t="str">
            <v>女</v>
          </cell>
          <cell r="H488">
            <v>37358</v>
          </cell>
          <cell r="I488">
            <v>42005</v>
          </cell>
          <cell r="J488">
            <v>12</v>
          </cell>
          <cell r="K488">
            <v>11</v>
          </cell>
          <cell r="L488" t="str">
            <v>小６</v>
          </cell>
          <cell r="M488" t="str">
            <v>青森県</v>
          </cell>
        </row>
        <row r="489">
          <cell r="B489" t="str">
            <v>b00486</v>
          </cell>
          <cell r="C489" t="str">
            <v>B1C0030</v>
          </cell>
          <cell r="D489" t="str">
            <v>木村　晴花</v>
          </cell>
          <cell r="E489" t="str">
            <v>きむら　はれか</v>
          </cell>
          <cell r="F489" t="str">
            <v>八戸市立柏崎小学校バトントワリング部</v>
          </cell>
          <cell r="G489" t="str">
            <v>女</v>
          </cell>
          <cell r="H489">
            <v>37382</v>
          </cell>
          <cell r="I489">
            <v>42005</v>
          </cell>
          <cell r="J489">
            <v>12</v>
          </cell>
          <cell r="K489">
            <v>11</v>
          </cell>
          <cell r="L489" t="str">
            <v>小６</v>
          </cell>
          <cell r="M489" t="str">
            <v>青森県</v>
          </cell>
        </row>
        <row r="490">
          <cell r="B490" t="str">
            <v>b00487</v>
          </cell>
          <cell r="C490" t="str">
            <v>B2E0031</v>
          </cell>
          <cell r="D490" t="str">
            <v>用　碧海</v>
          </cell>
          <cell r="E490" t="str">
            <v>もちい　あみ</v>
          </cell>
          <cell r="F490" t="str">
            <v>岩手女子高等学校バトントワリング部</v>
          </cell>
          <cell r="G490" t="str">
            <v>女</v>
          </cell>
          <cell r="H490">
            <v>35096</v>
          </cell>
          <cell r="I490">
            <v>42005</v>
          </cell>
          <cell r="J490">
            <v>18</v>
          </cell>
          <cell r="K490">
            <v>18</v>
          </cell>
          <cell r="L490" t="str">
            <v>大１</v>
          </cell>
          <cell r="M490" t="str">
            <v>岩手県</v>
          </cell>
        </row>
        <row r="491">
          <cell r="B491" t="str">
            <v>b00488</v>
          </cell>
          <cell r="C491" t="str">
            <v>B2E0031</v>
          </cell>
          <cell r="D491" t="str">
            <v>高橋　茉子</v>
          </cell>
          <cell r="E491" t="str">
            <v>たかはし　まこ</v>
          </cell>
          <cell r="F491" t="str">
            <v>岩手女子高等学校バトントワリング部</v>
          </cell>
          <cell r="G491" t="str">
            <v>女</v>
          </cell>
          <cell r="H491">
            <v>35058</v>
          </cell>
          <cell r="I491">
            <v>42005</v>
          </cell>
          <cell r="J491">
            <v>19</v>
          </cell>
          <cell r="K491">
            <v>18</v>
          </cell>
          <cell r="L491" t="str">
            <v>大１</v>
          </cell>
          <cell r="M491" t="str">
            <v>岩手県</v>
          </cell>
        </row>
        <row r="492">
          <cell r="B492" t="str">
            <v>b00489</v>
          </cell>
          <cell r="C492" t="str">
            <v>B2E0031</v>
          </cell>
          <cell r="D492" t="str">
            <v>田頭　未希</v>
          </cell>
          <cell r="E492" t="str">
            <v>でんどう　みき</v>
          </cell>
          <cell r="F492" t="str">
            <v>岩手女子高等学校バトントワリング部</v>
          </cell>
          <cell r="G492" t="str">
            <v>女</v>
          </cell>
          <cell r="H492">
            <v>34836</v>
          </cell>
          <cell r="I492">
            <v>42005</v>
          </cell>
          <cell r="J492">
            <v>19</v>
          </cell>
          <cell r="K492">
            <v>18</v>
          </cell>
          <cell r="L492" t="str">
            <v>大１</v>
          </cell>
          <cell r="M492" t="str">
            <v>岩手県</v>
          </cell>
        </row>
        <row r="493">
          <cell r="B493" t="str">
            <v>b00490</v>
          </cell>
          <cell r="C493" t="str">
            <v>B2E0031</v>
          </cell>
          <cell r="D493" t="str">
            <v>熊谷　彩</v>
          </cell>
          <cell r="E493" t="str">
            <v>くまがい　あや</v>
          </cell>
          <cell r="F493" t="str">
            <v>岩手女子高等学校バトントワリング部</v>
          </cell>
          <cell r="G493" t="str">
            <v>女</v>
          </cell>
          <cell r="H493">
            <v>34794</v>
          </cell>
          <cell r="I493">
            <v>42005</v>
          </cell>
          <cell r="J493">
            <v>19</v>
          </cell>
          <cell r="K493">
            <v>18</v>
          </cell>
          <cell r="L493" t="str">
            <v>大１</v>
          </cell>
          <cell r="M493" t="str">
            <v>岩手県</v>
          </cell>
        </row>
        <row r="494">
          <cell r="B494" t="str">
            <v>b00491</v>
          </cell>
          <cell r="C494" t="str">
            <v>B2E0031</v>
          </cell>
          <cell r="D494" t="str">
            <v>佐々木　萌衣</v>
          </cell>
          <cell r="E494" t="str">
            <v>ささき　もえ</v>
          </cell>
          <cell r="F494" t="str">
            <v>岩手女子高等学校バトントワリング部</v>
          </cell>
          <cell r="G494" t="str">
            <v>女</v>
          </cell>
          <cell r="H494">
            <v>35514</v>
          </cell>
          <cell r="I494">
            <v>42005</v>
          </cell>
          <cell r="J494">
            <v>17</v>
          </cell>
          <cell r="K494">
            <v>17</v>
          </cell>
          <cell r="L494" t="str">
            <v>高３</v>
          </cell>
          <cell r="M494" t="str">
            <v>岩手県</v>
          </cell>
        </row>
        <row r="495">
          <cell r="B495" t="str">
            <v>b00492</v>
          </cell>
          <cell r="C495" t="str">
            <v>B2E0031</v>
          </cell>
          <cell r="D495" t="str">
            <v>下川　ひなた</v>
          </cell>
          <cell r="E495" t="str">
            <v>しもかわ　ひなた</v>
          </cell>
          <cell r="F495" t="str">
            <v>岩手女子高等学校バトントワリング部</v>
          </cell>
          <cell r="G495" t="str">
            <v>女</v>
          </cell>
          <cell r="H495">
            <v>35447</v>
          </cell>
          <cell r="I495">
            <v>42005</v>
          </cell>
          <cell r="J495">
            <v>17</v>
          </cell>
          <cell r="K495">
            <v>17</v>
          </cell>
          <cell r="L495" t="str">
            <v>高３</v>
          </cell>
          <cell r="M495" t="str">
            <v>岩手県</v>
          </cell>
        </row>
        <row r="496">
          <cell r="B496" t="str">
            <v>b00493</v>
          </cell>
          <cell r="C496" t="str">
            <v>B2E0031</v>
          </cell>
          <cell r="D496" t="str">
            <v>藤原　みのり</v>
          </cell>
          <cell r="E496" t="str">
            <v>ふじわら　みのり</v>
          </cell>
          <cell r="F496" t="str">
            <v>岩手女子高等学校バトントワリング部</v>
          </cell>
          <cell r="G496" t="str">
            <v>女</v>
          </cell>
          <cell r="H496">
            <v>35415</v>
          </cell>
          <cell r="I496">
            <v>42005</v>
          </cell>
          <cell r="J496">
            <v>18</v>
          </cell>
          <cell r="K496">
            <v>17</v>
          </cell>
          <cell r="L496" t="str">
            <v>高３</v>
          </cell>
          <cell r="M496" t="str">
            <v>岩手県</v>
          </cell>
        </row>
        <row r="497">
          <cell r="B497" t="str">
            <v>b00494</v>
          </cell>
          <cell r="C497" t="str">
            <v>B2E0031</v>
          </cell>
          <cell r="D497" t="str">
            <v>尾久　あかり</v>
          </cell>
          <cell r="E497" t="str">
            <v>おぎゅう　あかり</v>
          </cell>
          <cell r="F497" t="str">
            <v>岩手女子高等学校バトントワリング部</v>
          </cell>
          <cell r="G497" t="str">
            <v>女</v>
          </cell>
          <cell r="H497">
            <v>35314</v>
          </cell>
          <cell r="I497">
            <v>42005</v>
          </cell>
          <cell r="J497">
            <v>18</v>
          </cell>
          <cell r="K497">
            <v>17</v>
          </cell>
          <cell r="L497" t="str">
            <v>高３</v>
          </cell>
          <cell r="M497" t="str">
            <v>岩手県</v>
          </cell>
        </row>
        <row r="498">
          <cell r="B498" t="str">
            <v>b00495</v>
          </cell>
          <cell r="C498" t="str">
            <v>B2E0031</v>
          </cell>
          <cell r="D498" t="str">
            <v>照井　華美</v>
          </cell>
          <cell r="E498" t="str">
            <v>てるい　はなみ</v>
          </cell>
          <cell r="F498" t="str">
            <v>岩手女子高等学校バトントワリング部</v>
          </cell>
          <cell r="G498" t="str">
            <v>女</v>
          </cell>
          <cell r="H498">
            <v>35810</v>
          </cell>
          <cell r="I498">
            <v>42005</v>
          </cell>
          <cell r="J498">
            <v>16</v>
          </cell>
          <cell r="K498">
            <v>16</v>
          </cell>
          <cell r="L498" t="str">
            <v>高２</v>
          </cell>
          <cell r="M498" t="str">
            <v>岩手県</v>
          </cell>
        </row>
        <row r="499">
          <cell r="B499" t="str">
            <v>b00496</v>
          </cell>
          <cell r="C499" t="str">
            <v>B2E0031</v>
          </cell>
          <cell r="D499" t="str">
            <v>浦山　あかり</v>
          </cell>
          <cell r="E499" t="str">
            <v>うらやま　あかり</v>
          </cell>
          <cell r="F499" t="str">
            <v>岩手女子高等学校バトントワリング部</v>
          </cell>
          <cell r="G499" t="str">
            <v>女</v>
          </cell>
          <cell r="H499">
            <v>35711</v>
          </cell>
          <cell r="I499">
            <v>42005</v>
          </cell>
          <cell r="J499">
            <v>17</v>
          </cell>
          <cell r="K499">
            <v>16</v>
          </cell>
          <cell r="L499" t="str">
            <v>高２</v>
          </cell>
          <cell r="M499" t="str">
            <v>岩手県</v>
          </cell>
        </row>
        <row r="500">
          <cell r="B500" t="str">
            <v>b00497</v>
          </cell>
          <cell r="C500" t="str">
            <v>B2E0031</v>
          </cell>
          <cell r="D500" t="str">
            <v>遠藤　梨紗</v>
          </cell>
          <cell r="E500" t="str">
            <v>えんどう　りさ</v>
          </cell>
          <cell r="F500" t="str">
            <v>岩手女子高等学校バトントワリング部</v>
          </cell>
          <cell r="G500" t="str">
            <v>女</v>
          </cell>
          <cell r="H500">
            <v>35868</v>
          </cell>
          <cell r="I500">
            <v>42005</v>
          </cell>
          <cell r="J500">
            <v>16</v>
          </cell>
          <cell r="K500">
            <v>16</v>
          </cell>
          <cell r="L500" t="str">
            <v>高２</v>
          </cell>
          <cell r="M500" t="str">
            <v>岩手県</v>
          </cell>
        </row>
        <row r="501">
          <cell r="B501" t="str">
            <v>b00498</v>
          </cell>
          <cell r="C501" t="str">
            <v>B3G0032</v>
          </cell>
          <cell r="D501" t="str">
            <v>小杉　比奈子</v>
          </cell>
          <cell r="E501" t="str">
            <v>こすぎ　ひなこ</v>
          </cell>
          <cell r="F501" t="str">
            <v>ＰＬ宮城ＭＢＡ</v>
          </cell>
          <cell r="G501" t="str">
            <v>女</v>
          </cell>
          <cell r="H501">
            <v>34432</v>
          </cell>
          <cell r="I501">
            <v>42005</v>
          </cell>
          <cell r="J501">
            <v>20</v>
          </cell>
          <cell r="K501">
            <v>19</v>
          </cell>
          <cell r="L501" t="str">
            <v>大２</v>
          </cell>
          <cell r="M501" t="str">
            <v>宮城県</v>
          </cell>
        </row>
        <row r="502">
          <cell r="B502" t="str">
            <v>b00499</v>
          </cell>
          <cell r="C502" t="str">
            <v>B3G0032</v>
          </cell>
          <cell r="D502" t="str">
            <v>阿部　葉月</v>
          </cell>
          <cell r="E502" t="str">
            <v>あべ　はづき</v>
          </cell>
          <cell r="F502" t="str">
            <v>ＰＬ宮城ＭＢＡ</v>
          </cell>
          <cell r="G502" t="str">
            <v>女</v>
          </cell>
          <cell r="H502">
            <v>39077</v>
          </cell>
          <cell r="I502">
            <v>42005</v>
          </cell>
          <cell r="J502">
            <v>8</v>
          </cell>
          <cell r="K502">
            <v>7</v>
          </cell>
          <cell r="L502" t="str">
            <v>小２</v>
          </cell>
          <cell r="M502" t="str">
            <v>宮城県</v>
          </cell>
        </row>
        <row r="503">
          <cell r="B503" t="str">
            <v>b00500</v>
          </cell>
          <cell r="C503" t="str">
            <v>B3G0032</v>
          </cell>
          <cell r="D503" t="str">
            <v>小関　萌日</v>
          </cell>
          <cell r="E503" t="str">
            <v>こせき　もえか</v>
          </cell>
          <cell r="F503" t="str">
            <v>ＰＬ宮城ＭＢＡ</v>
          </cell>
          <cell r="G503" t="str">
            <v>女</v>
          </cell>
          <cell r="H503">
            <v>38632</v>
          </cell>
          <cell r="I503">
            <v>42005</v>
          </cell>
          <cell r="J503">
            <v>9</v>
          </cell>
          <cell r="K503">
            <v>8</v>
          </cell>
          <cell r="L503" t="str">
            <v>小３</v>
          </cell>
          <cell r="M503" t="str">
            <v>宮城県</v>
          </cell>
        </row>
        <row r="504">
          <cell r="B504" t="str">
            <v>b00501</v>
          </cell>
          <cell r="C504" t="str">
            <v>B3G0032</v>
          </cell>
          <cell r="D504" t="str">
            <v>下平　寧々</v>
          </cell>
          <cell r="E504" t="str">
            <v>しもたい　ねね</v>
          </cell>
          <cell r="F504" t="str">
            <v>ＰＬ宮城ＭＢＡ</v>
          </cell>
          <cell r="G504" t="str">
            <v>女</v>
          </cell>
          <cell r="H504">
            <v>39241</v>
          </cell>
          <cell r="I504">
            <v>42005</v>
          </cell>
          <cell r="J504">
            <v>7</v>
          </cell>
          <cell r="K504">
            <v>6</v>
          </cell>
          <cell r="L504" t="str">
            <v>小１</v>
          </cell>
          <cell r="M504" t="str">
            <v>宮城県</v>
          </cell>
        </row>
        <row r="505">
          <cell r="B505" t="str">
            <v>b00502</v>
          </cell>
          <cell r="C505" t="str">
            <v>B3G0032</v>
          </cell>
          <cell r="D505" t="str">
            <v>天江　和樹</v>
          </cell>
          <cell r="E505" t="str">
            <v>あまえ　かずき</v>
          </cell>
          <cell r="F505" t="str">
            <v>ＰＬ宮城ＭＢＡ</v>
          </cell>
          <cell r="G505" t="str">
            <v>男</v>
          </cell>
          <cell r="H505">
            <v>38993</v>
          </cell>
          <cell r="I505">
            <v>42005</v>
          </cell>
          <cell r="J505">
            <v>8</v>
          </cell>
          <cell r="K505">
            <v>7</v>
          </cell>
          <cell r="L505" t="str">
            <v>小２</v>
          </cell>
          <cell r="M505" t="str">
            <v>宮城県</v>
          </cell>
        </row>
        <row r="506">
          <cell r="B506" t="str">
            <v>b00503</v>
          </cell>
          <cell r="C506" t="str">
            <v>B3G0032</v>
          </cell>
          <cell r="D506" t="str">
            <v>伊東　桃子</v>
          </cell>
          <cell r="E506" t="str">
            <v>いとう　ももこ</v>
          </cell>
          <cell r="F506" t="str">
            <v>ＰＬ宮城ＭＢＡ</v>
          </cell>
          <cell r="G506" t="str">
            <v>女</v>
          </cell>
          <cell r="H506">
            <v>36528</v>
          </cell>
          <cell r="I506">
            <v>42005</v>
          </cell>
          <cell r="J506">
            <v>14</v>
          </cell>
          <cell r="K506">
            <v>14</v>
          </cell>
          <cell r="L506" t="str">
            <v>中３</v>
          </cell>
          <cell r="M506" t="str">
            <v>宮城県</v>
          </cell>
        </row>
        <row r="507">
          <cell r="B507" t="str">
            <v>b00504</v>
          </cell>
          <cell r="C507" t="str">
            <v>B3G0032</v>
          </cell>
          <cell r="D507" t="str">
            <v>阿部　向日葵</v>
          </cell>
          <cell r="E507" t="str">
            <v>あべ　ひまり</v>
          </cell>
          <cell r="F507" t="str">
            <v>ＰＬ宮城ＭＢＡ</v>
          </cell>
          <cell r="G507" t="str">
            <v>女</v>
          </cell>
          <cell r="H507">
            <v>37792</v>
          </cell>
          <cell r="I507">
            <v>42005</v>
          </cell>
          <cell r="J507">
            <v>11</v>
          </cell>
          <cell r="K507">
            <v>10</v>
          </cell>
          <cell r="L507" t="str">
            <v>小５</v>
          </cell>
          <cell r="M507" t="str">
            <v>宮城県</v>
          </cell>
        </row>
        <row r="508">
          <cell r="B508" t="str">
            <v>b00505</v>
          </cell>
          <cell r="C508" t="str">
            <v>B3G0032</v>
          </cell>
          <cell r="D508" t="str">
            <v>阿部　茉日彩</v>
          </cell>
          <cell r="E508" t="str">
            <v>あべ　まひろ</v>
          </cell>
          <cell r="F508" t="str">
            <v>ＰＬ宮城ＭＢＡ</v>
          </cell>
          <cell r="G508" t="str">
            <v>女</v>
          </cell>
          <cell r="H508">
            <v>37792</v>
          </cell>
          <cell r="I508">
            <v>42005</v>
          </cell>
          <cell r="J508">
            <v>11</v>
          </cell>
          <cell r="K508">
            <v>10</v>
          </cell>
          <cell r="L508" t="str">
            <v>小５</v>
          </cell>
          <cell r="M508" t="str">
            <v>宮城県</v>
          </cell>
        </row>
        <row r="509">
          <cell r="B509" t="str">
            <v>b00506</v>
          </cell>
          <cell r="C509" t="str">
            <v>B3G0032</v>
          </cell>
          <cell r="D509" t="str">
            <v>小幡　由依</v>
          </cell>
          <cell r="E509" t="str">
            <v>おばた　ゆい</v>
          </cell>
          <cell r="F509" t="str">
            <v>ＰＬ宮城ＭＢＡ</v>
          </cell>
          <cell r="G509" t="str">
            <v>女</v>
          </cell>
          <cell r="H509">
            <v>35887</v>
          </cell>
          <cell r="I509">
            <v>42005</v>
          </cell>
          <cell r="J509">
            <v>16</v>
          </cell>
          <cell r="K509">
            <v>15</v>
          </cell>
          <cell r="L509" t="str">
            <v>高１</v>
          </cell>
          <cell r="M509" t="str">
            <v>宮城県</v>
          </cell>
        </row>
        <row r="510">
          <cell r="B510" t="str">
            <v>b00507</v>
          </cell>
          <cell r="C510" t="str">
            <v>B3G0032</v>
          </cell>
          <cell r="D510" t="str">
            <v>小幡　瑠菜</v>
          </cell>
          <cell r="E510" t="str">
            <v>おばた　るな</v>
          </cell>
          <cell r="F510" t="str">
            <v>ＰＬ宮城ＭＢＡ</v>
          </cell>
          <cell r="G510" t="str">
            <v>女</v>
          </cell>
          <cell r="H510">
            <v>37209</v>
          </cell>
          <cell r="I510">
            <v>42005</v>
          </cell>
          <cell r="J510">
            <v>13</v>
          </cell>
          <cell r="K510">
            <v>12</v>
          </cell>
          <cell r="L510" t="str">
            <v>中１</v>
          </cell>
          <cell r="M510" t="str">
            <v>宮城県</v>
          </cell>
        </row>
        <row r="511">
          <cell r="B511" t="str">
            <v>b00508</v>
          </cell>
          <cell r="C511" t="str">
            <v>B3G0032</v>
          </cell>
          <cell r="D511" t="str">
            <v>増山　友美</v>
          </cell>
          <cell r="E511" t="str">
            <v>ますやま　ゆみ</v>
          </cell>
          <cell r="F511" t="str">
            <v>ＰＬ宮城ＭＢＡ</v>
          </cell>
          <cell r="G511" t="str">
            <v>女</v>
          </cell>
          <cell r="H511">
            <v>30659</v>
          </cell>
          <cell r="I511">
            <v>42005</v>
          </cell>
          <cell r="J511">
            <v>31</v>
          </cell>
          <cell r="K511">
            <v>30</v>
          </cell>
          <cell r="L511">
            <v>30</v>
          </cell>
          <cell r="M511" t="str">
            <v>宮城県</v>
          </cell>
        </row>
        <row r="512">
          <cell r="B512" t="str">
            <v>b00509</v>
          </cell>
          <cell r="C512" t="str">
            <v>B3G0032</v>
          </cell>
          <cell r="D512" t="str">
            <v>下平　鈴</v>
          </cell>
          <cell r="E512" t="str">
            <v>しもたい　すず</v>
          </cell>
          <cell r="F512" t="str">
            <v>ＰＬ宮城ＭＢＡ</v>
          </cell>
          <cell r="G512" t="str">
            <v>女</v>
          </cell>
          <cell r="H512">
            <v>37816</v>
          </cell>
          <cell r="I512">
            <v>42005</v>
          </cell>
          <cell r="J512">
            <v>11</v>
          </cell>
          <cell r="K512">
            <v>10</v>
          </cell>
          <cell r="L512" t="str">
            <v>小５</v>
          </cell>
          <cell r="M512" t="str">
            <v>宮城県</v>
          </cell>
        </row>
        <row r="513">
          <cell r="B513" t="str">
            <v>b00510</v>
          </cell>
          <cell r="C513" t="str">
            <v>B3G0032</v>
          </cell>
          <cell r="D513" t="str">
            <v>上野　水緑</v>
          </cell>
          <cell r="E513" t="str">
            <v>うえの　みのり</v>
          </cell>
          <cell r="F513" t="str">
            <v>ＰＬ宮城ＭＢＡ</v>
          </cell>
          <cell r="G513" t="str">
            <v>女</v>
          </cell>
          <cell r="H513">
            <v>37025</v>
          </cell>
          <cell r="I513">
            <v>42005</v>
          </cell>
          <cell r="J513">
            <v>13</v>
          </cell>
          <cell r="K513">
            <v>12</v>
          </cell>
          <cell r="L513" t="str">
            <v>中１</v>
          </cell>
          <cell r="M513" t="str">
            <v>宮城県</v>
          </cell>
        </row>
        <row r="514">
          <cell r="B514" t="str">
            <v>b00511</v>
          </cell>
          <cell r="C514" t="str">
            <v>B3G0032</v>
          </cell>
          <cell r="D514" t="str">
            <v>白幡　七海</v>
          </cell>
          <cell r="E514" t="str">
            <v>しらはた　ななみ</v>
          </cell>
          <cell r="F514" t="str">
            <v>ＰＬ宮城ＭＢＡ</v>
          </cell>
          <cell r="G514" t="str">
            <v>女</v>
          </cell>
          <cell r="H514">
            <v>36717</v>
          </cell>
          <cell r="I514">
            <v>42005</v>
          </cell>
          <cell r="J514">
            <v>14</v>
          </cell>
          <cell r="K514">
            <v>13</v>
          </cell>
          <cell r="L514" t="str">
            <v>中２</v>
          </cell>
          <cell r="M514" t="str">
            <v>宮城県</v>
          </cell>
        </row>
        <row r="515">
          <cell r="B515" t="str">
            <v>b00512</v>
          </cell>
          <cell r="C515" t="str">
            <v>B3G0032</v>
          </cell>
          <cell r="D515" t="str">
            <v>守谷　瑞希</v>
          </cell>
          <cell r="E515" t="str">
            <v>もりや　みずき</v>
          </cell>
          <cell r="F515" t="str">
            <v>ＰＬ宮城ＭＢＡ</v>
          </cell>
          <cell r="G515" t="str">
            <v>女</v>
          </cell>
          <cell r="H515">
            <v>37259</v>
          </cell>
          <cell r="I515">
            <v>42005</v>
          </cell>
          <cell r="J515">
            <v>12</v>
          </cell>
          <cell r="K515">
            <v>12</v>
          </cell>
          <cell r="L515" t="str">
            <v>中１</v>
          </cell>
          <cell r="M515" t="str">
            <v>宮城県</v>
          </cell>
        </row>
        <row r="516">
          <cell r="B516" t="str">
            <v>b00513</v>
          </cell>
          <cell r="C516" t="str">
            <v>B3G0032</v>
          </cell>
          <cell r="D516" t="str">
            <v>右田　悠</v>
          </cell>
          <cell r="E516" t="str">
            <v>みぎた　はるか</v>
          </cell>
          <cell r="F516" t="str">
            <v>ＰＬ宮城ＭＢＡ</v>
          </cell>
          <cell r="G516" t="str">
            <v>女</v>
          </cell>
          <cell r="H516">
            <v>37009</v>
          </cell>
          <cell r="I516">
            <v>42005</v>
          </cell>
          <cell r="J516">
            <v>13</v>
          </cell>
          <cell r="K516">
            <v>12</v>
          </cell>
          <cell r="L516" t="str">
            <v>中１</v>
          </cell>
          <cell r="M516" t="str">
            <v>宮城県</v>
          </cell>
        </row>
        <row r="517">
          <cell r="B517" t="str">
            <v>b00514</v>
          </cell>
          <cell r="C517" t="str">
            <v>B3G0032</v>
          </cell>
          <cell r="D517" t="str">
            <v>白川　樹里</v>
          </cell>
          <cell r="E517" t="str">
            <v>しらかわ　きり</v>
          </cell>
          <cell r="F517" t="str">
            <v>ＰＬ宮城ＭＢＡ</v>
          </cell>
          <cell r="G517" t="str">
            <v>女</v>
          </cell>
          <cell r="H517">
            <v>37901</v>
          </cell>
          <cell r="I517">
            <v>42005</v>
          </cell>
          <cell r="J517">
            <v>11</v>
          </cell>
          <cell r="K517">
            <v>10</v>
          </cell>
          <cell r="L517" t="str">
            <v>小５</v>
          </cell>
          <cell r="M517" t="str">
            <v>宮城県</v>
          </cell>
        </row>
        <row r="518">
          <cell r="B518" t="str">
            <v>b00515</v>
          </cell>
          <cell r="C518" t="str">
            <v>B3G0032</v>
          </cell>
          <cell r="D518" t="str">
            <v>横山　千乃</v>
          </cell>
          <cell r="E518" t="str">
            <v>よこやま　ちの</v>
          </cell>
          <cell r="F518" t="str">
            <v>ＰＬ宮城ＭＢＡ</v>
          </cell>
          <cell r="G518" t="str">
            <v>女</v>
          </cell>
          <cell r="H518">
            <v>38540</v>
          </cell>
          <cell r="I518">
            <v>42005</v>
          </cell>
          <cell r="J518">
            <v>9</v>
          </cell>
          <cell r="K518">
            <v>8</v>
          </cell>
          <cell r="L518" t="str">
            <v>小３</v>
          </cell>
          <cell r="M518" t="str">
            <v>宮城県</v>
          </cell>
        </row>
        <row r="519">
          <cell r="B519" t="str">
            <v>b00516</v>
          </cell>
          <cell r="C519" t="str">
            <v>B3G0032</v>
          </cell>
          <cell r="D519" t="str">
            <v>木曽　裕美江</v>
          </cell>
          <cell r="E519" t="str">
            <v>きそ　ゆみえ</v>
          </cell>
          <cell r="F519" t="str">
            <v>ＰＬ宮城ＭＢＡ</v>
          </cell>
          <cell r="G519" t="str">
            <v>女</v>
          </cell>
          <cell r="H519">
            <v>36346</v>
          </cell>
          <cell r="I519">
            <v>42005</v>
          </cell>
          <cell r="J519">
            <v>15</v>
          </cell>
          <cell r="K519">
            <v>14</v>
          </cell>
          <cell r="L519" t="str">
            <v>中３</v>
          </cell>
          <cell r="M519" t="str">
            <v>宮城県</v>
          </cell>
        </row>
        <row r="520">
          <cell r="B520" t="str">
            <v>b00517</v>
          </cell>
          <cell r="C520" t="str">
            <v>B3G0032</v>
          </cell>
          <cell r="D520" t="str">
            <v>木曽　登萌江</v>
          </cell>
          <cell r="E520" t="str">
            <v>きそ　ともえ</v>
          </cell>
          <cell r="F520" t="str">
            <v>ＰＬ宮城ＭＢＡ</v>
          </cell>
          <cell r="G520" t="str">
            <v>女</v>
          </cell>
          <cell r="H520">
            <v>38088</v>
          </cell>
          <cell r="I520">
            <v>42005</v>
          </cell>
          <cell r="J520">
            <v>10</v>
          </cell>
          <cell r="K520">
            <v>9</v>
          </cell>
          <cell r="L520" t="str">
            <v>小４</v>
          </cell>
          <cell r="M520" t="str">
            <v>宮城県</v>
          </cell>
        </row>
        <row r="521">
          <cell r="B521" t="str">
            <v>b00518</v>
          </cell>
          <cell r="C521" t="str">
            <v>B3G0032</v>
          </cell>
          <cell r="D521" t="str">
            <v>佐藤　音寧</v>
          </cell>
          <cell r="E521" t="str">
            <v>さとう　ねね</v>
          </cell>
          <cell r="F521" t="str">
            <v>ＰＬ宮城ＭＢＡ</v>
          </cell>
          <cell r="G521" t="str">
            <v>女</v>
          </cell>
          <cell r="H521">
            <v>35062</v>
          </cell>
          <cell r="I521">
            <v>42005</v>
          </cell>
          <cell r="J521">
            <v>19</v>
          </cell>
          <cell r="K521">
            <v>18</v>
          </cell>
          <cell r="L521" t="str">
            <v>大１</v>
          </cell>
          <cell r="M521" t="str">
            <v>宮城県</v>
          </cell>
        </row>
        <row r="522">
          <cell r="B522" t="str">
            <v>b00519</v>
          </cell>
          <cell r="C522" t="str">
            <v>B3G0032</v>
          </cell>
          <cell r="D522" t="str">
            <v>横橋　美月</v>
          </cell>
          <cell r="E522" t="str">
            <v>よこはし　みづき</v>
          </cell>
          <cell r="F522" t="str">
            <v>ＰＬ宮城ＭＢＡ</v>
          </cell>
          <cell r="G522" t="str">
            <v>女</v>
          </cell>
          <cell r="H522">
            <v>36004</v>
          </cell>
          <cell r="I522">
            <v>42005</v>
          </cell>
          <cell r="J522">
            <v>16</v>
          </cell>
          <cell r="K522">
            <v>15</v>
          </cell>
          <cell r="L522" t="str">
            <v>高１</v>
          </cell>
          <cell r="M522" t="str">
            <v>宮城県</v>
          </cell>
        </row>
        <row r="523">
          <cell r="B523" t="str">
            <v>b00520</v>
          </cell>
          <cell r="C523" t="str">
            <v>B3G0032</v>
          </cell>
          <cell r="D523" t="str">
            <v>菅生　麗</v>
          </cell>
          <cell r="E523" t="str">
            <v>すごう　うらら</v>
          </cell>
          <cell r="F523" t="str">
            <v>ＰＬ宮城ＭＢＡ</v>
          </cell>
          <cell r="G523" t="str">
            <v>女</v>
          </cell>
          <cell r="H523">
            <v>36053</v>
          </cell>
          <cell r="I523">
            <v>42005</v>
          </cell>
          <cell r="J523">
            <v>16</v>
          </cell>
          <cell r="K523">
            <v>15</v>
          </cell>
          <cell r="L523" t="str">
            <v>高１</v>
          </cell>
          <cell r="M523" t="str">
            <v>宮城県</v>
          </cell>
        </row>
        <row r="524">
          <cell r="B524" t="str">
            <v>b00521</v>
          </cell>
          <cell r="C524" t="str">
            <v>B3G0032</v>
          </cell>
          <cell r="D524" t="str">
            <v>村上　優香</v>
          </cell>
          <cell r="E524" t="str">
            <v>むらかみ　ゆうか</v>
          </cell>
          <cell r="F524" t="str">
            <v>ＰＬ宮城ＭＢＡ</v>
          </cell>
          <cell r="G524" t="str">
            <v>女</v>
          </cell>
          <cell r="H524">
            <v>36274</v>
          </cell>
          <cell r="I524">
            <v>42005</v>
          </cell>
          <cell r="J524">
            <v>15</v>
          </cell>
          <cell r="K524">
            <v>14</v>
          </cell>
          <cell r="L524" t="str">
            <v>中３</v>
          </cell>
          <cell r="M524" t="str">
            <v>宮城県</v>
          </cell>
        </row>
        <row r="525">
          <cell r="B525" t="str">
            <v>b00522</v>
          </cell>
          <cell r="C525" t="str">
            <v>B3G0032</v>
          </cell>
          <cell r="D525" t="str">
            <v>天江　美優</v>
          </cell>
          <cell r="E525" t="str">
            <v>あまえ　みゆう</v>
          </cell>
          <cell r="F525" t="str">
            <v>ＰＬ宮城ＭＢＡ</v>
          </cell>
          <cell r="G525" t="str">
            <v>女</v>
          </cell>
          <cell r="H525">
            <v>36420</v>
          </cell>
          <cell r="I525">
            <v>42005</v>
          </cell>
          <cell r="J525">
            <v>15</v>
          </cell>
          <cell r="K525">
            <v>14</v>
          </cell>
          <cell r="L525" t="str">
            <v>中３</v>
          </cell>
          <cell r="M525" t="str">
            <v>宮城県</v>
          </cell>
        </row>
        <row r="526">
          <cell r="B526" t="str">
            <v>b00523</v>
          </cell>
          <cell r="C526" t="str">
            <v>B3G0032</v>
          </cell>
          <cell r="D526" t="str">
            <v>天江　拓也</v>
          </cell>
          <cell r="E526" t="str">
            <v>あまえ　たくや</v>
          </cell>
          <cell r="F526" t="str">
            <v>ＰＬ宮城ＭＢＡ</v>
          </cell>
          <cell r="G526" t="str">
            <v>男</v>
          </cell>
          <cell r="H526">
            <v>37199</v>
          </cell>
          <cell r="I526">
            <v>42005</v>
          </cell>
          <cell r="J526">
            <v>13</v>
          </cell>
          <cell r="K526">
            <v>12</v>
          </cell>
          <cell r="L526" t="str">
            <v>中１</v>
          </cell>
          <cell r="M526" t="str">
            <v>宮城県</v>
          </cell>
        </row>
        <row r="527">
          <cell r="B527" t="str">
            <v>b00524</v>
          </cell>
          <cell r="C527" t="str">
            <v>B3G0032</v>
          </cell>
          <cell r="D527" t="str">
            <v>石堂　祈</v>
          </cell>
          <cell r="E527" t="str">
            <v>いしどう　いのり</v>
          </cell>
          <cell r="F527" t="str">
            <v>ＰＬ宮城ＭＢＡ</v>
          </cell>
          <cell r="G527" t="str">
            <v>女</v>
          </cell>
          <cell r="H527">
            <v>36773</v>
          </cell>
          <cell r="I527">
            <v>42005</v>
          </cell>
          <cell r="J527">
            <v>14</v>
          </cell>
          <cell r="K527">
            <v>13</v>
          </cell>
          <cell r="L527" t="str">
            <v>中２</v>
          </cell>
          <cell r="M527" t="str">
            <v>宮城県</v>
          </cell>
        </row>
        <row r="528">
          <cell r="B528" t="str">
            <v>b00525</v>
          </cell>
          <cell r="C528" t="str">
            <v>B3G0032</v>
          </cell>
          <cell r="D528" t="str">
            <v>佐藤　凜奈</v>
          </cell>
          <cell r="E528" t="str">
            <v>さとう　りんな</v>
          </cell>
          <cell r="F528" t="str">
            <v>ＰＬ宮城ＭＢＡ</v>
          </cell>
          <cell r="G528" t="str">
            <v>女</v>
          </cell>
          <cell r="H528">
            <v>36975</v>
          </cell>
          <cell r="I528">
            <v>42005</v>
          </cell>
          <cell r="J528">
            <v>13</v>
          </cell>
          <cell r="K528">
            <v>13</v>
          </cell>
          <cell r="L528" t="str">
            <v>中２</v>
          </cell>
          <cell r="M528" t="str">
            <v>宮城県</v>
          </cell>
        </row>
        <row r="529">
          <cell r="B529" t="str">
            <v>b00526</v>
          </cell>
          <cell r="C529" t="str">
            <v>B3G0032</v>
          </cell>
          <cell r="D529" t="str">
            <v>金澤　亜優</v>
          </cell>
          <cell r="E529" t="str">
            <v>かなざわ　あゆ</v>
          </cell>
          <cell r="F529" t="str">
            <v>ＰＬ宮城ＭＢＡ</v>
          </cell>
          <cell r="G529" t="str">
            <v>女</v>
          </cell>
          <cell r="H529">
            <v>37301</v>
          </cell>
          <cell r="I529">
            <v>42005</v>
          </cell>
          <cell r="J529">
            <v>12</v>
          </cell>
          <cell r="K529">
            <v>12</v>
          </cell>
          <cell r="L529" t="str">
            <v>中１</v>
          </cell>
          <cell r="M529" t="str">
            <v>宮城県</v>
          </cell>
        </row>
        <row r="530">
          <cell r="B530" t="str">
            <v>b00527</v>
          </cell>
          <cell r="C530" t="str">
            <v>B3G0032</v>
          </cell>
          <cell r="D530" t="str">
            <v>川邊　葉月</v>
          </cell>
          <cell r="E530" t="str">
            <v>かわべ　はづき</v>
          </cell>
          <cell r="F530" t="str">
            <v>ＰＬ宮城ＭＢＡ</v>
          </cell>
          <cell r="G530" t="str">
            <v>女</v>
          </cell>
          <cell r="H530">
            <v>37133</v>
          </cell>
          <cell r="I530">
            <v>42005</v>
          </cell>
          <cell r="J530">
            <v>13</v>
          </cell>
          <cell r="K530">
            <v>12</v>
          </cell>
          <cell r="L530" t="str">
            <v>中１</v>
          </cell>
          <cell r="M530" t="str">
            <v>宮城県</v>
          </cell>
        </row>
        <row r="531">
          <cell r="B531" t="str">
            <v>b00528</v>
          </cell>
          <cell r="C531" t="str">
            <v>B3G0032</v>
          </cell>
          <cell r="D531" t="str">
            <v>須田　まりあ</v>
          </cell>
          <cell r="E531" t="str">
            <v>すだ　まりあ</v>
          </cell>
          <cell r="F531" t="str">
            <v>ＰＬ宮城ＭＢＡ</v>
          </cell>
          <cell r="G531" t="str">
            <v>女</v>
          </cell>
          <cell r="H531">
            <v>37428</v>
          </cell>
          <cell r="I531">
            <v>42005</v>
          </cell>
          <cell r="J531">
            <v>12</v>
          </cell>
          <cell r="K531">
            <v>11</v>
          </cell>
          <cell r="L531" t="str">
            <v>小６</v>
          </cell>
          <cell r="M531" t="str">
            <v>宮城県</v>
          </cell>
        </row>
        <row r="532">
          <cell r="B532" t="str">
            <v>b00529</v>
          </cell>
          <cell r="C532" t="str">
            <v>B3G0032</v>
          </cell>
          <cell r="D532" t="str">
            <v>天江　真優</v>
          </cell>
          <cell r="E532" t="str">
            <v>あまえ　まゆ</v>
          </cell>
          <cell r="F532" t="str">
            <v>ＰＬ宮城ＭＢＡ</v>
          </cell>
          <cell r="G532" t="str">
            <v>女</v>
          </cell>
          <cell r="H532">
            <v>38017</v>
          </cell>
          <cell r="I532">
            <v>42005</v>
          </cell>
          <cell r="J532">
            <v>10</v>
          </cell>
          <cell r="K532">
            <v>10</v>
          </cell>
          <cell r="L532" t="str">
            <v>小５</v>
          </cell>
          <cell r="M532" t="str">
            <v>宮城県</v>
          </cell>
        </row>
        <row r="533">
          <cell r="B533" t="str">
            <v>b00530</v>
          </cell>
          <cell r="C533" t="str">
            <v>B3G0032</v>
          </cell>
          <cell r="D533" t="str">
            <v>嶺岸　あり菜</v>
          </cell>
          <cell r="E533" t="str">
            <v>みねぎし　ありな</v>
          </cell>
          <cell r="F533" t="str">
            <v>ＰＬ宮城ＭＢＡ</v>
          </cell>
          <cell r="G533" t="str">
            <v>女</v>
          </cell>
          <cell r="H533">
            <v>38470</v>
          </cell>
          <cell r="I533">
            <v>42005</v>
          </cell>
          <cell r="J533">
            <v>9</v>
          </cell>
          <cell r="K533">
            <v>8</v>
          </cell>
          <cell r="L533" t="str">
            <v>小３</v>
          </cell>
          <cell r="M533" t="str">
            <v>宮城県</v>
          </cell>
        </row>
        <row r="534">
          <cell r="B534" t="str">
            <v>b00531</v>
          </cell>
          <cell r="C534" t="str">
            <v>B3G0032</v>
          </cell>
          <cell r="D534" t="str">
            <v>嶺岸　わか葉</v>
          </cell>
          <cell r="E534" t="str">
            <v>みねぎし　わかば</v>
          </cell>
          <cell r="F534" t="str">
            <v>ＰＬ宮城ＭＢＡ</v>
          </cell>
          <cell r="G534" t="str">
            <v>女</v>
          </cell>
          <cell r="H534">
            <v>37329</v>
          </cell>
          <cell r="I534">
            <v>42005</v>
          </cell>
          <cell r="J534">
            <v>12</v>
          </cell>
          <cell r="K534">
            <v>12</v>
          </cell>
          <cell r="L534" t="str">
            <v>中１</v>
          </cell>
          <cell r="M534" t="str">
            <v>宮城県</v>
          </cell>
        </row>
        <row r="535">
          <cell r="B535" t="str">
            <v>b00532</v>
          </cell>
          <cell r="C535" t="str">
            <v>B3G0032</v>
          </cell>
          <cell r="D535" t="str">
            <v>山本　成葉</v>
          </cell>
          <cell r="E535" t="str">
            <v>やまもと　なるは</v>
          </cell>
          <cell r="F535" t="str">
            <v>ＰＬ宮城ＭＢＡ</v>
          </cell>
          <cell r="G535" t="str">
            <v>女</v>
          </cell>
          <cell r="H535">
            <v>36308</v>
          </cell>
          <cell r="I535">
            <v>42005</v>
          </cell>
          <cell r="J535">
            <v>15</v>
          </cell>
          <cell r="K535">
            <v>14</v>
          </cell>
          <cell r="L535" t="str">
            <v>中３</v>
          </cell>
          <cell r="M535" t="str">
            <v>宮城県</v>
          </cell>
        </row>
        <row r="536">
          <cell r="B536" t="str">
            <v>b00533</v>
          </cell>
          <cell r="C536" t="str">
            <v>B3G0032</v>
          </cell>
          <cell r="D536" t="str">
            <v>阿部　名那子</v>
          </cell>
          <cell r="E536" t="str">
            <v>あべ　ななこ</v>
          </cell>
          <cell r="F536" t="str">
            <v>ＰＬ宮城ＭＢＡ</v>
          </cell>
          <cell r="G536" t="str">
            <v>女</v>
          </cell>
          <cell r="H536">
            <v>36476</v>
          </cell>
          <cell r="I536">
            <v>42005</v>
          </cell>
          <cell r="J536">
            <v>15</v>
          </cell>
          <cell r="K536">
            <v>14</v>
          </cell>
          <cell r="L536" t="str">
            <v>中３</v>
          </cell>
          <cell r="M536" t="str">
            <v>宮城県</v>
          </cell>
        </row>
        <row r="537">
          <cell r="B537" t="str">
            <v>b00534</v>
          </cell>
          <cell r="C537" t="str">
            <v>B3G0032</v>
          </cell>
          <cell r="D537" t="str">
            <v>志済　梨佐</v>
          </cell>
          <cell r="E537" t="str">
            <v>しさい　りさ</v>
          </cell>
          <cell r="F537" t="str">
            <v>ＰＬ宮城ＭＢＡ</v>
          </cell>
          <cell r="G537" t="str">
            <v>女</v>
          </cell>
          <cell r="H537">
            <v>36995</v>
          </cell>
          <cell r="I537">
            <v>42005</v>
          </cell>
          <cell r="J537">
            <v>13</v>
          </cell>
          <cell r="K537">
            <v>12</v>
          </cell>
          <cell r="L537" t="str">
            <v>中１</v>
          </cell>
          <cell r="M537" t="str">
            <v>宮城県</v>
          </cell>
        </row>
        <row r="538">
          <cell r="B538" t="str">
            <v>b00535</v>
          </cell>
          <cell r="C538" t="str">
            <v>B3G0032</v>
          </cell>
          <cell r="D538" t="str">
            <v>阿部　里衣子</v>
          </cell>
          <cell r="E538" t="str">
            <v>あべ　りえこ</v>
          </cell>
          <cell r="F538" t="str">
            <v>ＰＬ宮城ＭＢＡ</v>
          </cell>
          <cell r="G538" t="str">
            <v>女</v>
          </cell>
          <cell r="H538">
            <v>37073</v>
          </cell>
          <cell r="I538">
            <v>42005</v>
          </cell>
          <cell r="J538">
            <v>13</v>
          </cell>
          <cell r="K538">
            <v>12</v>
          </cell>
          <cell r="L538" t="str">
            <v>中１</v>
          </cell>
          <cell r="M538" t="str">
            <v>宮城県</v>
          </cell>
        </row>
        <row r="539">
          <cell r="B539" t="str">
            <v>b00536</v>
          </cell>
          <cell r="C539" t="str">
            <v>B3G0032</v>
          </cell>
          <cell r="D539" t="str">
            <v>山本　千成</v>
          </cell>
          <cell r="E539" t="str">
            <v>やまもと　ちなり</v>
          </cell>
          <cell r="F539" t="str">
            <v>ＰＬ宮城ＭＢＡ</v>
          </cell>
          <cell r="G539" t="str">
            <v>女</v>
          </cell>
          <cell r="H539">
            <v>37508</v>
          </cell>
          <cell r="I539">
            <v>42005</v>
          </cell>
          <cell r="J539">
            <v>12</v>
          </cell>
          <cell r="K539">
            <v>11</v>
          </cell>
          <cell r="L539" t="str">
            <v>小６</v>
          </cell>
          <cell r="M539" t="str">
            <v>宮城県</v>
          </cell>
        </row>
        <row r="540">
          <cell r="B540" t="str">
            <v>b00537</v>
          </cell>
          <cell r="C540" t="str">
            <v>B3G0032</v>
          </cell>
          <cell r="D540" t="str">
            <v>平島　美貴</v>
          </cell>
          <cell r="E540" t="str">
            <v>ひらしま　みき</v>
          </cell>
          <cell r="F540" t="str">
            <v>ＰＬ宮城ＭＢＡ</v>
          </cell>
          <cell r="G540" t="str">
            <v>女</v>
          </cell>
          <cell r="H540">
            <v>33733</v>
          </cell>
          <cell r="I540">
            <v>42005</v>
          </cell>
          <cell r="J540">
            <v>22</v>
          </cell>
          <cell r="K540">
            <v>21</v>
          </cell>
          <cell r="L540" t="str">
            <v>大４</v>
          </cell>
          <cell r="M540" t="str">
            <v>宮城県</v>
          </cell>
        </row>
        <row r="541">
          <cell r="B541" t="str">
            <v>b00538</v>
          </cell>
          <cell r="C541" t="str">
            <v>B2C0033</v>
          </cell>
          <cell r="D541" t="str">
            <v>森住　千穂</v>
          </cell>
          <cell r="E541" t="str">
            <v>もりずみ　ちほ</v>
          </cell>
          <cell r="F541" t="str">
            <v>奥州市立真城小学校バトンクラブ</v>
          </cell>
          <cell r="G541" t="str">
            <v>女</v>
          </cell>
          <cell r="H541">
            <v>37168</v>
          </cell>
          <cell r="I541">
            <v>42005</v>
          </cell>
          <cell r="J541">
            <v>13</v>
          </cell>
          <cell r="K541">
            <v>12</v>
          </cell>
          <cell r="L541" t="str">
            <v>中１</v>
          </cell>
          <cell r="M541" t="str">
            <v>岩手県</v>
          </cell>
        </row>
        <row r="542">
          <cell r="B542" t="str">
            <v>b00539</v>
          </cell>
          <cell r="C542" t="str">
            <v>B2C0033</v>
          </cell>
          <cell r="D542" t="str">
            <v>小野　茜</v>
          </cell>
          <cell r="E542" t="str">
            <v>おの　あかね</v>
          </cell>
          <cell r="F542" t="str">
            <v>奥州市立真城小学校バトンクラブ</v>
          </cell>
          <cell r="G542" t="str">
            <v>女</v>
          </cell>
          <cell r="H542">
            <v>37021</v>
          </cell>
          <cell r="I542">
            <v>42005</v>
          </cell>
          <cell r="J542">
            <v>13</v>
          </cell>
          <cell r="K542">
            <v>12</v>
          </cell>
          <cell r="L542" t="str">
            <v>中１</v>
          </cell>
          <cell r="M542" t="str">
            <v>岩手県</v>
          </cell>
        </row>
        <row r="543">
          <cell r="B543" t="str">
            <v>b00540</v>
          </cell>
          <cell r="C543" t="str">
            <v>B2C0033</v>
          </cell>
          <cell r="D543" t="str">
            <v>秋山　紗奈</v>
          </cell>
          <cell r="E543" t="str">
            <v>あきやま　さな</v>
          </cell>
          <cell r="F543" t="str">
            <v>奥州市立真城小学校バトンクラブ</v>
          </cell>
          <cell r="G543" t="str">
            <v>女</v>
          </cell>
          <cell r="H543">
            <v>37119</v>
          </cell>
          <cell r="I543">
            <v>42005</v>
          </cell>
          <cell r="J543">
            <v>13</v>
          </cell>
          <cell r="K543">
            <v>12</v>
          </cell>
          <cell r="L543" t="str">
            <v>中１</v>
          </cell>
          <cell r="M543" t="str">
            <v>岩手県</v>
          </cell>
        </row>
        <row r="544">
          <cell r="B544" t="str">
            <v>b00541</v>
          </cell>
          <cell r="C544" t="str">
            <v>B2C0033</v>
          </cell>
          <cell r="D544" t="str">
            <v>小野寺　芽衣</v>
          </cell>
          <cell r="E544" t="str">
            <v>おのでら　めい</v>
          </cell>
          <cell r="F544" t="str">
            <v>奥州市立真城小学校バトンクラブ</v>
          </cell>
          <cell r="G544" t="str">
            <v>女</v>
          </cell>
          <cell r="H544">
            <v>37102</v>
          </cell>
          <cell r="I544">
            <v>42005</v>
          </cell>
          <cell r="J544">
            <v>13</v>
          </cell>
          <cell r="K544">
            <v>12</v>
          </cell>
          <cell r="L544" t="str">
            <v>中１</v>
          </cell>
          <cell r="M544" t="str">
            <v>岩手県</v>
          </cell>
        </row>
        <row r="545">
          <cell r="B545" t="str">
            <v>b00542</v>
          </cell>
          <cell r="C545" t="str">
            <v>B2C0033</v>
          </cell>
          <cell r="D545" t="str">
            <v>小澤　美梨</v>
          </cell>
          <cell r="E545" t="str">
            <v>おざわ　みり</v>
          </cell>
          <cell r="F545" t="str">
            <v>奥州市立真城小学校バトンクラブ</v>
          </cell>
          <cell r="G545" t="str">
            <v>女</v>
          </cell>
          <cell r="H545">
            <v>37243</v>
          </cell>
          <cell r="I545">
            <v>42005</v>
          </cell>
          <cell r="J545">
            <v>13</v>
          </cell>
          <cell r="K545">
            <v>12</v>
          </cell>
          <cell r="L545" t="str">
            <v>中１</v>
          </cell>
          <cell r="M545" t="str">
            <v>岩手県</v>
          </cell>
        </row>
        <row r="546">
          <cell r="B546" t="str">
            <v>b00543</v>
          </cell>
          <cell r="C546" t="str">
            <v>B2C0033</v>
          </cell>
          <cell r="D546" t="str">
            <v>千葉　向莉</v>
          </cell>
          <cell r="E546" t="str">
            <v>ちば　ひまり</v>
          </cell>
          <cell r="F546" t="str">
            <v>奥州市立真城小学校バトンクラブ</v>
          </cell>
          <cell r="G546" t="str">
            <v>女</v>
          </cell>
          <cell r="H546">
            <v>37253</v>
          </cell>
          <cell r="I546">
            <v>42005</v>
          </cell>
          <cell r="J546">
            <v>13</v>
          </cell>
          <cell r="K546">
            <v>12</v>
          </cell>
          <cell r="L546" t="str">
            <v>中１</v>
          </cell>
          <cell r="M546" t="str">
            <v>岩手県</v>
          </cell>
        </row>
        <row r="547">
          <cell r="B547" t="str">
            <v>b00544</v>
          </cell>
          <cell r="C547" t="str">
            <v>B2C0033</v>
          </cell>
          <cell r="D547" t="str">
            <v>中村　香保子</v>
          </cell>
          <cell r="E547" t="str">
            <v>なかむら　かほこ</v>
          </cell>
          <cell r="F547" t="str">
            <v>奥州市立真城小学校バトンクラブ</v>
          </cell>
          <cell r="G547" t="str">
            <v>女</v>
          </cell>
          <cell r="H547">
            <v>37058</v>
          </cell>
          <cell r="I547">
            <v>42005</v>
          </cell>
          <cell r="J547">
            <v>13</v>
          </cell>
          <cell r="K547">
            <v>12</v>
          </cell>
          <cell r="L547" t="str">
            <v>中１</v>
          </cell>
          <cell r="M547" t="str">
            <v>岩手県</v>
          </cell>
        </row>
        <row r="548">
          <cell r="B548" t="str">
            <v>b00545</v>
          </cell>
          <cell r="C548" t="str">
            <v>B2C0033</v>
          </cell>
          <cell r="D548" t="str">
            <v>藤原　茉凛</v>
          </cell>
          <cell r="E548" t="str">
            <v>ふじわら　まりん</v>
          </cell>
          <cell r="F548" t="str">
            <v>奥州市立真城小学校バトンクラブ</v>
          </cell>
          <cell r="G548" t="str">
            <v>女</v>
          </cell>
          <cell r="H548">
            <v>38258</v>
          </cell>
          <cell r="I548">
            <v>42005</v>
          </cell>
          <cell r="J548">
            <v>10</v>
          </cell>
          <cell r="K548">
            <v>9</v>
          </cell>
          <cell r="L548" t="str">
            <v>小４</v>
          </cell>
          <cell r="M548" t="str">
            <v>岩手県</v>
          </cell>
        </row>
        <row r="549">
          <cell r="B549" t="str">
            <v>b00546</v>
          </cell>
          <cell r="C549" t="str">
            <v>B4C0034</v>
          </cell>
          <cell r="D549" t="str">
            <v>後藤　いぶき</v>
          </cell>
          <cell r="E549" t="str">
            <v>ごとう　いぶき</v>
          </cell>
          <cell r="F549" t="str">
            <v>横手市立十文字第一小学校バトン部</v>
          </cell>
          <cell r="G549" t="str">
            <v>女</v>
          </cell>
          <cell r="H549">
            <v>37786</v>
          </cell>
          <cell r="I549">
            <v>42005</v>
          </cell>
          <cell r="J549">
            <v>11</v>
          </cell>
          <cell r="K549">
            <v>10</v>
          </cell>
          <cell r="L549" t="str">
            <v>小５</v>
          </cell>
          <cell r="M549" t="str">
            <v>秋田県</v>
          </cell>
        </row>
        <row r="550">
          <cell r="B550" t="str">
            <v>b00547</v>
          </cell>
          <cell r="C550" t="str">
            <v>B4C0034</v>
          </cell>
          <cell r="D550" t="str">
            <v>佐藤　悠乃</v>
          </cell>
          <cell r="E550" t="str">
            <v>さとう　ゆの</v>
          </cell>
          <cell r="F550" t="str">
            <v>横手市立十文字第一小学校バトン部</v>
          </cell>
          <cell r="G550" t="str">
            <v>女</v>
          </cell>
          <cell r="H550">
            <v>37766</v>
          </cell>
          <cell r="I550">
            <v>42005</v>
          </cell>
          <cell r="J550">
            <v>11</v>
          </cell>
          <cell r="K550">
            <v>10</v>
          </cell>
          <cell r="L550" t="str">
            <v>小５</v>
          </cell>
          <cell r="M550" t="str">
            <v>秋田県</v>
          </cell>
        </row>
        <row r="551">
          <cell r="B551" t="str">
            <v>b00548</v>
          </cell>
          <cell r="C551" t="str">
            <v>B4C0034</v>
          </cell>
          <cell r="D551" t="str">
            <v>高橋　采夢</v>
          </cell>
          <cell r="E551" t="str">
            <v>たかはし　あゆ</v>
          </cell>
          <cell r="F551" t="str">
            <v>横手市立十文字第一小学校バトン部</v>
          </cell>
          <cell r="G551" t="str">
            <v>女</v>
          </cell>
          <cell r="H551">
            <v>37840</v>
          </cell>
          <cell r="I551">
            <v>42005</v>
          </cell>
          <cell r="J551">
            <v>11</v>
          </cell>
          <cell r="K551">
            <v>10</v>
          </cell>
          <cell r="L551" t="str">
            <v>小５</v>
          </cell>
          <cell r="M551" t="str">
            <v>秋田県</v>
          </cell>
        </row>
        <row r="552">
          <cell r="B552" t="str">
            <v>b00549</v>
          </cell>
          <cell r="C552" t="str">
            <v>B4C0034</v>
          </cell>
          <cell r="D552" t="str">
            <v>齊藤　彩乃</v>
          </cell>
          <cell r="E552" t="str">
            <v>さいとう　あやの</v>
          </cell>
          <cell r="F552" t="str">
            <v>横手市立十文字第一小学校バトン部</v>
          </cell>
          <cell r="G552" t="str">
            <v>女</v>
          </cell>
          <cell r="H552">
            <v>37895</v>
          </cell>
          <cell r="I552">
            <v>42005</v>
          </cell>
          <cell r="J552">
            <v>11</v>
          </cell>
          <cell r="K552">
            <v>10</v>
          </cell>
          <cell r="L552" t="str">
            <v>小５</v>
          </cell>
          <cell r="M552" t="str">
            <v>秋田県</v>
          </cell>
        </row>
        <row r="553">
          <cell r="B553" t="str">
            <v>b00550</v>
          </cell>
          <cell r="C553" t="str">
            <v>B4C0034</v>
          </cell>
          <cell r="D553" t="str">
            <v>髙橋　真心</v>
          </cell>
          <cell r="E553" t="str">
            <v>たかはし　まなみ</v>
          </cell>
          <cell r="F553" t="str">
            <v>横手市立十文字第一小学校バトン部</v>
          </cell>
          <cell r="G553" t="str">
            <v>女</v>
          </cell>
          <cell r="H553">
            <v>37879</v>
          </cell>
          <cell r="I553">
            <v>42005</v>
          </cell>
          <cell r="J553">
            <v>11</v>
          </cell>
          <cell r="K553">
            <v>10</v>
          </cell>
          <cell r="L553" t="str">
            <v>小５</v>
          </cell>
          <cell r="M553" t="str">
            <v>秋田県</v>
          </cell>
        </row>
        <row r="554">
          <cell r="B554" t="str">
            <v>b00551</v>
          </cell>
          <cell r="C554" t="str">
            <v>B4C0034</v>
          </cell>
          <cell r="D554" t="str">
            <v>藤原　萌子</v>
          </cell>
          <cell r="E554" t="str">
            <v>ふじわら　もえこ</v>
          </cell>
          <cell r="F554" t="str">
            <v>横手市立十文字第一小学校バトン部</v>
          </cell>
          <cell r="G554" t="str">
            <v>女</v>
          </cell>
          <cell r="H554">
            <v>37792</v>
          </cell>
          <cell r="I554">
            <v>42005</v>
          </cell>
          <cell r="J554">
            <v>11</v>
          </cell>
          <cell r="K554">
            <v>10</v>
          </cell>
          <cell r="L554" t="str">
            <v>小５</v>
          </cell>
          <cell r="M554" t="str">
            <v>秋田県</v>
          </cell>
        </row>
        <row r="555">
          <cell r="B555" t="str">
            <v>b00552</v>
          </cell>
          <cell r="C555" t="str">
            <v>B4C0034</v>
          </cell>
          <cell r="D555" t="str">
            <v>吉田　美空</v>
          </cell>
          <cell r="E555" t="str">
            <v>よしだ　みく</v>
          </cell>
          <cell r="F555" t="str">
            <v>横手市立十文字第一小学校バトン部</v>
          </cell>
          <cell r="G555" t="str">
            <v>女</v>
          </cell>
          <cell r="H555">
            <v>36989</v>
          </cell>
          <cell r="I555">
            <v>42005</v>
          </cell>
          <cell r="J555">
            <v>13</v>
          </cell>
          <cell r="K555">
            <v>12</v>
          </cell>
          <cell r="L555" t="str">
            <v>中１</v>
          </cell>
          <cell r="M555" t="str">
            <v>秋田県</v>
          </cell>
        </row>
        <row r="556">
          <cell r="B556" t="str">
            <v>b00553</v>
          </cell>
          <cell r="C556" t="str">
            <v>B4C0034</v>
          </cell>
          <cell r="D556" t="str">
            <v>阿部　晏花</v>
          </cell>
          <cell r="E556" t="str">
            <v>あべ　はるか</v>
          </cell>
          <cell r="F556" t="str">
            <v>横手市立十文字第一小学校バトン部</v>
          </cell>
          <cell r="G556" t="str">
            <v>女</v>
          </cell>
          <cell r="H556">
            <v>37109</v>
          </cell>
          <cell r="I556">
            <v>42005</v>
          </cell>
          <cell r="J556">
            <v>13</v>
          </cell>
          <cell r="K556">
            <v>12</v>
          </cell>
          <cell r="L556" t="str">
            <v>中１</v>
          </cell>
          <cell r="M556" t="str">
            <v>秋田県</v>
          </cell>
        </row>
        <row r="557">
          <cell r="B557" t="str">
            <v>b00554</v>
          </cell>
          <cell r="C557" t="str">
            <v>B4C0034</v>
          </cell>
          <cell r="D557" t="str">
            <v>守屋　とも佳</v>
          </cell>
          <cell r="E557" t="str">
            <v>もりや　ともか</v>
          </cell>
          <cell r="F557" t="str">
            <v>横手市立十文字第一小学校バトン部</v>
          </cell>
          <cell r="G557" t="str">
            <v>女</v>
          </cell>
          <cell r="H557">
            <v>37333</v>
          </cell>
          <cell r="I557">
            <v>42005</v>
          </cell>
          <cell r="J557">
            <v>12</v>
          </cell>
          <cell r="K557">
            <v>12</v>
          </cell>
          <cell r="L557" t="str">
            <v>中１</v>
          </cell>
          <cell r="M557" t="str">
            <v>秋田県</v>
          </cell>
        </row>
        <row r="558">
          <cell r="B558" t="str">
            <v>b00555</v>
          </cell>
          <cell r="C558" t="str">
            <v>B4C0034</v>
          </cell>
          <cell r="D558" t="str">
            <v>岩澤　史織</v>
          </cell>
          <cell r="E558" t="str">
            <v>いわさわ　しおり</v>
          </cell>
          <cell r="F558" t="str">
            <v>横手市立十文字第一小学校バトン部</v>
          </cell>
          <cell r="G558" t="str">
            <v>女</v>
          </cell>
          <cell r="H558">
            <v>37284</v>
          </cell>
          <cell r="I558">
            <v>42005</v>
          </cell>
          <cell r="J558">
            <v>12</v>
          </cell>
          <cell r="K558">
            <v>12</v>
          </cell>
          <cell r="L558" t="str">
            <v>中１</v>
          </cell>
          <cell r="M558" t="str">
            <v>秋田県</v>
          </cell>
        </row>
        <row r="559">
          <cell r="B559" t="str">
            <v>b00556</v>
          </cell>
          <cell r="C559" t="str">
            <v>B4C0034</v>
          </cell>
          <cell r="D559" t="str">
            <v>斉藤　愛海</v>
          </cell>
          <cell r="E559" t="str">
            <v>さいとう　あみ</v>
          </cell>
          <cell r="F559" t="str">
            <v>横手市立十文字第一小学校バトン部</v>
          </cell>
          <cell r="G559" t="str">
            <v>女</v>
          </cell>
          <cell r="H559">
            <v>37225</v>
          </cell>
          <cell r="I559">
            <v>42005</v>
          </cell>
          <cell r="J559">
            <v>13</v>
          </cell>
          <cell r="K559">
            <v>12</v>
          </cell>
          <cell r="L559" t="str">
            <v>中１</v>
          </cell>
          <cell r="M559" t="str">
            <v>秋田県</v>
          </cell>
        </row>
        <row r="560">
          <cell r="B560" t="str">
            <v>b00557</v>
          </cell>
          <cell r="C560" t="str">
            <v>B4C0034</v>
          </cell>
          <cell r="D560" t="str">
            <v>高橋　瑠菜</v>
          </cell>
          <cell r="E560" t="str">
            <v>たかはし　るな</v>
          </cell>
          <cell r="F560" t="str">
            <v>横手市立十文字第一小学校バトン部</v>
          </cell>
          <cell r="G560" t="str">
            <v>女</v>
          </cell>
          <cell r="H560">
            <v>37177</v>
          </cell>
          <cell r="I560">
            <v>42005</v>
          </cell>
          <cell r="J560">
            <v>13</v>
          </cell>
          <cell r="K560">
            <v>12</v>
          </cell>
          <cell r="L560" t="str">
            <v>中１</v>
          </cell>
          <cell r="M560" t="str">
            <v>秋田県</v>
          </cell>
        </row>
        <row r="561">
          <cell r="B561" t="str">
            <v>b00558</v>
          </cell>
          <cell r="C561" t="str">
            <v>B4C0034</v>
          </cell>
          <cell r="D561" t="str">
            <v>藤原　愛</v>
          </cell>
          <cell r="E561" t="str">
            <v>ふじわら　あい</v>
          </cell>
          <cell r="F561" t="str">
            <v>横手市立十文字第一小学校バトン部</v>
          </cell>
          <cell r="G561" t="str">
            <v>女</v>
          </cell>
          <cell r="H561">
            <v>37282</v>
          </cell>
          <cell r="I561">
            <v>42005</v>
          </cell>
          <cell r="J561">
            <v>12</v>
          </cell>
          <cell r="K561">
            <v>12</v>
          </cell>
          <cell r="L561" t="str">
            <v>中１</v>
          </cell>
          <cell r="M561" t="str">
            <v>秋田県</v>
          </cell>
        </row>
        <row r="562">
          <cell r="B562" t="str">
            <v>b00559</v>
          </cell>
          <cell r="C562" t="str">
            <v>B4C0034</v>
          </cell>
          <cell r="D562" t="str">
            <v>広田　彩華</v>
          </cell>
          <cell r="E562" t="str">
            <v>ひろた　あやか</v>
          </cell>
          <cell r="F562" t="str">
            <v>横手市立十文字第一小学校バトン部</v>
          </cell>
          <cell r="G562" t="str">
            <v>女</v>
          </cell>
          <cell r="H562">
            <v>37559</v>
          </cell>
          <cell r="I562">
            <v>42005</v>
          </cell>
          <cell r="J562">
            <v>12</v>
          </cell>
          <cell r="K562">
            <v>11</v>
          </cell>
          <cell r="L562" t="str">
            <v>小６</v>
          </cell>
          <cell r="M562" t="str">
            <v>秋田県</v>
          </cell>
        </row>
        <row r="563">
          <cell r="B563" t="str">
            <v>b00560</v>
          </cell>
          <cell r="C563" t="str">
            <v>B4C0034</v>
          </cell>
          <cell r="D563" t="str">
            <v>田中　真菜</v>
          </cell>
          <cell r="E563" t="str">
            <v>たなか　まな</v>
          </cell>
          <cell r="F563" t="str">
            <v>横手市立十文字第一小学校バトン部</v>
          </cell>
          <cell r="G563" t="str">
            <v>女</v>
          </cell>
          <cell r="H563">
            <v>37473</v>
          </cell>
          <cell r="I563">
            <v>42005</v>
          </cell>
          <cell r="J563">
            <v>12</v>
          </cell>
          <cell r="K563">
            <v>11</v>
          </cell>
          <cell r="L563" t="str">
            <v>小６</v>
          </cell>
          <cell r="M563" t="str">
            <v>秋田県</v>
          </cell>
        </row>
        <row r="564">
          <cell r="B564" t="str">
            <v>b00561</v>
          </cell>
          <cell r="C564" t="str">
            <v>B4C0034</v>
          </cell>
          <cell r="D564" t="str">
            <v>小川　敬</v>
          </cell>
          <cell r="E564" t="str">
            <v>おがわ　けい</v>
          </cell>
          <cell r="F564" t="str">
            <v>横手市立十文字第一小学校バトン部</v>
          </cell>
          <cell r="G564" t="str">
            <v>女</v>
          </cell>
          <cell r="H564">
            <v>37599</v>
          </cell>
          <cell r="I564">
            <v>42005</v>
          </cell>
          <cell r="J564">
            <v>12</v>
          </cell>
          <cell r="K564">
            <v>11</v>
          </cell>
          <cell r="L564" t="str">
            <v>小６</v>
          </cell>
          <cell r="M564" t="str">
            <v>秋田県</v>
          </cell>
        </row>
        <row r="565">
          <cell r="B565" t="str">
            <v>b00562</v>
          </cell>
          <cell r="C565" t="str">
            <v>B4C0034</v>
          </cell>
          <cell r="D565" t="str">
            <v>片倉　尚子</v>
          </cell>
          <cell r="E565" t="str">
            <v>かたくら　なおこ</v>
          </cell>
          <cell r="F565" t="str">
            <v>横手市立十文字第一小学校バトン部</v>
          </cell>
          <cell r="G565" t="str">
            <v>女</v>
          </cell>
          <cell r="H565">
            <v>37436</v>
          </cell>
          <cell r="I565">
            <v>42005</v>
          </cell>
          <cell r="J565">
            <v>12</v>
          </cell>
          <cell r="K565">
            <v>11</v>
          </cell>
          <cell r="L565" t="str">
            <v>小６</v>
          </cell>
          <cell r="M565" t="str">
            <v>秋田県</v>
          </cell>
        </row>
        <row r="566">
          <cell r="B566" t="str">
            <v>b00563</v>
          </cell>
          <cell r="C566" t="str">
            <v>B4C0034</v>
          </cell>
          <cell r="D566" t="str">
            <v>益子　祐貴</v>
          </cell>
          <cell r="E566" t="str">
            <v>ますこ　ゆうき</v>
          </cell>
          <cell r="F566" t="str">
            <v>横手市立十文字第一小学校バトン部</v>
          </cell>
          <cell r="G566" t="str">
            <v>女</v>
          </cell>
          <cell r="H566">
            <v>37508</v>
          </cell>
          <cell r="I566">
            <v>42005</v>
          </cell>
          <cell r="J566">
            <v>12</v>
          </cell>
          <cell r="K566">
            <v>11</v>
          </cell>
          <cell r="L566" t="str">
            <v>小６</v>
          </cell>
          <cell r="M566" t="str">
            <v>秋田県</v>
          </cell>
        </row>
        <row r="567">
          <cell r="B567" t="str">
            <v>b00564</v>
          </cell>
          <cell r="C567" t="str">
            <v>B2E0035</v>
          </cell>
          <cell r="D567" t="str">
            <v>佐藤　すず</v>
          </cell>
          <cell r="E567" t="str">
            <v>さとう　すず</v>
          </cell>
          <cell r="F567" t="str">
            <v>盛岡誠桜高等学校</v>
          </cell>
          <cell r="G567" t="str">
            <v>女</v>
          </cell>
          <cell r="H567">
            <v>35562</v>
          </cell>
          <cell r="I567">
            <v>42005</v>
          </cell>
          <cell r="J567">
            <v>17</v>
          </cell>
          <cell r="K567">
            <v>16</v>
          </cell>
          <cell r="L567" t="str">
            <v>高２</v>
          </cell>
          <cell r="M567" t="str">
            <v>岩手県</v>
          </cell>
        </row>
        <row r="568">
          <cell r="B568" t="str">
            <v>b00565</v>
          </cell>
          <cell r="C568" t="str">
            <v>B2E0035</v>
          </cell>
          <cell r="D568" t="str">
            <v>市村　碧</v>
          </cell>
          <cell r="E568" t="str">
            <v>いちむら　みどり</v>
          </cell>
          <cell r="F568" t="str">
            <v>盛岡誠桜高等学校</v>
          </cell>
          <cell r="G568" t="str">
            <v>女</v>
          </cell>
          <cell r="H568">
            <v>35663</v>
          </cell>
          <cell r="I568">
            <v>42005</v>
          </cell>
          <cell r="J568">
            <v>17</v>
          </cell>
          <cell r="K568">
            <v>16</v>
          </cell>
          <cell r="L568" t="str">
            <v>高２</v>
          </cell>
          <cell r="M568" t="str">
            <v>岩手県</v>
          </cell>
        </row>
        <row r="569">
          <cell r="B569" t="str">
            <v>b00566</v>
          </cell>
          <cell r="C569" t="str">
            <v>B2E0035</v>
          </cell>
          <cell r="D569" t="str">
            <v>野田　菜摘</v>
          </cell>
          <cell r="E569" t="str">
            <v>のだ　なつみ</v>
          </cell>
          <cell r="F569" t="str">
            <v>盛岡誠桜高等学校</v>
          </cell>
          <cell r="G569" t="str">
            <v>女</v>
          </cell>
          <cell r="H569">
            <v>35880</v>
          </cell>
          <cell r="I569">
            <v>42005</v>
          </cell>
          <cell r="J569">
            <v>16</v>
          </cell>
          <cell r="K569">
            <v>16</v>
          </cell>
          <cell r="L569" t="str">
            <v>高２</v>
          </cell>
          <cell r="M569" t="str">
            <v>岩手県</v>
          </cell>
        </row>
        <row r="570">
          <cell r="B570" t="str">
            <v>b00567</v>
          </cell>
          <cell r="C570" t="str">
            <v>B2E0035</v>
          </cell>
          <cell r="D570" t="str">
            <v>西舘　奈実香</v>
          </cell>
          <cell r="E570" t="str">
            <v>にしだて　なみか</v>
          </cell>
          <cell r="F570" t="str">
            <v>盛岡誠桜高等学校</v>
          </cell>
          <cell r="G570" t="str">
            <v>女</v>
          </cell>
          <cell r="H570">
            <v>35720</v>
          </cell>
          <cell r="I570">
            <v>42005</v>
          </cell>
          <cell r="J570">
            <v>17</v>
          </cell>
          <cell r="K570">
            <v>16</v>
          </cell>
          <cell r="L570" t="str">
            <v>高２</v>
          </cell>
          <cell r="M570" t="str">
            <v>岩手県</v>
          </cell>
        </row>
        <row r="571">
          <cell r="B571" t="str">
            <v>b00568</v>
          </cell>
          <cell r="C571" t="str">
            <v>B2E0035</v>
          </cell>
          <cell r="D571" t="str">
            <v>竹内　七海</v>
          </cell>
          <cell r="E571" t="str">
            <v>たけうち　ななみ</v>
          </cell>
          <cell r="F571" t="str">
            <v>盛岡誠桜高等学校</v>
          </cell>
          <cell r="G571" t="str">
            <v>女</v>
          </cell>
          <cell r="H571">
            <v>34849</v>
          </cell>
          <cell r="I571">
            <v>42005</v>
          </cell>
          <cell r="J571">
            <v>19</v>
          </cell>
          <cell r="K571">
            <v>18</v>
          </cell>
          <cell r="L571" t="str">
            <v>大１</v>
          </cell>
          <cell r="M571" t="str">
            <v>岩手県</v>
          </cell>
        </row>
        <row r="572">
          <cell r="B572" t="str">
            <v>b00569</v>
          </cell>
          <cell r="C572" t="str">
            <v>B2E0035</v>
          </cell>
          <cell r="D572" t="str">
            <v>及川　茉由佳</v>
          </cell>
          <cell r="E572" t="str">
            <v>おいかわ　まゆか</v>
          </cell>
          <cell r="F572" t="str">
            <v>盛岡誠桜高等学校</v>
          </cell>
          <cell r="G572" t="str">
            <v>女</v>
          </cell>
          <cell r="H572">
            <v>35339</v>
          </cell>
          <cell r="I572">
            <v>42005</v>
          </cell>
          <cell r="J572">
            <v>18</v>
          </cell>
          <cell r="K572">
            <v>17</v>
          </cell>
          <cell r="L572" t="str">
            <v>高３</v>
          </cell>
          <cell r="M572" t="str">
            <v>岩手県</v>
          </cell>
        </row>
        <row r="573">
          <cell r="B573" t="str">
            <v>b00570</v>
          </cell>
          <cell r="C573" t="str">
            <v>B2E0035</v>
          </cell>
          <cell r="D573" t="str">
            <v>玉井　仁未</v>
          </cell>
          <cell r="E573" t="str">
            <v>たまい　さとみ</v>
          </cell>
          <cell r="F573" t="str">
            <v>盛岡誠桜高等学校</v>
          </cell>
          <cell r="G573" t="str">
            <v>女</v>
          </cell>
          <cell r="H573">
            <v>35334</v>
          </cell>
          <cell r="I573">
            <v>42005</v>
          </cell>
          <cell r="J573">
            <v>18</v>
          </cell>
          <cell r="K573">
            <v>17</v>
          </cell>
          <cell r="L573" t="str">
            <v>高３</v>
          </cell>
          <cell r="M573" t="str">
            <v>岩手県</v>
          </cell>
        </row>
        <row r="574">
          <cell r="B574" t="str">
            <v>b00571</v>
          </cell>
          <cell r="C574" t="str">
            <v>B2E0035</v>
          </cell>
          <cell r="D574" t="str">
            <v>堀川　未央</v>
          </cell>
          <cell r="E574" t="str">
            <v>ほりかわ　みお</v>
          </cell>
          <cell r="F574" t="str">
            <v>盛岡誠桜高等学校</v>
          </cell>
          <cell r="G574" t="str">
            <v>女</v>
          </cell>
          <cell r="H574">
            <v>35482</v>
          </cell>
          <cell r="I574">
            <v>42005</v>
          </cell>
          <cell r="J574">
            <v>17</v>
          </cell>
          <cell r="K574">
            <v>17</v>
          </cell>
          <cell r="L574" t="str">
            <v>高３</v>
          </cell>
          <cell r="M574" t="str">
            <v>岩手県</v>
          </cell>
        </row>
        <row r="575">
          <cell r="B575" t="str">
            <v>b00572</v>
          </cell>
          <cell r="C575" t="str">
            <v>B2E0035</v>
          </cell>
          <cell r="D575" t="str">
            <v>塚本　鮎香</v>
          </cell>
          <cell r="E575" t="str">
            <v>つかもと　あいか</v>
          </cell>
          <cell r="F575" t="str">
            <v>盛岡誠桜高等学校</v>
          </cell>
          <cell r="G575" t="str">
            <v>女</v>
          </cell>
          <cell r="H575">
            <v>35479</v>
          </cell>
          <cell r="I575">
            <v>42005</v>
          </cell>
          <cell r="J575">
            <v>17</v>
          </cell>
          <cell r="K575">
            <v>17</v>
          </cell>
          <cell r="L575" t="str">
            <v>高３</v>
          </cell>
          <cell r="M575" t="str">
            <v>岩手県</v>
          </cell>
        </row>
        <row r="576">
          <cell r="B576" t="str">
            <v>b00573</v>
          </cell>
          <cell r="C576" t="str">
            <v>B2E0035</v>
          </cell>
          <cell r="D576" t="str">
            <v>今野　沙耶</v>
          </cell>
          <cell r="E576" t="str">
            <v>こんの　さや</v>
          </cell>
          <cell r="F576" t="str">
            <v>盛岡誠桜高等学校</v>
          </cell>
          <cell r="G576" t="str">
            <v>女</v>
          </cell>
          <cell r="H576">
            <v>35304</v>
          </cell>
          <cell r="I576">
            <v>42005</v>
          </cell>
          <cell r="J576">
            <v>18</v>
          </cell>
          <cell r="K576">
            <v>17</v>
          </cell>
          <cell r="L576" t="str">
            <v>高３</v>
          </cell>
          <cell r="M576" t="str">
            <v>岩手県</v>
          </cell>
        </row>
        <row r="577">
          <cell r="B577" t="str">
            <v>b00574</v>
          </cell>
          <cell r="D577" t="str">
            <v>袴田　菜央</v>
          </cell>
          <cell r="E577" t="str">
            <v>はかまだ　なお</v>
          </cell>
          <cell r="F577" t="str">
            <v/>
          </cell>
          <cell r="G577" t="str">
            <v>女</v>
          </cell>
          <cell r="H577">
            <v>34703</v>
          </cell>
          <cell r="I577">
            <v>42005</v>
          </cell>
          <cell r="J577">
            <v>19</v>
          </cell>
          <cell r="K577">
            <v>19</v>
          </cell>
          <cell r="L577" t="str">
            <v>大２</v>
          </cell>
          <cell r="M577" t="str">
            <v/>
          </cell>
        </row>
        <row r="578">
          <cell r="B578" t="str">
            <v>b00575</v>
          </cell>
          <cell r="D578" t="str">
            <v>高橋　政子</v>
          </cell>
          <cell r="E578" t="str">
            <v>たかはし　まさこ</v>
          </cell>
          <cell r="F578" t="str">
            <v/>
          </cell>
          <cell r="G578" t="str">
            <v>女</v>
          </cell>
          <cell r="H578">
            <v>28834</v>
          </cell>
          <cell r="I578">
            <v>42005</v>
          </cell>
          <cell r="J578">
            <v>36</v>
          </cell>
          <cell r="K578">
            <v>35</v>
          </cell>
          <cell r="L578">
            <v>35</v>
          </cell>
          <cell r="M578" t="str">
            <v/>
          </cell>
        </row>
        <row r="579">
          <cell r="B579" t="str">
            <v>b00576</v>
          </cell>
          <cell r="C579" t="str">
            <v>B3G0036</v>
          </cell>
          <cell r="D579" t="str">
            <v>横田　純子</v>
          </cell>
          <cell r="E579" t="str">
            <v>よこた　じゅんこ</v>
          </cell>
          <cell r="F579" t="str">
            <v>Ｊｕｎｋｏ　Ｂａｔｏｎ　Ｃｌｕｂ</v>
          </cell>
          <cell r="G579" t="str">
            <v>女</v>
          </cell>
          <cell r="H579">
            <v>21869</v>
          </cell>
          <cell r="I579">
            <v>42005</v>
          </cell>
          <cell r="J579">
            <v>55</v>
          </cell>
          <cell r="K579">
            <v>54</v>
          </cell>
          <cell r="L579">
            <v>45</v>
          </cell>
          <cell r="M579" t="str">
            <v>宮城県</v>
          </cell>
        </row>
        <row r="580">
          <cell r="B580" t="str">
            <v>b00577</v>
          </cell>
          <cell r="C580" t="str">
            <v>B3G0036</v>
          </cell>
          <cell r="D580" t="str">
            <v>横田　智美</v>
          </cell>
          <cell r="E580" t="str">
            <v>よこた　ともみ</v>
          </cell>
          <cell r="F580" t="str">
            <v>Ｊｕｎｋｏ　Ｂａｔｏｎ　Ｃｌｕｂ</v>
          </cell>
          <cell r="G580" t="str">
            <v>女</v>
          </cell>
          <cell r="H580">
            <v>30800</v>
          </cell>
          <cell r="I580">
            <v>42005</v>
          </cell>
          <cell r="J580">
            <v>30</v>
          </cell>
          <cell r="K580">
            <v>29</v>
          </cell>
          <cell r="L580">
            <v>29</v>
          </cell>
          <cell r="M580" t="str">
            <v>宮城県</v>
          </cell>
        </row>
        <row r="581">
          <cell r="B581" t="str">
            <v>b00578</v>
          </cell>
          <cell r="C581" t="str">
            <v>B3G0036</v>
          </cell>
          <cell r="D581" t="str">
            <v>横田　正彦</v>
          </cell>
          <cell r="E581" t="str">
            <v>よこた　まさひこ</v>
          </cell>
          <cell r="F581" t="str">
            <v>Ｊｕｎｋｏ　Ｂａｔｏｎ　Ｃｌｕｂ</v>
          </cell>
          <cell r="G581" t="str">
            <v>男</v>
          </cell>
          <cell r="H581">
            <v>19477</v>
          </cell>
          <cell r="I581">
            <v>42005</v>
          </cell>
          <cell r="J581">
            <v>61</v>
          </cell>
          <cell r="K581">
            <v>60</v>
          </cell>
          <cell r="L581">
            <v>45</v>
          </cell>
          <cell r="M581" t="str">
            <v>宮城県</v>
          </cell>
        </row>
        <row r="582">
          <cell r="B582" t="str">
            <v>b00579</v>
          </cell>
          <cell r="C582" t="str">
            <v>B3G0036</v>
          </cell>
          <cell r="D582" t="str">
            <v>横田　純美</v>
          </cell>
          <cell r="E582" t="str">
            <v>よこた　すなみ</v>
          </cell>
          <cell r="F582" t="str">
            <v>Ｊｕｎｋｏ　Ｂａｔｏｎ　Ｃｌｕｂ</v>
          </cell>
          <cell r="G582" t="str">
            <v>女</v>
          </cell>
          <cell r="H582">
            <v>34013</v>
          </cell>
          <cell r="I582">
            <v>42005</v>
          </cell>
          <cell r="J582">
            <v>21</v>
          </cell>
          <cell r="K582">
            <v>21</v>
          </cell>
          <cell r="L582" t="str">
            <v>大４</v>
          </cell>
          <cell r="M582" t="str">
            <v>宮城県</v>
          </cell>
        </row>
        <row r="583">
          <cell r="B583" t="str">
            <v>b00580</v>
          </cell>
          <cell r="C583" t="str">
            <v>B1C0038</v>
          </cell>
          <cell r="D583" t="str">
            <v>若本　京良</v>
          </cell>
          <cell r="E583" t="str">
            <v>わかもと　けいら</v>
          </cell>
          <cell r="F583" t="str">
            <v>八戸市立吹上小学校バトン部</v>
          </cell>
          <cell r="G583" t="str">
            <v>女</v>
          </cell>
          <cell r="H583">
            <v>37741</v>
          </cell>
          <cell r="I583">
            <v>42005</v>
          </cell>
          <cell r="J583">
            <v>11</v>
          </cell>
          <cell r="K583">
            <v>10</v>
          </cell>
          <cell r="L583" t="str">
            <v>小５</v>
          </cell>
          <cell r="M583" t="str">
            <v>青森県</v>
          </cell>
        </row>
        <row r="584">
          <cell r="B584" t="str">
            <v>b00581</v>
          </cell>
          <cell r="C584" t="str">
            <v>B1C0038</v>
          </cell>
          <cell r="D584" t="str">
            <v>栗橋　美妃</v>
          </cell>
          <cell r="E584" t="str">
            <v>くりはし　みさき</v>
          </cell>
          <cell r="F584" t="str">
            <v>八戸市立吹上小学校バトン部</v>
          </cell>
          <cell r="G584" t="str">
            <v>女</v>
          </cell>
          <cell r="H584">
            <v>38042</v>
          </cell>
          <cell r="I584">
            <v>42005</v>
          </cell>
          <cell r="J584">
            <v>10</v>
          </cell>
          <cell r="K584">
            <v>10</v>
          </cell>
          <cell r="L584" t="str">
            <v>小５</v>
          </cell>
          <cell r="M584" t="str">
            <v>青森県</v>
          </cell>
        </row>
        <row r="585">
          <cell r="B585" t="str">
            <v>b00582</v>
          </cell>
          <cell r="C585" t="str">
            <v>B1C0038</v>
          </cell>
          <cell r="D585" t="str">
            <v>大橋　怜奈</v>
          </cell>
          <cell r="E585" t="str">
            <v>おおはし　れな</v>
          </cell>
          <cell r="F585" t="str">
            <v>八戸市立吹上小学校バトン部</v>
          </cell>
          <cell r="G585" t="str">
            <v>女</v>
          </cell>
          <cell r="H585">
            <v>37773</v>
          </cell>
          <cell r="I585">
            <v>42005</v>
          </cell>
          <cell r="J585">
            <v>11</v>
          </cell>
          <cell r="K585">
            <v>10</v>
          </cell>
          <cell r="L585" t="str">
            <v>小５</v>
          </cell>
          <cell r="M585" t="str">
            <v>青森県</v>
          </cell>
        </row>
        <row r="586">
          <cell r="B586" t="str">
            <v>b00583</v>
          </cell>
          <cell r="C586" t="str">
            <v>B1C0038</v>
          </cell>
          <cell r="D586" t="str">
            <v>小林　梨緒</v>
          </cell>
          <cell r="E586" t="str">
            <v>こばやし　りお</v>
          </cell>
          <cell r="F586" t="str">
            <v>八戸市立吹上小学校バトン部</v>
          </cell>
          <cell r="G586" t="str">
            <v>女</v>
          </cell>
          <cell r="H586">
            <v>37302</v>
          </cell>
          <cell r="I586">
            <v>42005</v>
          </cell>
          <cell r="J586">
            <v>12</v>
          </cell>
          <cell r="K586">
            <v>12</v>
          </cell>
          <cell r="L586" t="str">
            <v>中１</v>
          </cell>
          <cell r="M586" t="str">
            <v>青森県</v>
          </cell>
        </row>
        <row r="587">
          <cell r="B587" t="str">
            <v>b00584</v>
          </cell>
          <cell r="C587" t="str">
            <v>B1C0038</v>
          </cell>
          <cell r="D587" t="str">
            <v>加賀　樹吏</v>
          </cell>
          <cell r="E587" t="str">
            <v>かが　じゅり</v>
          </cell>
          <cell r="F587" t="str">
            <v>八戸市立吹上小学校バトン部</v>
          </cell>
          <cell r="G587" t="str">
            <v>女</v>
          </cell>
          <cell r="H587">
            <v>37691</v>
          </cell>
          <cell r="I587">
            <v>42005</v>
          </cell>
          <cell r="J587">
            <v>11</v>
          </cell>
          <cell r="K587">
            <v>11</v>
          </cell>
          <cell r="L587" t="str">
            <v>小６</v>
          </cell>
          <cell r="M587" t="str">
            <v>青森県</v>
          </cell>
        </row>
        <row r="588">
          <cell r="B588" t="str">
            <v>b00585</v>
          </cell>
          <cell r="C588" t="str">
            <v>B1C0038</v>
          </cell>
          <cell r="D588" t="str">
            <v>村上　有佑実</v>
          </cell>
          <cell r="E588" t="str">
            <v>むらかみ　あゆみ</v>
          </cell>
          <cell r="F588" t="str">
            <v>八戸市立吹上小学校バトン部</v>
          </cell>
          <cell r="G588" t="str">
            <v>女</v>
          </cell>
          <cell r="H588">
            <v>37816</v>
          </cell>
          <cell r="I588">
            <v>42005</v>
          </cell>
          <cell r="J588">
            <v>11</v>
          </cell>
          <cell r="K588">
            <v>10</v>
          </cell>
          <cell r="L588" t="str">
            <v>小５</v>
          </cell>
          <cell r="M588" t="str">
            <v>青森県</v>
          </cell>
        </row>
        <row r="589">
          <cell r="B589" t="str">
            <v>b00586</v>
          </cell>
          <cell r="D589" t="str">
            <v>木村　憂</v>
          </cell>
          <cell r="E589" t="str">
            <v>きむら　ゆう</v>
          </cell>
          <cell r="F589" t="str">
            <v/>
          </cell>
          <cell r="G589" t="str">
            <v>女</v>
          </cell>
          <cell r="I589">
            <v>42005</v>
          </cell>
          <cell r="J589">
            <v>115</v>
          </cell>
          <cell r="K589">
            <v>114</v>
          </cell>
          <cell r="L589">
            <v>45</v>
          </cell>
          <cell r="M589" t="str">
            <v/>
          </cell>
        </row>
        <row r="590">
          <cell r="B590" t="str">
            <v>b00587</v>
          </cell>
          <cell r="D590" t="str">
            <v>菅原　夕紀子</v>
          </cell>
          <cell r="E590" t="str">
            <v>すがわら　ゆきこ</v>
          </cell>
          <cell r="F590" t="str">
            <v/>
          </cell>
          <cell r="G590" t="str">
            <v>女</v>
          </cell>
          <cell r="H590">
            <v>24988</v>
          </cell>
          <cell r="I590">
            <v>42005</v>
          </cell>
          <cell r="J590">
            <v>46</v>
          </cell>
          <cell r="K590">
            <v>45</v>
          </cell>
          <cell r="L590">
            <v>45</v>
          </cell>
          <cell r="M590" t="str">
            <v/>
          </cell>
        </row>
        <row r="591">
          <cell r="B591" t="str">
            <v>b00588</v>
          </cell>
          <cell r="C591" t="str">
            <v>B1C0039</v>
          </cell>
          <cell r="D591" t="str">
            <v>渡部　佑衣</v>
          </cell>
          <cell r="E591" t="str">
            <v>わたなべ　ゆい</v>
          </cell>
          <cell r="F591" t="str">
            <v>青森県八戸市立根城小学校バトン部</v>
          </cell>
          <cell r="G591" t="str">
            <v>女</v>
          </cell>
          <cell r="H591">
            <v>37137</v>
          </cell>
          <cell r="I591">
            <v>42005</v>
          </cell>
          <cell r="J591">
            <v>13</v>
          </cell>
          <cell r="K591">
            <v>12</v>
          </cell>
          <cell r="L591" t="str">
            <v>中１</v>
          </cell>
          <cell r="M591" t="str">
            <v>青森県</v>
          </cell>
        </row>
        <row r="592">
          <cell r="B592" t="str">
            <v>b00589</v>
          </cell>
          <cell r="C592" t="str">
            <v>B1C0039</v>
          </cell>
          <cell r="D592" t="str">
            <v>伊藤　遥</v>
          </cell>
          <cell r="E592" t="str">
            <v>いとう　はるか</v>
          </cell>
          <cell r="F592" t="str">
            <v>青森県八戸市立根城小学校バトン部</v>
          </cell>
          <cell r="G592" t="str">
            <v>女</v>
          </cell>
          <cell r="H592">
            <v>37689</v>
          </cell>
          <cell r="I592">
            <v>42005</v>
          </cell>
          <cell r="J592">
            <v>11</v>
          </cell>
          <cell r="K592">
            <v>11</v>
          </cell>
          <cell r="L592" t="str">
            <v>小６</v>
          </cell>
          <cell r="M592" t="str">
            <v>青森県</v>
          </cell>
        </row>
        <row r="593">
          <cell r="B593" t="str">
            <v>b00590</v>
          </cell>
          <cell r="C593" t="str">
            <v>B1C0039</v>
          </cell>
          <cell r="D593" t="str">
            <v>荻生　千夏</v>
          </cell>
          <cell r="E593" t="str">
            <v>おぎう　ちなつ</v>
          </cell>
          <cell r="F593" t="str">
            <v>青森県八戸市立根城小学校バトン部</v>
          </cell>
          <cell r="G593" t="str">
            <v>女</v>
          </cell>
          <cell r="H593">
            <v>37066</v>
          </cell>
          <cell r="I593">
            <v>42005</v>
          </cell>
          <cell r="J593">
            <v>13</v>
          </cell>
          <cell r="K593">
            <v>12</v>
          </cell>
          <cell r="L593" t="str">
            <v>中１</v>
          </cell>
          <cell r="M593" t="str">
            <v>青森県</v>
          </cell>
        </row>
        <row r="594">
          <cell r="B594" t="str">
            <v>b00591</v>
          </cell>
          <cell r="C594" t="str">
            <v>B1C0039</v>
          </cell>
          <cell r="D594" t="str">
            <v>石鉢　ひかり</v>
          </cell>
          <cell r="E594" t="str">
            <v>いしのはち　ひかり</v>
          </cell>
          <cell r="F594" t="str">
            <v>青森県八戸市立根城小学校バトン部</v>
          </cell>
          <cell r="G594" t="str">
            <v>女</v>
          </cell>
          <cell r="H594">
            <v>37670</v>
          </cell>
          <cell r="I594">
            <v>42005</v>
          </cell>
          <cell r="J594">
            <v>11</v>
          </cell>
          <cell r="K594">
            <v>11</v>
          </cell>
          <cell r="L594" t="str">
            <v>小６</v>
          </cell>
          <cell r="M594" t="str">
            <v>青森県</v>
          </cell>
        </row>
        <row r="595">
          <cell r="B595" t="str">
            <v>b00592</v>
          </cell>
          <cell r="C595" t="str">
            <v>B1C0039</v>
          </cell>
          <cell r="D595" t="str">
            <v>太田　実彩貴</v>
          </cell>
          <cell r="E595" t="str">
            <v>おおた　みさき</v>
          </cell>
          <cell r="F595" t="str">
            <v>青森県八戸市立根城小学校バトン部</v>
          </cell>
          <cell r="G595" t="str">
            <v>女</v>
          </cell>
          <cell r="H595">
            <v>37102</v>
          </cell>
          <cell r="I595">
            <v>42005</v>
          </cell>
          <cell r="J595">
            <v>13</v>
          </cell>
          <cell r="K595">
            <v>12</v>
          </cell>
          <cell r="L595" t="str">
            <v>中１</v>
          </cell>
          <cell r="M595" t="str">
            <v>青森県</v>
          </cell>
        </row>
        <row r="596">
          <cell r="B596" t="str">
            <v>b00593</v>
          </cell>
          <cell r="C596" t="str">
            <v>B1C0039</v>
          </cell>
          <cell r="D596" t="str">
            <v>三浦　瑠華</v>
          </cell>
          <cell r="E596" t="str">
            <v>みうら　るか</v>
          </cell>
          <cell r="F596" t="str">
            <v>青森県八戸市立根城小学校バトン部</v>
          </cell>
          <cell r="G596" t="str">
            <v>女</v>
          </cell>
          <cell r="H596">
            <v>37938</v>
          </cell>
          <cell r="I596">
            <v>42005</v>
          </cell>
          <cell r="J596">
            <v>11</v>
          </cell>
          <cell r="K596">
            <v>10</v>
          </cell>
          <cell r="L596" t="str">
            <v>小５</v>
          </cell>
          <cell r="M596" t="str">
            <v>青森県</v>
          </cell>
        </row>
        <row r="597">
          <cell r="B597" t="str">
            <v>b00594</v>
          </cell>
          <cell r="C597" t="str">
            <v>B1C0039</v>
          </cell>
          <cell r="D597" t="str">
            <v>佐藤　璃奈</v>
          </cell>
          <cell r="E597" t="str">
            <v>さとう　りな</v>
          </cell>
          <cell r="F597" t="str">
            <v>青森県八戸市立根城小学校バトン部</v>
          </cell>
          <cell r="G597" t="str">
            <v>女</v>
          </cell>
          <cell r="H597">
            <v>37013</v>
          </cell>
          <cell r="I597">
            <v>42005</v>
          </cell>
          <cell r="J597">
            <v>13</v>
          </cell>
          <cell r="K597">
            <v>12</v>
          </cell>
          <cell r="L597" t="str">
            <v>中１</v>
          </cell>
          <cell r="M597" t="str">
            <v>青森県</v>
          </cell>
        </row>
        <row r="598">
          <cell r="B598" t="str">
            <v>b00595</v>
          </cell>
          <cell r="C598" t="str">
            <v>B1C0039</v>
          </cell>
          <cell r="D598" t="str">
            <v>北向　和叶</v>
          </cell>
          <cell r="E598" t="str">
            <v>きたむき　わかな</v>
          </cell>
          <cell r="F598" t="str">
            <v>青森県八戸市立根城小学校バトン部</v>
          </cell>
          <cell r="G598" t="str">
            <v>女</v>
          </cell>
          <cell r="H598">
            <v>37894</v>
          </cell>
          <cell r="I598">
            <v>42005</v>
          </cell>
          <cell r="J598">
            <v>11</v>
          </cell>
          <cell r="K598">
            <v>10</v>
          </cell>
          <cell r="L598" t="str">
            <v>小５</v>
          </cell>
          <cell r="M598" t="str">
            <v>青森県</v>
          </cell>
        </row>
        <row r="599">
          <cell r="B599" t="str">
            <v>b00596</v>
          </cell>
          <cell r="C599" t="str">
            <v>B1C0039</v>
          </cell>
          <cell r="D599" t="str">
            <v>笹川　咲楽</v>
          </cell>
          <cell r="E599" t="str">
            <v>ささかわ　さくら</v>
          </cell>
          <cell r="F599" t="str">
            <v>青森県八戸市立根城小学校バトン部</v>
          </cell>
          <cell r="G599" t="str">
            <v>女</v>
          </cell>
          <cell r="H599">
            <v>37425</v>
          </cell>
          <cell r="I599">
            <v>42005</v>
          </cell>
          <cell r="J599">
            <v>12</v>
          </cell>
          <cell r="K599">
            <v>11</v>
          </cell>
          <cell r="L599" t="str">
            <v>小６</v>
          </cell>
          <cell r="M599" t="str">
            <v>青森県</v>
          </cell>
        </row>
        <row r="600">
          <cell r="B600" t="str">
            <v>b00597</v>
          </cell>
          <cell r="C600" t="str">
            <v>B1C0039</v>
          </cell>
          <cell r="D600" t="str">
            <v>河村　早紀</v>
          </cell>
          <cell r="E600" t="str">
            <v>かわむら　さき</v>
          </cell>
          <cell r="F600" t="str">
            <v>青森県八戸市立根城小学校バトン部</v>
          </cell>
          <cell r="G600" t="str">
            <v>女</v>
          </cell>
          <cell r="H600">
            <v>37718</v>
          </cell>
          <cell r="I600">
            <v>42005</v>
          </cell>
          <cell r="J600">
            <v>11</v>
          </cell>
          <cell r="K600">
            <v>10</v>
          </cell>
          <cell r="L600" t="str">
            <v>小５</v>
          </cell>
          <cell r="M600" t="str">
            <v>青森県</v>
          </cell>
        </row>
        <row r="601">
          <cell r="B601" t="str">
            <v>b00598</v>
          </cell>
          <cell r="C601" t="str">
            <v>B1C0039</v>
          </cell>
          <cell r="D601" t="str">
            <v>和山　紗耶</v>
          </cell>
          <cell r="E601" t="str">
            <v>わやま　さや</v>
          </cell>
          <cell r="F601" t="str">
            <v>青森県八戸市立根城小学校バトン部</v>
          </cell>
          <cell r="G601" t="str">
            <v>女</v>
          </cell>
          <cell r="H601">
            <v>37607</v>
          </cell>
          <cell r="I601">
            <v>42005</v>
          </cell>
          <cell r="J601">
            <v>12</v>
          </cell>
          <cell r="K601">
            <v>11</v>
          </cell>
          <cell r="L601" t="str">
            <v>小６</v>
          </cell>
          <cell r="M601" t="str">
            <v>青森県</v>
          </cell>
        </row>
        <row r="602">
          <cell r="B602" t="str">
            <v>b00599</v>
          </cell>
          <cell r="C602" t="str">
            <v>B1C0039</v>
          </cell>
          <cell r="D602" t="str">
            <v>大久保　慶乃</v>
          </cell>
          <cell r="E602" t="str">
            <v>おおくぼ　よしの</v>
          </cell>
          <cell r="F602" t="str">
            <v>青森県八戸市立根城小学校バトン部</v>
          </cell>
          <cell r="G602" t="str">
            <v>女</v>
          </cell>
          <cell r="H602">
            <v>37550</v>
          </cell>
          <cell r="I602">
            <v>42005</v>
          </cell>
          <cell r="J602">
            <v>12</v>
          </cell>
          <cell r="K602">
            <v>11</v>
          </cell>
          <cell r="L602" t="str">
            <v>小６</v>
          </cell>
          <cell r="M602" t="str">
            <v>青森県</v>
          </cell>
        </row>
        <row r="603">
          <cell r="B603" t="str">
            <v>b00600</v>
          </cell>
          <cell r="C603" t="str">
            <v>B2E0040</v>
          </cell>
          <cell r="D603" t="str">
            <v>田村　好美</v>
          </cell>
          <cell r="E603" t="str">
            <v>たむら　このみ</v>
          </cell>
          <cell r="F603" t="str">
            <v>岩手県立盛岡第四高等学校バトントワリング部</v>
          </cell>
          <cell r="G603" t="str">
            <v>女</v>
          </cell>
          <cell r="H603">
            <v>35558</v>
          </cell>
          <cell r="I603">
            <v>42005</v>
          </cell>
          <cell r="J603">
            <v>17</v>
          </cell>
          <cell r="K603">
            <v>16</v>
          </cell>
          <cell r="L603" t="str">
            <v>高２</v>
          </cell>
          <cell r="M603" t="str">
            <v>岩手県</v>
          </cell>
        </row>
        <row r="604">
          <cell r="B604" t="str">
            <v>b00601</v>
          </cell>
          <cell r="C604" t="str">
            <v>B2E0040</v>
          </cell>
          <cell r="D604" t="str">
            <v>上村　野乃花</v>
          </cell>
          <cell r="E604" t="str">
            <v>うえむら　ののか</v>
          </cell>
          <cell r="F604" t="str">
            <v>岩手県立盛岡第四高等学校バトントワリング部</v>
          </cell>
          <cell r="G604" t="str">
            <v>女</v>
          </cell>
          <cell r="H604">
            <v>35856</v>
          </cell>
          <cell r="I604">
            <v>42005</v>
          </cell>
          <cell r="J604">
            <v>16</v>
          </cell>
          <cell r="K604">
            <v>16</v>
          </cell>
          <cell r="L604" t="str">
            <v>高２</v>
          </cell>
          <cell r="M604" t="str">
            <v>岩手県</v>
          </cell>
        </row>
        <row r="605">
          <cell r="B605" t="str">
            <v>b00602</v>
          </cell>
          <cell r="C605" t="str">
            <v>B2E0040</v>
          </cell>
          <cell r="D605" t="str">
            <v>星川　美朝</v>
          </cell>
          <cell r="E605" t="str">
            <v>ほしかわ　みさ</v>
          </cell>
          <cell r="F605" t="str">
            <v>岩手県立盛岡第四高等学校バトントワリング部</v>
          </cell>
          <cell r="G605" t="str">
            <v>女</v>
          </cell>
          <cell r="H605">
            <v>35719</v>
          </cell>
          <cell r="I605">
            <v>42005</v>
          </cell>
          <cell r="J605">
            <v>17</v>
          </cell>
          <cell r="K605">
            <v>16</v>
          </cell>
          <cell r="L605" t="str">
            <v>高２</v>
          </cell>
          <cell r="M605" t="str">
            <v>岩手県</v>
          </cell>
        </row>
        <row r="606">
          <cell r="B606" t="str">
            <v>b00603</v>
          </cell>
          <cell r="C606" t="str">
            <v>B2E0040</v>
          </cell>
          <cell r="D606" t="str">
            <v>吉田　佳那子</v>
          </cell>
          <cell r="E606" t="str">
            <v>よしだ　かなこ</v>
          </cell>
          <cell r="F606" t="str">
            <v>岩手県立盛岡第四高等学校バトントワリング部</v>
          </cell>
          <cell r="G606" t="str">
            <v>女</v>
          </cell>
          <cell r="H606">
            <v>35587</v>
          </cell>
          <cell r="I606">
            <v>42005</v>
          </cell>
          <cell r="J606">
            <v>17</v>
          </cell>
          <cell r="K606">
            <v>16</v>
          </cell>
          <cell r="L606" t="str">
            <v>高２</v>
          </cell>
          <cell r="M606" t="str">
            <v>岩手県</v>
          </cell>
        </row>
        <row r="607">
          <cell r="B607" t="str">
            <v>b00604</v>
          </cell>
          <cell r="C607" t="str">
            <v>B2E0040</v>
          </cell>
          <cell r="D607" t="str">
            <v>蔵谷　奏</v>
          </cell>
          <cell r="E607" t="str">
            <v>くらや　かな</v>
          </cell>
          <cell r="F607" t="str">
            <v>岩手県立盛岡第四高等学校バトントワリング部</v>
          </cell>
          <cell r="G607" t="str">
            <v>女</v>
          </cell>
          <cell r="H607">
            <v>35540</v>
          </cell>
          <cell r="I607">
            <v>42005</v>
          </cell>
          <cell r="J607">
            <v>17</v>
          </cell>
          <cell r="K607">
            <v>16</v>
          </cell>
          <cell r="L607" t="str">
            <v>高２</v>
          </cell>
          <cell r="M607" t="str">
            <v>岩手県</v>
          </cell>
        </row>
        <row r="608">
          <cell r="B608" t="str">
            <v>b00605</v>
          </cell>
          <cell r="D608" t="str">
            <v>畠山　芽生</v>
          </cell>
          <cell r="E608" t="str">
            <v>はたけやま　めい</v>
          </cell>
          <cell r="F608" t="str">
            <v/>
          </cell>
          <cell r="G608" t="str">
            <v>女</v>
          </cell>
          <cell r="H608">
            <v>33399</v>
          </cell>
          <cell r="I608">
            <v>42005</v>
          </cell>
          <cell r="J608">
            <v>23</v>
          </cell>
          <cell r="K608">
            <v>22</v>
          </cell>
          <cell r="L608">
            <v>22</v>
          </cell>
          <cell r="M608" t="str">
            <v/>
          </cell>
        </row>
        <row r="609">
          <cell r="B609" t="str">
            <v>b00606</v>
          </cell>
          <cell r="D609" t="str">
            <v>小向　真理奈</v>
          </cell>
          <cell r="E609" t="str">
            <v>こむかい　まりな</v>
          </cell>
          <cell r="F609" t="str">
            <v/>
          </cell>
          <cell r="G609" t="str">
            <v>女</v>
          </cell>
          <cell r="H609">
            <v>33169</v>
          </cell>
          <cell r="I609">
            <v>42005</v>
          </cell>
          <cell r="J609">
            <v>24</v>
          </cell>
          <cell r="K609">
            <v>23</v>
          </cell>
          <cell r="L609">
            <v>23</v>
          </cell>
          <cell r="M609" t="str">
            <v/>
          </cell>
        </row>
        <row r="610">
          <cell r="B610" t="str">
            <v>b00607</v>
          </cell>
          <cell r="C610" t="str">
            <v>B2E0040</v>
          </cell>
          <cell r="D610" t="str">
            <v>松田　美音</v>
          </cell>
          <cell r="E610" t="str">
            <v>まつだ　みお</v>
          </cell>
          <cell r="F610" t="str">
            <v>岩手県立盛岡第四高等学校バトントワリング部</v>
          </cell>
          <cell r="G610" t="str">
            <v>女</v>
          </cell>
          <cell r="H610">
            <v>35158</v>
          </cell>
          <cell r="I610">
            <v>42005</v>
          </cell>
          <cell r="J610">
            <v>18</v>
          </cell>
          <cell r="K610">
            <v>17</v>
          </cell>
          <cell r="L610" t="str">
            <v>高３</v>
          </cell>
          <cell r="M610" t="str">
            <v>岩手県</v>
          </cell>
        </row>
        <row r="611">
          <cell r="B611" t="str">
            <v>b00608</v>
          </cell>
          <cell r="C611" t="str">
            <v>B2E0040</v>
          </cell>
          <cell r="D611" t="str">
            <v>岩﨑　朱華</v>
          </cell>
          <cell r="E611" t="str">
            <v>いわさき　あやか</v>
          </cell>
          <cell r="F611" t="str">
            <v>岩手県立盛岡第四高等学校バトントワリング部</v>
          </cell>
          <cell r="G611" t="str">
            <v>女</v>
          </cell>
          <cell r="H611">
            <v>35301</v>
          </cell>
          <cell r="I611">
            <v>42005</v>
          </cell>
          <cell r="J611">
            <v>18</v>
          </cell>
          <cell r="K611">
            <v>17</v>
          </cell>
          <cell r="L611" t="str">
            <v>高３</v>
          </cell>
          <cell r="M611" t="str">
            <v>岩手県</v>
          </cell>
        </row>
        <row r="612">
          <cell r="B612" t="str">
            <v>b00609</v>
          </cell>
          <cell r="C612" t="str">
            <v>B2E0040</v>
          </cell>
          <cell r="D612" t="str">
            <v>佐藤　愛結花</v>
          </cell>
          <cell r="E612" t="str">
            <v>さとう　あゆか</v>
          </cell>
          <cell r="F612" t="str">
            <v>岩手県立盛岡第四高等学校バトントワリング部</v>
          </cell>
          <cell r="G612" t="str">
            <v>女</v>
          </cell>
          <cell r="H612">
            <v>35424</v>
          </cell>
          <cell r="I612">
            <v>42005</v>
          </cell>
          <cell r="J612">
            <v>18</v>
          </cell>
          <cell r="K612">
            <v>17</v>
          </cell>
          <cell r="L612" t="str">
            <v>高３</v>
          </cell>
          <cell r="M612" t="str">
            <v>岩手県</v>
          </cell>
        </row>
        <row r="613">
          <cell r="B613" t="str">
            <v>b00610</v>
          </cell>
          <cell r="C613" t="str">
            <v>B2E0040</v>
          </cell>
          <cell r="D613" t="str">
            <v>小船　輝良々</v>
          </cell>
          <cell r="E613" t="str">
            <v>こぶね　きらら</v>
          </cell>
          <cell r="F613" t="str">
            <v>岩手県立盛岡第四高等学校バトントワリング部</v>
          </cell>
          <cell r="G613" t="str">
            <v>女</v>
          </cell>
          <cell r="H613">
            <v>35215</v>
          </cell>
          <cell r="I613">
            <v>42005</v>
          </cell>
          <cell r="J613">
            <v>18</v>
          </cell>
          <cell r="K613">
            <v>17</v>
          </cell>
          <cell r="L613" t="str">
            <v>高３</v>
          </cell>
          <cell r="M613" t="str">
            <v>岩手県</v>
          </cell>
        </row>
        <row r="614">
          <cell r="B614" t="str">
            <v>b00611</v>
          </cell>
          <cell r="C614" t="str">
            <v>B2E0040</v>
          </cell>
          <cell r="D614" t="str">
            <v>後藤　優衣</v>
          </cell>
          <cell r="E614" t="str">
            <v>ごとう　ゆい</v>
          </cell>
          <cell r="F614" t="str">
            <v>岩手県立盛岡第四高等学校バトントワリング部</v>
          </cell>
          <cell r="G614" t="str">
            <v>女</v>
          </cell>
          <cell r="H614">
            <v>35328</v>
          </cell>
          <cell r="I614">
            <v>42005</v>
          </cell>
          <cell r="J614">
            <v>18</v>
          </cell>
          <cell r="K614">
            <v>17</v>
          </cell>
          <cell r="L614" t="str">
            <v>高３</v>
          </cell>
          <cell r="M614" t="str">
            <v>岩手県</v>
          </cell>
        </row>
        <row r="615">
          <cell r="B615" t="str">
            <v>b00612</v>
          </cell>
          <cell r="C615" t="str">
            <v>B2E0040</v>
          </cell>
          <cell r="D615" t="str">
            <v>小野寺　未紗</v>
          </cell>
          <cell r="E615" t="str">
            <v>おのでら　みさ</v>
          </cell>
          <cell r="F615" t="str">
            <v>岩手県立盛岡第四高等学校バトントワリング部</v>
          </cell>
          <cell r="G615" t="str">
            <v>女</v>
          </cell>
          <cell r="H615">
            <v>34959</v>
          </cell>
          <cell r="I615">
            <v>42005</v>
          </cell>
          <cell r="J615">
            <v>19</v>
          </cell>
          <cell r="K615">
            <v>18</v>
          </cell>
          <cell r="L615" t="str">
            <v>大１</v>
          </cell>
          <cell r="M615" t="str">
            <v>岩手県</v>
          </cell>
        </row>
        <row r="616">
          <cell r="B616" t="str">
            <v>b00613</v>
          </cell>
          <cell r="C616" t="str">
            <v>B2E0040</v>
          </cell>
          <cell r="D616" t="str">
            <v>佐々木　絵理</v>
          </cell>
          <cell r="E616" t="str">
            <v>ささき　えり</v>
          </cell>
          <cell r="F616" t="str">
            <v>岩手県立盛岡第四高等学校バトントワリング部</v>
          </cell>
          <cell r="G616" t="str">
            <v>女</v>
          </cell>
          <cell r="H616">
            <v>34864</v>
          </cell>
          <cell r="I616">
            <v>42005</v>
          </cell>
          <cell r="J616">
            <v>19</v>
          </cell>
          <cell r="K616">
            <v>18</v>
          </cell>
          <cell r="L616" t="str">
            <v>大１</v>
          </cell>
          <cell r="M616" t="str">
            <v>岩手県</v>
          </cell>
        </row>
        <row r="617">
          <cell r="B617" t="str">
            <v>b00614</v>
          </cell>
          <cell r="C617" t="str">
            <v>B2E0040</v>
          </cell>
          <cell r="D617" t="str">
            <v>菅原　柊華</v>
          </cell>
          <cell r="E617" t="str">
            <v>すがわら　しゅうか</v>
          </cell>
          <cell r="F617" t="str">
            <v>岩手県立盛岡第四高等学校バトントワリング部</v>
          </cell>
          <cell r="G617" t="str">
            <v>女</v>
          </cell>
          <cell r="H617">
            <v>35039</v>
          </cell>
          <cell r="I617">
            <v>42005</v>
          </cell>
          <cell r="J617">
            <v>19</v>
          </cell>
          <cell r="K617">
            <v>18</v>
          </cell>
          <cell r="L617" t="str">
            <v>大１</v>
          </cell>
          <cell r="M617" t="str">
            <v>岩手県</v>
          </cell>
        </row>
        <row r="618">
          <cell r="B618" t="str">
            <v>b00615</v>
          </cell>
          <cell r="C618" t="str">
            <v>B2E0040</v>
          </cell>
          <cell r="D618" t="str">
            <v>鈴木　英里奈</v>
          </cell>
          <cell r="E618" t="str">
            <v>すずき　えりな</v>
          </cell>
          <cell r="F618" t="str">
            <v>岩手県立盛岡第四高等学校バトントワリング部</v>
          </cell>
          <cell r="G618" t="str">
            <v>女</v>
          </cell>
          <cell r="H618">
            <v>35128</v>
          </cell>
          <cell r="I618">
            <v>42005</v>
          </cell>
          <cell r="J618">
            <v>18</v>
          </cell>
          <cell r="K618">
            <v>18</v>
          </cell>
          <cell r="L618" t="str">
            <v>大１</v>
          </cell>
          <cell r="M618" t="str">
            <v>岩手県</v>
          </cell>
        </row>
        <row r="619">
          <cell r="B619" t="str">
            <v>b00616</v>
          </cell>
          <cell r="C619" t="str">
            <v>B2E0040</v>
          </cell>
          <cell r="D619" t="str">
            <v>玉山　実咲</v>
          </cell>
          <cell r="E619" t="str">
            <v>たまやま　みさき</v>
          </cell>
          <cell r="F619" t="str">
            <v>岩手県立盛岡第四高等学校バトントワリング部</v>
          </cell>
          <cell r="G619" t="str">
            <v>女</v>
          </cell>
          <cell r="H619">
            <v>34890</v>
          </cell>
          <cell r="I619">
            <v>42005</v>
          </cell>
          <cell r="J619">
            <v>19</v>
          </cell>
          <cell r="K619">
            <v>18</v>
          </cell>
          <cell r="L619" t="str">
            <v>大１</v>
          </cell>
          <cell r="M619" t="str">
            <v>岩手県</v>
          </cell>
        </row>
        <row r="620">
          <cell r="B620" t="str">
            <v>b00617</v>
          </cell>
          <cell r="C620" t="str">
            <v>B2E0040</v>
          </cell>
          <cell r="D620" t="str">
            <v>村上　真保</v>
          </cell>
          <cell r="E620" t="str">
            <v>むらかみ　まほ</v>
          </cell>
          <cell r="F620" t="str">
            <v>岩手県立盛岡第四高等学校バトントワリング部</v>
          </cell>
          <cell r="G620" t="str">
            <v>女</v>
          </cell>
          <cell r="H620">
            <v>34855</v>
          </cell>
          <cell r="I620">
            <v>42005</v>
          </cell>
          <cell r="J620">
            <v>19</v>
          </cell>
          <cell r="K620">
            <v>18</v>
          </cell>
          <cell r="L620" t="str">
            <v>大１</v>
          </cell>
          <cell r="M620" t="str">
            <v>岩手県</v>
          </cell>
        </row>
        <row r="621">
          <cell r="B621" t="str">
            <v>b00618</v>
          </cell>
          <cell r="C621" t="str">
            <v>B2E0040</v>
          </cell>
          <cell r="D621" t="str">
            <v>八木　惇子</v>
          </cell>
          <cell r="E621" t="str">
            <v>やぎ　あつこ</v>
          </cell>
          <cell r="F621" t="str">
            <v>岩手県立盛岡第四高等学校バトントワリング部</v>
          </cell>
          <cell r="G621" t="str">
            <v>女</v>
          </cell>
          <cell r="H621">
            <v>34848</v>
          </cell>
          <cell r="I621">
            <v>42005</v>
          </cell>
          <cell r="J621">
            <v>19</v>
          </cell>
          <cell r="K621">
            <v>18</v>
          </cell>
          <cell r="L621" t="str">
            <v>大１</v>
          </cell>
          <cell r="M621" t="str">
            <v>岩手県</v>
          </cell>
        </row>
        <row r="622">
          <cell r="B622" t="str">
            <v>b00619</v>
          </cell>
          <cell r="C622" t="str">
            <v>B2G0041</v>
          </cell>
          <cell r="D622" t="str">
            <v>三浦　瑞季</v>
          </cell>
          <cell r="E622" t="str">
            <v>みうら　みずき</v>
          </cell>
          <cell r="F622" t="str">
            <v>フェアリーバトントワラーズ</v>
          </cell>
          <cell r="G622" t="str">
            <v>女</v>
          </cell>
          <cell r="H622">
            <v>35185</v>
          </cell>
          <cell r="I622">
            <v>42005</v>
          </cell>
          <cell r="J622">
            <v>18</v>
          </cell>
          <cell r="K622">
            <v>17</v>
          </cell>
          <cell r="L622" t="str">
            <v>高３</v>
          </cell>
          <cell r="M622" t="str">
            <v>岩手県</v>
          </cell>
        </row>
        <row r="623">
          <cell r="B623" t="str">
            <v>b00620</v>
          </cell>
          <cell r="C623" t="str">
            <v>B2G0041</v>
          </cell>
          <cell r="D623" t="str">
            <v>阿部　采妃</v>
          </cell>
          <cell r="E623" t="str">
            <v>あべ　さき</v>
          </cell>
          <cell r="F623" t="str">
            <v>フェアリーバトントワラーズ</v>
          </cell>
          <cell r="G623" t="str">
            <v>女</v>
          </cell>
          <cell r="H623">
            <v>35297</v>
          </cell>
          <cell r="I623">
            <v>42005</v>
          </cell>
          <cell r="J623">
            <v>18</v>
          </cell>
          <cell r="K623">
            <v>17</v>
          </cell>
          <cell r="L623" t="str">
            <v>高３</v>
          </cell>
          <cell r="M623" t="str">
            <v>岩手県</v>
          </cell>
        </row>
        <row r="624">
          <cell r="B624" t="str">
            <v>b00621</v>
          </cell>
          <cell r="C624" t="str">
            <v>B2G0041</v>
          </cell>
          <cell r="D624" t="str">
            <v>上川　紗耶</v>
          </cell>
          <cell r="E624" t="str">
            <v>かみかわ　さや</v>
          </cell>
          <cell r="F624" t="str">
            <v>フェアリーバトントワラーズ</v>
          </cell>
          <cell r="G624" t="str">
            <v>女</v>
          </cell>
          <cell r="H624">
            <v>39577</v>
          </cell>
          <cell r="I624">
            <v>42005</v>
          </cell>
          <cell r="J624">
            <v>6</v>
          </cell>
          <cell r="K624">
            <v>5</v>
          </cell>
          <cell r="L624" t="str">
            <v>未就学</v>
          </cell>
          <cell r="M624" t="str">
            <v>岩手県</v>
          </cell>
        </row>
        <row r="625">
          <cell r="B625" t="str">
            <v>b00622</v>
          </cell>
          <cell r="C625" t="str">
            <v>B2G0041</v>
          </cell>
          <cell r="D625" t="str">
            <v>高橋　由紀乃</v>
          </cell>
          <cell r="E625" t="str">
            <v>たかはし　ゆきの</v>
          </cell>
          <cell r="F625" t="str">
            <v>フェアリーバトントワラーズ</v>
          </cell>
          <cell r="G625" t="str">
            <v>女</v>
          </cell>
          <cell r="H625">
            <v>35396</v>
          </cell>
          <cell r="I625">
            <v>42005</v>
          </cell>
          <cell r="J625">
            <v>18</v>
          </cell>
          <cell r="K625">
            <v>17</v>
          </cell>
          <cell r="L625" t="str">
            <v>高３</v>
          </cell>
          <cell r="M625" t="str">
            <v>岩手県</v>
          </cell>
        </row>
        <row r="626">
          <cell r="B626" t="str">
            <v>b00623</v>
          </cell>
          <cell r="C626" t="str">
            <v>B2G0041</v>
          </cell>
          <cell r="D626" t="str">
            <v>上川　羽奈</v>
          </cell>
          <cell r="E626" t="str">
            <v>かみかわ　はな</v>
          </cell>
          <cell r="F626" t="str">
            <v>フェアリーバトントワラーズ</v>
          </cell>
          <cell r="G626" t="str">
            <v>女</v>
          </cell>
          <cell r="H626">
            <v>38259</v>
          </cell>
          <cell r="I626">
            <v>42005</v>
          </cell>
          <cell r="J626">
            <v>10</v>
          </cell>
          <cell r="K626">
            <v>9</v>
          </cell>
          <cell r="L626" t="str">
            <v>小４</v>
          </cell>
          <cell r="M626" t="str">
            <v>岩手県</v>
          </cell>
        </row>
        <row r="627">
          <cell r="B627" t="str">
            <v>b00624</v>
          </cell>
          <cell r="C627" t="str">
            <v>B2G0041</v>
          </cell>
          <cell r="D627" t="str">
            <v>野崎　咲弥佳</v>
          </cell>
          <cell r="E627" t="str">
            <v>のざき　さやか</v>
          </cell>
          <cell r="F627" t="str">
            <v>フェアリーバトントワラーズ</v>
          </cell>
          <cell r="G627" t="str">
            <v>女</v>
          </cell>
          <cell r="H627">
            <v>37554</v>
          </cell>
          <cell r="I627">
            <v>42005</v>
          </cell>
          <cell r="J627">
            <v>12</v>
          </cell>
          <cell r="K627">
            <v>11</v>
          </cell>
          <cell r="L627" t="str">
            <v>小６</v>
          </cell>
          <cell r="M627" t="str">
            <v>岩手県</v>
          </cell>
        </row>
        <row r="628">
          <cell r="B628" t="str">
            <v>b00625</v>
          </cell>
          <cell r="C628" t="str">
            <v>B4G0042</v>
          </cell>
          <cell r="D628" t="str">
            <v>駒場　玲音</v>
          </cell>
          <cell r="E628" t="str">
            <v>こまば　たまね</v>
          </cell>
          <cell r="F628" t="str">
            <v>秋田バトンクラブ☆ジュニア</v>
          </cell>
          <cell r="G628" t="str">
            <v>女</v>
          </cell>
          <cell r="H628">
            <v>36657</v>
          </cell>
          <cell r="I628">
            <v>42005</v>
          </cell>
          <cell r="J628">
            <v>14</v>
          </cell>
          <cell r="K628">
            <v>13</v>
          </cell>
          <cell r="L628" t="str">
            <v>中２</v>
          </cell>
          <cell r="M628" t="str">
            <v>秋田県</v>
          </cell>
        </row>
        <row r="629">
          <cell r="B629" t="str">
            <v>b00626</v>
          </cell>
          <cell r="C629" t="str">
            <v>B4G0042</v>
          </cell>
          <cell r="D629" t="str">
            <v>大渕　莉子</v>
          </cell>
          <cell r="E629" t="str">
            <v>おおぶち　りこ</v>
          </cell>
          <cell r="F629" t="str">
            <v>秋田バトンクラブ☆ジュニア</v>
          </cell>
          <cell r="G629" t="str">
            <v>女</v>
          </cell>
          <cell r="H629">
            <v>36979</v>
          </cell>
          <cell r="I629">
            <v>42005</v>
          </cell>
          <cell r="J629">
            <v>13</v>
          </cell>
          <cell r="K629">
            <v>13</v>
          </cell>
          <cell r="L629" t="str">
            <v>中２</v>
          </cell>
          <cell r="M629" t="str">
            <v>秋田県</v>
          </cell>
        </row>
        <row r="630">
          <cell r="B630" t="str">
            <v>b00627</v>
          </cell>
          <cell r="C630" t="str">
            <v>B4G0042</v>
          </cell>
          <cell r="D630" t="str">
            <v>大場　絵莉</v>
          </cell>
          <cell r="E630" t="str">
            <v>おおば　えり</v>
          </cell>
          <cell r="F630" t="str">
            <v>秋田バトンクラブ☆ジュニア</v>
          </cell>
          <cell r="G630" t="str">
            <v>女</v>
          </cell>
          <cell r="H630">
            <v>36714</v>
          </cell>
          <cell r="I630">
            <v>42005</v>
          </cell>
          <cell r="J630">
            <v>14</v>
          </cell>
          <cell r="K630">
            <v>13</v>
          </cell>
          <cell r="L630" t="str">
            <v>中２</v>
          </cell>
          <cell r="M630" t="str">
            <v>秋田県</v>
          </cell>
        </row>
        <row r="631">
          <cell r="B631" t="str">
            <v>b00628</v>
          </cell>
          <cell r="C631" t="str">
            <v>B4G0042</v>
          </cell>
          <cell r="D631" t="str">
            <v>佐藤　舞</v>
          </cell>
          <cell r="E631" t="str">
            <v>さとう　まい</v>
          </cell>
          <cell r="F631" t="str">
            <v>秋田バトンクラブ☆ジュニア</v>
          </cell>
          <cell r="G631" t="str">
            <v>女</v>
          </cell>
          <cell r="H631">
            <v>36784</v>
          </cell>
          <cell r="I631">
            <v>42005</v>
          </cell>
          <cell r="J631">
            <v>14</v>
          </cell>
          <cell r="K631">
            <v>13</v>
          </cell>
          <cell r="L631" t="str">
            <v>中２</v>
          </cell>
          <cell r="M631" t="str">
            <v>秋田県</v>
          </cell>
        </row>
        <row r="632">
          <cell r="B632" t="str">
            <v>b00629</v>
          </cell>
          <cell r="C632" t="str">
            <v>B4G0042</v>
          </cell>
          <cell r="D632" t="str">
            <v>田口　美佳</v>
          </cell>
          <cell r="E632" t="str">
            <v>たぐち　みか</v>
          </cell>
          <cell r="F632" t="str">
            <v>秋田バトンクラブ☆ジュニア</v>
          </cell>
          <cell r="G632" t="str">
            <v>女</v>
          </cell>
          <cell r="H632">
            <v>36688</v>
          </cell>
          <cell r="I632">
            <v>42005</v>
          </cell>
          <cell r="J632">
            <v>14</v>
          </cell>
          <cell r="K632">
            <v>13</v>
          </cell>
          <cell r="L632" t="str">
            <v>中２</v>
          </cell>
          <cell r="M632" t="str">
            <v>秋田県</v>
          </cell>
        </row>
        <row r="633">
          <cell r="B633" t="str">
            <v>b00630</v>
          </cell>
          <cell r="C633" t="str">
            <v>B4G0043</v>
          </cell>
          <cell r="D633" t="str">
            <v>小玉　愛美</v>
          </cell>
          <cell r="E633" t="str">
            <v>こだま　あみ</v>
          </cell>
          <cell r="F633" t="str">
            <v>秋田バトンクラブ</v>
          </cell>
          <cell r="G633" t="str">
            <v>女</v>
          </cell>
          <cell r="I633">
            <v>42005</v>
          </cell>
          <cell r="J633">
            <v>115</v>
          </cell>
          <cell r="K633">
            <v>114</v>
          </cell>
          <cell r="L633">
            <v>45</v>
          </cell>
          <cell r="M633" t="str">
            <v>秋田県</v>
          </cell>
        </row>
        <row r="634">
          <cell r="B634" t="str">
            <v>b00631</v>
          </cell>
          <cell r="C634" t="str">
            <v>B4G0043</v>
          </cell>
          <cell r="D634" t="str">
            <v>渡引　友季奈</v>
          </cell>
          <cell r="E634" t="str">
            <v>わたひき　ゆきな</v>
          </cell>
          <cell r="F634" t="str">
            <v>秋田バトンクラブ</v>
          </cell>
          <cell r="G634" t="str">
            <v>女</v>
          </cell>
          <cell r="H634">
            <v>35425</v>
          </cell>
          <cell r="I634">
            <v>42005</v>
          </cell>
          <cell r="J634">
            <v>18</v>
          </cell>
          <cell r="K634">
            <v>17</v>
          </cell>
          <cell r="L634" t="str">
            <v>高３</v>
          </cell>
          <cell r="M634" t="str">
            <v>秋田県</v>
          </cell>
        </row>
        <row r="635">
          <cell r="B635" t="str">
            <v>b00632</v>
          </cell>
          <cell r="C635" t="str">
            <v>B4G0043</v>
          </cell>
          <cell r="D635" t="str">
            <v>鈴木　あかり</v>
          </cell>
          <cell r="E635" t="str">
            <v>すずき　あかり</v>
          </cell>
          <cell r="F635" t="str">
            <v>秋田バトンクラブ</v>
          </cell>
          <cell r="G635" t="str">
            <v>女</v>
          </cell>
          <cell r="H635">
            <v>35493</v>
          </cell>
          <cell r="I635">
            <v>42005</v>
          </cell>
          <cell r="J635">
            <v>17</v>
          </cell>
          <cell r="K635">
            <v>17</v>
          </cell>
          <cell r="L635" t="str">
            <v>高３</v>
          </cell>
          <cell r="M635" t="str">
            <v>秋田県</v>
          </cell>
        </row>
        <row r="636">
          <cell r="B636" t="str">
            <v>b00633</v>
          </cell>
          <cell r="C636" t="str">
            <v>B4G0043</v>
          </cell>
          <cell r="D636" t="str">
            <v>斉藤　乃々香</v>
          </cell>
          <cell r="E636" t="str">
            <v>さいとう　ののか</v>
          </cell>
          <cell r="F636" t="str">
            <v>秋田バトンクラブ</v>
          </cell>
          <cell r="G636" t="str">
            <v>女</v>
          </cell>
          <cell r="H636">
            <v>36439</v>
          </cell>
          <cell r="I636">
            <v>42005</v>
          </cell>
          <cell r="J636">
            <v>15</v>
          </cell>
          <cell r="K636">
            <v>14</v>
          </cell>
          <cell r="L636" t="str">
            <v>中３</v>
          </cell>
          <cell r="M636" t="str">
            <v>秋田県</v>
          </cell>
        </row>
        <row r="637">
          <cell r="B637" t="str">
            <v>b00634</v>
          </cell>
          <cell r="C637" t="str">
            <v>B4G0043</v>
          </cell>
          <cell r="D637" t="str">
            <v>佐藤　祐実</v>
          </cell>
          <cell r="E637" t="str">
            <v>さとう　ゆみ</v>
          </cell>
          <cell r="F637" t="str">
            <v>秋田バトンクラブ</v>
          </cell>
          <cell r="G637" t="str">
            <v>女</v>
          </cell>
          <cell r="H637">
            <v>32778</v>
          </cell>
          <cell r="I637">
            <v>42005</v>
          </cell>
          <cell r="J637">
            <v>25</v>
          </cell>
          <cell r="K637">
            <v>24</v>
          </cell>
          <cell r="L637">
            <v>24</v>
          </cell>
          <cell r="M637" t="str">
            <v>秋田県</v>
          </cell>
        </row>
        <row r="638">
          <cell r="B638" t="str">
            <v>b00635</v>
          </cell>
          <cell r="C638" t="str">
            <v>B4G0043</v>
          </cell>
          <cell r="D638" t="str">
            <v>伊藤　睦</v>
          </cell>
          <cell r="E638" t="str">
            <v>いとう　むつみ</v>
          </cell>
          <cell r="F638" t="str">
            <v>秋田バトンクラブ</v>
          </cell>
          <cell r="G638" t="str">
            <v>女</v>
          </cell>
          <cell r="H638">
            <v>33531</v>
          </cell>
          <cell r="I638">
            <v>42005</v>
          </cell>
          <cell r="J638">
            <v>23</v>
          </cell>
          <cell r="K638">
            <v>22</v>
          </cell>
          <cell r="L638">
            <v>22</v>
          </cell>
          <cell r="M638" t="str">
            <v>秋田県</v>
          </cell>
        </row>
        <row r="639">
          <cell r="B639" t="str">
            <v>b00636</v>
          </cell>
          <cell r="C639" t="str">
            <v>B4G0043</v>
          </cell>
          <cell r="D639" t="str">
            <v>大海　由佳</v>
          </cell>
          <cell r="E639" t="str">
            <v>おおうみ　ゆか</v>
          </cell>
          <cell r="F639" t="str">
            <v>秋田バトンクラブ</v>
          </cell>
          <cell r="G639" t="str">
            <v>女</v>
          </cell>
          <cell r="I639">
            <v>42005</v>
          </cell>
          <cell r="J639">
            <v>115</v>
          </cell>
          <cell r="K639">
            <v>114</v>
          </cell>
          <cell r="L639">
            <v>45</v>
          </cell>
          <cell r="M639" t="str">
            <v>秋田県</v>
          </cell>
        </row>
        <row r="640">
          <cell r="B640" t="str">
            <v>b00637</v>
          </cell>
          <cell r="C640" t="str">
            <v>B4G0043</v>
          </cell>
          <cell r="D640" t="str">
            <v>兎沃　美紅</v>
          </cell>
          <cell r="E640" t="str">
            <v>とざわ　みく</v>
          </cell>
          <cell r="F640" t="str">
            <v>秋田バトンクラブ</v>
          </cell>
          <cell r="G640" t="str">
            <v>女</v>
          </cell>
          <cell r="H640">
            <v>33894</v>
          </cell>
          <cell r="I640">
            <v>42005</v>
          </cell>
          <cell r="J640">
            <v>22</v>
          </cell>
          <cell r="K640">
            <v>21</v>
          </cell>
          <cell r="L640" t="str">
            <v>大４</v>
          </cell>
          <cell r="M640" t="str">
            <v>秋田県</v>
          </cell>
        </row>
        <row r="641">
          <cell r="B641" t="str">
            <v>b00638</v>
          </cell>
          <cell r="C641" t="str">
            <v>B4G0043</v>
          </cell>
          <cell r="D641" t="str">
            <v>山形　香乃</v>
          </cell>
          <cell r="E641" t="str">
            <v>やまがた　かの</v>
          </cell>
          <cell r="F641" t="str">
            <v>秋田バトンクラブ</v>
          </cell>
          <cell r="G641" t="str">
            <v>女</v>
          </cell>
          <cell r="I641">
            <v>42005</v>
          </cell>
          <cell r="J641">
            <v>115</v>
          </cell>
          <cell r="K641">
            <v>114</v>
          </cell>
          <cell r="L641">
            <v>45</v>
          </cell>
          <cell r="M641" t="str">
            <v>秋田県</v>
          </cell>
        </row>
        <row r="642">
          <cell r="B642" t="str">
            <v>b00639</v>
          </cell>
          <cell r="C642" t="str">
            <v>B4G0043</v>
          </cell>
          <cell r="D642" t="str">
            <v>鳥潟　美穂</v>
          </cell>
          <cell r="E642" t="str">
            <v>とりがた　みほ</v>
          </cell>
          <cell r="F642" t="str">
            <v>秋田バトンクラブ</v>
          </cell>
          <cell r="G642" t="str">
            <v>女</v>
          </cell>
          <cell r="H642">
            <v>36430</v>
          </cell>
          <cell r="I642">
            <v>42005</v>
          </cell>
          <cell r="J642">
            <v>15</v>
          </cell>
          <cell r="K642">
            <v>14</v>
          </cell>
          <cell r="L642" t="str">
            <v>中３</v>
          </cell>
          <cell r="M642" t="str">
            <v>秋田県</v>
          </cell>
        </row>
        <row r="643">
          <cell r="B643" t="str">
            <v>b00640</v>
          </cell>
          <cell r="C643" t="str">
            <v>B4G0043</v>
          </cell>
          <cell r="D643" t="str">
            <v>駒場　富美子</v>
          </cell>
          <cell r="E643" t="str">
            <v>こまば　ふみこ</v>
          </cell>
          <cell r="F643" t="str">
            <v>秋田バトンクラブ</v>
          </cell>
          <cell r="G643" t="str">
            <v>女</v>
          </cell>
          <cell r="H643">
            <v>27401</v>
          </cell>
          <cell r="I643">
            <v>42005</v>
          </cell>
          <cell r="J643">
            <v>39</v>
          </cell>
          <cell r="K643">
            <v>39</v>
          </cell>
          <cell r="L643">
            <v>39</v>
          </cell>
          <cell r="M643" t="str">
            <v>秋田県</v>
          </cell>
        </row>
        <row r="644">
          <cell r="B644" t="str">
            <v>b00641</v>
          </cell>
          <cell r="C644" t="str">
            <v>B4G0043</v>
          </cell>
          <cell r="D644" t="str">
            <v>浅野　由紀</v>
          </cell>
          <cell r="E644" t="str">
            <v>あさの　ゆき</v>
          </cell>
          <cell r="F644" t="str">
            <v>秋田バトンクラブ</v>
          </cell>
          <cell r="G644" t="str">
            <v>女</v>
          </cell>
          <cell r="H644">
            <v>29354</v>
          </cell>
          <cell r="I644">
            <v>42005</v>
          </cell>
          <cell r="J644">
            <v>34</v>
          </cell>
          <cell r="K644">
            <v>33</v>
          </cell>
          <cell r="L644">
            <v>33</v>
          </cell>
          <cell r="M644" t="str">
            <v>秋田県</v>
          </cell>
        </row>
        <row r="645">
          <cell r="B645" t="str">
            <v>b00642</v>
          </cell>
          <cell r="C645" t="str">
            <v>B4G0044</v>
          </cell>
          <cell r="D645" t="str">
            <v>高橋　みさと</v>
          </cell>
          <cell r="E645" t="str">
            <v>たかはし　みさと</v>
          </cell>
          <cell r="F645" t="str">
            <v>広面バトントワリング　Ｍｏｏｎ　Ｒａｂｂｉｔｓ</v>
          </cell>
          <cell r="G645" t="str">
            <v>女</v>
          </cell>
          <cell r="H645">
            <v>38153</v>
          </cell>
          <cell r="I645">
            <v>42005</v>
          </cell>
          <cell r="J645">
            <v>10</v>
          </cell>
          <cell r="K645">
            <v>9</v>
          </cell>
          <cell r="L645" t="str">
            <v>小４</v>
          </cell>
          <cell r="M645" t="str">
            <v>秋田県</v>
          </cell>
        </row>
        <row r="646">
          <cell r="B646" t="str">
            <v>b00643</v>
          </cell>
          <cell r="C646" t="str">
            <v>B4G0044</v>
          </cell>
          <cell r="D646" t="str">
            <v>藤原　夕希菜</v>
          </cell>
          <cell r="E646" t="str">
            <v>ふじわら　ゆきな</v>
          </cell>
          <cell r="F646" t="str">
            <v>広面バトントワリング　Ｍｏｏｎ　Ｒａｂｂｉｔｓ</v>
          </cell>
          <cell r="G646" t="str">
            <v>女</v>
          </cell>
          <cell r="H646">
            <v>38374</v>
          </cell>
          <cell r="I646">
            <v>42005</v>
          </cell>
          <cell r="J646">
            <v>9</v>
          </cell>
          <cell r="K646">
            <v>9</v>
          </cell>
          <cell r="L646" t="str">
            <v>小４</v>
          </cell>
          <cell r="M646" t="str">
            <v>秋田県</v>
          </cell>
        </row>
        <row r="647">
          <cell r="B647" t="str">
            <v>b00644</v>
          </cell>
          <cell r="C647" t="str">
            <v>B4G0044</v>
          </cell>
          <cell r="D647" t="str">
            <v>池田　陽菜</v>
          </cell>
          <cell r="E647" t="str">
            <v>いけだ　ひな</v>
          </cell>
          <cell r="F647" t="str">
            <v>広面バトントワリング　Ｍｏｏｎ　Ｒａｂｂｉｔｓ</v>
          </cell>
          <cell r="G647" t="str">
            <v>女</v>
          </cell>
          <cell r="H647">
            <v>37644</v>
          </cell>
          <cell r="I647">
            <v>42005</v>
          </cell>
          <cell r="J647">
            <v>11</v>
          </cell>
          <cell r="K647">
            <v>11</v>
          </cell>
          <cell r="L647" t="str">
            <v>小６</v>
          </cell>
          <cell r="M647" t="str">
            <v>秋田県</v>
          </cell>
        </row>
        <row r="648">
          <cell r="B648" t="str">
            <v>b00645</v>
          </cell>
          <cell r="C648" t="str">
            <v>B4G0044</v>
          </cell>
          <cell r="D648" t="str">
            <v>長澤　くるみ</v>
          </cell>
          <cell r="E648" t="str">
            <v>ながさわ　くるみ</v>
          </cell>
          <cell r="F648" t="str">
            <v>広面バトントワリング　Ｍｏｏｎ　Ｒａｂｂｉｔｓ</v>
          </cell>
          <cell r="G648" t="str">
            <v>女</v>
          </cell>
          <cell r="H648">
            <v>37071</v>
          </cell>
          <cell r="I648">
            <v>42005</v>
          </cell>
          <cell r="J648">
            <v>13</v>
          </cell>
          <cell r="K648">
            <v>12</v>
          </cell>
          <cell r="L648" t="str">
            <v>中１</v>
          </cell>
          <cell r="M648" t="str">
            <v>秋田県</v>
          </cell>
        </row>
        <row r="649">
          <cell r="B649" t="str">
            <v>b00646</v>
          </cell>
          <cell r="C649" t="str">
            <v>B4G0044</v>
          </cell>
          <cell r="D649" t="str">
            <v>斎藤　愛暢</v>
          </cell>
          <cell r="E649" t="str">
            <v>さいとう　あのん</v>
          </cell>
          <cell r="F649" t="str">
            <v>広面バトントワリング　Ｍｏｏｎ　Ｒａｂｂｉｔｓ</v>
          </cell>
          <cell r="G649" t="str">
            <v>女</v>
          </cell>
          <cell r="H649">
            <v>37207</v>
          </cell>
          <cell r="I649">
            <v>42005</v>
          </cell>
          <cell r="J649">
            <v>13</v>
          </cell>
          <cell r="K649">
            <v>12</v>
          </cell>
          <cell r="L649" t="str">
            <v>中１</v>
          </cell>
          <cell r="M649" t="str">
            <v>秋田県</v>
          </cell>
        </row>
        <row r="650">
          <cell r="B650" t="str">
            <v>b00647</v>
          </cell>
          <cell r="C650" t="str">
            <v>B4G0044</v>
          </cell>
          <cell r="D650" t="str">
            <v>渡邊　凜</v>
          </cell>
          <cell r="E650" t="str">
            <v>わたなべ　りん</v>
          </cell>
          <cell r="F650" t="str">
            <v>広面バトントワリング　Ｍｏｏｎ　Ｒａｂｂｉｔｓ</v>
          </cell>
          <cell r="G650" t="str">
            <v>女</v>
          </cell>
          <cell r="H650">
            <v>37344</v>
          </cell>
          <cell r="I650">
            <v>42005</v>
          </cell>
          <cell r="J650">
            <v>12</v>
          </cell>
          <cell r="K650">
            <v>12</v>
          </cell>
          <cell r="L650" t="str">
            <v>中１</v>
          </cell>
          <cell r="M650" t="str">
            <v>秋田県</v>
          </cell>
        </row>
        <row r="651">
          <cell r="B651" t="str">
            <v>b00648</v>
          </cell>
          <cell r="C651" t="str">
            <v>B4G0044</v>
          </cell>
          <cell r="D651" t="str">
            <v>庄司　実花子</v>
          </cell>
          <cell r="E651" t="str">
            <v>しょうじ　みかこ</v>
          </cell>
          <cell r="F651" t="str">
            <v>広面バトントワリング　Ｍｏｏｎ　Ｒａｂｂｉｔｓ</v>
          </cell>
          <cell r="G651" t="str">
            <v>女</v>
          </cell>
          <cell r="H651">
            <v>37139</v>
          </cell>
          <cell r="I651">
            <v>42005</v>
          </cell>
          <cell r="J651">
            <v>13</v>
          </cell>
          <cell r="K651">
            <v>12</v>
          </cell>
          <cell r="L651" t="str">
            <v>中１</v>
          </cell>
          <cell r="M651" t="str">
            <v>秋田県</v>
          </cell>
        </row>
        <row r="652">
          <cell r="B652" t="str">
            <v>b00649</v>
          </cell>
          <cell r="C652" t="str">
            <v>B4G0044</v>
          </cell>
          <cell r="D652" t="str">
            <v>藤田　りりか</v>
          </cell>
          <cell r="E652" t="str">
            <v>ふじた　りりか</v>
          </cell>
          <cell r="F652" t="str">
            <v>広面バトントワリング　Ｍｏｏｎ　Ｒａｂｂｉｔｓ</v>
          </cell>
          <cell r="G652" t="str">
            <v>女</v>
          </cell>
          <cell r="H652">
            <v>37467</v>
          </cell>
          <cell r="I652">
            <v>42005</v>
          </cell>
          <cell r="J652">
            <v>12</v>
          </cell>
          <cell r="K652">
            <v>11</v>
          </cell>
          <cell r="L652" t="str">
            <v>小６</v>
          </cell>
          <cell r="M652" t="str">
            <v>秋田県</v>
          </cell>
        </row>
        <row r="653">
          <cell r="B653" t="str">
            <v>b00650</v>
          </cell>
          <cell r="C653" t="str">
            <v>B4G0044</v>
          </cell>
          <cell r="D653" t="str">
            <v>佐々木　望尋</v>
          </cell>
          <cell r="E653" t="str">
            <v>ささき　みひろ</v>
          </cell>
          <cell r="F653" t="str">
            <v>広面バトントワリング　Ｍｏｏｎ　Ｒａｂｂｉｔｓ</v>
          </cell>
          <cell r="G653" t="str">
            <v>女</v>
          </cell>
          <cell r="H653">
            <v>37212</v>
          </cell>
          <cell r="I653">
            <v>42005</v>
          </cell>
          <cell r="J653">
            <v>13</v>
          </cell>
          <cell r="K653">
            <v>12</v>
          </cell>
          <cell r="L653" t="str">
            <v>中１</v>
          </cell>
          <cell r="M653" t="str">
            <v>秋田県</v>
          </cell>
        </row>
        <row r="654">
          <cell r="B654" t="str">
            <v>b00651</v>
          </cell>
          <cell r="C654" t="str">
            <v>B4G0044</v>
          </cell>
          <cell r="D654" t="str">
            <v>豊田　茉代</v>
          </cell>
          <cell r="E654" t="str">
            <v>とよた　まよ</v>
          </cell>
          <cell r="F654" t="str">
            <v>広面バトントワリング　Ｍｏｏｎ　Ｒａｂｂｉｔｓ</v>
          </cell>
          <cell r="G654" t="str">
            <v>女</v>
          </cell>
          <cell r="H654">
            <v>37724</v>
          </cell>
          <cell r="I654">
            <v>42005</v>
          </cell>
          <cell r="J654">
            <v>11</v>
          </cell>
          <cell r="K654">
            <v>10</v>
          </cell>
          <cell r="L654" t="str">
            <v>小５</v>
          </cell>
          <cell r="M654" t="str">
            <v>秋田県</v>
          </cell>
        </row>
        <row r="655">
          <cell r="B655" t="str">
            <v>b00652</v>
          </cell>
          <cell r="C655" t="str">
            <v>B4G0044</v>
          </cell>
          <cell r="D655" t="str">
            <v>小白川　尊仁</v>
          </cell>
          <cell r="E655" t="str">
            <v>こしらかわ　たかひと</v>
          </cell>
          <cell r="F655" t="str">
            <v>広面バトントワリング　Ｍｏｏｎ　Ｒａｂｂｉｔｓ</v>
          </cell>
          <cell r="G655" t="str">
            <v>男</v>
          </cell>
          <cell r="H655">
            <v>37733</v>
          </cell>
          <cell r="I655">
            <v>42005</v>
          </cell>
          <cell r="J655">
            <v>11</v>
          </cell>
          <cell r="K655">
            <v>10</v>
          </cell>
          <cell r="L655" t="str">
            <v>小５</v>
          </cell>
          <cell r="M655" t="str">
            <v>秋田県</v>
          </cell>
        </row>
        <row r="656">
          <cell r="B656" t="str">
            <v>b00653</v>
          </cell>
          <cell r="C656" t="str">
            <v>B4G0044</v>
          </cell>
          <cell r="D656" t="str">
            <v>齋藤　楓菜</v>
          </cell>
          <cell r="E656" t="str">
            <v>さいとう　ふうな</v>
          </cell>
          <cell r="F656" t="str">
            <v>広面バトントワリング　Ｍｏｏｎ　Ｒａｂｂｉｔｓ</v>
          </cell>
          <cell r="G656" t="str">
            <v>女</v>
          </cell>
          <cell r="H656">
            <v>37216</v>
          </cell>
          <cell r="I656">
            <v>42005</v>
          </cell>
          <cell r="J656">
            <v>13</v>
          </cell>
          <cell r="K656">
            <v>12</v>
          </cell>
          <cell r="L656" t="str">
            <v>中１</v>
          </cell>
          <cell r="M656" t="str">
            <v>秋田県</v>
          </cell>
        </row>
        <row r="657">
          <cell r="B657" t="str">
            <v>b00654</v>
          </cell>
          <cell r="C657" t="str">
            <v>B4G0044</v>
          </cell>
          <cell r="D657" t="str">
            <v>安部　杏菜</v>
          </cell>
          <cell r="E657" t="str">
            <v>さいとう　あんな</v>
          </cell>
          <cell r="F657" t="str">
            <v>広面バトントワリング　Ｍｏｏｎ　Ｒａｂｂｉｔｓ</v>
          </cell>
          <cell r="G657" t="str">
            <v>女</v>
          </cell>
          <cell r="H657">
            <v>37426</v>
          </cell>
          <cell r="I657">
            <v>42005</v>
          </cell>
          <cell r="J657">
            <v>12</v>
          </cell>
          <cell r="K657">
            <v>11</v>
          </cell>
          <cell r="L657" t="str">
            <v>小６</v>
          </cell>
          <cell r="M657" t="str">
            <v>秋田県</v>
          </cell>
        </row>
        <row r="658">
          <cell r="B658" t="str">
            <v>b00655</v>
          </cell>
          <cell r="C658" t="str">
            <v>B4G0044</v>
          </cell>
          <cell r="D658" t="str">
            <v>池端　胡桃</v>
          </cell>
          <cell r="E658" t="str">
            <v>いけはた　くるみ</v>
          </cell>
          <cell r="F658" t="str">
            <v>広面バトントワリング　Ｍｏｏｎ　Ｒａｂｂｉｔｓ</v>
          </cell>
          <cell r="G658" t="str">
            <v>女</v>
          </cell>
          <cell r="H658">
            <v>37517</v>
          </cell>
          <cell r="I658">
            <v>42005</v>
          </cell>
          <cell r="J658">
            <v>12</v>
          </cell>
          <cell r="K658">
            <v>11</v>
          </cell>
          <cell r="L658" t="str">
            <v>小６</v>
          </cell>
          <cell r="M658" t="str">
            <v>秋田県</v>
          </cell>
        </row>
        <row r="659">
          <cell r="B659" t="str">
            <v>b00656</v>
          </cell>
          <cell r="C659" t="str">
            <v>B4G0044</v>
          </cell>
          <cell r="D659" t="str">
            <v>高橋　みはる</v>
          </cell>
          <cell r="E659" t="str">
            <v>たかはし　みはる</v>
          </cell>
          <cell r="F659" t="str">
            <v>広面バトントワリング　Ｍｏｏｎ　Ｒａｂｂｉｔｓ</v>
          </cell>
          <cell r="G659" t="str">
            <v>女</v>
          </cell>
          <cell r="H659">
            <v>37139</v>
          </cell>
          <cell r="I659">
            <v>42005</v>
          </cell>
          <cell r="J659">
            <v>13</v>
          </cell>
          <cell r="K659">
            <v>12</v>
          </cell>
          <cell r="L659" t="str">
            <v>中１</v>
          </cell>
          <cell r="M659" t="str">
            <v>秋田県</v>
          </cell>
        </row>
        <row r="660">
          <cell r="B660" t="str">
            <v>b00657</v>
          </cell>
          <cell r="C660" t="str">
            <v>B4G0044</v>
          </cell>
          <cell r="D660" t="str">
            <v>木下　采子</v>
          </cell>
          <cell r="E660" t="str">
            <v>きのした　やすこ</v>
          </cell>
          <cell r="F660" t="str">
            <v>広面バトントワリング　Ｍｏｏｎ　Ｒａｂｂｉｔｓ</v>
          </cell>
          <cell r="G660" t="str">
            <v>女</v>
          </cell>
          <cell r="H660">
            <v>37549</v>
          </cell>
          <cell r="I660">
            <v>42005</v>
          </cell>
          <cell r="J660">
            <v>12</v>
          </cell>
          <cell r="K660">
            <v>11</v>
          </cell>
          <cell r="L660" t="str">
            <v>小６</v>
          </cell>
          <cell r="M660" t="str">
            <v>秋田県</v>
          </cell>
        </row>
        <row r="661">
          <cell r="B661" t="str">
            <v>b00658</v>
          </cell>
          <cell r="C661" t="str">
            <v>B4G0044</v>
          </cell>
          <cell r="D661" t="str">
            <v>栗澤　七愛</v>
          </cell>
          <cell r="E661" t="str">
            <v>くりさわ　ななみ</v>
          </cell>
          <cell r="F661" t="str">
            <v>広面バトントワリング　Ｍｏｏｎ　Ｒａｂｂｉｔｓ</v>
          </cell>
          <cell r="G661" t="str">
            <v>女</v>
          </cell>
          <cell r="H661">
            <v>37457</v>
          </cell>
          <cell r="I661">
            <v>42005</v>
          </cell>
          <cell r="J661">
            <v>12</v>
          </cell>
          <cell r="K661">
            <v>11</v>
          </cell>
          <cell r="L661" t="str">
            <v>小６</v>
          </cell>
          <cell r="M661" t="str">
            <v>秋田県</v>
          </cell>
        </row>
        <row r="662">
          <cell r="B662" t="str">
            <v>b00659</v>
          </cell>
          <cell r="C662" t="str">
            <v>B4G0044</v>
          </cell>
          <cell r="D662" t="str">
            <v>小玉　帆夏</v>
          </cell>
          <cell r="E662" t="str">
            <v>こだま　ほのか</v>
          </cell>
          <cell r="F662" t="str">
            <v>広面バトントワリング　Ｍｏｏｎ　Ｒａｂｂｉｔｓ</v>
          </cell>
          <cell r="G662" t="str">
            <v>女</v>
          </cell>
          <cell r="H662">
            <v>37476</v>
          </cell>
          <cell r="I662">
            <v>42005</v>
          </cell>
          <cell r="J662">
            <v>12</v>
          </cell>
          <cell r="K662">
            <v>11</v>
          </cell>
          <cell r="L662" t="str">
            <v>小６</v>
          </cell>
          <cell r="M662" t="str">
            <v>秋田県</v>
          </cell>
        </row>
        <row r="663">
          <cell r="B663" t="str">
            <v>b00660</v>
          </cell>
          <cell r="C663" t="str">
            <v>B4G0044</v>
          </cell>
          <cell r="D663" t="str">
            <v>小玉　萌夏</v>
          </cell>
          <cell r="E663" t="str">
            <v>こだま　もえか</v>
          </cell>
          <cell r="F663" t="str">
            <v>広面バトントワリング　Ｍｏｏｎ　Ｒａｂｂｉｔｓ</v>
          </cell>
          <cell r="G663" t="str">
            <v>女</v>
          </cell>
          <cell r="H663">
            <v>37476</v>
          </cell>
          <cell r="I663">
            <v>42005</v>
          </cell>
          <cell r="J663">
            <v>12</v>
          </cell>
          <cell r="K663">
            <v>11</v>
          </cell>
          <cell r="L663" t="str">
            <v>小６</v>
          </cell>
          <cell r="M663" t="str">
            <v>秋田県</v>
          </cell>
        </row>
        <row r="664">
          <cell r="B664" t="str">
            <v>b00661</v>
          </cell>
          <cell r="C664" t="str">
            <v>B4G0044</v>
          </cell>
          <cell r="D664" t="str">
            <v>山崎　華奈</v>
          </cell>
          <cell r="E664" t="str">
            <v>やまざき　はるな</v>
          </cell>
          <cell r="F664" t="str">
            <v>広面バトントワリング　Ｍｏｏｎ　Ｒａｂｂｉｔｓ</v>
          </cell>
          <cell r="G664" t="str">
            <v>女</v>
          </cell>
          <cell r="H664">
            <v>37362</v>
          </cell>
          <cell r="I664">
            <v>42005</v>
          </cell>
          <cell r="J664">
            <v>12</v>
          </cell>
          <cell r="K664">
            <v>11</v>
          </cell>
          <cell r="L664" t="str">
            <v>小６</v>
          </cell>
          <cell r="M664" t="str">
            <v>秋田県</v>
          </cell>
        </row>
        <row r="665">
          <cell r="B665" t="str">
            <v>b00662</v>
          </cell>
          <cell r="C665" t="str">
            <v>B4G0044</v>
          </cell>
          <cell r="D665" t="str">
            <v>佐々木　風菜</v>
          </cell>
          <cell r="E665" t="str">
            <v>ささき　ふうな</v>
          </cell>
          <cell r="F665" t="str">
            <v>広面バトントワリング　Ｍｏｏｎ　Ｒａｂｂｉｔｓ</v>
          </cell>
          <cell r="G665" t="str">
            <v>女</v>
          </cell>
          <cell r="H665">
            <v>37288</v>
          </cell>
          <cell r="I665">
            <v>42005</v>
          </cell>
          <cell r="J665">
            <v>12</v>
          </cell>
          <cell r="K665">
            <v>12</v>
          </cell>
          <cell r="L665" t="str">
            <v>中１</v>
          </cell>
          <cell r="M665" t="str">
            <v>秋田県</v>
          </cell>
        </row>
        <row r="666">
          <cell r="B666" t="str">
            <v>b00663</v>
          </cell>
          <cell r="C666" t="str">
            <v>B4G0044</v>
          </cell>
          <cell r="D666" t="str">
            <v>瀬川　ひなこ</v>
          </cell>
          <cell r="E666" t="str">
            <v>せがわ　ひなこ</v>
          </cell>
          <cell r="F666" t="str">
            <v>広面バトントワリング　Ｍｏｏｎ　Ｒａｂｂｉｔｓ</v>
          </cell>
          <cell r="G666" t="str">
            <v>女</v>
          </cell>
          <cell r="H666">
            <v>37097</v>
          </cell>
          <cell r="I666">
            <v>42005</v>
          </cell>
          <cell r="J666">
            <v>13</v>
          </cell>
          <cell r="K666">
            <v>12</v>
          </cell>
          <cell r="L666" t="str">
            <v>中１</v>
          </cell>
          <cell r="M666" t="str">
            <v>秋田県</v>
          </cell>
        </row>
        <row r="667">
          <cell r="B667" t="str">
            <v>b00664</v>
          </cell>
          <cell r="C667" t="str">
            <v>B5G0045</v>
          </cell>
          <cell r="D667" t="str">
            <v>石黒　聖羅</v>
          </cell>
          <cell r="E667" t="str">
            <v>いしぐろ　せいら</v>
          </cell>
          <cell r="F667" t="str">
            <v>山形バトンソサエティー</v>
          </cell>
          <cell r="G667" t="str">
            <v>女</v>
          </cell>
          <cell r="H667">
            <v>35516</v>
          </cell>
          <cell r="I667">
            <v>42005</v>
          </cell>
          <cell r="J667">
            <v>17</v>
          </cell>
          <cell r="K667">
            <v>17</v>
          </cell>
          <cell r="L667" t="str">
            <v>高３</v>
          </cell>
          <cell r="M667" t="str">
            <v>山形県</v>
          </cell>
        </row>
        <row r="668">
          <cell r="B668" t="str">
            <v>b00665</v>
          </cell>
          <cell r="C668" t="str">
            <v>B5G0045</v>
          </cell>
          <cell r="D668" t="str">
            <v>奥山　愛結</v>
          </cell>
          <cell r="E668" t="str">
            <v>おくやま　あゆ</v>
          </cell>
          <cell r="F668" t="str">
            <v>山形バトンソサエティー</v>
          </cell>
          <cell r="G668" t="str">
            <v>女</v>
          </cell>
          <cell r="H668">
            <v>35485</v>
          </cell>
          <cell r="I668">
            <v>42005</v>
          </cell>
          <cell r="J668">
            <v>17</v>
          </cell>
          <cell r="K668">
            <v>17</v>
          </cell>
          <cell r="L668" t="str">
            <v>高３</v>
          </cell>
          <cell r="M668" t="str">
            <v>山形県</v>
          </cell>
        </row>
        <row r="669">
          <cell r="B669" t="str">
            <v>b00666</v>
          </cell>
          <cell r="C669" t="str">
            <v>B5G0045</v>
          </cell>
          <cell r="D669" t="str">
            <v>木村　夏奈子</v>
          </cell>
          <cell r="E669" t="str">
            <v>きむら　かなこ</v>
          </cell>
          <cell r="F669" t="str">
            <v>山形バトンソサエティー</v>
          </cell>
          <cell r="G669" t="str">
            <v>女</v>
          </cell>
          <cell r="H669">
            <v>35263</v>
          </cell>
          <cell r="I669">
            <v>42005</v>
          </cell>
          <cell r="J669">
            <v>18</v>
          </cell>
          <cell r="K669">
            <v>17</v>
          </cell>
          <cell r="L669" t="str">
            <v>高３</v>
          </cell>
          <cell r="M669" t="str">
            <v>山形県</v>
          </cell>
        </row>
        <row r="670">
          <cell r="B670" t="str">
            <v>b00667</v>
          </cell>
          <cell r="C670" t="str">
            <v>B5G0045</v>
          </cell>
          <cell r="D670" t="str">
            <v>多田　桃香</v>
          </cell>
          <cell r="E670" t="str">
            <v>ただ　ももか</v>
          </cell>
          <cell r="F670" t="str">
            <v>山形バトンソサエティー</v>
          </cell>
          <cell r="G670" t="str">
            <v>女</v>
          </cell>
          <cell r="H670">
            <v>35481</v>
          </cell>
          <cell r="I670">
            <v>42005</v>
          </cell>
          <cell r="J670">
            <v>17</v>
          </cell>
          <cell r="K670">
            <v>17</v>
          </cell>
          <cell r="L670" t="str">
            <v>高３</v>
          </cell>
          <cell r="M670" t="str">
            <v>山形県</v>
          </cell>
        </row>
        <row r="671">
          <cell r="B671" t="str">
            <v>b00668</v>
          </cell>
          <cell r="C671" t="str">
            <v>B5G0045</v>
          </cell>
          <cell r="D671" t="str">
            <v>伊藤　風花</v>
          </cell>
          <cell r="E671" t="str">
            <v>いとう　ふうか</v>
          </cell>
          <cell r="F671" t="str">
            <v>山形バトンソサエティー</v>
          </cell>
          <cell r="G671" t="str">
            <v>女</v>
          </cell>
          <cell r="H671">
            <v>35568</v>
          </cell>
          <cell r="I671">
            <v>42005</v>
          </cell>
          <cell r="J671">
            <v>17</v>
          </cell>
          <cell r="K671">
            <v>16</v>
          </cell>
          <cell r="L671" t="str">
            <v>高２</v>
          </cell>
          <cell r="M671" t="str">
            <v>山形県</v>
          </cell>
        </row>
        <row r="672">
          <cell r="B672" t="str">
            <v>b00669</v>
          </cell>
          <cell r="C672" t="str">
            <v>B5G0045</v>
          </cell>
          <cell r="D672" t="str">
            <v>狩野　唯</v>
          </cell>
          <cell r="E672" t="str">
            <v>かりの　ゆい</v>
          </cell>
          <cell r="F672" t="str">
            <v>山形バトンソサエティー</v>
          </cell>
          <cell r="G672" t="str">
            <v>女</v>
          </cell>
          <cell r="H672">
            <v>36322</v>
          </cell>
          <cell r="I672">
            <v>42005</v>
          </cell>
          <cell r="J672">
            <v>15</v>
          </cell>
          <cell r="K672">
            <v>14</v>
          </cell>
          <cell r="L672" t="str">
            <v>中３</v>
          </cell>
          <cell r="M672" t="str">
            <v>山形県</v>
          </cell>
        </row>
        <row r="673">
          <cell r="B673" t="str">
            <v>b00670</v>
          </cell>
          <cell r="C673" t="str">
            <v>B5G0045</v>
          </cell>
          <cell r="D673" t="str">
            <v>須藤　詩絵奈</v>
          </cell>
          <cell r="E673" t="str">
            <v>すとう　しえな</v>
          </cell>
          <cell r="F673" t="str">
            <v>山形バトンソサエティー</v>
          </cell>
          <cell r="G673" t="str">
            <v>女</v>
          </cell>
          <cell r="H673">
            <v>36551</v>
          </cell>
          <cell r="I673">
            <v>42005</v>
          </cell>
          <cell r="J673">
            <v>14</v>
          </cell>
          <cell r="K673">
            <v>14</v>
          </cell>
          <cell r="L673" t="str">
            <v>中３</v>
          </cell>
          <cell r="M673" t="str">
            <v>山形県</v>
          </cell>
        </row>
        <row r="674">
          <cell r="B674" t="str">
            <v>b00671</v>
          </cell>
          <cell r="C674" t="str">
            <v>B5G0045</v>
          </cell>
          <cell r="D674" t="str">
            <v>伊藤　汐音</v>
          </cell>
          <cell r="E674" t="str">
            <v>いとう　しおん</v>
          </cell>
          <cell r="F674" t="str">
            <v>山形バトンソサエティー</v>
          </cell>
          <cell r="G674" t="str">
            <v>女</v>
          </cell>
          <cell r="H674">
            <v>36724</v>
          </cell>
          <cell r="I674">
            <v>42005</v>
          </cell>
          <cell r="J674">
            <v>14</v>
          </cell>
          <cell r="K674">
            <v>13</v>
          </cell>
          <cell r="L674" t="str">
            <v>中２</v>
          </cell>
          <cell r="M674" t="str">
            <v>山形県</v>
          </cell>
        </row>
        <row r="675">
          <cell r="B675" t="str">
            <v>b00672</v>
          </cell>
          <cell r="C675" t="str">
            <v>B5G0045</v>
          </cell>
          <cell r="D675" t="str">
            <v>細谷　流音</v>
          </cell>
          <cell r="E675" t="str">
            <v>ほそや　るね</v>
          </cell>
          <cell r="F675" t="str">
            <v>山形バトンソサエティー</v>
          </cell>
          <cell r="G675" t="str">
            <v>女</v>
          </cell>
          <cell r="H675">
            <v>36341</v>
          </cell>
          <cell r="I675">
            <v>42005</v>
          </cell>
          <cell r="J675">
            <v>15</v>
          </cell>
          <cell r="K675">
            <v>14</v>
          </cell>
          <cell r="L675" t="str">
            <v>中３</v>
          </cell>
          <cell r="M675" t="str">
            <v>山形県</v>
          </cell>
        </row>
        <row r="676">
          <cell r="B676" t="str">
            <v>b00673</v>
          </cell>
          <cell r="C676" t="str">
            <v>B5G0045</v>
          </cell>
          <cell r="D676" t="str">
            <v>藤安　優香</v>
          </cell>
          <cell r="E676" t="str">
            <v>ふじやす　ゆうか</v>
          </cell>
          <cell r="F676" t="str">
            <v>山形バトンソサエティー</v>
          </cell>
          <cell r="G676" t="str">
            <v>女</v>
          </cell>
          <cell r="H676">
            <v>36597</v>
          </cell>
          <cell r="I676">
            <v>42005</v>
          </cell>
          <cell r="J676">
            <v>14</v>
          </cell>
          <cell r="K676">
            <v>14</v>
          </cell>
          <cell r="L676" t="str">
            <v>中３</v>
          </cell>
          <cell r="M676" t="str">
            <v>山形県</v>
          </cell>
        </row>
        <row r="677">
          <cell r="B677" t="str">
            <v>b00674</v>
          </cell>
          <cell r="C677" t="str">
            <v>B5G0045</v>
          </cell>
          <cell r="D677" t="str">
            <v>大木　茜</v>
          </cell>
          <cell r="E677" t="str">
            <v>おおき　あかね</v>
          </cell>
          <cell r="F677" t="str">
            <v>山形バトンソサエティー</v>
          </cell>
          <cell r="G677" t="str">
            <v>女</v>
          </cell>
          <cell r="H677">
            <v>36707</v>
          </cell>
          <cell r="I677">
            <v>42005</v>
          </cell>
          <cell r="J677">
            <v>14</v>
          </cell>
          <cell r="K677">
            <v>13</v>
          </cell>
          <cell r="L677" t="str">
            <v>中２</v>
          </cell>
          <cell r="M677" t="str">
            <v>山形県</v>
          </cell>
        </row>
        <row r="678">
          <cell r="B678" t="str">
            <v>b00675</v>
          </cell>
          <cell r="C678" t="str">
            <v>B5G0045</v>
          </cell>
          <cell r="D678" t="str">
            <v>高内　美汐</v>
          </cell>
          <cell r="E678" t="str">
            <v>たかうち　みう</v>
          </cell>
          <cell r="F678" t="str">
            <v>山形バトンソサエティー</v>
          </cell>
          <cell r="G678" t="str">
            <v>女</v>
          </cell>
          <cell r="H678">
            <v>37057</v>
          </cell>
          <cell r="I678">
            <v>42005</v>
          </cell>
          <cell r="J678">
            <v>13</v>
          </cell>
          <cell r="K678">
            <v>12</v>
          </cell>
          <cell r="L678" t="str">
            <v>中１</v>
          </cell>
          <cell r="M678" t="str">
            <v>山形県</v>
          </cell>
        </row>
        <row r="679">
          <cell r="B679" t="str">
            <v>b00676</v>
          </cell>
          <cell r="C679" t="str">
            <v>B5G0045</v>
          </cell>
          <cell r="D679" t="str">
            <v>奥山　百音</v>
          </cell>
          <cell r="E679" t="str">
            <v>おくやま　ももね</v>
          </cell>
          <cell r="F679" t="str">
            <v>山形バトンソサエティー</v>
          </cell>
          <cell r="G679" t="str">
            <v>女</v>
          </cell>
          <cell r="H679">
            <v>38011</v>
          </cell>
          <cell r="I679">
            <v>42005</v>
          </cell>
          <cell r="J679">
            <v>10</v>
          </cell>
          <cell r="K679">
            <v>10</v>
          </cell>
          <cell r="L679" t="str">
            <v>小５</v>
          </cell>
          <cell r="M679" t="str">
            <v>山形県</v>
          </cell>
        </row>
        <row r="680">
          <cell r="B680" t="str">
            <v>b00677</v>
          </cell>
          <cell r="C680" t="str">
            <v>B5G0045</v>
          </cell>
          <cell r="D680" t="str">
            <v>矢作　奈々</v>
          </cell>
          <cell r="E680" t="str">
            <v>やはぎ　なな</v>
          </cell>
          <cell r="F680" t="str">
            <v>山形バトンソサエティー</v>
          </cell>
          <cell r="G680" t="str">
            <v>女</v>
          </cell>
          <cell r="H680">
            <v>37450</v>
          </cell>
          <cell r="I680">
            <v>42005</v>
          </cell>
          <cell r="J680">
            <v>12</v>
          </cell>
          <cell r="K680">
            <v>11</v>
          </cell>
          <cell r="L680" t="str">
            <v>小６</v>
          </cell>
          <cell r="M680" t="str">
            <v>山形県</v>
          </cell>
        </row>
        <row r="681">
          <cell r="B681" t="str">
            <v>b00678</v>
          </cell>
          <cell r="C681" t="str">
            <v>B5G0045</v>
          </cell>
          <cell r="D681" t="str">
            <v>川口　璃乃</v>
          </cell>
          <cell r="E681" t="str">
            <v>かわぐち　りの</v>
          </cell>
          <cell r="F681" t="str">
            <v>山形バトンソサエティー</v>
          </cell>
          <cell r="G681" t="str">
            <v>女</v>
          </cell>
          <cell r="H681">
            <v>37585</v>
          </cell>
          <cell r="I681">
            <v>42005</v>
          </cell>
          <cell r="J681">
            <v>12</v>
          </cell>
          <cell r="K681">
            <v>11</v>
          </cell>
          <cell r="L681" t="str">
            <v>小６</v>
          </cell>
          <cell r="M681" t="str">
            <v>山形県</v>
          </cell>
        </row>
        <row r="682">
          <cell r="B682" t="str">
            <v>b00679</v>
          </cell>
          <cell r="C682" t="str">
            <v>B4G0044</v>
          </cell>
          <cell r="D682" t="str">
            <v>藍原　茜</v>
          </cell>
          <cell r="E682" t="str">
            <v>あいはら　あかね</v>
          </cell>
          <cell r="F682" t="str">
            <v>広面バトントワリング　Ｍｏｏｎ　Ｒａｂｂｉｔｓ</v>
          </cell>
          <cell r="G682" t="str">
            <v>女</v>
          </cell>
          <cell r="H682">
            <v>38320</v>
          </cell>
          <cell r="I682">
            <v>42005</v>
          </cell>
          <cell r="J682">
            <v>10</v>
          </cell>
          <cell r="K682">
            <v>9</v>
          </cell>
          <cell r="L682" t="str">
            <v>小４</v>
          </cell>
          <cell r="M682" t="str">
            <v>秋田県</v>
          </cell>
        </row>
        <row r="683">
          <cell r="B683" t="str">
            <v>b00680</v>
          </cell>
          <cell r="C683" t="str">
            <v>B4G0044</v>
          </cell>
          <cell r="D683" t="str">
            <v>伊藤　綾香</v>
          </cell>
          <cell r="E683" t="str">
            <v>いとう　あやか</v>
          </cell>
          <cell r="F683" t="str">
            <v>広面バトントワリング　Ｍｏｏｎ　Ｒａｂｂｉｔｓ</v>
          </cell>
          <cell r="G683" t="str">
            <v>女</v>
          </cell>
          <cell r="H683">
            <v>38359</v>
          </cell>
          <cell r="I683">
            <v>42005</v>
          </cell>
          <cell r="J683">
            <v>9</v>
          </cell>
          <cell r="K683">
            <v>9</v>
          </cell>
          <cell r="L683" t="str">
            <v>小４</v>
          </cell>
          <cell r="M683" t="str">
            <v>秋田県</v>
          </cell>
        </row>
        <row r="684">
          <cell r="B684" t="str">
            <v>b00681</v>
          </cell>
          <cell r="C684" t="str">
            <v>B1C0038</v>
          </cell>
          <cell r="D684" t="str">
            <v>霞　瑠菜</v>
          </cell>
          <cell r="E684" t="str">
            <v>かすみ　るな</v>
          </cell>
          <cell r="F684" t="str">
            <v>八戸市立吹上小学校バトン部</v>
          </cell>
          <cell r="G684" t="str">
            <v>女</v>
          </cell>
          <cell r="H684">
            <v>37786</v>
          </cell>
          <cell r="I684">
            <v>42005</v>
          </cell>
          <cell r="J684">
            <v>11</v>
          </cell>
          <cell r="K684">
            <v>10</v>
          </cell>
          <cell r="L684" t="str">
            <v>小５</v>
          </cell>
          <cell r="M684" t="str">
            <v>青森県</v>
          </cell>
        </row>
        <row r="685">
          <cell r="B685" t="str">
            <v>b00682</v>
          </cell>
          <cell r="C685" t="str">
            <v>B4E0029</v>
          </cell>
          <cell r="D685" t="str">
            <v>衛藤　由夏</v>
          </cell>
          <cell r="E685" t="str">
            <v>えとう　ゆか</v>
          </cell>
          <cell r="F685" t="str">
            <v>秋田和洋女子高等学校バトントワリング部</v>
          </cell>
          <cell r="G685" t="str">
            <v>女</v>
          </cell>
          <cell r="H685">
            <v>35575</v>
          </cell>
          <cell r="I685">
            <v>42005</v>
          </cell>
          <cell r="J685">
            <v>17</v>
          </cell>
          <cell r="K685">
            <v>16</v>
          </cell>
          <cell r="L685" t="str">
            <v>高２</v>
          </cell>
          <cell r="M685" t="str">
            <v>秋田県</v>
          </cell>
        </row>
        <row r="686">
          <cell r="B686" t="str">
            <v>b00683</v>
          </cell>
          <cell r="C686" t="str">
            <v>B1G0013</v>
          </cell>
          <cell r="D686" t="str">
            <v>坂上　湖心</v>
          </cell>
          <cell r="E686" t="str">
            <v>さかのうえ　ここ</v>
          </cell>
          <cell r="F686" t="str">
            <v>上久保バトントワリング</v>
          </cell>
          <cell r="G686" t="str">
            <v>女</v>
          </cell>
          <cell r="H686">
            <v>37557</v>
          </cell>
          <cell r="I686">
            <v>42005</v>
          </cell>
          <cell r="J686">
            <v>12</v>
          </cell>
          <cell r="K686">
            <v>11</v>
          </cell>
          <cell r="L686" t="str">
            <v>小６</v>
          </cell>
          <cell r="M686" t="str">
            <v>青森県</v>
          </cell>
        </row>
        <row r="687">
          <cell r="B687" t="str">
            <v>b00684</v>
          </cell>
          <cell r="C687" t="str">
            <v>B1G0013</v>
          </cell>
          <cell r="D687" t="str">
            <v>長谷川　瑞季</v>
          </cell>
          <cell r="E687" t="str">
            <v>はせがわ　みずき</v>
          </cell>
          <cell r="F687" t="str">
            <v>上久保バトントワリング</v>
          </cell>
          <cell r="G687" t="str">
            <v>女</v>
          </cell>
          <cell r="H687">
            <v>38336</v>
          </cell>
          <cell r="I687">
            <v>42005</v>
          </cell>
          <cell r="J687">
            <v>10</v>
          </cell>
          <cell r="K687">
            <v>9</v>
          </cell>
          <cell r="L687" t="str">
            <v>小４</v>
          </cell>
          <cell r="M687" t="str">
            <v>青森県</v>
          </cell>
        </row>
        <row r="688">
          <cell r="B688" t="str">
            <v>b00685</v>
          </cell>
          <cell r="D688" t="str">
            <v>及川　千穂</v>
          </cell>
          <cell r="E688" t="str">
            <v>おいかわ　ちほ</v>
          </cell>
          <cell r="F688" t="str">
            <v/>
          </cell>
          <cell r="G688" t="str">
            <v>女</v>
          </cell>
          <cell r="H688">
            <v>38266</v>
          </cell>
          <cell r="I688">
            <v>42005</v>
          </cell>
          <cell r="J688">
            <v>10</v>
          </cell>
          <cell r="K688">
            <v>9</v>
          </cell>
          <cell r="L688" t="str">
            <v>小４</v>
          </cell>
          <cell r="M688" t="str">
            <v/>
          </cell>
        </row>
        <row r="689">
          <cell r="B689" t="str">
            <v>b00686</v>
          </cell>
          <cell r="C689" t="str">
            <v>B2E0035</v>
          </cell>
          <cell r="D689" t="str">
            <v>滝野　見奈</v>
          </cell>
          <cell r="E689" t="str">
            <v>たきの　みな</v>
          </cell>
          <cell r="F689" t="str">
            <v>盛岡誠桜高等学校</v>
          </cell>
          <cell r="G689" t="str">
            <v>女</v>
          </cell>
          <cell r="H689">
            <v>35817</v>
          </cell>
          <cell r="I689">
            <v>42005</v>
          </cell>
          <cell r="J689">
            <v>16</v>
          </cell>
          <cell r="K689">
            <v>16</v>
          </cell>
          <cell r="L689" t="str">
            <v>高２</v>
          </cell>
          <cell r="M689" t="str">
            <v>岩手県</v>
          </cell>
        </row>
        <row r="690">
          <cell r="B690" t="str">
            <v>b00687</v>
          </cell>
          <cell r="C690" t="str">
            <v>B2E0035</v>
          </cell>
          <cell r="D690" t="str">
            <v>小森　彩羽</v>
          </cell>
          <cell r="E690" t="str">
            <v>こもり　さわ</v>
          </cell>
          <cell r="F690" t="str">
            <v>盛岡誠桜高等学校</v>
          </cell>
          <cell r="G690" t="str">
            <v>女</v>
          </cell>
          <cell r="H690">
            <v>35815</v>
          </cell>
          <cell r="I690">
            <v>42005</v>
          </cell>
          <cell r="J690">
            <v>16</v>
          </cell>
          <cell r="K690">
            <v>16</v>
          </cell>
          <cell r="L690" t="str">
            <v>高２</v>
          </cell>
          <cell r="M690" t="str">
            <v>岩手県</v>
          </cell>
        </row>
        <row r="691">
          <cell r="B691" t="str">
            <v>b00688</v>
          </cell>
          <cell r="C691" t="str">
            <v>B4G0044</v>
          </cell>
          <cell r="D691" t="str">
            <v>仙北谷　香奈</v>
          </cell>
          <cell r="E691" t="str">
            <v>せんぼくや　かな</v>
          </cell>
          <cell r="F691" t="str">
            <v>広面バトントワリング　Ｍｏｏｎ　Ｒａｂｂｉｔｓ</v>
          </cell>
          <cell r="G691" t="str">
            <v>女</v>
          </cell>
          <cell r="H691">
            <v>38175</v>
          </cell>
          <cell r="I691">
            <v>42005</v>
          </cell>
          <cell r="J691">
            <v>10</v>
          </cell>
          <cell r="K691">
            <v>9</v>
          </cell>
          <cell r="L691" t="str">
            <v>小４</v>
          </cell>
          <cell r="M691" t="str">
            <v>秋田県</v>
          </cell>
        </row>
        <row r="692">
          <cell r="B692" t="str">
            <v>b00689</v>
          </cell>
          <cell r="C692" t="str">
            <v>B3D0037</v>
          </cell>
          <cell r="D692" t="str">
            <v>橘　ひかり</v>
          </cell>
          <cell r="E692" t="str">
            <v>たちばな　ひかり</v>
          </cell>
          <cell r="F692" t="str">
            <v>宮城学院中学校バトン班</v>
          </cell>
          <cell r="G692" t="str">
            <v>女</v>
          </cell>
          <cell r="H692">
            <v>35941</v>
          </cell>
          <cell r="I692">
            <v>42005</v>
          </cell>
          <cell r="J692">
            <v>16</v>
          </cell>
          <cell r="K692">
            <v>15</v>
          </cell>
          <cell r="L692" t="str">
            <v>高１</v>
          </cell>
          <cell r="M692" t="str">
            <v>宮城県</v>
          </cell>
        </row>
        <row r="693">
          <cell r="B693" t="str">
            <v>b00690</v>
          </cell>
          <cell r="C693" t="str">
            <v>B3D0037</v>
          </cell>
          <cell r="D693" t="str">
            <v>織茂　留佳</v>
          </cell>
          <cell r="E693" t="str">
            <v>おりも　るか</v>
          </cell>
          <cell r="F693" t="str">
            <v>宮城学院中学校バトン班</v>
          </cell>
          <cell r="G693" t="str">
            <v>女</v>
          </cell>
          <cell r="H693">
            <v>36078</v>
          </cell>
          <cell r="I693">
            <v>42005</v>
          </cell>
          <cell r="J693">
            <v>16</v>
          </cell>
          <cell r="K693">
            <v>15</v>
          </cell>
          <cell r="L693" t="str">
            <v>高１</v>
          </cell>
          <cell r="M693" t="str">
            <v>宮城県</v>
          </cell>
        </row>
        <row r="694">
          <cell r="B694" t="str">
            <v>b00691</v>
          </cell>
          <cell r="C694" t="str">
            <v>B3D0037</v>
          </cell>
          <cell r="D694" t="str">
            <v>高金　朱李</v>
          </cell>
          <cell r="E694" t="str">
            <v>たかがね　あかり</v>
          </cell>
          <cell r="F694" t="str">
            <v>宮城学院中学校バトン班</v>
          </cell>
          <cell r="G694" t="str">
            <v>女</v>
          </cell>
          <cell r="H694">
            <v>36141</v>
          </cell>
          <cell r="I694">
            <v>42005</v>
          </cell>
          <cell r="J694">
            <v>16</v>
          </cell>
          <cell r="K694">
            <v>15</v>
          </cell>
          <cell r="L694" t="str">
            <v>高１</v>
          </cell>
          <cell r="M694" t="str">
            <v>宮城県</v>
          </cell>
        </row>
        <row r="695">
          <cell r="B695" t="str">
            <v>b00692</v>
          </cell>
          <cell r="C695" t="str">
            <v>B3D0037</v>
          </cell>
          <cell r="D695" t="str">
            <v>相澤　凛花</v>
          </cell>
          <cell r="E695" t="str">
            <v>あいざわ　りんか</v>
          </cell>
          <cell r="F695" t="str">
            <v>宮城学院中学校バトン班</v>
          </cell>
          <cell r="G695" t="str">
            <v>女</v>
          </cell>
          <cell r="H695">
            <v>35964</v>
          </cell>
          <cell r="I695">
            <v>42005</v>
          </cell>
          <cell r="J695">
            <v>16</v>
          </cell>
          <cell r="K695">
            <v>15</v>
          </cell>
          <cell r="L695" t="str">
            <v>高１</v>
          </cell>
          <cell r="M695" t="str">
            <v>宮城県</v>
          </cell>
        </row>
        <row r="696">
          <cell r="B696" t="str">
            <v>b00693</v>
          </cell>
          <cell r="C696" t="str">
            <v>B3D0037</v>
          </cell>
          <cell r="D696" t="str">
            <v>大友　彩香</v>
          </cell>
          <cell r="E696" t="str">
            <v>おおとも　あやか</v>
          </cell>
          <cell r="F696" t="str">
            <v>宮城学院中学校バトン班</v>
          </cell>
          <cell r="G696" t="str">
            <v>女</v>
          </cell>
          <cell r="H696">
            <v>35939</v>
          </cell>
          <cell r="I696">
            <v>42005</v>
          </cell>
          <cell r="J696">
            <v>16</v>
          </cell>
          <cell r="K696">
            <v>15</v>
          </cell>
          <cell r="L696" t="str">
            <v>高１</v>
          </cell>
          <cell r="M696" t="str">
            <v>宮城県</v>
          </cell>
        </row>
        <row r="697">
          <cell r="B697" t="str">
            <v>b00694</v>
          </cell>
          <cell r="C697" t="str">
            <v>B3D0037</v>
          </cell>
          <cell r="D697" t="str">
            <v>大橋　杏奈</v>
          </cell>
          <cell r="E697" t="str">
            <v>おおはし　あんな</v>
          </cell>
          <cell r="F697" t="str">
            <v>宮城学院中学校バトン班</v>
          </cell>
          <cell r="G697" t="str">
            <v>女</v>
          </cell>
          <cell r="H697">
            <v>35934</v>
          </cell>
          <cell r="I697">
            <v>42005</v>
          </cell>
          <cell r="J697">
            <v>16</v>
          </cell>
          <cell r="K697">
            <v>15</v>
          </cell>
          <cell r="L697" t="str">
            <v>高１</v>
          </cell>
          <cell r="M697" t="str">
            <v>宮城県</v>
          </cell>
        </row>
        <row r="698">
          <cell r="B698" t="str">
            <v>b00695</v>
          </cell>
          <cell r="C698" t="str">
            <v>B3D0037</v>
          </cell>
          <cell r="D698" t="str">
            <v>金田　梨歩</v>
          </cell>
          <cell r="E698" t="str">
            <v>かねた　りほ</v>
          </cell>
          <cell r="F698" t="str">
            <v>宮城学院中学校バトン班</v>
          </cell>
          <cell r="G698" t="str">
            <v>女</v>
          </cell>
          <cell r="H698">
            <v>36140</v>
          </cell>
          <cell r="I698">
            <v>42005</v>
          </cell>
          <cell r="J698">
            <v>16</v>
          </cell>
          <cell r="K698">
            <v>15</v>
          </cell>
          <cell r="L698" t="str">
            <v>高１</v>
          </cell>
          <cell r="M698" t="str">
            <v>宮城県</v>
          </cell>
        </row>
        <row r="699">
          <cell r="B699" t="str">
            <v>b00696</v>
          </cell>
          <cell r="C699" t="str">
            <v>B3D0037</v>
          </cell>
          <cell r="D699" t="str">
            <v>市沢　帆乃香</v>
          </cell>
          <cell r="E699" t="str">
            <v>いちざわ　ほのか</v>
          </cell>
          <cell r="F699" t="str">
            <v>宮城学院中学校バトン班</v>
          </cell>
          <cell r="G699" t="str">
            <v>女</v>
          </cell>
          <cell r="H699">
            <v>35934</v>
          </cell>
          <cell r="I699">
            <v>42005</v>
          </cell>
          <cell r="J699">
            <v>16</v>
          </cell>
          <cell r="K699">
            <v>15</v>
          </cell>
          <cell r="L699" t="str">
            <v>高１</v>
          </cell>
          <cell r="M699" t="str">
            <v>宮城県</v>
          </cell>
        </row>
        <row r="700">
          <cell r="B700" t="str">
            <v>b00697</v>
          </cell>
          <cell r="C700" t="str">
            <v>B3D0037</v>
          </cell>
          <cell r="D700" t="str">
            <v>岩瀬　友香</v>
          </cell>
          <cell r="E700" t="str">
            <v>いわせ　ゆか</v>
          </cell>
          <cell r="F700" t="str">
            <v>宮城学院中学校バトン班</v>
          </cell>
          <cell r="G700" t="str">
            <v>女</v>
          </cell>
          <cell r="H700">
            <v>36212</v>
          </cell>
          <cell r="I700">
            <v>42005</v>
          </cell>
          <cell r="J700">
            <v>15</v>
          </cell>
          <cell r="K700">
            <v>15</v>
          </cell>
          <cell r="L700" t="str">
            <v>高１</v>
          </cell>
          <cell r="M700" t="str">
            <v>宮城県</v>
          </cell>
        </row>
        <row r="701">
          <cell r="B701" t="str">
            <v>b00698</v>
          </cell>
          <cell r="C701" t="str">
            <v>B3D0037</v>
          </cell>
          <cell r="D701" t="str">
            <v>内海　里菜</v>
          </cell>
          <cell r="E701" t="str">
            <v>うつみ　りな</v>
          </cell>
          <cell r="F701" t="str">
            <v>宮城学院中学校バトン班</v>
          </cell>
          <cell r="G701" t="str">
            <v>女</v>
          </cell>
          <cell r="H701">
            <v>36503</v>
          </cell>
          <cell r="I701">
            <v>42005</v>
          </cell>
          <cell r="J701">
            <v>15</v>
          </cell>
          <cell r="K701">
            <v>14</v>
          </cell>
          <cell r="L701" t="str">
            <v>中３</v>
          </cell>
          <cell r="M701" t="str">
            <v>宮城県</v>
          </cell>
        </row>
        <row r="702">
          <cell r="B702" t="str">
            <v>b00699</v>
          </cell>
          <cell r="C702" t="str">
            <v>B3D0037</v>
          </cell>
          <cell r="D702" t="str">
            <v>笹島　星奈</v>
          </cell>
          <cell r="E702" t="str">
            <v>ささじま　せな</v>
          </cell>
          <cell r="F702" t="str">
            <v>宮城学院中学校バトン班</v>
          </cell>
          <cell r="G702" t="str">
            <v>女</v>
          </cell>
          <cell r="H702">
            <v>36232</v>
          </cell>
          <cell r="I702">
            <v>42005</v>
          </cell>
          <cell r="J702">
            <v>15</v>
          </cell>
          <cell r="K702">
            <v>15</v>
          </cell>
          <cell r="L702" t="str">
            <v>高１</v>
          </cell>
          <cell r="M702" t="str">
            <v>宮城県</v>
          </cell>
        </row>
        <row r="703">
          <cell r="B703" t="str">
            <v>b00700</v>
          </cell>
          <cell r="C703" t="str">
            <v>B3D0037</v>
          </cell>
          <cell r="D703" t="str">
            <v>田中　風華</v>
          </cell>
          <cell r="E703" t="str">
            <v>たなか　ふうか</v>
          </cell>
          <cell r="F703" t="str">
            <v>宮城学院中学校バトン班</v>
          </cell>
          <cell r="G703" t="str">
            <v>女</v>
          </cell>
          <cell r="H703">
            <v>36141</v>
          </cell>
          <cell r="I703">
            <v>42005</v>
          </cell>
          <cell r="J703">
            <v>16</v>
          </cell>
          <cell r="K703">
            <v>15</v>
          </cell>
          <cell r="L703" t="str">
            <v>高１</v>
          </cell>
          <cell r="M703" t="str">
            <v>宮城県</v>
          </cell>
        </row>
        <row r="704">
          <cell r="B704" t="str">
            <v>b00701</v>
          </cell>
          <cell r="C704" t="str">
            <v>B3D0037</v>
          </cell>
          <cell r="D704" t="str">
            <v>三浦　江美里</v>
          </cell>
          <cell r="E704" t="str">
            <v>みうら　えみり</v>
          </cell>
          <cell r="F704" t="str">
            <v>宮城学院中学校バトン班</v>
          </cell>
          <cell r="G704" t="str">
            <v>女</v>
          </cell>
          <cell r="H704">
            <v>35995</v>
          </cell>
          <cell r="I704">
            <v>42005</v>
          </cell>
          <cell r="J704">
            <v>16</v>
          </cell>
          <cell r="K704">
            <v>15</v>
          </cell>
          <cell r="L704" t="str">
            <v>高１</v>
          </cell>
          <cell r="M704" t="str">
            <v>宮城県</v>
          </cell>
        </row>
        <row r="705">
          <cell r="B705" t="str">
            <v>b00702</v>
          </cell>
          <cell r="C705" t="str">
            <v>B3D0037</v>
          </cell>
          <cell r="D705" t="str">
            <v>山口　咲季</v>
          </cell>
          <cell r="E705" t="str">
            <v>やまぐち　さき</v>
          </cell>
          <cell r="F705" t="str">
            <v>宮城学院中学校バトン班</v>
          </cell>
          <cell r="G705" t="str">
            <v>女</v>
          </cell>
          <cell r="H705">
            <v>36222</v>
          </cell>
          <cell r="I705">
            <v>42005</v>
          </cell>
          <cell r="J705">
            <v>15</v>
          </cell>
          <cell r="K705">
            <v>15</v>
          </cell>
          <cell r="L705" t="str">
            <v>高１</v>
          </cell>
          <cell r="M705" t="str">
            <v>宮城県</v>
          </cell>
        </row>
        <row r="706">
          <cell r="B706" t="str">
            <v>b00703</v>
          </cell>
          <cell r="C706" t="str">
            <v>B3D0037</v>
          </cell>
          <cell r="D706" t="str">
            <v>高橋　みなみ</v>
          </cell>
          <cell r="E706" t="str">
            <v>たかはし　みなみ</v>
          </cell>
          <cell r="F706" t="str">
            <v>宮城学院中学校バトン班</v>
          </cell>
          <cell r="G706" t="str">
            <v>女</v>
          </cell>
          <cell r="H706">
            <v>36515</v>
          </cell>
          <cell r="I706">
            <v>42005</v>
          </cell>
          <cell r="J706">
            <v>15</v>
          </cell>
          <cell r="K706">
            <v>14</v>
          </cell>
          <cell r="L706" t="str">
            <v>中３</v>
          </cell>
          <cell r="M706" t="str">
            <v>宮城県</v>
          </cell>
        </row>
        <row r="707">
          <cell r="B707" t="str">
            <v>b00704</v>
          </cell>
          <cell r="C707" t="str">
            <v>B3D0037</v>
          </cell>
          <cell r="D707" t="str">
            <v>丹野　杏花</v>
          </cell>
          <cell r="E707" t="str">
            <v>たんの　きょうか</v>
          </cell>
          <cell r="F707" t="str">
            <v>宮城学院中学校バトン班</v>
          </cell>
          <cell r="G707" t="str">
            <v>女</v>
          </cell>
          <cell r="H707">
            <v>36396</v>
          </cell>
          <cell r="I707">
            <v>42005</v>
          </cell>
          <cell r="J707">
            <v>15</v>
          </cell>
          <cell r="K707">
            <v>14</v>
          </cell>
          <cell r="L707" t="str">
            <v>中３</v>
          </cell>
          <cell r="M707" t="str">
            <v>宮城県</v>
          </cell>
        </row>
        <row r="708">
          <cell r="B708" t="str">
            <v>b00705</v>
          </cell>
          <cell r="C708" t="str">
            <v>B3D0037</v>
          </cell>
          <cell r="D708" t="str">
            <v>千田　彩加</v>
          </cell>
          <cell r="E708" t="str">
            <v>ちだ　あやか</v>
          </cell>
          <cell r="F708" t="str">
            <v>宮城学院中学校バトン班</v>
          </cell>
          <cell r="G708" t="str">
            <v>女</v>
          </cell>
          <cell r="H708">
            <v>36482</v>
          </cell>
          <cell r="I708">
            <v>42005</v>
          </cell>
          <cell r="J708">
            <v>15</v>
          </cell>
          <cell r="K708">
            <v>14</v>
          </cell>
          <cell r="L708" t="str">
            <v>中３</v>
          </cell>
          <cell r="M708" t="str">
            <v>宮城県</v>
          </cell>
        </row>
        <row r="709">
          <cell r="B709" t="str">
            <v>b00706</v>
          </cell>
          <cell r="C709" t="str">
            <v>B3D0037</v>
          </cell>
          <cell r="D709" t="str">
            <v>中澤　天音</v>
          </cell>
          <cell r="E709" t="str">
            <v>なかざわ　あまね</v>
          </cell>
          <cell r="F709" t="str">
            <v>宮城学院中学校バトン班</v>
          </cell>
          <cell r="G709" t="str">
            <v>女</v>
          </cell>
          <cell r="H709">
            <v>36511</v>
          </cell>
          <cell r="I709">
            <v>42005</v>
          </cell>
          <cell r="J709">
            <v>15</v>
          </cell>
          <cell r="K709">
            <v>14</v>
          </cell>
          <cell r="L709" t="str">
            <v>中３</v>
          </cell>
          <cell r="M709" t="str">
            <v>宮城県</v>
          </cell>
        </row>
        <row r="710">
          <cell r="B710" t="str">
            <v>b00707</v>
          </cell>
          <cell r="C710" t="str">
            <v>B3D0037</v>
          </cell>
          <cell r="D710" t="str">
            <v>結城　穂香</v>
          </cell>
          <cell r="E710" t="str">
            <v>ゆうき　ほのか</v>
          </cell>
          <cell r="F710" t="str">
            <v>宮城学院中学校バトン班</v>
          </cell>
          <cell r="G710" t="str">
            <v>女</v>
          </cell>
          <cell r="H710">
            <v>36281</v>
          </cell>
          <cell r="I710">
            <v>42005</v>
          </cell>
          <cell r="J710">
            <v>15</v>
          </cell>
          <cell r="K710">
            <v>14</v>
          </cell>
          <cell r="L710" t="str">
            <v>中３</v>
          </cell>
          <cell r="M710" t="str">
            <v>宮城県</v>
          </cell>
        </row>
        <row r="711">
          <cell r="B711" t="str">
            <v>b00708</v>
          </cell>
          <cell r="C711" t="str">
            <v>B3D0037</v>
          </cell>
          <cell r="D711" t="str">
            <v>安住　花菜</v>
          </cell>
          <cell r="E711" t="str">
            <v>あずみ　はな</v>
          </cell>
          <cell r="F711" t="str">
            <v>宮城学院中学校バトン班</v>
          </cell>
          <cell r="G711" t="str">
            <v>女</v>
          </cell>
          <cell r="H711">
            <v>36523</v>
          </cell>
          <cell r="I711">
            <v>42005</v>
          </cell>
          <cell r="J711">
            <v>15</v>
          </cell>
          <cell r="K711">
            <v>14</v>
          </cell>
          <cell r="L711" t="str">
            <v>中３</v>
          </cell>
          <cell r="M711" t="str">
            <v>宮城県</v>
          </cell>
        </row>
        <row r="712">
          <cell r="B712" t="str">
            <v>b00709</v>
          </cell>
          <cell r="C712" t="str">
            <v>B3D0037</v>
          </cell>
          <cell r="D712" t="str">
            <v>小西　麻琴</v>
          </cell>
          <cell r="E712" t="str">
            <v>こにし　まこと</v>
          </cell>
          <cell r="F712" t="str">
            <v>宮城学院中学校バトン班</v>
          </cell>
          <cell r="G712" t="str">
            <v>女</v>
          </cell>
          <cell r="H712">
            <v>36512</v>
          </cell>
          <cell r="I712">
            <v>42005</v>
          </cell>
          <cell r="J712">
            <v>15</v>
          </cell>
          <cell r="K712">
            <v>14</v>
          </cell>
          <cell r="L712" t="str">
            <v>中３</v>
          </cell>
          <cell r="M712" t="str">
            <v>宮城県</v>
          </cell>
        </row>
        <row r="713">
          <cell r="B713" t="str">
            <v>b00710</v>
          </cell>
          <cell r="C713" t="str">
            <v>B3D0037</v>
          </cell>
          <cell r="D713" t="str">
            <v>髙橋　亜美</v>
          </cell>
          <cell r="E713" t="str">
            <v>たかはし　あみ</v>
          </cell>
          <cell r="F713" t="str">
            <v>宮城学院中学校バトン班</v>
          </cell>
          <cell r="G713" t="str">
            <v>女</v>
          </cell>
          <cell r="H713">
            <v>36592</v>
          </cell>
          <cell r="I713">
            <v>42005</v>
          </cell>
          <cell r="J713">
            <v>14</v>
          </cell>
          <cell r="K713">
            <v>14</v>
          </cell>
          <cell r="L713" t="str">
            <v>中３</v>
          </cell>
          <cell r="M713" t="str">
            <v>宮城県</v>
          </cell>
        </row>
        <row r="714">
          <cell r="B714" t="str">
            <v>b00711</v>
          </cell>
          <cell r="C714" t="str">
            <v>B3D0037</v>
          </cell>
          <cell r="D714" t="str">
            <v>平塚　可奈子</v>
          </cell>
          <cell r="E714" t="str">
            <v>ひらつか　かなこ</v>
          </cell>
          <cell r="F714" t="str">
            <v>宮城学院中学校バトン班</v>
          </cell>
          <cell r="G714" t="str">
            <v>女</v>
          </cell>
          <cell r="H714">
            <v>36546</v>
          </cell>
          <cell r="I714">
            <v>42005</v>
          </cell>
          <cell r="J714">
            <v>14</v>
          </cell>
          <cell r="K714">
            <v>14</v>
          </cell>
          <cell r="L714" t="str">
            <v>中３</v>
          </cell>
          <cell r="M714" t="str">
            <v>宮城県</v>
          </cell>
        </row>
        <row r="715">
          <cell r="B715" t="str">
            <v>b00712</v>
          </cell>
          <cell r="C715" t="str">
            <v>B3D0037</v>
          </cell>
          <cell r="D715" t="str">
            <v>遠藤　杏香</v>
          </cell>
          <cell r="E715" t="str">
            <v>えんどう　きょうか</v>
          </cell>
          <cell r="F715" t="str">
            <v>宮城学院中学校バトン班</v>
          </cell>
          <cell r="G715" t="str">
            <v>女</v>
          </cell>
          <cell r="H715">
            <v>36447</v>
          </cell>
          <cell r="I715">
            <v>42005</v>
          </cell>
          <cell r="J715">
            <v>15</v>
          </cell>
          <cell r="K715">
            <v>14</v>
          </cell>
          <cell r="L715" t="str">
            <v>中３</v>
          </cell>
          <cell r="M715" t="str">
            <v>宮城県</v>
          </cell>
        </row>
        <row r="716">
          <cell r="B716" t="str">
            <v>b00713</v>
          </cell>
          <cell r="C716" t="str">
            <v>B3D0037</v>
          </cell>
          <cell r="D716" t="str">
            <v>白石　至暁子</v>
          </cell>
          <cell r="E716" t="str">
            <v>しらいし　しげこ</v>
          </cell>
          <cell r="F716" t="str">
            <v>宮城学院中学校バトン班</v>
          </cell>
          <cell r="G716" t="str">
            <v>女</v>
          </cell>
          <cell r="H716">
            <v>36429</v>
          </cell>
          <cell r="I716">
            <v>42005</v>
          </cell>
          <cell r="J716">
            <v>15</v>
          </cell>
          <cell r="K716">
            <v>14</v>
          </cell>
          <cell r="L716" t="str">
            <v>中３</v>
          </cell>
          <cell r="M716" t="str">
            <v>宮城県</v>
          </cell>
        </row>
        <row r="717">
          <cell r="B717" t="str">
            <v>b00714</v>
          </cell>
          <cell r="C717" t="str">
            <v>B1G0017</v>
          </cell>
          <cell r="D717" t="str">
            <v>小向　里美</v>
          </cell>
          <cell r="E717" t="str">
            <v>こむかい　さとみ</v>
          </cell>
          <cell r="F717" t="str">
            <v>Ｄｒｅａｍ　ｋｉｄｓ</v>
          </cell>
          <cell r="G717" t="str">
            <v>女</v>
          </cell>
          <cell r="H717">
            <v>35825</v>
          </cell>
          <cell r="I717">
            <v>42005</v>
          </cell>
          <cell r="J717">
            <v>16</v>
          </cell>
          <cell r="K717">
            <v>16</v>
          </cell>
          <cell r="L717" t="str">
            <v>高２</v>
          </cell>
          <cell r="M717" t="str">
            <v>青森県</v>
          </cell>
        </row>
        <row r="718">
          <cell r="B718" t="str">
            <v>b00715</v>
          </cell>
          <cell r="C718" t="str">
            <v>B5G0006</v>
          </cell>
          <cell r="D718" t="str">
            <v>佐藤　真央</v>
          </cell>
          <cell r="E718" t="str">
            <v>さとう　まお</v>
          </cell>
          <cell r="F718" t="str">
            <v>鶴岡Ｂａｔｏｎ　Ｓｔｕｄｉｏ　Ａｌｉｃｅ</v>
          </cell>
          <cell r="G718" t="str">
            <v>女</v>
          </cell>
          <cell r="H718">
            <v>37747</v>
          </cell>
          <cell r="I718">
            <v>42005</v>
          </cell>
          <cell r="J718">
            <v>11</v>
          </cell>
          <cell r="K718">
            <v>10</v>
          </cell>
          <cell r="L718" t="str">
            <v>小５</v>
          </cell>
          <cell r="M718" t="str">
            <v>山形県</v>
          </cell>
        </row>
        <row r="719">
          <cell r="B719" t="str">
            <v>選択してください</v>
          </cell>
          <cell r="G719" t="str">
            <v xml:space="preserve"> </v>
          </cell>
          <cell r="H719" t="str">
            <v xml:space="preserve"> </v>
          </cell>
          <cell r="I719" t="str">
            <v xml:space="preserve"> </v>
          </cell>
          <cell r="J719" t="str">
            <v xml:space="preserve"> </v>
          </cell>
          <cell r="M719" t="str">
            <v/>
          </cell>
        </row>
        <row r="720">
          <cell r="M720" t="str">
            <v/>
          </cell>
        </row>
        <row r="721">
          <cell r="M721" t="str">
            <v/>
          </cell>
        </row>
        <row r="722">
          <cell r="M722" t="str">
            <v/>
          </cell>
        </row>
        <row r="723">
          <cell r="M723" t="str">
            <v/>
          </cell>
        </row>
        <row r="724">
          <cell r="M724"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入力して下さい"/>
      <sheetName val="Sheet1"/>
      <sheetName val="W s M s 2 3"/>
      <sheetName val="W s M s 2 3 (2)"/>
      <sheetName val="WsMs23Data"/>
      <sheetName val="WsMs23データ！！"/>
      <sheetName val="W s M s 2 3 (3)"/>
      <sheetName val="Sheet6"/>
      <sheetName val="団体登録データ"/>
      <sheetName val="sｄW２３"/>
      <sheetName val="sｄW２３データ"/>
      <sheetName val="シート4"/>
      <sheetName val="Sheet4"/>
      <sheetName val="Sheet5"/>
    </sheetNames>
    <sheetDataSet>
      <sheetData sheetId="0"/>
      <sheetData sheetId="1"/>
      <sheetData sheetId="2"/>
      <sheetData sheetId="3"/>
      <sheetData sheetId="4"/>
      <sheetData sheetId="5">
        <row r="1">
          <cell r="A1" t="str">
            <v>b11111</v>
          </cell>
          <cell r="B1" t="str">
            <v>氏名</v>
          </cell>
          <cell r="C1" t="str">
            <v>ふりがな</v>
          </cell>
          <cell r="D1" t="str">
            <v>生年月日</v>
          </cell>
          <cell r="E1" t="str">
            <v>基準日</v>
          </cell>
          <cell r="F1" t="str">
            <v>年齢</v>
          </cell>
          <cell r="G1" t="str">
            <v>部</v>
          </cell>
          <cell r="H1" t="str">
            <v>性別</v>
          </cell>
          <cell r="I1" t="str">
            <v>団体ID</v>
          </cell>
        </row>
        <row r="2">
          <cell r="A2" t="str">
            <v>b30001</v>
          </cell>
          <cell r="B2" t="str">
            <v>大平　珠佑</v>
          </cell>
          <cell r="C2" t="str">
            <v>おおだい　みゆう</v>
          </cell>
          <cell r="D2">
            <v>38165</v>
          </cell>
          <cell r="E2">
            <v>43190</v>
          </cell>
          <cell r="F2">
            <v>13</v>
          </cell>
          <cell r="G2" t="str">
            <v>U15</v>
          </cell>
          <cell r="H2" t="str">
            <v>女</v>
          </cell>
          <cell r="I2" t="str">
            <v>B1C0012</v>
          </cell>
          <cell r="J2">
            <v>6000</v>
          </cell>
        </row>
        <row r="3">
          <cell r="A3" t="str">
            <v>b30002</v>
          </cell>
          <cell r="B3" t="str">
            <v>大村　咲空</v>
          </cell>
          <cell r="C3" t="str">
            <v>おおむら　さくら</v>
          </cell>
          <cell r="D3">
            <v>38090</v>
          </cell>
          <cell r="E3">
            <v>43190</v>
          </cell>
          <cell r="F3">
            <v>13</v>
          </cell>
          <cell r="G3" t="str">
            <v>U15</v>
          </cell>
          <cell r="H3" t="str">
            <v>女</v>
          </cell>
          <cell r="I3" t="str">
            <v>B1C0012</v>
          </cell>
          <cell r="J3">
            <v>6000</v>
          </cell>
        </row>
        <row r="4">
          <cell r="A4" t="str">
            <v>b30003</v>
          </cell>
          <cell r="B4" t="str">
            <v>佐々木　那摘</v>
          </cell>
          <cell r="C4" t="str">
            <v>ささき　なつみ</v>
          </cell>
          <cell r="D4">
            <v>38373</v>
          </cell>
          <cell r="E4">
            <v>43190</v>
          </cell>
          <cell r="F4">
            <v>13</v>
          </cell>
          <cell r="G4" t="str">
            <v>U15</v>
          </cell>
          <cell r="H4" t="str">
            <v>女</v>
          </cell>
          <cell r="I4" t="str">
            <v>B1C0012</v>
          </cell>
          <cell r="J4">
            <v>6000</v>
          </cell>
        </row>
        <row r="5">
          <cell r="A5" t="str">
            <v>b30004</v>
          </cell>
          <cell r="B5" t="str">
            <v>佐藤　花音</v>
          </cell>
          <cell r="C5" t="str">
            <v>さとう　かのん</v>
          </cell>
          <cell r="D5">
            <v>38362</v>
          </cell>
          <cell r="E5">
            <v>43190</v>
          </cell>
          <cell r="F5">
            <v>13</v>
          </cell>
          <cell r="G5" t="str">
            <v>U15</v>
          </cell>
          <cell r="H5" t="str">
            <v>女</v>
          </cell>
          <cell r="I5" t="str">
            <v>B1C0012</v>
          </cell>
          <cell r="J5">
            <v>6000</v>
          </cell>
        </row>
        <row r="6">
          <cell r="A6" t="str">
            <v>b30005</v>
          </cell>
          <cell r="B6" t="str">
            <v>三浦　凛</v>
          </cell>
          <cell r="C6" t="str">
            <v>みうら　りん</v>
          </cell>
          <cell r="D6">
            <v>38339</v>
          </cell>
          <cell r="E6">
            <v>43190</v>
          </cell>
          <cell r="F6">
            <v>13</v>
          </cell>
          <cell r="G6" t="str">
            <v>U15</v>
          </cell>
          <cell r="H6" t="str">
            <v>女</v>
          </cell>
          <cell r="I6" t="str">
            <v>B1C0012</v>
          </cell>
          <cell r="J6">
            <v>6000</v>
          </cell>
        </row>
        <row r="7">
          <cell r="A7" t="str">
            <v>b30006</v>
          </cell>
          <cell r="B7" t="str">
            <v>米内口　彩香</v>
          </cell>
          <cell r="C7" t="str">
            <v>よないぐち　あやか</v>
          </cell>
          <cell r="D7">
            <v>38370</v>
          </cell>
          <cell r="E7">
            <v>43190</v>
          </cell>
          <cell r="F7">
            <v>13</v>
          </cell>
          <cell r="G7" t="str">
            <v>U15</v>
          </cell>
          <cell r="H7" t="str">
            <v>女</v>
          </cell>
          <cell r="I7" t="str">
            <v>B1C0012</v>
          </cell>
          <cell r="J7">
            <v>6000</v>
          </cell>
        </row>
        <row r="8">
          <cell r="A8" t="str">
            <v>b30007</v>
          </cell>
          <cell r="B8" t="str">
            <v>越後　心広</v>
          </cell>
          <cell r="C8" t="str">
            <v>えちご　みひろ</v>
          </cell>
          <cell r="D8">
            <v>38606</v>
          </cell>
          <cell r="E8">
            <v>43190</v>
          </cell>
          <cell r="F8">
            <v>12</v>
          </cell>
          <cell r="G8" t="str">
            <v>U12</v>
          </cell>
          <cell r="H8" t="str">
            <v>女</v>
          </cell>
          <cell r="I8" t="str">
            <v>B1C0012</v>
          </cell>
          <cell r="J8">
            <v>6000</v>
          </cell>
        </row>
        <row r="9">
          <cell r="A9" t="str">
            <v>b30008</v>
          </cell>
          <cell r="B9" t="str">
            <v>大村　鈴音</v>
          </cell>
          <cell r="C9" t="str">
            <v>おおむら　すずね</v>
          </cell>
          <cell r="D9">
            <v>38994</v>
          </cell>
          <cell r="E9">
            <v>43190</v>
          </cell>
          <cell r="F9">
            <v>11</v>
          </cell>
          <cell r="G9" t="str">
            <v>U12</v>
          </cell>
          <cell r="H9" t="str">
            <v>女</v>
          </cell>
          <cell r="I9" t="str">
            <v>B1C0012</v>
          </cell>
          <cell r="J9">
            <v>6000</v>
          </cell>
        </row>
        <row r="10">
          <cell r="A10" t="str">
            <v>b30009</v>
          </cell>
          <cell r="B10" t="str">
            <v>北川　ひな子</v>
          </cell>
          <cell r="C10" t="str">
            <v>きたかわ　ひなこ</v>
          </cell>
          <cell r="D10">
            <v>39144</v>
          </cell>
          <cell r="E10">
            <v>43190</v>
          </cell>
          <cell r="F10">
            <v>11</v>
          </cell>
          <cell r="G10" t="str">
            <v>U12</v>
          </cell>
          <cell r="H10" t="str">
            <v>女</v>
          </cell>
          <cell r="I10" t="str">
            <v>B1C0012</v>
          </cell>
          <cell r="J10">
            <v>6000</v>
          </cell>
        </row>
        <row r="11">
          <cell r="A11" t="str">
            <v>b30010</v>
          </cell>
          <cell r="B11" t="str">
            <v>林　美里</v>
          </cell>
          <cell r="C11" t="str">
            <v>はやし　みさと</v>
          </cell>
          <cell r="D11">
            <v>38840</v>
          </cell>
          <cell r="E11">
            <v>43190</v>
          </cell>
          <cell r="F11">
            <v>11</v>
          </cell>
          <cell r="G11" t="str">
            <v>U12</v>
          </cell>
          <cell r="H11" t="str">
            <v>女</v>
          </cell>
          <cell r="I11" t="str">
            <v>B1C0012</v>
          </cell>
          <cell r="J11">
            <v>6000</v>
          </cell>
        </row>
        <row r="12">
          <cell r="A12" t="str">
            <v>b30011</v>
          </cell>
          <cell r="B12" t="str">
            <v>米田　莉緒</v>
          </cell>
          <cell r="C12" t="str">
            <v>まいた　りお</v>
          </cell>
          <cell r="D12">
            <v>39043</v>
          </cell>
          <cell r="E12">
            <v>43190</v>
          </cell>
          <cell r="F12">
            <v>11</v>
          </cell>
          <cell r="G12" t="str">
            <v>U12</v>
          </cell>
          <cell r="H12" t="str">
            <v>女</v>
          </cell>
          <cell r="I12" t="str">
            <v>B1C0012</v>
          </cell>
          <cell r="J12">
            <v>6000</v>
          </cell>
        </row>
        <row r="13">
          <cell r="A13" t="str">
            <v>b30012</v>
          </cell>
          <cell r="B13" t="str">
            <v>三浦　杏</v>
          </cell>
          <cell r="C13" t="str">
            <v>みうら　あん</v>
          </cell>
          <cell r="D13">
            <v>39017</v>
          </cell>
          <cell r="E13">
            <v>43190</v>
          </cell>
          <cell r="F13">
            <v>11</v>
          </cell>
          <cell r="G13" t="str">
            <v>U12</v>
          </cell>
          <cell r="H13" t="str">
            <v>女</v>
          </cell>
          <cell r="I13" t="str">
            <v>B1C0012</v>
          </cell>
          <cell r="J13">
            <v>6000</v>
          </cell>
        </row>
        <row r="14">
          <cell r="A14" t="str">
            <v>b30013</v>
          </cell>
          <cell r="B14" t="str">
            <v>櫻川　らな</v>
          </cell>
          <cell r="C14" t="str">
            <v>さくらがわ　らな</v>
          </cell>
          <cell r="D14">
            <v>38974</v>
          </cell>
          <cell r="E14">
            <v>43190</v>
          </cell>
          <cell r="F14">
            <v>11</v>
          </cell>
          <cell r="G14" t="str">
            <v>U12</v>
          </cell>
          <cell r="H14" t="str">
            <v>女</v>
          </cell>
          <cell r="I14" t="str">
            <v>B1C0012</v>
          </cell>
          <cell r="J14">
            <v>6000</v>
          </cell>
        </row>
        <row r="15">
          <cell r="A15" t="str">
            <v>b30014</v>
          </cell>
          <cell r="B15" t="str">
            <v>長根　妃那</v>
          </cell>
          <cell r="C15" t="str">
            <v>ながね　ひな</v>
          </cell>
          <cell r="D15">
            <v>39083</v>
          </cell>
          <cell r="E15">
            <v>43190</v>
          </cell>
          <cell r="F15">
            <v>11</v>
          </cell>
          <cell r="G15" t="str">
            <v>U12</v>
          </cell>
          <cell r="H15" t="str">
            <v>女</v>
          </cell>
          <cell r="I15" t="str">
            <v>B1C0012</v>
          </cell>
          <cell r="J15">
            <v>6000</v>
          </cell>
        </row>
        <row r="16">
          <cell r="A16" t="str">
            <v>b30015</v>
          </cell>
          <cell r="B16" t="str">
            <v>宗方　里莉子</v>
          </cell>
          <cell r="C16" t="str">
            <v>むなかた　りりこ</v>
          </cell>
          <cell r="D16">
            <v>38917</v>
          </cell>
          <cell r="E16">
            <v>43190</v>
          </cell>
          <cell r="F16">
            <v>11</v>
          </cell>
          <cell r="G16" t="str">
            <v>U12</v>
          </cell>
          <cell r="H16" t="str">
            <v>女</v>
          </cell>
          <cell r="I16" t="str">
            <v>B1C0012</v>
          </cell>
          <cell r="J16">
            <v>6000</v>
          </cell>
        </row>
        <row r="17">
          <cell r="A17" t="str">
            <v>b30016</v>
          </cell>
          <cell r="B17" t="str">
            <v>髙橋　みさと</v>
          </cell>
          <cell r="C17" t="str">
            <v>たかはし　みさと</v>
          </cell>
          <cell r="D17">
            <v>38153</v>
          </cell>
          <cell r="E17">
            <v>43190</v>
          </cell>
          <cell r="F17">
            <v>13</v>
          </cell>
          <cell r="G17" t="str">
            <v>U15</v>
          </cell>
          <cell r="H17" t="str">
            <v>女</v>
          </cell>
          <cell r="I17" t="str">
            <v>B4G0044</v>
          </cell>
          <cell r="J17">
            <v>6000</v>
          </cell>
        </row>
        <row r="18">
          <cell r="A18" t="str">
            <v>b30017</v>
          </cell>
          <cell r="B18" t="str">
            <v>藤原　夕希菜</v>
          </cell>
          <cell r="C18" t="str">
            <v>ふじわら　ゆきな</v>
          </cell>
          <cell r="D18">
            <v>38374</v>
          </cell>
          <cell r="E18">
            <v>43190</v>
          </cell>
          <cell r="F18">
            <v>13</v>
          </cell>
          <cell r="G18" t="str">
            <v>U15</v>
          </cell>
          <cell r="H18" t="str">
            <v>女</v>
          </cell>
          <cell r="I18" t="str">
            <v>B4G0044</v>
          </cell>
          <cell r="J18">
            <v>6000</v>
          </cell>
        </row>
        <row r="19">
          <cell r="A19" t="str">
            <v>b30018</v>
          </cell>
          <cell r="B19" t="str">
            <v>藍原　茜</v>
          </cell>
          <cell r="C19" t="str">
            <v>あいはら　あかね</v>
          </cell>
          <cell r="D19">
            <v>38320</v>
          </cell>
          <cell r="E19">
            <v>43190</v>
          </cell>
          <cell r="F19">
            <v>13</v>
          </cell>
          <cell r="G19" t="str">
            <v>U15</v>
          </cell>
          <cell r="H19" t="str">
            <v>女</v>
          </cell>
          <cell r="I19" t="str">
            <v>B4G0044</v>
          </cell>
          <cell r="J19">
            <v>6000</v>
          </cell>
        </row>
        <row r="20">
          <cell r="A20" t="str">
            <v>b30019</v>
          </cell>
          <cell r="B20" t="str">
            <v>伊藤　綾香</v>
          </cell>
          <cell r="C20" t="str">
            <v>いとう　あやか</v>
          </cell>
          <cell r="D20">
            <v>38359</v>
          </cell>
          <cell r="E20">
            <v>43190</v>
          </cell>
          <cell r="F20">
            <v>13</v>
          </cell>
          <cell r="G20" t="str">
            <v>U15</v>
          </cell>
          <cell r="H20" t="str">
            <v>女</v>
          </cell>
          <cell r="I20" t="str">
            <v>B4G0044</v>
          </cell>
          <cell r="J20">
            <v>6000</v>
          </cell>
        </row>
        <row r="21">
          <cell r="A21" t="str">
            <v>b30020</v>
          </cell>
          <cell r="B21" t="str">
            <v>仙北谷　香奈</v>
          </cell>
          <cell r="C21" t="str">
            <v>せんぼくや　かな</v>
          </cell>
          <cell r="D21">
            <v>38175</v>
          </cell>
          <cell r="E21">
            <v>43190</v>
          </cell>
          <cell r="F21">
            <v>13</v>
          </cell>
          <cell r="G21" t="str">
            <v>U15</v>
          </cell>
          <cell r="H21" t="str">
            <v>女</v>
          </cell>
          <cell r="I21" t="str">
            <v>B4G0044</v>
          </cell>
          <cell r="J21">
            <v>6000</v>
          </cell>
        </row>
        <row r="22">
          <cell r="A22" t="str">
            <v>b30021</v>
          </cell>
          <cell r="B22" t="str">
            <v>石塚　来望</v>
          </cell>
          <cell r="C22" t="str">
            <v>いしづか　くるみ</v>
          </cell>
          <cell r="D22">
            <v>38079</v>
          </cell>
          <cell r="E22">
            <v>43190</v>
          </cell>
          <cell r="F22">
            <v>13</v>
          </cell>
          <cell r="G22" t="str">
            <v>U15</v>
          </cell>
          <cell r="H22" t="str">
            <v>女</v>
          </cell>
          <cell r="I22">
            <v>0</v>
          </cell>
          <cell r="J22">
            <v>6000</v>
          </cell>
        </row>
        <row r="23">
          <cell r="A23" t="str">
            <v>b30022</v>
          </cell>
          <cell r="B23" t="str">
            <v>石塚　乙未</v>
          </cell>
          <cell r="C23" t="str">
            <v>いしづか　つぐみ</v>
          </cell>
          <cell r="D23">
            <v>38079</v>
          </cell>
          <cell r="E23">
            <v>43190</v>
          </cell>
          <cell r="F23">
            <v>13</v>
          </cell>
          <cell r="G23" t="str">
            <v>U15</v>
          </cell>
          <cell r="H23" t="str">
            <v>女</v>
          </cell>
          <cell r="I23">
            <v>0</v>
          </cell>
          <cell r="J23">
            <v>6000</v>
          </cell>
        </row>
        <row r="24">
          <cell r="A24" t="str">
            <v>b30023</v>
          </cell>
          <cell r="B24" t="str">
            <v>進藤　咲来</v>
          </cell>
          <cell r="C24" t="str">
            <v>しんどう　さく</v>
          </cell>
          <cell r="D24">
            <v>38847</v>
          </cell>
          <cell r="E24">
            <v>43190</v>
          </cell>
          <cell r="F24">
            <v>11</v>
          </cell>
          <cell r="G24" t="str">
            <v>U12</v>
          </cell>
          <cell r="H24" t="str">
            <v>女</v>
          </cell>
          <cell r="I24" t="str">
            <v>B4G0044</v>
          </cell>
          <cell r="J24">
            <v>6000</v>
          </cell>
        </row>
        <row r="25">
          <cell r="A25" t="str">
            <v>b30024</v>
          </cell>
          <cell r="B25" t="str">
            <v>浅野　美優菜</v>
          </cell>
          <cell r="C25" t="str">
            <v>あさの　みゆな</v>
          </cell>
          <cell r="D25">
            <v>39531</v>
          </cell>
          <cell r="E25">
            <v>43190</v>
          </cell>
          <cell r="F25">
            <v>10</v>
          </cell>
          <cell r="G25" t="str">
            <v>U12</v>
          </cell>
          <cell r="H25" t="str">
            <v>女</v>
          </cell>
          <cell r="I25" t="str">
            <v>B4G0044</v>
          </cell>
          <cell r="J25">
            <v>6000</v>
          </cell>
        </row>
        <row r="26">
          <cell r="A26" t="str">
            <v>b30025</v>
          </cell>
          <cell r="B26" t="str">
            <v>佐藤　さくら</v>
          </cell>
          <cell r="C26" t="str">
            <v>さとう　さくら</v>
          </cell>
          <cell r="D26">
            <v>38279</v>
          </cell>
          <cell r="E26">
            <v>43190</v>
          </cell>
          <cell r="F26">
            <v>13</v>
          </cell>
          <cell r="G26" t="str">
            <v>U15</v>
          </cell>
          <cell r="H26" t="str">
            <v>女</v>
          </cell>
          <cell r="I26" t="str">
            <v>B4G0044</v>
          </cell>
          <cell r="J26">
            <v>6000</v>
          </cell>
        </row>
        <row r="27">
          <cell r="A27" t="str">
            <v>b30026</v>
          </cell>
          <cell r="B27" t="str">
            <v>嵯峨　一華</v>
          </cell>
          <cell r="C27" t="str">
            <v>さが　いちか</v>
          </cell>
          <cell r="D27">
            <v>39273</v>
          </cell>
          <cell r="E27">
            <v>43190</v>
          </cell>
          <cell r="F27">
            <v>10</v>
          </cell>
          <cell r="G27" t="str">
            <v>U12</v>
          </cell>
          <cell r="H27" t="str">
            <v>女</v>
          </cell>
          <cell r="I27" t="str">
            <v>B4G0044</v>
          </cell>
          <cell r="J27">
            <v>6000</v>
          </cell>
        </row>
        <row r="28">
          <cell r="A28" t="str">
            <v>b30027</v>
          </cell>
          <cell r="B28" t="str">
            <v>辻　実優</v>
          </cell>
          <cell r="C28" t="str">
            <v>つじ　みゆ</v>
          </cell>
          <cell r="D28">
            <v>39224</v>
          </cell>
          <cell r="E28">
            <v>43190</v>
          </cell>
          <cell r="F28">
            <v>10</v>
          </cell>
          <cell r="G28" t="str">
            <v>U12</v>
          </cell>
          <cell r="H28" t="str">
            <v>女</v>
          </cell>
          <cell r="I28" t="str">
            <v>B4G0044</v>
          </cell>
          <cell r="J28">
            <v>6000</v>
          </cell>
        </row>
        <row r="29">
          <cell r="A29" t="str">
            <v>b30028</v>
          </cell>
          <cell r="B29" t="str">
            <v>堀川　芽依</v>
          </cell>
          <cell r="C29" t="str">
            <v>ほりかわ　めい</v>
          </cell>
          <cell r="D29">
            <v>39323</v>
          </cell>
          <cell r="E29">
            <v>43190</v>
          </cell>
          <cell r="F29">
            <v>10</v>
          </cell>
          <cell r="G29" t="str">
            <v>U12</v>
          </cell>
          <cell r="H29" t="str">
            <v>女</v>
          </cell>
          <cell r="I29" t="str">
            <v>B4G0044</v>
          </cell>
          <cell r="J29">
            <v>6000</v>
          </cell>
        </row>
        <row r="30">
          <cell r="A30" t="str">
            <v>b30029</v>
          </cell>
          <cell r="B30" t="str">
            <v>堀川　優依</v>
          </cell>
          <cell r="C30" t="str">
            <v>ほりかわ　ゆい</v>
          </cell>
          <cell r="D30">
            <v>39897</v>
          </cell>
          <cell r="E30">
            <v>43190</v>
          </cell>
          <cell r="F30">
            <v>9</v>
          </cell>
          <cell r="G30" t="str">
            <v>U9</v>
          </cell>
          <cell r="H30" t="str">
            <v>女</v>
          </cell>
          <cell r="I30" t="str">
            <v>B4G0044</v>
          </cell>
          <cell r="J30">
            <v>6000</v>
          </cell>
        </row>
        <row r="31">
          <cell r="A31" t="str">
            <v>b30030</v>
          </cell>
          <cell r="B31" t="str">
            <v>佐藤　瑚稟</v>
          </cell>
          <cell r="C31" t="str">
            <v>さとう　こりん</v>
          </cell>
          <cell r="D31">
            <v>39531</v>
          </cell>
          <cell r="E31">
            <v>43190</v>
          </cell>
          <cell r="F31">
            <v>10</v>
          </cell>
          <cell r="G31" t="str">
            <v>U12</v>
          </cell>
          <cell r="H31" t="str">
            <v>女</v>
          </cell>
          <cell r="I31" t="str">
            <v>B4G0044</v>
          </cell>
          <cell r="J31">
            <v>6000</v>
          </cell>
        </row>
        <row r="32">
          <cell r="A32" t="str">
            <v>b30031</v>
          </cell>
          <cell r="B32" t="str">
            <v>金光寺　結芽</v>
          </cell>
          <cell r="C32" t="str">
            <v>きんこうじ　ゆいめ</v>
          </cell>
          <cell r="D32">
            <v>39244</v>
          </cell>
          <cell r="E32">
            <v>43190</v>
          </cell>
          <cell r="F32">
            <v>10</v>
          </cell>
          <cell r="G32" t="str">
            <v>U12</v>
          </cell>
          <cell r="H32" t="str">
            <v>女</v>
          </cell>
          <cell r="I32" t="str">
            <v>B4G0044</v>
          </cell>
          <cell r="J32">
            <v>6000</v>
          </cell>
        </row>
        <row r="33">
          <cell r="A33" t="str">
            <v>b30032</v>
          </cell>
          <cell r="B33" t="str">
            <v>伊藤　あおば</v>
          </cell>
          <cell r="C33" t="str">
            <v>いとう　あおば</v>
          </cell>
          <cell r="D33">
            <v>39267</v>
          </cell>
          <cell r="E33">
            <v>43190</v>
          </cell>
          <cell r="F33">
            <v>10</v>
          </cell>
          <cell r="G33" t="str">
            <v>U12</v>
          </cell>
          <cell r="H33" t="str">
            <v>女</v>
          </cell>
          <cell r="I33" t="str">
            <v>B4G0044</v>
          </cell>
          <cell r="J33">
            <v>6000</v>
          </cell>
        </row>
        <row r="34">
          <cell r="A34" t="str">
            <v>b30033</v>
          </cell>
          <cell r="B34" t="str">
            <v>金　芽希</v>
          </cell>
          <cell r="C34" t="str">
            <v>こん　いぶき</v>
          </cell>
          <cell r="D34">
            <v>39862</v>
          </cell>
          <cell r="E34">
            <v>43190</v>
          </cell>
          <cell r="F34">
            <v>9</v>
          </cell>
          <cell r="G34" t="str">
            <v>U9</v>
          </cell>
          <cell r="H34" t="str">
            <v>女</v>
          </cell>
          <cell r="I34" t="str">
            <v>B4G0044</v>
          </cell>
          <cell r="J34">
            <v>6000</v>
          </cell>
        </row>
        <row r="35">
          <cell r="A35" t="str">
            <v>b30034</v>
          </cell>
          <cell r="B35" t="str">
            <v>泉　友花</v>
          </cell>
          <cell r="C35" t="str">
            <v>いずみ　ともか</v>
          </cell>
          <cell r="D35">
            <v>37751</v>
          </cell>
          <cell r="E35">
            <v>43190</v>
          </cell>
          <cell r="F35">
            <v>14</v>
          </cell>
          <cell r="G35" t="str">
            <v>U15</v>
          </cell>
          <cell r="H35" t="str">
            <v>女</v>
          </cell>
          <cell r="I35" t="str">
            <v>B4G0003</v>
          </cell>
          <cell r="J35">
            <v>6000</v>
          </cell>
        </row>
        <row r="36">
          <cell r="A36" t="str">
            <v>b30035</v>
          </cell>
          <cell r="B36" t="str">
            <v>笹原　千鶴</v>
          </cell>
          <cell r="C36" t="str">
            <v>ささはら　ちづる</v>
          </cell>
          <cell r="D36">
            <v>35479</v>
          </cell>
          <cell r="E36">
            <v>43190</v>
          </cell>
          <cell r="F36">
            <v>21</v>
          </cell>
          <cell r="G36" t="str">
            <v>U22</v>
          </cell>
          <cell r="H36" t="str">
            <v>女</v>
          </cell>
          <cell r="I36" t="str">
            <v>B4G0003</v>
          </cell>
          <cell r="J36">
            <v>6000</v>
          </cell>
        </row>
        <row r="37">
          <cell r="A37" t="str">
            <v>b30036</v>
          </cell>
          <cell r="B37" t="str">
            <v>武藤　舞</v>
          </cell>
          <cell r="C37" t="str">
            <v>むとう　まい</v>
          </cell>
          <cell r="D37">
            <v>37213</v>
          </cell>
          <cell r="E37">
            <v>43190</v>
          </cell>
          <cell r="F37">
            <v>16</v>
          </cell>
          <cell r="G37" t="str">
            <v>U18</v>
          </cell>
          <cell r="H37" t="str">
            <v>女</v>
          </cell>
          <cell r="I37" t="str">
            <v>B4G0003</v>
          </cell>
          <cell r="J37">
            <v>6000</v>
          </cell>
        </row>
        <row r="38">
          <cell r="A38" t="str">
            <v>b30037</v>
          </cell>
          <cell r="B38" t="str">
            <v>吉川　萌子</v>
          </cell>
          <cell r="C38" t="str">
            <v>きかわ　もえこ</v>
          </cell>
          <cell r="D38">
            <v>37023</v>
          </cell>
          <cell r="E38">
            <v>43190</v>
          </cell>
          <cell r="F38">
            <v>16</v>
          </cell>
          <cell r="G38" t="str">
            <v>U18</v>
          </cell>
          <cell r="H38" t="str">
            <v>女</v>
          </cell>
          <cell r="I38" t="str">
            <v>B4G0003</v>
          </cell>
          <cell r="J38">
            <v>6000</v>
          </cell>
        </row>
        <row r="39">
          <cell r="A39" t="str">
            <v>b30038</v>
          </cell>
          <cell r="B39" t="str">
            <v>三浦　友萌香</v>
          </cell>
          <cell r="C39" t="str">
            <v>みうら　ともか</v>
          </cell>
          <cell r="D39">
            <v>38697</v>
          </cell>
          <cell r="E39">
            <v>43190</v>
          </cell>
          <cell r="F39">
            <v>12</v>
          </cell>
          <cell r="G39" t="str">
            <v>U12</v>
          </cell>
          <cell r="H39" t="str">
            <v>女</v>
          </cell>
          <cell r="I39" t="str">
            <v>B4G0003</v>
          </cell>
          <cell r="J39">
            <v>6000</v>
          </cell>
        </row>
        <row r="40">
          <cell r="A40" t="str">
            <v>b30039</v>
          </cell>
          <cell r="B40" t="str">
            <v>大川　明日海</v>
          </cell>
          <cell r="C40" t="str">
            <v>おおかわ　あすみ</v>
          </cell>
          <cell r="D40">
            <v>37026</v>
          </cell>
          <cell r="E40">
            <v>43190</v>
          </cell>
          <cell r="F40">
            <v>16</v>
          </cell>
          <cell r="G40" t="str">
            <v>U18</v>
          </cell>
          <cell r="H40" t="str">
            <v>女</v>
          </cell>
          <cell r="I40" t="str">
            <v>B4G0003</v>
          </cell>
          <cell r="J40">
            <v>6000</v>
          </cell>
        </row>
        <row r="41">
          <cell r="A41" t="str">
            <v>b30040</v>
          </cell>
          <cell r="B41" t="str">
            <v>佐藤　奏江</v>
          </cell>
          <cell r="C41" t="str">
            <v>さとう　かなえ</v>
          </cell>
          <cell r="D41">
            <v>34249</v>
          </cell>
          <cell r="E41">
            <v>43190</v>
          </cell>
          <cell r="F41">
            <v>24</v>
          </cell>
          <cell r="G41" t="str">
            <v>O23</v>
          </cell>
          <cell r="H41" t="str">
            <v>女</v>
          </cell>
          <cell r="I41" t="str">
            <v>B4G0003</v>
          </cell>
          <cell r="J41">
            <v>6000</v>
          </cell>
        </row>
        <row r="42">
          <cell r="A42" t="str">
            <v>b30041</v>
          </cell>
          <cell r="B42" t="str">
            <v>佐藤　那菜</v>
          </cell>
          <cell r="C42" t="str">
            <v>さとう　なな</v>
          </cell>
          <cell r="D42">
            <v>34133</v>
          </cell>
          <cell r="E42">
            <v>43190</v>
          </cell>
          <cell r="F42">
            <v>24</v>
          </cell>
          <cell r="G42" t="str">
            <v>O23</v>
          </cell>
          <cell r="H42" t="str">
            <v>女</v>
          </cell>
          <cell r="I42" t="str">
            <v>B4G0003</v>
          </cell>
          <cell r="J42">
            <v>6000</v>
          </cell>
        </row>
        <row r="43">
          <cell r="A43" t="str">
            <v>b30042</v>
          </cell>
          <cell r="B43" t="str">
            <v>藤田　りりか</v>
          </cell>
          <cell r="C43" t="str">
            <v>ふじた　りりか</v>
          </cell>
          <cell r="D43">
            <v>37467</v>
          </cell>
          <cell r="E43">
            <v>43190</v>
          </cell>
          <cell r="F43">
            <v>15</v>
          </cell>
          <cell r="G43" t="str">
            <v>U15</v>
          </cell>
          <cell r="H43" t="str">
            <v>女</v>
          </cell>
          <cell r="I43" t="str">
            <v>B4G0003</v>
          </cell>
          <cell r="J43">
            <v>6000</v>
          </cell>
        </row>
        <row r="44">
          <cell r="A44" t="str">
            <v>b30043</v>
          </cell>
          <cell r="B44" t="str">
            <v>池田　陽菜</v>
          </cell>
          <cell r="C44" t="str">
            <v>いけだ　ひな</v>
          </cell>
          <cell r="D44">
            <v>37644</v>
          </cell>
          <cell r="E44">
            <v>43190</v>
          </cell>
          <cell r="F44">
            <v>15</v>
          </cell>
          <cell r="G44" t="str">
            <v>U15</v>
          </cell>
          <cell r="H44" t="str">
            <v>女</v>
          </cell>
          <cell r="I44" t="str">
            <v>B4G0003</v>
          </cell>
          <cell r="J44">
            <v>6000</v>
          </cell>
        </row>
        <row r="45">
          <cell r="A45" t="str">
            <v>b30044</v>
          </cell>
          <cell r="B45" t="str">
            <v>福島　優花</v>
          </cell>
          <cell r="C45" t="str">
            <v>ふくしま　ゆうか</v>
          </cell>
          <cell r="D45">
            <v>37928</v>
          </cell>
          <cell r="E45">
            <v>43190</v>
          </cell>
          <cell r="F45">
            <v>14</v>
          </cell>
          <cell r="G45" t="str">
            <v>U15</v>
          </cell>
          <cell r="H45" t="str">
            <v>女</v>
          </cell>
          <cell r="I45" t="str">
            <v>B3G0048</v>
          </cell>
          <cell r="J45">
            <v>6000</v>
          </cell>
        </row>
        <row r="46">
          <cell r="A46" t="str">
            <v>b30045</v>
          </cell>
          <cell r="B46" t="str">
            <v>佐々木　好佳</v>
          </cell>
          <cell r="C46" t="str">
            <v>ささき　このか</v>
          </cell>
          <cell r="D46">
            <v>38188</v>
          </cell>
          <cell r="E46">
            <v>43190</v>
          </cell>
          <cell r="F46">
            <v>13</v>
          </cell>
          <cell r="G46" t="str">
            <v>U15</v>
          </cell>
          <cell r="H46" t="str">
            <v>女</v>
          </cell>
          <cell r="I46" t="str">
            <v>B3G0048</v>
          </cell>
          <cell r="J46">
            <v>6000</v>
          </cell>
        </row>
        <row r="47">
          <cell r="A47" t="str">
            <v>b30046</v>
          </cell>
          <cell r="B47" t="str">
            <v>矢代　彩菜</v>
          </cell>
          <cell r="C47" t="str">
            <v>やしろ　あやな</v>
          </cell>
          <cell r="D47">
            <v>38778</v>
          </cell>
          <cell r="E47">
            <v>43190</v>
          </cell>
          <cell r="F47">
            <v>12</v>
          </cell>
          <cell r="G47" t="str">
            <v>U12</v>
          </cell>
          <cell r="H47" t="str">
            <v>女</v>
          </cell>
          <cell r="I47" t="str">
            <v>B3G0048</v>
          </cell>
          <cell r="J47">
            <v>6000</v>
          </cell>
        </row>
        <row r="48">
          <cell r="A48" t="str">
            <v>b30047</v>
          </cell>
          <cell r="B48" t="str">
            <v>七戸　菜々子</v>
          </cell>
          <cell r="C48" t="str">
            <v>しちのへ　ななこ</v>
          </cell>
          <cell r="D48">
            <v>38734</v>
          </cell>
          <cell r="E48">
            <v>43190</v>
          </cell>
          <cell r="F48">
            <v>12</v>
          </cell>
          <cell r="G48" t="str">
            <v>U12</v>
          </cell>
          <cell r="H48" t="str">
            <v>女</v>
          </cell>
          <cell r="I48" t="str">
            <v>B3G0048</v>
          </cell>
          <cell r="J48">
            <v>6000</v>
          </cell>
        </row>
        <row r="49">
          <cell r="A49" t="str">
            <v>b30048</v>
          </cell>
          <cell r="B49" t="str">
            <v>齋藤　きら</v>
          </cell>
          <cell r="C49" t="str">
            <v>さいとう　きら</v>
          </cell>
          <cell r="D49">
            <v>38126</v>
          </cell>
          <cell r="E49">
            <v>43190</v>
          </cell>
          <cell r="F49">
            <v>13</v>
          </cell>
          <cell r="G49" t="str">
            <v>U15</v>
          </cell>
          <cell r="H49" t="str">
            <v>女</v>
          </cell>
          <cell r="I49" t="str">
            <v>B3G0048</v>
          </cell>
          <cell r="J49">
            <v>6000</v>
          </cell>
        </row>
        <row r="50">
          <cell r="A50" t="str">
            <v>b30049</v>
          </cell>
          <cell r="B50" t="str">
            <v>櫻井　優菜</v>
          </cell>
          <cell r="C50" t="str">
            <v>さくらい　ゆうな</v>
          </cell>
          <cell r="D50">
            <v>38559</v>
          </cell>
          <cell r="E50">
            <v>43190</v>
          </cell>
          <cell r="F50">
            <v>12</v>
          </cell>
          <cell r="G50" t="str">
            <v>U12</v>
          </cell>
          <cell r="H50" t="str">
            <v>女</v>
          </cell>
          <cell r="I50" t="str">
            <v>B3G0048</v>
          </cell>
          <cell r="J50">
            <v>6000</v>
          </cell>
        </row>
        <row r="51">
          <cell r="A51" t="str">
            <v>b30050</v>
          </cell>
          <cell r="B51" t="str">
            <v>櫻井　愛心</v>
          </cell>
          <cell r="C51" t="str">
            <v>さくらい　あいみ</v>
          </cell>
          <cell r="D51">
            <v>39065</v>
          </cell>
          <cell r="E51">
            <v>43190</v>
          </cell>
          <cell r="F51">
            <v>11</v>
          </cell>
          <cell r="G51" t="str">
            <v>U12</v>
          </cell>
          <cell r="H51" t="str">
            <v>女</v>
          </cell>
          <cell r="I51" t="str">
            <v>B3G0048</v>
          </cell>
          <cell r="J51">
            <v>6000</v>
          </cell>
        </row>
        <row r="52">
          <cell r="A52" t="str">
            <v>b30051</v>
          </cell>
          <cell r="B52" t="str">
            <v>佐藤　優杏</v>
          </cell>
          <cell r="C52" t="str">
            <v>さとう　ゆあん</v>
          </cell>
          <cell r="D52">
            <v>39057</v>
          </cell>
          <cell r="E52">
            <v>43190</v>
          </cell>
          <cell r="F52">
            <v>11</v>
          </cell>
          <cell r="G52" t="str">
            <v>U12</v>
          </cell>
          <cell r="H52" t="str">
            <v>女</v>
          </cell>
          <cell r="I52" t="str">
            <v>B3G0048</v>
          </cell>
          <cell r="J52">
            <v>6000</v>
          </cell>
        </row>
        <row r="53">
          <cell r="A53" t="str">
            <v>b30052</v>
          </cell>
          <cell r="B53" t="str">
            <v>猪又　美陽</v>
          </cell>
          <cell r="C53" t="str">
            <v>いのまた　はるひ</v>
          </cell>
          <cell r="D53">
            <v>39062</v>
          </cell>
          <cell r="E53">
            <v>43190</v>
          </cell>
          <cell r="F53">
            <v>11</v>
          </cell>
          <cell r="G53" t="str">
            <v>U12</v>
          </cell>
          <cell r="H53" t="str">
            <v>女</v>
          </cell>
          <cell r="I53" t="str">
            <v>B3G0048</v>
          </cell>
          <cell r="J53">
            <v>6000</v>
          </cell>
        </row>
        <row r="54">
          <cell r="A54" t="str">
            <v>b30053</v>
          </cell>
          <cell r="B54" t="str">
            <v>新沼　陽和</v>
          </cell>
          <cell r="C54" t="str">
            <v>にいぬま　ひな</v>
          </cell>
          <cell r="D54">
            <v>39384</v>
          </cell>
          <cell r="E54">
            <v>43190</v>
          </cell>
          <cell r="F54">
            <v>10</v>
          </cell>
          <cell r="G54" t="str">
            <v>U12</v>
          </cell>
          <cell r="H54" t="str">
            <v>女</v>
          </cell>
          <cell r="I54" t="str">
            <v>B3G0048</v>
          </cell>
          <cell r="J54">
            <v>6000</v>
          </cell>
        </row>
        <row r="55">
          <cell r="A55" t="str">
            <v>b30054</v>
          </cell>
          <cell r="B55" t="str">
            <v>佐々木　咲夢</v>
          </cell>
          <cell r="C55" t="str">
            <v>ささき　みゆ</v>
          </cell>
          <cell r="D55">
            <v>39211</v>
          </cell>
          <cell r="E55">
            <v>43190</v>
          </cell>
          <cell r="F55">
            <v>10</v>
          </cell>
          <cell r="G55" t="str">
            <v>U12</v>
          </cell>
          <cell r="H55" t="str">
            <v>女</v>
          </cell>
          <cell r="I55" t="str">
            <v>B3G0048</v>
          </cell>
          <cell r="J55">
            <v>6000</v>
          </cell>
        </row>
        <row r="56">
          <cell r="A56" t="str">
            <v>b30055</v>
          </cell>
          <cell r="B56" t="str">
            <v>三浦　莉乃</v>
          </cell>
          <cell r="C56" t="str">
            <v>みうら　りの</v>
          </cell>
          <cell r="D56">
            <v>39307</v>
          </cell>
          <cell r="E56">
            <v>43190</v>
          </cell>
          <cell r="F56">
            <v>10</v>
          </cell>
          <cell r="G56" t="str">
            <v>U12</v>
          </cell>
          <cell r="H56" t="str">
            <v>女</v>
          </cell>
          <cell r="I56" t="str">
            <v>B3G0048</v>
          </cell>
          <cell r="J56">
            <v>6000</v>
          </cell>
        </row>
        <row r="57">
          <cell r="A57" t="str">
            <v>b30056</v>
          </cell>
          <cell r="B57" t="str">
            <v>齋藤　凛</v>
          </cell>
          <cell r="C57" t="str">
            <v>さいとう　りん</v>
          </cell>
          <cell r="D57">
            <v>39381</v>
          </cell>
          <cell r="E57">
            <v>43190</v>
          </cell>
          <cell r="F57">
            <v>10</v>
          </cell>
          <cell r="G57" t="str">
            <v>U12</v>
          </cell>
          <cell r="H57" t="str">
            <v>女</v>
          </cell>
          <cell r="I57" t="str">
            <v>B3G0048</v>
          </cell>
          <cell r="J57">
            <v>6000</v>
          </cell>
        </row>
        <row r="58">
          <cell r="A58" t="str">
            <v>b30057</v>
          </cell>
          <cell r="B58" t="str">
            <v>松田　珠季</v>
          </cell>
          <cell r="C58" t="str">
            <v>まつだ　たまき</v>
          </cell>
          <cell r="D58">
            <v>39442</v>
          </cell>
          <cell r="E58">
            <v>43190</v>
          </cell>
          <cell r="F58">
            <v>10</v>
          </cell>
          <cell r="G58" t="str">
            <v>U12</v>
          </cell>
          <cell r="H58" t="str">
            <v>女</v>
          </cell>
          <cell r="I58" t="str">
            <v>B3G0048</v>
          </cell>
          <cell r="J58">
            <v>6000</v>
          </cell>
        </row>
        <row r="59">
          <cell r="A59" t="str">
            <v>b30058</v>
          </cell>
          <cell r="B59" t="str">
            <v>渡辺　葵</v>
          </cell>
          <cell r="C59" t="str">
            <v>わたなべ　あおい</v>
          </cell>
          <cell r="D59">
            <v>39606</v>
          </cell>
          <cell r="E59">
            <v>43190</v>
          </cell>
          <cell r="F59">
            <v>9</v>
          </cell>
          <cell r="G59" t="str">
            <v>U9</v>
          </cell>
          <cell r="H59" t="str">
            <v>女</v>
          </cell>
          <cell r="I59" t="str">
            <v>B3G0048</v>
          </cell>
          <cell r="J59">
            <v>6000</v>
          </cell>
        </row>
        <row r="60">
          <cell r="A60" t="str">
            <v>b30059</v>
          </cell>
          <cell r="B60" t="str">
            <v>市山　望未</v>
          </cell>
          <cell r="C60" t="str">
            <v>いちやま　のぞみ</v>
          </cell>
          <cell r="D60">
            <v>39801</v>
          </cell>
          <cell r="E60">
            <v>43190</v>
          </cell>
          <cell r="F60">
            <v>9</v>
          </cell>
          <cell r="G60" t="str">
            <v>U9</v>
          </cell>
          <cell r="H60" t="str">
            <v>女</v>
          </cell>
          <cell r="I60" t="str">
            <v>B3G0048</v>
          </cell>
          <cell r="J60">
            <v>6000</v>
          </cell>
        </row>
        <row r="61">
          <cell r="A61" t="str">
            <v>b30060</v>
          </cell>
          <cell r="B61" t="str">
            <v>高橋　由妃</v>
          </cell>
          <cell r="C61" t="str">
            <v>たかはし　ゆき</v>
          </cell>
          <cell r="D61">
            <v>39779</v>
          </cell>
          <cell r="E61">
            <v>43190</v>
          </cell>
          <cell r="F61">
            <v>9</v>
          </cell>
          <cell r="G61" t="str">
            <v>U9</v>
          </cell>
          <cell r="H61" t="str">
            <v>女</v>
          </cell>
          <cell r="I61" t="str">
            <v>B3G0048</v>
          </cell>
          <cell r="J61">
            <v>6000</v>
          </cell>
        </row>
        <row r="62">
          <cell r="A62" t="str">
            <v>b30061</v>
          </cell>
          <cell r="B62" t="str">
            <v>小笠原　未宥</v>
          </cell>
          <cell r="C62" t="str">
            <v>おがさわら　みゆ</v>
          </cell>
          <cell r="D62">
            <v>35789</v>
          </cell>
          <cell r="E62">
            <v>43190</v>
          </cell>
          <cell r="F62">
            <v>20</v>
          </cell>
          <cell r="G62" t="str">
            <v>U22</v>
          </cell>
          <cell r="H62" t="str">
            <v>女</v>
          </cell>
          <cell r="I62" t="str">
            <v>B1G0017</v>
          </cell>
          <cell r="J62">
            <v>6000</v>
          </cell>
        </row>
        <row r="63">
          <cell r="A63" t="str">
            <v>b30062</v>
          </cell>
          <cell r="B63" t="str">
            <v>久保　詩歩</v>
          </cell>
          <cell r="C63" t="str">
            <v>くぼ　しほ</v>
          </cell>
          <cell r="D63">
            <v>36978</v>
          </cell>
          <cell r="E63">
            <v>43190</v>
          </cell>
          <cell r="F63">
            <v>17</v>
          </cell>
          <cell r="G63" t="str">
            <v>U18</v>
          </cell>
          <cell r="H63" t="str">
            <v>女</v>
          </cell>
          <cell r="I63" t="str">
            <v>B1G0017</v>
          </cell>
          <cell r="J63">
            <v>6000</v>
          </cell>
        </row>
        <row r="64">
          <cell r="A64" t="str">
            <v>b30063</v>
          </cell>
          <cell r="B64" t="str">
            <v>豊嶋　汐莉</v>
          </cell>
          <cell r="C64" t="str">
            <v>とよしま　しおり</v>
          </cell>
          <cell r="D64">
            <v>36147</v>
          </cell>
          <cell r="E64">
            <v>43190</v>
          </cell>
          <cell r="F64">
            <v>19</v>
          </cell>
          <cell r="G64" t="str">
            <v>U22</v>
          </cell>
          <cell r="H64" t="str">
            <v>女</v>
          </cell>
          <cell r="I64" t="str">
            <v>B1G0017</v>
          </cell>
          <cell r="J64">
            <v>6000</v>
          </cell>
        </row>
        <row r="65">
          <cell r="A65" t="str">
            <v>b30064</v>
          </cell>
          <cell r="B65" t="str">
            <v>大久保　華乃</v>
          </cell>
          <cell r="C65" t="str">
            <v>おおくぼ　はるの</v>
          </cell>
          <cell r="D65">
            <v>36833</v>
          </cell>
          <cell r="E65">
            <v>43190</v>
          </cell>
          <cell r="F65">
            <v>17</v>
          </cell>
          <cell r="G65" t="str">
            <v>U18</v>
          </cell>
          <cell r="H65" t="str">
            <v>女</v>
          </cell>
          <cell r="I65" t="str">
            <v>B1G0017</v>
          </cell>
          <cell r="J65">
            <v>6000</v>
          </cell>
        </row>
        <row r="66">
          <cell r="A66" t="str">
            <v>b30065</v>
          </cell>
          <cell r="B66" t="str">
            <v>伊保内　綾子</v>
          </cell>
          <cell r="C66" t="str">
            <v>いぼない　あやこ</v>
          </cell>
          <cell r="D66">
            <v>28606</v>
          </cell>
          <cell r="E66">
            <v>43190</v>
          </cell>
          <cell r="F66">
            <v>39</v>
          </cell>
          <cell r="G66" t="str">
            <v>O23</v>
          </cell>
          <cell r="H66" t="str">
            <v>女</v>
          </cell>
          <cell r="I66" t="str">
            <v>B1G0017</v>
          </cell>
          <cell r="J66">
            <v>6000</v>
          </cell>
        </row>
        <row r="67">
          <cell r="A67" t="str">
            <v>b30066</v>
          </cell>
          <cell r="B67" t="str">
            <v>渡部　佑衣</v>
          </cell>
          <cell r="C67" t="str">
            <v>わたなべ　ゆい</v>
          </cell>
          <cell r="D67">
            <v>37137</v>
          </cell>
          <cell r="E67">
            <v>43190</v>
          </cell>
          <cell r="F67">
            <v>16</v>
          </cell>
          <cell r="G67" t="str">
            <v>U18</v>
          </cell>
          <cell r="H67" t="str">
            <v>女</v>
          </cell>
          <cell r="I67" t="str">
            <v>B1G0054</v>
          </cell>
          <cell r="J67">
            <v>6000</v>
          </cell>
        </row>
        <row r="68">
          <cell r="A68" t="str">
            <v>b30067</v>
          </cell>
          <cell r="B68" t="str">
            <v>佐藤　璃奈</v>
          </cell>
          <cell r="C68" t="str">
            <v>さとう　りな</v>
          </cell>
          <cell r="D68">
            <v>37013</v>
          </cell>
          <cell r="E68">
            <v>43190</v>
          </cell>
          <cell r="F68">
            <v>16</v>
          </cell>
          <cell r="G68" t="str">
            <v>U18</v>
          </cell>
          <cell r="H68" t="str">
            <v>女</v>
          </cell>
          <cell r="I68" t="str">
            <v>B1G0054</v>
          </cell>
          <cell r="J68">
            <v>6000</v>
          </cell>
        </row>
        <row r="69">
          <cell r="A69" t="str">
            <v>b30068</v>
          </cell>
          <cell r="B69" t="str">
            <v>杉沢　日菜野</v>
          </cell>
          <cell r="C69" t="str">
            <v>すぎさわ　ひなの</v>
          </cell>
          <cell r="D69">
            <v>35472</v>
          </cell>
          <cell r="E69">
            <v>43190</v>
          </cell>
          <cell r="F69">
            <v>21</v>
          </cell>
          <cell r="G69" t="str">
            <v>U22</v>
          </cell>
          <cell r="H69" t="str">
            <v>女</v>
          </cell>
          <cell r="I69" t="str">
            <v>B1G0017</v>
          </cell>
          <cell r="J69">
            <v>6000</v>
          </cell>
        </row>
        <row r="70">
          <cell r="A70" t="str">
            <v>b30069</v>
          </cell>
          <cell r="B70" t="str">
            <v>月館　香奈</v>
          </cell>
          <cell r="C70" t="str">
            <v>つきだて　かな</v>
          </cell>
          <cell r="D70">
            <v>37358</v>
          </cell>
          <cell r="E70">
            <v>43190</v>
          </cell>
          <cell r="F70">
            <v>15</v>
          </cell>
          <cell r="G70" t="str">
            <v>U15</v>
          </cell>
          <cell r="H70" t="str">
            <v>女</v>
          </cell>
          <cell r="I70" t="str">
            <v>B1G0054</v>
          </cell>
          <cell r="J70">
            <v>6000</v>
          </cell>
        </row>
        <row r="71">
          <cell r="A71" t="str">
            <v>b30070</v>
          </cell>
          <cell r="B71" t="str">
            <v>大久保　慶乃</v>
          </cell>
          <cell r="C71" t="str">
            <v>おおくぼ　よしの</v>
          </cell>
          <cell r="D71">
            <v>37550</v>
          </cell>
          <cell r="E71">
            <v>43190</v>
          </cell>
          <cell r="F71">
            <v>15</v>
          </cell>
          <cell r="G71" t="str">
            <v>U15</v>
          </cell>
          <cell r="H71" t="str">
            <v>女</v>
          </cell>
          <cell r="I71" t="str">
            <v>B1G0054</v>
          </cell>
          <cell r="J71">
            <v>6000</v>
          </cell>
        </row>
        <row r="72">
          <cell r="A72" t="str">
            <v>b30071</v>
          </cell>
          <cell r="B72" t="str">
            <v>和山　紗耶</v>
          </cell>
          <cell r="C72" t="str">
            <v>わやま　さや</v>
          </cell>
          <cell r="D72">
            <v>37607</v>
          </cell>
          <cell r="E72">
            <v>43190</v>
          </cell>
          <cell r="F72">
            <v>15</v>
          </cell>
          <cell r="G72" t="str">
            <v>U15</v>
          </cell>
          <cell r="H72" t="str">
            <v>女</v>
          </cell>
          <cell r="I72" t="str">
            <v>B1G0054</v>
          </cell>
          <cell r="J72">
            <v>6000</v>
          </cell>
        </row>
        <row r="73">
          <cell r="A73" t="str">
            <v>b30072</v>
          </cell>
          <cell r="B73" t="str">
            <v>石鉢　ひかり</v>
          </cell>
          <cell r="C73" t="str">
            <v>いしのはち　ひかり</v>
          </cell>
          <cell r="D73">
            <v>37670</v>
          </cell>
          <cell r="E73">
            <v>43190</v>
          </cell>
          <cell r="F73">
            <v>15</v>
          </cell>
          <cell r="G73" t="str">
            <v>U15</v>
          </cell>
          <cell r="H73" t="str">
            <v>女</v>
          </cell>
          <cell r="I73" t="str">
            <v>B1G0054</v>
          </cell>
          <cell r="J73">
            <v>6000</v>
          </cell>
        </row>
        <row r="74">
          <cell r="A74" t="str">
            <v>b30073</v>
          </cell>
          <cell r="B74" t="str">
            <v>河村　早紀</v>
          </cell>
          <cell r="C74" t="str">
            <v>かわむら　さき</v>
          </cell>
          <cell r="D74">
            <v>37718</v>
          </cell>
          <cell r="E74">
            <v>43190</v>
          </cell>
          <cell r="F74">
            <v>14</v>
          </cell>
          <cell r="G74" t="str">
            <v>U15</v>
          </cell>
          <cell r="H74" t="str">
            <v>女</v>
          </cell>
          <cell r="I74" t="str">
            <v>B1G0054</v>
          </cell>
          <cell r="J74">
            <v>6000</v>
          </cell>
        </row>
        <row r="75">
          <cell r="A75" t="str">
            <v>b30074</v>
          </cell>
          <cell r="B75" t="str">
            <v>若本　京良</v>
          </cell>
          <cell r="C75" t="str">
            <v>わかもと　けいら</v>
          </cell>
          <cell r="D75">
            <v>37741</v>
          </cell>
          <cell r="E75">
            <v>43190</v>
          </cell>
          <cell r="F75">
            <v>14</v>
          </cell>
          <cell r="G75" t="str">
            <v>U15</v>
          </cell>
          <cell r="H75" t="str">
            <v>女</v>
          </cell>
          <cell r="I75" t="str">
            <v>B1G0054</v>
          </cell>
          <cell r="J75">
            <v>6000</v>
          </cell>
        </row>
        <row r="76">
          <cell r="A76" t="str">
            <v>b30075</v>
          </cell>
          <cell r="B76" t="str">
            <v>村上　有佑実</v>
          </cell>
          <cell r="C76" t="str">
            <v>むらかみ　あゆみ</v>
          </cell>
          <cell r="D76">
            <v>37816</v>
          </cell>
          <cell r="E76">
            <v>43190</v>
          </cell>
          <cell r="F76">
            <v>14</v>
          </cell>
          <cell r="G76" t="str">
            <v>U15</v>
          </cell>
          <cell r="H76" t="str">
            <v>女</v>
          </cell>
          <cell r="I76" t="str">
            <v>B1G0054</v>
          </cell>
          <cell r="J76">
            <v>6000</v>
          </cell>
        </row>
        <row r="77">
          <cell r="A77" t="str">
            <v>b30076</v>
          </cell>
          <cell r="B77" t="str">
            <v>村中　燦互</v>
          </cell>
          <cell r="C77" t="str">
            <v>むらなか　さんご</v>
          </cell>
          <cell r="D77">
            <v>37885</v>
          </cell>
          <cell r="E77">
            <v>43190</v>
          </cell>
          <cell r="F77">
            <v>14</v>
          </cell>
          <cell r="G77" t="str">
            <v>U15</v>
          </cell>
          <cell r="H77" t="str">
            <v>女</v>
          </cell>
          <cell r="I77" t="str">
            <v>B1G0054</v>
          </cell>
          <cell r="J77">
            <v>6000</v>
          </cell>
        </row>
        <row r="78">
          <cell r="A78" t="str">
            <v>b30077</v>
          </cell>
          <cell r="B78" t="str">
            <v>清水　李渚</v>
          </cell>
          <cell r="C78" t="str">
            <v>しみず　ももな</v>
          </cell>
          <cell r="D78">
            <v>38036</v>
          </cell>
          <cell r="E78">
            <v>43190</v>
          </cell>
          <cell r="F78">
            <v>14</v>
          </cell>
          <cell r="G78" t="str">
            <v>U15</v>
          </cell>
          <cell r="H78" t="str">
            <v>女</v>
          </cell>
          <cell r="I78" t="str">
            <v>B1G0054</v>
          </cell>
          <cell r="J78">
            <v>6000</v>
          </cell>
        </row>
        <row r="79">
          <cell r="A79" t="str">
            <v>b30078</v>
          </cell>
          <cell r="B79" t="str">
            <v>栗橋　美妃</v>
          </cell>
          <cell r="C79" t="str">
            <v>くりはし　みさき</v>
          </cell>
          <cell r="D79">
            <v>38042</v>
          </cell>
          <cell r="E79">
            <v>43190</v>
          </cell>
          <cell r="F79">
            <v>14</v>
          </cell>
          <cell r="G79" t="str">
            <v>U15</v>
          </cell>
          <cell r="H79" t="str">
            <v>女</v>
          </cell>
          <cell r="I79" t="str">
            <v>B1G0054</v>
          </cell>
          <cell r="J79">
            <v>6000</v>
          </cell>
        </row>
        <row r="80">
          <cell r="A80" t="str">
            <v>b30079</v>
          </cell>
          <cell r="B80" t="str">
            <v>小畑　美乃</v>
          </cell>
          <cell r="C80" t="str">
            <v>おばた　よしの</v>
          </cell>
          <cell r="D80">
            <v>38899</v>
          </cell>
          <cell r="E80">
            <v>43190</v>
          </cell>
          <cell r="F80">
            <v>11</v>
          </cell>
          <cell r="G80" t="str">
            <v>U12</v>
          </cell>
          <cell r="H80" t="str">
            <v>女</v>
          </cell>
          <cell r="I80" t="str">
            <v>B4G0001</v>
          </cell>
          <cell r="J80">
            <v>6000</v>
          </cell>
        </row>
        <row r="81">
          <cell r="A81" t="str">
            <v>b30080</v>
          </cell>
          <cell r="B81" t="str">
            <v>平野内　希和</v>
          </cell>
          <cell r="C81" t="str">
            <v>ひらのうち　まや</v>
          </cell>
          <cell r="D81">
            <v>38990</v>
          </cell>
          <cell r="E81">
            <v>43190</v>
          </cell>
          <cell r="F81">
            <v>11</v>
          </cell>
          <cell r="G81" t="str">
            <v>U12</v>
          </cell>
          <cell r="H81" t="str">
            <v>女</v>
          </cell>
          <cell r="I81" t="str">
            <v>B4G0001</v>
          </cell>
          <cell r="J81">
            <v>6000</v>
          </cell>
        </row>
        <row r="82">
          <cell r="A82" t="str">
            <v>b30081</v>
          </cell>
          <cell r="B82" t="str">
            <v>手塚　友埜</v>
          </cell>
          <cell r="C82" t="str">
            <v>てづか　ゆの</v>
          </cell>
          <cell r="D82">
            <v>39121</v>
          </cell>
          <cell r="E82">
            <v>43190</v>
          </cell>
          <cell r="F82">
            <v>11</v>
          </cell>
          <cell r="G82" t="str">
            <v>U12</v>
          </cell>
          <cell r="H82" t="str">
            <v>女</v>
          </cell>
          <cell r="I82" t="str">
            <v>B4G0001</v>
          </cell>
          <cell r="J82">
            <v>6000</v>
          </cell>
        </row>
        <row r="83">
          <cell r="A83" t="str">
            <v>b30082</v>
          </cell>
          <cell r="B83" t="str">
            <v>浅水　柚香</v>
          </cell>
          <cell r="C83" t="str">
            <v>あさみず　ゆずか</v>
          </cell>
          <cell r="D83">
            <v>39111</v>
          </cell>
          <cell r="E83">
            <v>43190</v>
          </cell>
          <cell r="F83">
            <v>11</v>
          </cell>
          <cell r="G83" t="str">
            <v>U12</v>
          </cell>
          <cell r="H83" t="str">
            <v>女</v>
          </cell>
          <cell r="I83" t="str">
            <v>B4G0001</v>
          </cell>
          <cell r="J83">
            <v>6000</v>
          </cell>
        </row>
        <row r="84">
          <cell r="A84" t="str">
            <v>b30083</v>
          </cell>
          <cell r="B84" t="str">
            <v>小林　ひまり</v>
          </cell>
          <cell r="C84" t="str">
            <v>こばやし　ひまり</v>
          </cell>
          <cell r="D84">
            <v>38931</v>
          </cell>
          <cell r="E84">
            <v>43190</v>
          </cell>
          <cell r="F84">
            <v>11</v>
          </cell>
          <cell r="G84" t="str">
            <v>U12</v>
          </cell>
          <cell r="H84" t="str">
            <v>女</v>
          </cell>
          <cell r="I84">
            <v>0</v>
          </cell>
          <cell r="J84">
            <v>6000</v>
          </cell>
        </row>
        <row r="85">
          <cell r="A85" t="str">
            <v>b30084</v>
          </cell>
          <cell r="B85" t="str">
            <v>岡竹　志織</v>
          </cell>
          <cell r="C85" t="str">
            <v>おかたけ　しおり</v>
          </cell>
          <cell r="D85">
            <v>37496</v>
          </cell>
          <cell r="E85">
            <v>43190</v>
          </cell>
          <cell r="F85">
            <v>15</v>
          </cell>
          <cell r="G85" t="str">
            <v>U15</v>
          </cell>
          <cell r="H85" t="str">
            <v>女</v>
          </cell>
          <cell r="I85" t="str">
            <v>B4G0025</v>
          </cell>
          <cell r="J85">
            <v>6000</v>
          </cell>
        </row>
        <row r="86">
          <cell r="A86" t="str">
            <v>b30085</v>
          </cell>
          <cell r="B86" t="str">
            <v>守屋　とも佳</v>
          </cell>
          <cell r="C86" t="str">
            <v>もりや　ともか</v>
          </cell>
          <cell r="D86">
            <v>37333</v>
          </cell>
          <cell r="E86">
            <v>43190</v>
          </cell>
          <cell r="F86">
            <v>16</v>
          </cell>
          <cell r="G86" t="str">
            <v>U18</v>
          </cell>
          <cell r="H86" t="str">
            <v>女</v>
          </cell>
          <cell r="I86" t="str">
            <v>B4G0025</v>
          </cell>
          <cell r="J86">
            <v>6000</v>
          </cell>
        </row>
        <row r="87">
          <cell r="A87" t="str">
            <v>b30086</v>
          </cell>
          <cell r="B87" t="str">
            <v>斉藤　愛海</v>
          </cell>
          <cell r="C87" t="str">
            <v>さいとう　あみ</v>
          </cell>
          <cell r="D87">
            <v>37225</v>
          </cell>
          <cell r="E87">
            <v>43190</v>
          </cell>
          <cell r="F87">
            <v>16</v>
          </cell>
          <cell r="G87" t="str">
            <v>U18</v>
          </cell>
          <cell r="H87" t="str">
            <v>女</v>
          </cell>
          <cell r="I87" t="str">
            <v>B4G0025</v>
          </cell>
          <cell r="J87">
            <v>6000</v>
          </cell>
        </row>
        <row r="88">
          <cell r="A88" t="str">
            <v>b30087</v>
          </cell>
          <cell r="B88" t="str">
            <v>長雄　葉月</v>
          </cell>
          <cell r="C88" t="str">
            <v>ながお　はづき</v>
          </cell>
          <cell r="D88">
            <v>33833</v>
          </cell>
          <cell r="E88">
            <v>43190</v>
          </cell>
          <cell r="F88">
            <v>25</v>
          </cell>
          <cell r="G88" t="str">
            <v>O23</v>
          </cell>
          <cell r="H88" t="str">
            <v>女</v>
          </cell>
          <cell r="I88" t="str">
            <v>B4G0025</v>
          </cell>
          <cell r="J88">
            <v>6000</v>
          </cell>
        </row>
        <row r="89">
          <cell r="A89" t="str">
            <v>b30088</v>
          </cell>
          <cell r="B89" t="str">
            <v>大場　まなみ</v>
          </cell>
          <cell r="C89" t="str">
            <v>おおば　まなみ</v>
          </cell>
          <cell r="D89">
            <v>34564</v>
          </cell>
          <cell r="E89">
            <v>43190</v>
          </cell>
          <cell r="F89">
            <v>23</v>
          </cell>
          <cell r="G89" t="str">
            <v>O23</v>
          </cell>
          <cell r="H89" t="str">
            <v>女</v>
          </cell>
          <cell r="I89" t="str">
            <v>B4G0025</v>
          </cell>
          <cell r="J89">
            <v>6000</v>
          </cell>
        </row>
        <row r="90">
          <cell r="A90" t="str">
            <v>b30089</v>
          </cell>
          <cell r="B90" t="str">
            <v>斉藤　成</v>
          </cell>
          <cell r="C90" t="str">
            <v>さいとう　なる</v>
          </cell>
          <cell r="D90">
            <v>35312</v>
          </cell>
          <cell r="E90">
            <v>43190</v>
          </cell>
          <cell r="F90">
            <v>21</v>
          </cell>
          <cell r="G90" t="str">
            <v>U22</v>
          </cell>
          <cell r="H90" t="str">
            <v>女</v>
          </cell>
          <cell r="I90" t="str">
            <v>B4G0025</v>
          </cell>
          <cell r="J90">
            <v>6000</v>
          </cell>
        </row>
        <row r="91">
          <cell r="A91" t="str">
            <v>b30090</v>
          </cell>
          <cell r="B91" t="str">
            <v>佐藤　美月</v>
          </cell>
          <cell r="C91" t="str">
            <v>さとう　みつき</v>
          </cell>
          <cell r="D91">
            <v>38370</v>
          </cell>
          <cell r="E91">
            <v>43190</v>
          </cell>
          <cell r="F91">
            <v>13</v>
          </cell>
          <cell r="G91" t="str">
            <v>U15</v>
          </cell>
          <cell r="H91" t="str">
            <v>女</v>
          </cell>
          <cell r="I91" t="str">
            <v>B4G0025</v>
          </cell>
          <cell r="J91">
            <v>6000</v>
          </cell>
        </row>
        <row r="92">
          <cell r="A92" t="str">
            <v>b30091</v>
          </cell>
          <cell r="B92" t="str">
            <v>佐藤　美悠</v>
          </cell>
          <cell r="C92" t="str">
            <v>さとう　みゆう</v>
          </cell>
          <cell r="D92">
            <v>39136</v>
          </cell>
          <cell r="E92">
            <v>43190</v>
          </cell>
          <cell r="F92">
            <v>11</v>
          </cell>
          <cell r="G92" t="str">
            <v>U12</v>
          </cell>
          <cell r="H92" t="str">
            <v>女</v>
          </cell>
          <cell r="I92" t="str">
            <v>B4G0025</v>
          </cell>
          <cell r="J92">
            <v>6000</v>
          </cell>
        </row>
        <row r="93">
          <cell r="A93" t="str">
            <v>b30092</v>
          </cell>
          <cell r="B93" t="str">
            <v>柴田　采</v>
          </cell>
          <cell r="C93" t="str">
            <v>しばた　あや</v>
          </cell>
          <cell r="D93">
            <v>37113</v>
          </cell>
          <cell r="E93">
            <v>43190</v>
          </cell>
          <cell r="F93">
            <v>16</v>
          </cell>
          <cell r="G93" t="str">
            <v>U18</v>
          </cell>
          <cell r="H93" t="str">
            <v>女</v>
          </cell>
          <cell r="I93" t="str">
            <v>B4G0025</v>
          </cell>
          <cell r="J93">
            <v>6000</v>
          </cell>
        </row>
        <row r="94">
          <cell r="A94" t="str">
            <v>b30093</v>
          </cell>
          <cell r="B94" t="str">
            <v>久保　優美</v>
          </cell>
          <cell r="C94" t="str">
            <v>くぼ　ゆうみ</v>
          </cell>
          <cell r="D94">
            <v>37191</v>
          </cell>
          <cell r="E94">
            <v>43190</v>
          </cell>
          <cell r="F94">
            <v>16</v>
          </cell>
          <cell r="G94" t="str">
            <v>U18</v>
          </cell>
          <cell r="H94" t="str">
            <v>女</v>
          </cell>
          <cell r="I94" t="str">
            <v>B4G0025</v>
          </cell>
          <cell r="J94">
            <v>6000</v>
          </cell>
        </row>
        <row r="95">
          <cell r="A95" t="str">
            <v>b30094</v>
          </cell>
          <cell r="B95" t="str">
            <v>佐藤　美波</v>
          </cell>
          <cell r="C95" t="str">
            <v>さとう　みなみ</v>
          </cell>
          <cell r="D95">
            <v>37467</v>
          </cell>
          <cell r="E95">
            <v>43190</v>
          </cell>
          <cell r="F95">
            <v>15</v>
          </cell>
          <cell r="G95" t="str">
            <v>U15</v>
          </cell>
          <cell r="H95" t="str">
            <v>女</v>
          </cell>
          <cell r="I95" t="str">
            <v>B4G0025</v>
          </cell>
          <cell r="J95">
            <v>6000</v>
          </cell>
        </row>
        <row r="96">
          <cell r="A96" t="str">
            <v>b30095</v>
          </cell>
          <cell r="B96" t="str">
            <v>須原　佳奈</v>
          </cell>
          <cell r="C96" t="str">
            <v>すはら　かな</v>
          </cell>
          <cell r="D96">
            <v>37497</v>
          </cell>
          <cell r="E96">
            <v>43190</v>
          </cell>
          <cell r="F96">
            <v>15</v>
          </cell>
          <cell r="G96" t="str">
            <v>U15</v>
          </cell>
          <cell r="H96" t="str">
            <v>女</v>
          </cell>
          <cell r="I96" t="str">
            <v>B4G0025</v>
          </cell>
          <cell r="J96">
            <v>6000</v>
          </cell>
        </row>
        <row r="97">
          <cell r="A97" t="str">
            <v>b30096</v>
          </cell>
          <cell r="B97" t="str">
            <v>後藤　まひる</v>
          </cell>
          <cell r="C97" t="str">
            <v>ごとう　まひる</v>
          </cell>
          <cell r="D97">
            <v>39173</v>
          </cell>
          <cell r="E97">
            <v>43190</v>
          </cell>
          <cell r="F97">
            <v>10</v>
          </cell>
          <cell r="G97" t="str">
            <v>U12</v>
          </cell>
          <cell r="H97" t="str">
            <v>女</v>
          </cell>
          <cell r="I97" t="str">
            <v>B4G0025</v>
          </cell>
          <cell r="J97">
            <v>6000</v>
          </cell>
        </row>
        <row r="98">
          <cell r="A98" t="str">
            <v>b30097</v>
          </cell>
          <cell r="B98" t="str">
            <v>樺澤　美玖</v>
          </cell>
          <cell r="C98" t="str">
            <v>かばさわ　みく</v>
          </cell>
          <cell r="D98">
            <v>39890</v>
          </cell>
          <cell r="E98">
            <v>43190</v>
          </cell>
          <cell r="F98">
            <v>9</v>
          </cell>
          <cell r="G98" t="str">
            <v>U9</v>
          </cell>
          <cell r="H98" t="str">
            <v>女</v>
          </cell>
          <cell r="I98" t="str">
            <v>B4G0025</v>
          </cell>
          <cell r="J98">
            <v>6000</v>
          </cell>
        </row>
        <row r="99">
          <cell r="A99" t="str">
            <v>b30098</v>
          </cell>
          <cell r="B99" t="str">
            <v>成田　真以</v>
          </cell>
          <cell r="C99" t="str">
            <v>なりた　まい</v>
          </cell>
          <cell r="D99">
            <v>36510</v>
          </cell>
          <cell r="E99">
            <v>43190</v>
          </cell>
          <cell r="F99">
            <v>18</v>
          </cell>
          <cell r="G99" t="str">
            <v>U18</v>
          </cell>
          <cell r="H99" t="str">
            <v>女</v>
          </cell>
          <cell r="I99" t="str">
            <v>B4G0025</v>
          </cell>
          <cell r="J99">
            <v>6000</v>
          </cell>
        </row>
        <row r="100">
          <cell r="A100" t="str">
            <v>b30099</v>
          </cell>
          <cell r="B100" t="str">
            <v>田口　きらら</v>
          </cell>
          <cell r="C100" t="str">
            <v>たぐち　きらら</v>
          </cell>
          <cell r="D100">
            <v>38281</v>
          </cell>
          <cell r="E100">
            <v>43190</v>
          </cell>
          <cell r="F100">
            <v>13</v>
          </cell>
          <cell r="G100" t="str">
            <v>U15</v>
          </cell>
          <cell r="H100" t="str">
            <v>女</v>
          </cell>
          <cell r="I100" t="str">
            <v>B4G0025</v>
          </cell>
          <cell r="J100">
            <v>6000</v>
          </cell>
        </row>
        <row r="101">
          <cell r="A101" t="str">
            <v>b30100</v>
          </cell>
          <cell r="B101" t="str">
            <v>平山　由唯</v>
          </cell>
          <cell r="C101" t="str">
            <v>ひらやま　ゆい</v>
          </cell>
          <cell r="D101">
            <v>37595</v>
          </cell>
          <cell r="E101">
            <v>43190</v>
          </cell>
          <cell r="F101">
            <v>15</v>
          </cell>
          <cell r="G101" t="str">
            <v>U15</v>
          </cell>
          <cell r="H101" t="str">
            <v>女</v>
          </cell>
          <cell r="I101" t="str">
            <v>B4G0025</v>
          </cell>
          <cell r="J101">
            <v>6000</v>
          </cell>
        </row>
        <row r="102">
          <cell r="A102" t="str">
            <v>b30101</v>
          </cell>
          <cell r="B102" t="str">
            <v>飯村　柚月</v>
          </cell>
          <cell r="C102" t="str">
            <v>いいむら　ゆずき</v>
          </cell>
          <cell r="D102">
            <v>38172</v>
          </cell>
          <cell r="E102">
            <v>43190</v>
          </cell>
          <cell r="F102">
            <v>13</v>
          </cell>
          <cell r="G102" t="str">
            <v>U15</v>
          </cell>
          <cell r="H102" t="str">
            <v>女</v>
          </cell>
          <cell r="I102" t="str">
            <v>B4G0025</v>
          </cell>
          <cell r="J102">
            <v>6000</v>
          </cell>
        </row>
        <row r="103">
          <cell r="A103" t="str">
            <v>b30102</v>
          </cell>
          <cell r="B103" t="str">
            <v>安部　杏菜</v>
          </cell>
          <cell r="C103" t="str">
            <v>あべ　あんな</v>
          </cell>
          <cell r="D103">
            <v>37426</v>
          </cell>
          <cell r="E103">
            <v>43190</v>
          </cell>
          <cell r="F103">
            <v>15</v>
          </cell>
          <cell r="G103" t="str">
            <v>U15</v>
          </cell>
          <cell r="H103" t="str">
            <v>女</v>
          </cell>
          <cell r="I103" t="str">
            <v>B4G0025</v>
          </cell>
          <cell r="J103">
            <v>6000</v>
          </cell>
        </row>
        <row r="104">
          <cell r="A104" t="str">
            <v>b30103</v>
          </cell>
          <cell r="B104" t="str">
            <v>樺澤　友依</v>
          </cell>
          <cell r="C104" t="str">
            <v>かばさわ　ゆい</v>
          </cell>
          <cell r="D104">
            <v>38363</v>
          </cell>
          <cell r="E104">
            <v>43190</v>
          </cell>
          <cell r="F104">
            <v>13</v>
          </cell>
          <cell r="G104" t="str">
            <v>U15</v>
          </cell>
          <cell r="H104" t="str">
            <v>女</v>
          </cell>
          <cell r="I104" t="str">
            <v>B4G0025</v>
          </cell>
          <cell r="J104">
            <v>6000</v>
          </cell>
        </row>
        <row r="105">
          <cell r="A105" t="str">
            <v>b30104</v>
          </cell>
          <cell r="B105" t="str">
            <v>平山　由彩</v>
          </cell>
          <cell r="C105" t="str">
            <v>ひらやま　ゆあ</v>
          </cell>
          <cell r="D105">
            <v>39847</v>
          </cell>
          <cell r="E105">
            <v>43190</v>
          </cell>
          <cell r="F105">
            <v>9</v>
          </cell>
          <cell r="G105" t="str">
            <v>U9</v>
          </cell>
          <cell r="H105" t="str">
            <v>女</v>
          </cell>
          <cell r="I105" t="str">
            <v>B4G0025</v>
          </cell>
          <cell r="J105">
            <v>6000</v>
          </cell>
        </row>
        <row r="106">
          <cell r="A106" t="str">
            <v>b30105</v>
          </cell>
          <cell r="B106" t="str">
            <v>成田　早杜</v>
          </cell>
          <cell r="C106" t="str">
            <v>なりた　さと</v>
          </cell>
          <cell r="D106">
            <v>38553</v>
          </cell>
          <cell r="E106">
            <v>43190</v>
          </cell>
          <cell r="F106">
            <v>12</v>
          </cell>
          <cell r="G106" t="str">
            <v>U12</v>
          </cell>
          <cell r="H106" t="str">
            <v>女</v>
          </cell>
          <cell r="I106" t="str">
            <v>B4G0025</v>
          </cell>
          <cell r="J106">
            <v>6000</v>
          </cell>
        </row>
        <row r="107">
          <cell r="A107" t="str">
            <v>b30106</v>
          </cell>
          <cell r="B107" t="str">
            <v>佐藤　綺泉</v>
          </cell>
          <cell r="C107" t="str">
            <v>さとう　あやみ</v>
          </cell>
          <cell r="D107">
            <v>37740</v>
          </cell>
          <cell r="E107">
            <v>43190</v>
          </cell>
          <cell r="F107">
            <v>14</v>
          </cell>
          <cell r="G107" t="str">
            <v>U15</v>
          </cell>
          <cell r="H107" t="str">
            <v>女</v>
          </cell>
          <cell r="I107" t="str">
            <v>B4G0025</v>
          </cell>
          <cell r="J107">
            <v>6000</v>
          </cell>
        </row>
        <row r="108">
          <cell r="A108" t="str">
            <v>b30107</v>
          </cell>
          <cell r="B108" t="str">
            <v>佐藤　希実</v>
          </cell>
          <cell r="C108" t="str">
            <v>さとう　のぞみ</v>
          </cell>
          <cell r="D108">
            <v>39634</v>
          </cell>
          <cell r="E108">
            <v>43190</v>
          </cell>
          <cell r="F108">
            <v>9</v>
          </cell>
          <cell r="G108" t="str">
            <v>U9</v>
          </cell>
          <cell r="H108" t="str">
            <v>女</v>
          </cell>
          <cell r="I108" t="str">
            <v>B4G0025</v>
          </cell>
          <cell r="J108">
            <v>6000</v>
          </cell>
        </row>
        <row r="109">
          <cell r="A109" t="str">
            <v>b30108</v>
          </cell>
          <cell r="B109" t="str">
            <v>高橋　芹奈</v>
          </cell>
          <cell r="C109" t="str">
            <v>たかはし　せりな</v>
          </cell>
          <cell r="D109">
            <v>37713</v>
          </cell>
          <cell r="E109">
            <v>43190</v>
          </cell>
          <cell r="F109">
            <v>14</v>
          </cell>
          <cell r="G109" t="str">
            <v>U15</v>
          </cell>
          <cell r="H109" t="str">
            <v>女</v>
          </cell>
          <cell r="I109" t="str">
            <v>B4G0025</v>
          </cell>
          <cell r="J109">
            <v>6000</v>
          </cell>
        </row>
        <row r="110">
          <cell r="A110" t="str">
            <v>b30109</v>
          </cell>
          <cell r="B110" t="str">
            <v>柳田　ちなみ</v>
          </cell>
          <cell r="C110" t="str">
            <v>やなぎだ　ちなみ</v>
          </cell>
          <cell r="D110">
            <v>34156</v>
          </cell>
          <cell r="E110">
            <v>43190</v>
          </cell>
          <cell r="F110">
            <v>24</v>
          </cell>
          <cell r="G110" t="str">
            <v>O23</v>
          </cell>
          <cell r="H110" t="str">
            <v>女</v>
          </cell>
          <cell r="I110" t="str">
            <v>B3G0018</v>
          </cell>
          <cell r="J110">
            <v>6000</v>
          </cell>
        </row>
        <row r="111">
          <cell r="A111" t="str">
            <v>b30110</v>
          </cell>
          <cell r="B111" t="str">
            <v>庄司　清佳</v>
          </cell>
          <cell r="C111" t="str">
            <v>しょうじ　さやか</v>
          </cell>
          <cell r="D111">
            <v>36979</v>
          </cell>
          <cell r="E111">
            <v>43190</v>
          </cell>
          <cell r="F111">
            <v>17</v>
          </cell>
          <cell r="G111" t="str">
            <v>U18</v>
          </cell>
          <cell r="H111" t="str">
            <v>女</v>
          </cell>
          <cell r="I111" t="str">
            <v>B3G0055</v>
          </cell>
          <cell r="J111">
            <v>6000</v>
          </cell>
        </row>
        <row r="112">
          <cell r="A112" t="str">
            <v>b30111</v>
          </cell>
          <cell r="B112" t="str">
            <v>庄司　陽佳</v>
          </cell>
          <cell r="C112" t="str">
            <v>しょうじ　はるか</v>
          </cell>
          <cell r="D112">
            <v>34728</v>
          </cell>
          <cell r="E112">
            <v>43190</v>
          </cell>
          <cell r="F112">
            <v>23</v>
          </cell>
          <cell r="G112" t="str">
            <v>O23</v>
          </cell>
          <cell r="H112" t="str">
            <v>女</v>
          </cell>
          <cell r="I112" t="str">
            <v>B3G0055</v>
          </cell>
          <cell r="J112">
            <v>6000</v>
          </cell>
        </row>
        <row r="113">
          <cell r="A113" t="str">
            <v>b30112</v>
          </cell>
          <cell r="B113" t="str">
            <v>平野　朱侑</v>
          </cell>
          <cell r="C113" t="str">
            <v>ひらの　しゅう</v>
          </cell>
          <cell r="D113">
            <v>38553</v>
          </cell>
          <cell r="E113">
            <v>43190</v>
          </cell>
          <cell r="F113">
            <v>12</v>
          </cell>
          <cell r="G113" t="str">
            <v>U12</v>
          </cell>
          <cell r="H113" t="str">
            <v>女</v>
          </cell>
          <cell r="I113" t="str">
            <v>B3G0018</v>
          </cell>
          <cell r="J113">
            <v>6000</v>
          </cell>
        </row>
        <row r="114">
          <cell r="A114" t="str">
            <v>b30113</v>
          </cell>
          <cell r="B114" t="str">
            <v>奥山　裕奈</v>
          </cell>
          <cell r="C114" t="str">
            <v>おくやま　ゆうな</v>
          </cell>
          <cell r="D114">
            <v>38754</v>
          </cell>
          <cell r="E114">
            <v>43190</v>
          </cell>
          <cell r="F114">
            <v>12</v>
          </cell>
          <cell r="G114" t="str">
            <v>U12</v>
          </cell>
          <cell r="H114" t="str">
            <v>女</v>
          </cell>
          <cell r="I114" t="str">
            <v>B3G0018</v>
          </cell>
          <cell r="J114">
            <v>6000</v>
          </cell>
        </row>
        <row r="115">
          <cell r="A115" t="str">
            <v>b30114</v>
          </cell>
          <cell r="B115" t="str">
            <v>吉田　茉子</v>
          </cell>
          <cell r="C115" t="str">
            <v>よしだ　まこ</v>
          </cell>
          <cell r="D115">
            <v>38559</v>
          </cell>
          <cell r="E115">
            <v>43190</v>
          </cell>
          <cell r="F115">
            <v>12</v>
          </cell>
          <cell r="G115" t="str">
            <v>U12</v>
          </cell>
          <cell r="H115" t="str">
            <v>女</v>
          </cell>
          <cell r="I115" t="str">
            <v>B3G0018</v>
          </cell>
          <cell r="J115">
            <v>6000</v>
          </cell>
        </row>
        <row r="116">
          <cell r="A116" t="str">
            <v>b30115</v>
          </cell>
          <cell r="B116" t="str">
            <v>長谷川　眞尋</v>
          </cell>
          <cell r="C116" t="str">
            <v>はせがわ　まひろ</v>
          </cell>
          <cell r="D116">
            <v>38561</v>
          </cell>
          <cell r="E116">
            <v>43190</v>
          </cell>
          <cell r="F116">
            <v>12</v>
          </cell>
          <cell r="G116" t="str">
            <v>U12</v>
          </cell>
          <cell r="H116" t="str">
            <v>女</v>
          </cell>
          <cell r="I116" t="str">
            <v>B3G0018</v>
          </cell>
          <cell r="J116">
            <v>6000</v>
          </cell>
        </row>
        <row r="117">
          <cell r="A117" t="str">
            <v>b30116</v>
          </cell>
          <cell r="B117" t="str">
            <v>三浦　美雨</v>
          </cell>
          <cell r="C117" t="str">
            <v>みうら　みう</v>
          </cell>
          <cell r="D117">
            <v>38524</v>
          </cell>
          <cell r="E117">
            <v>43190</v>
          </cell>
          <cell r="F117">
            <v>12</v>
          </cell>
          <cell r="G117" t="str">
            <v>U12</v>
          </cell>
          <cell r="H117" t="str">
            <v>女</v>
          </cell>
          <cell r="I117" t="str">
            <v>B3G0018</v>
          </cell>
          <cell r="J117">
            <v>6000</v>
          </cell>
        </row>
        <row r="118">
          <cell r="A118" t="str">
            <v>b30117</v>
          </cell>
          <cell r="B118" t="str">
            <v>叶内　理子</v>
          </cell>
          <cell r="C118" t="str">
            <v>かなうち　りこ</v>
          </cell>
          <cell r="D118">
            <v>37435</v>
          </cell>
          <cell r="E118">
            <v>43190</v>
          </cell>
          <cell r="F118">
            <v>15</v>
          </cell>
          <cell r="G118" t="str">
            <v>U15</v>
          </cell>
          <cell r="H118" t="str">
            <v>女</v>
          </cell>
          <cell r="I118" t="str">
            <v>B3G0018</v>
          </cell>
          <cell r="J118">
            <v>6000</v>
          </cell>
        </row>
        <row r="119">
          <cell r="A119" t="str">
            <v>b30118</v>
          </cell>
          <cell r="B119" t="str">
            <v>石井　望華</v>
          </cell>
          <cell r="C119" t="str">
            <v>いしい　ほのか</v>
          </cell>
          <cell r="D119">
            <v>37452</v>
          </cell>
          <cell r="E119">
            <v>43190</v>
          </cell>
          <cell r="F119">
            <v>15</v>
          </cell>
          <cell r="G119" t="str">
            <v>U15</v>
          </cell>
          <cell r="H119" t="str">
            <v>女</v>
          </cell>
          <cell r="I119" t="str">
            <v>B3G0018</v>
          </cell>
          <cell r="J119">
            <v>6000</v>
          </cell>
        </row>
        <row r="120">
          <cell r="A120" t="str">
            <v>b30119</v>
          </cell>
          <cell r="B120" t="str">
            <v>信安　綾香</v>
          </cell>
          <cell r="C120" t="str">
            <v>のぶやす　あやか</v>
          </cell>
          <cell r="D120">
            <v>38980</v>
          </cell>
          <cell r="E120">
            <v>43190</v>
          </cell>
          <cell r="F120">
            <v>11</v>
          </cell>
          <cell r="G120" t="str">
            <v>U12</v>
          </cell>
          <cell r="H120" t="str">
            <v>女</v>
          </cell>
          <cell r="I120" t="str">
            <v>B3G0018</v>
          </cell>
          <cell r="J120">
            <v>6000</v>
          </cell>
        </row>
        <row r="121">
          <cell r="A121" t="str">
            <v>b30120</v>
          </cell>
          <cell r="B121" t="str">
            <v>安藤　舞帆</v>
          </cell>
          <cell r="C121" t="str">
            <v>あんどう　まほ</v>
          </cell>
          <cell r="D121">
            <v>38880</v>
          </cell>
          <cell r="E121">
            <v>43190</v>
          </cell>
          <cell r="F121">
            <v>11</v>
          </cell>
          <cell r="G121" t="str">
            <v>U12</v>
          </cell>
          <cell r="H121" t="str">
            <v>女</v>
          </cell>
          <cell r="I121" t="str">
            <v>B3G0018</v>
          </cell>
          <cell r="J121">
            <v>6000</v>
          </cell>
        </row>
        <row r="122">
          <cell r="A122" t="str">
            <v>b30121</v>
          </cell>
          <cell r="B122" t="str">
            <v>吉田　桃子</v>
          </cell>
          <cell r="C122" t="str">
            <v>よしだ　ももこ</v>
          </cell>
          <cell r="D122">
            <v>39356</v>
          </cell>
          <cell r="E122">
            <v>43190</v>
          </cell>
          <cell r="F122">
            <v>10</v>
          </cell>
          <cell r="G122" t="str">
            <v>U12</v>
          </cell>
          <cell r="H122" t="str">
            <v>女</v>
          </cell>
          <cell r="I122" t="str">
            <v>B3G0018</v>
          </cell>
          <cell r="J122">
            <v>6000</v>
          </cell>
        </row>
        <row r="123">
          <cell r="A123" t="str">
            <v>b30122</v>
          </cell>
          <cell r="B123" t="str">
            <v>三浦　日南</v>
          </cell>
          <cell r="C123" t="str">
            <v>みうら　かなん</v>
          </cell>
          <cell r="D123">
            <v>39482</v>
          </cell>
          <cell r="E123">
            <v>43190</v>
          </cell>
          <cell r="F123">
            <v>10</v>
          </cell>
          <cell r="G123" t="str">
            <v>U12</v>
          </cell>
          <cell r="H123" t="str">
            <v>女</v>
          </cell>
          <cell r="I123" t="str">
            <v>B3G0018</v>
          </cell>
          <cell r="J123">
            <v>6000</v>
          </cell>
        </row>
        <row r="124">
          <cell r="A124" t="str">
            <v>b30123</v>
          </cell>
          <cell r="B124" t="str">
            <v>長谷川　千鶴</v>
          </cell>
          <cell r="C124" t="str">
            <v>はせがわ　ちづる</v>
          </cell>
          <cell r="D124">
            <v>39786</v>
          </cell>
          <cell r="E124">
            <v>43190</v>
          </cell>
          <cell r="F124">
            <v>9</v>
          </cell>
          <cell r="G124" t="str">
            <v>U9</v>
          </cell>
          <cell r="H124" t="str">
            <v>女</v>
          </cell>
          <cell r="I124" t="str">
            <v>B3G0018</v>
          </cell>
          <cell r="J124">
            <v>6000</v>
          </cell>
        </row>
        <row r="125">
          <cell r="A125" t="str">
            <v>b30124</v>
          </cell>
          <cell r="B125" t="str">
            <v>広瀬　美風</v>
          </cell>
          <cell r="C125" t="str">
            <v>ひろせ　みかぜ</v>
          </cell>
          <cell r="D125">
            <v>39322</v>
          </cell>
          <cell r="E125">
            <v>43190</v>
          </cell>
          <cell r="F125">
            <v>10</v>
          </cell>
          <cell r="G125" t="str">
            <v>U12</v>
          </cell>
          <cell r="H125" t="str">
            <v>女</v>
          </cell>
          <cell r="I125" t="str">
            <v>B3G0018</v>
          </cell>
          <cell r="J125">
            <v>6000</v>
          </cell>
        </row>
        <row r="126">
          <cell r="A126" t="str">
            <v>b30125</v>
          </cell>
          <cell r="B126" t="str">
            <v>網倉　涼</v>
          </cell>
          <cell r="C126" t="str">
            <v>あみくら　りょう</v>
          </cell>
          <cell r="D126">
            <v>39696</v>
          </cell>
          <cell r="E126">
            <v>43190</v>
          </cell>
          <cell r="F126">
            <v>9</v>
          </cell>
          <cell r="G126" t="str">
            <v>U9</v>
          </cell>
          <cell r="H126" t="str">
            <v>女</v>
          </cell>
          <cell r="I126" t="str">
            <v>B3G0018</v>
          </cell>
          <cell r="J126">
            <v>6000</v>
          </cell>
        </row>
        <row r="127">
          <cell r="A127" t="str">
            <v>b30126</v>
          </cell>
          <cell r="B127" t="str">
            <v>木村　悠里</v>
          </cell>
          <cell r="C127" t="str">
            <v>きむら　ゆうり</v>
          </cell>
          <cell r="D127">
            <v>39766</v>
          </cell>
          <cell r="E127">
            <v>43190</v>
          </cell>
          <cell r="F127">
            <v>9</v>
          </cell>
          <cell r="G127" t="str">
            <v>U9</v>
          </cell>
          <cell r="H127" t="str">
            <v>女</v>
          </cell>
          <cell r="I127" t="str">
            <v>B3G0018</v>
          </cell>
          <cell r="J127">
            <v>6000</v>
          </cell>
        </row>
        <row r="128">
          <cell r="A128" t="str">
            <v>b30127</v>
          </cell>
          <cell r="B128" t="str">
            <v>広瀬　夢乃</v>
          </cell>
          <cell r="C128" t="str">
            <v>ひろせ　ゆめの</v>
          </cell>
          <cell r="D128">
            <v>38429</v>
          </cell>
          <cell r="E128">
            <v>43190</v>
          </cell>
          <cell r="F128">
            <v>13</v>
          </cell>
          <cell r="G128" t="str">
            <v>U15</v>
          </cell>
          <cell r="H128" t="str">
            <v>女</v>
          </cell>
          <cell r="I128" t="str">
            <v>B3G0018</v>
          </cell>
          <cell r="J128">
            <v>6000</v>
          </cell>
        </row>
        <row r="129">
          <cell r="A129" t="str">
            <v>b30128</v>
          </cell>
          <cell r="B129" t="str">
            <v>大垣内　梨音</v>
          </cell>
          <cell r="C129" t="str">
            <v>おおがきうち　りおん</v>
          </cell>
          <cell r="D129">
            <v>39342</v>
          </cell>
          <cell r="E129">
            <v>43190</v>
          </cell>
          <cell r="F129">
            <v>10</v>
          </cell>
          <cell r="G129" t="str">
            <v>U12</v>
          </cell>
          <cell r="H129" t="str">
            <v>女</v>
          </cell>
          <cell r="I129" t="str">
            <v>B3G0018</v>
          </cell>
          <cell r="J129">
            <v>6000</v>
          </cell>
        </row>
        <row r="130">
          <cell r="A130" t="str">
            <v>b30129</v>
          </cell>
          <cell r="B130" t="str">
            <v>樋口　瑛麻</v>
          </cell>
          <cell r="C130" t="str">
            <v>ひぐち　えま</v>
          </cell>
          <cell r="D130">
            <v>39685</v>
          </cell>
          <cell r="E130">
            <v>43190</v>
          </cell>
          <cell r="F130">
            <v>9</v>
          </cell>
          <cell r="G130" t="str">
            <v>U9</v>
          </cell>
          <cell r="H130" t="str">
            <v>女</v>
          </cell>
          <cell r="I130" t="str">
            <v>B3G0018</v>
          </cell>
          <cell r="J130">
            <v>6000</v>
          </cell>
        </row>
        <row r="131">
          <cell r="A131" t="str">
            <v>b30130</v>
          </cell>
          <cell r="B131" t="str">
            <v>千葉　心結</v>
          </cell>
          <cell r="C131" t="str">
            <v>ちば　まゆ</v>
          </cell>
          <cell r="D131">
            <v>39860</v>
          </cell>
          <cell r="E131">
            <v>43190</v>
          </cell>
          <cell r="F131">
            <v>9</v>
          </cell>
          <cell r="G131" t="str">
            <v>U9</v>
          </cell>
          <cell r="H131" t="str">
            <v>女</v>
          </cell>
          <cell r="I131" t="str">
            <v>B3G0018</v>
          </cell>
          <cell r="J131">
            <v>6000</v>
          </cell>
        </row>
        <row r="132">
          <cell r="A132" t="str">
            <v>b30131</v>
          </cell>
          <cell r="B132" t="str">
            <v>高橋　蘭</v>
          </cell>
          <cell r="C132" t="str">
            <v>たかはし　らん</v>
          </cell>
          <cell r="D132">
            <v>35978</v>
          </cell>
          <cell r="E132">
            <v>43190</v>
          </cell>
          <cell r="F132">
            <v>19</v>
          </cell>
          <cell r="G132" t="str">
            <v>U22</v>
          </cell>
          <cell r="H132" t="str">
            <v>女</v>
          </cell>
          <cell r="I132" t="str">
            <v>b2g0014</v>
          </cell>
          <cell r="J132">
            <v>6000</v>
          </cell>
        </row>
        <row r="133">
          <cell r="A133" t="str">
            <v>b30132</v>
          </cell>
          <cell r="B133" t="str">
            <v>林田　祥江</v>
          </cell>
          <cell r="C133" t="str">
            <v>はやしだ　よしえ</v>
          </cell>
          <cell r="D133">
            <v>37152</v>
          </cell>
          <cell r="E133">
            <v>43190</v>
          </cell>
          <cell r="F133">
            <v>16</v>
          </cell>
          <cell r="G133" t="str">
            <v>U18</v>
          </cell>
          <cell r="H133" t="str">
            <v>女</v>
          </cell>
          <cell r="I133" t="str">
            <v>b2g0014</v>
          </cell>
          <cell r="J133">
            <v>6000</v>
          </cell>
        </row>
        <row r="134">
          <cell r="A134" t="str">
            <v>b30133</v>
          </cell>
          <cell r="B134" t="str">
            <v>五十嵐　海里</v>
          </cell>
          <cell r="C134" t="str">
            <v>いがらし　かいり</v>
          </cell>
          <cell r="D134">
            <v>37157</v>
          </cell>
          <cell r="E134">
            <v>43190</v>
          </cell>
          <cell r="F134">
            <v>16</v>
          </cell>
          <cell r="G134" t="str">
            <v>U18</v>
          </cell>
          <cell r="H134" t="str">
            <v>女</v>
          </cell>
          <cell r="I134" t="str">
            <v>b2g0014</v>
          </cell>
          <cell r="J134">
            <v>6000</v>
          </cell>
        </row>
        <row r="135">
          <cell r="A135" t="str">
            <v>b30134</v>
          </cell>
          <cell r="B135" t="str">
            <v>多賀　樹里</v>
          </cell>
          <cell r="C135" t="str">
            <v>たが　じゅり</v>
          </cell>
          <cell r="D135">
            <v>38245</v>
          </cell>
          <cell r="E135">
            <v>43190</v>
          </cell>
          <cell r="F135">
            <v>13</v>
          </cell>
          <cell r="G135" t="str">
            <v>U15</v>
          </cell>
          <cell r="H135" t="str">
            <v>女</v>
          </cell>
          <cell r="I135" t="str">
            <v>b2g0014</v>
          </cell>
          <cell r="J135">
            <v>6000</v>
          </cell>
        </row>
        <row r="136">
          <cell r="A136" t="str">
            <v>b30135</v>
          </cell>
          <cell r="B136" t="str">
            <v>児玉　怜央奈</v>
          </cell>
          <cell r="C136" t="str">
            <v>こだま　れおな</v>
          </cell>
          <cell r="D136">
            <v>38303</v>
          </cell>
          <cell r="E136">
            <v>43190</v>
          </cell>
          <cell r="F136">
            <v>13</v>
          </cell>
          <cell r="G136" t="str">
            <v>U15</v>
          </cell>
          <cell r="H136" t="str">
            <v>女</v>
          </cell>
          <cell r="I136" t="str">
            <v>b2g0014</v>
          </cell>
          <cell r="J136">
            <v>6000</v>
          </cell>
        </row>
        <row r="137">
          <cell r="A137" t="str">
            <v>b30137</v>
          </cell>
          <cell r="B137" t="str">
            <v>川原　帆南</v>
          </cell>
          <cell r="C137" t="str">
            <v>かわはら　ほなみ</v>
          </cell>
          <cell r="D137">
            <v>38759</v>
          </cell>
          <cell r="E137">
            <v>43190</v>
          </cell>
          <cell r="F137">
            <v>12</v>
          </cell>
          <cell r="G137" t="str">
            <v>U12</v>
          </cell>
          <cell r="H137" t="str">
            <v>女</v>
          </cell>
          <cell r="I137" t="str">
            <v>b2g0014</v>
          </cell>
          <cell r="J137">
            <v>6000</v>
          </cell>
        </row>
        <row r="138">
          <cell r="A138" t="str">
            <v>b30138</v>
          </cell>
          <cell r="B138" t="str">
            <v>七木田　朱理</v>
          </cell>
          <cell r="C138" t="str">
            <v>ななきだ　あかり</v>
          </cell>
          <cell r="D138">
            <v>38448</v>
          </cell>
          <cell r="E138">
            <v>43190</v>
          </cell>
          <cell r="F138">
            <v>12</v>
          </cell>
          <cell r="G138" t="str">
            <v>U12</v>
          </cell>
          <cell r="H138" t="str">
            <v>女</v>
          </cell>
          <cell r="I138" t="str">
            <v>b2g0014</v>
          </cell>
          <cell r="J138">
            <v>6000</v>
          </cell>
        </row>
        <row r="139">
          <cell r="A139" t="str">
            <v>b30139</v>
          </cell>
          <cell r="B139" t="str">
            <v>立花　早紀</v>
          </cell>
          <cell r="C139" t="str">
            <v>たちばな　さき</v>
          </cell>
          <cell r="D139">
            <v>37762</v>
          </cell>
          <cell r="E139">
            <v>43190</v>
          </cell>
          <cell r="F139">
            <v>14</v>
          </cell>
          <cell r="G139" t="str">
            <v>U15</v>
          </cell>
          <cell r="H139" t="str">
            <v>女</v>
          </cell>
          <cell r="I139" t="str">
            <v>b2g0014</v>
          </cell>
          <cell r="J139">
            <v>6000</v>
          </cell>
        </row>
        <row r="140">
          <cell r="A140" t="str">
            <v>b30140</v>
          </cell>
          <cell r="B140" t="str">
            <v>立花　里緒</v>
          </cell>
          <cell r="C140" t="str">
            <v>たちばな　りお</v>
          </cell>
          <cell r="D140">
            <v>38604</v>
          </cell>
          <cell r="E140">
            <v>43190</v>
          </cell>
          <cell r="F140">
            <v>12</v>
          </cell>
          <cell r="G140" t="str">
            <v>U12</v>
          </cell>
          <cell r="H140" t="str">
            <v>女</v>
          </cell>
          <cell r="I140" t="str">
            <v>b2g0014</v>
          </cell>
          <cell r="J140">
            <v>6000</v>
          </cell>
        </row>
        <row r="141">
          <cell r="A141" t="str">
            <v>b30141</v>
          </cell>
          <cell r="B141" t="str">
            <v>立花　結奈</v>
          </cell>
          <cell r="C141" t="str">
            <v>たちばな　ゆな</v>
          </cell>
          <cell r="D141">
            <v>39590</v>
          </cell>
          <cell r="E141">
            <v>43190</v>
          </cell>
          <cell r="F141">
            <v>9</v>
          </cell>
          <cell r="G141" t="str">
            <v>U9</v>
          </cell>
          <cell r="H141" t="str">
            <v>女</v>
          </cell>
          <cell r="I141" t="str">
            <v>b2g0014</v>
          </cell>
          <cell r="J141">
            <v>6000</v>
          </cell>
        </row>
        <row r="142">
          <cell r="A142" t="str">
            <v>b30142</v>
          </cell>
          <cell r="B142" t="str">
            <v>川原　汐璃</v>
          </cell>
          <cell r="C142" t="str">
            <v>かわはら　しおり</v>
          </cell>
          <cell r="D142">
            <v>40542</v>
          </cell>
          <cell r="E142">
            <v>43190</v>
          </cell>
          <cell r="F142">
            <v>7</v>
          </cell>
          <cell r="G142" t="str">
            <v>U9</v>
          </cell>
          <cell r="H142" t="str">
            <v>女</v>
          </cell>
          <cell r="I142" t="str">
            <v>b2g0014</v>
          </cell>
          <cell r="J142">
            <v>6000</v>
          </cell>
        </row>
        <row r="143">
          <cell r="A143" t="str">
            <v>b30143</v>
          </cell>
          <cell r="B143" t="str">
            <v>五十嵐　杏里</v>
          </cell>
          <cell r="C143" t="str">
            <v>いがらし　あんり</v>
          </cell>
          <cell r="D143">
            <v>39391</v>
          </cell>
          <cell r="E143">
            <v>43190</v>
          </cell>
          <cell r="F143">
            <v>10</v>
          </cell>
          <cell r="G143" t="str">
            <v>U12</v>
          </cell>
          <cell r="H143" t="str">
            <v>女</v>
          </cell>
          <cell r="I143" t="str">
            <v>b2g0014</v>
          </cell>
          <cell r="J143">
            <v>6000</v>
          </cell>
        </row>
        <row r="144">
          <cell r="A144" t="str">
            <v>b30144</v>
          </cell>
          <cell r="B144" t="str">
            <v>川原　理瑚</v>
          </cell>
          <cell r="C144" t="str">
            <v>かわはら　りこ</v>
          </cell>
          <cell r="D144">
            <v>39590</v>
          </cell>
          <cell r="E144">
            <v>43190</v>
          </cell>
          <cell r="F144">
            <v>9</v>
          </cell>
          <cell r="G144" t="str">
            <v>U9</v>
          </cell>
          <cell r="H144" t="str">
            <v>女</v>
          </cell>
          <cell r="I144" t="str">
            <v>b2g0014</v>
          </cell>
          <cell r="J144">
            <v>6000</v>
          </cell>
        </row>
        <row r="145">
          <cell r="A145" t="str">
            <v>b30145</v>
          </cell>
          <cell r="B145" t="str">
            <v>伊藤　このは</v>
          </cell>
          <cell r="C145" t="str">
            <v>いとう　このは</v>
          </cell>
          <cell r="D145">
            <v>39819</v>
          </cell>
          <cell r="E145">
            <v>43190</v>
          </cell>
          <cell r="F145">
            <v>9</v>
          </cell>
          <cell r="G145" t="str">
            <v>U9</v>
          </cell>
          <cell r="H145" t="str">
            <v>女</v>
          </cell>
          <cell r="I145" t="str">
            <v>b2g0014</v>
          </cell>
          <cell r="J145">
            <v>6000</v>
          </cell>
        </row>
        <row r="146">
          <cell r="A146" t="str">
            <v>b30146</v>
          </cell>
          <cell r="B146" t="str">
            <v>小綿　明花</v>
          </cell>
          <cell r="C146" t="str">
            <v>こわた　はるか</v>
          </cell>
          <cell r="D146">
            <v>36406</v>
          </cell>
          <cell r="E146">
            <v>43190</v>
          </cell>
          <cell r="F146">
            <v>18</v>
          </cell>
          <cell r="G146" t="str">
            <v>U18</v>
          </cell>
          <cell r="H146" t="str">
            <v>女</v>
          </cell>
          <cell r="I146" t="str">
            <v>B2E0035</v>
          </cell>
          <cell r="J146">
            <v>6000</v>
          </cell>
        </row>
        <row r="147">
          <cell r="A147" t="str">
            <v>b30147</v>
          </cell>
          <cell r="B147" t="str">
            <v>高橋　祥</v>
          </cell>
          <cell r="C147" t="str">
            <v>たかはし　さち</v>
          </cell>
          <cell r="D147">
            <v>36533</v>
          </cell>
          <cell r="E147">
            <v>43190</v>
          </cell>
          <cell r="F147">
            <v>18</v>
          </cell>
          <cell r="G147" t="str">
            <v>U18</v>
          </cell>
          <cell r="H147" t="str">
            <v>女</v>
          </cell>
          <cell r="I147" t="str">
            <v>B2E0035</v>
          </cell>
          <cell r="J147">
            <v>6000</v>
          </cell>
        </row>
        <row r="148">
          <cell r="A148" t="str">
            <v>b30148</v>
          </cell>
          <cell r="B148" t="str">
            <v>齊藤　優</v>
          </cell>
          <cell r="C148" t="str">
            <v>さいとう　ゆう</v>
          </cell>
          <cell r="D148">
            <v>37321</v>
          </cell>
          <cell r="E148">
            <v>43190</v>
          </cell>
          <cell r="F148">
            <v>16</v>
          </cell>
          <cell r="G148" t="str">
            <v>U18</v>
          </cell>
          <cell r="H148" t="str">
            <v>女</v>
          </cell>
          <cell r="I148" t="str">
            <v>b2g0014</v>
          </cell>
          <cell r="J148">
            <v>6000</v>
          </cell>
        </row>
        <row r="149">
          <cell r="A149" t="str">
            <v>b30149</v>
          </cell>
          <cell r="B149" t="str">
            <v>林田　章江</v>
          </cell>
          <cell r="C149" t="str">
            <v>はやしだ　ふみえ</v>
          </cell>
          <cell r="D149">
            <v>36148</v>
          </cell>
          <cell r="E149">
            <v>43190</v>
          </cell>
          <cell r="F149">
            <v>19</v>
          </cell>
          <cell r="G149" t="str">
            <v>U22</v>
          </cell>
          <cell r="H149" t="str">
            <v>女</v>
          </cell>
          <cell r="I149" t="str">
            <v>B2E0035</v>
          </cell>
          <cell r="J149">
            <v>6000</v>
          </cell>
        </row>
        <row r="150">
          <cell r="A150" t="str">
            <v>b30150</v>
          </cell>
          <cell r="B150" t="str">
            <v>小笠原　楓</v>
          </cell>
          <cell r="C150" t="str">
            <v>おがさわら　かえで</v>
          </cell>
          <cell r="D150">
            <v>35951</v>
          </cell>
          <cell r="E150">
            <v>43190</v>
          </cell>
          <cell r="F150">
            <v>19</v>
          </cell>
          <cell r="G150" t="str">
            <v>U22</v>
          </cell>
          <cell r="H150" t="str">
            <v>女</v>
          </cell>
          <cell r="I150" t="str">
            <v>B2E0035</v>
          </cell>
          <cell r="J150">
            <v>6000</v>
          </cell>
        </row>
        <row r="151">
          <cell r="A151" t="str">
            <v>b30151</v>
          </cell>
          <cell r="B151" t="str">
            <v>嘉倉　未羽</v>
          </cell>
          <cell r="C151" t="str">
            <v>かくら　みう</v>
          </cell>
          <cell r="D151">
            <v>36218</v>
          </cell>
          <cell r="E151">
            <v>43190</v>
          </cell>
          <cell r="F151">
            <v>19</v>
          </cell>
          <cell r="G151" t="str">
            <v>U22</v>
          </cell>
          <cell r="H151" t="str">
            <v>女</v>
          </cell>
          <cell r="I151" t="str">
            <v>b2g0014</v>
          </cell>
          <cell r="J151">
            <v>6000</v>
          </cell>
        </row>
        <row r="152">
          <cell r="A152" t="str">
            <v>b30152</v>
          </cell>
          <cell r="B152" t="str">
            <v>霞　瑠菜</v>
          </cell>
          <cell r="C152" t="str">
            <v>かすみ　るな</v>
          </cell>
          <cell r="D152">
            <v>37786</v>
          </cell>
          <cell r="E152">
            <v>43190</v>
          </cell>
          <cell r="F152">
            <v>14</v>
          </cell>
          <cell r="G152" t="str">
            <v>U15</v>
          </cell>
          <cell r="H152" t="str">
            <v>女</v>
          </cell>
          <cell r="I152" t="str">
            <v>B1G0054</v>
          </cell>
          <cell r="J152">
            <v>6000</v>
          </cell>
        </row>
        <row r="153">
          <cell r="A153" t="str">
            <v>b30153</v>
          </cell>
          <cell r="B153" t="str">
            <v>下村　茄歩</v>
          </cell>
          <cell r="C153" t="str">
            <v>しもむら　かほ</v>
          </cell>
          <cell r="D153">
            <v>35015</v>
          </cell>
          <cell r="E153">
            <v>43190</v>
          </cell>
          <cell r="F153">
            <v>22</v>
          </cell>
          <cell r="G153" t="str">
            <v>U22</v>
          </cell>
          <cell r="H153" t="str">
            <v>女</v>
          </cell>
          <cell r="I153" t="str">
            <v>B1G0017</v>
          </cell>
          <cell r="J153">
            <v>6000</v>
          </cell>
        </row>
        <row r="154">
          <cell r="A154" t="str">
            <v>b30154</v>
          </cell>
          <cell r="B154" t="str">
            <v>松浦　未瑠</v>
          </cell>
          <cell r="C154" t="str">
            <v>まつうら　みいる</v>
          </cell>
          <cell r="D154">
            <v>33868</v>
          </cell>
          <cell r="E154">
            <v>43190</v>
          </cell>
          <cell r="F154">
            <v>25</v>
          </cell>
          <cell r="G154" t="str">
            <v>O23</v>
          </cell>
          <cell r="H154" t="str">
            <v>女</v>
          </cell>
          <cell r="I154" t="str">
            <v>B3G0051</v>
          </cell>
          <cell r="J154">
            <v>6000</v>
          </cell>
        </row>
        <row r="155">
          <cell r="A155" t="str">
            <v>b30155</v>
          </cell>
          <cell r="B155" t="str">
            <v>栗田　芙生香</v>
          </cell>
          <cell r="C155" t="str">
            <v>くりた　ふうか</v>
          </cell>
          <cell r="D155">
            <v>34785</v>
          </cell>
          <cell r="E155">
            <v>43190</v>
          </cell>
          <cell r="F155">
            <v>23</v>
          </cell>
          <cell r="G155" t="str">
            <v>O23</v>
          </cell>
          <cell r="H155" t="str">
            <v>女</v>
          </cell>
          <cell r="I155" t="str">
            <v>B3G0051</v>
          </cell>
          <cell r="J155">
            <v>6000</v>
          </cell>
        </row>
        <row r="156">
          <cell r="A156" t="str">
            <v>b30156</v>
          </cell>
          <cell r="B156" t="str">
            <v>山田　朱莉</v>
          </cell>
          <cell r="C156" t="str">
            <v>やまだ　あかり</v>
          </cell>
          <cell r="D156">
            <v>34641</v>
          </cell>
          <cell r="E156">
            <v>43190</v>
          </cell>
          <cell r="F156">
            <v>23</v>
          </cell>
          <cell r="G156" t="str">
            <v>O23</v>
          </cell>
          <cell r="H156" t="str">
            <v>女</v>
          </cell>
          <cell r="I156" t="str">
            <v>B3G0051</v>
          </cell>
          <cell r="J156">
            <v>6000</v>
          </cell>
        </row>
        <row r="157">
          <cell r="A157" t="str">
            <v>b30157</v>
          </cell>
          <cell r="B157" t="str">
            <v>遠藤　まどか</v>
          </cell>
          <cell r="C157" t="str">
            <v>えんどう　まどか</v>
          </cell>
          <cell r="D157">
            <v>36210</v>
          </cell>
          <cell r="E157">
            <v>43190</v>
          </cell>
          <cell r="F157">
            <v>19</v>
          </cell>
          <cell r="G157" t="str">
            <v>U22</v>
          </cell>
          <cell r="H157" t="str">
            <v>女</v>
          </cell>
          <cell r="I157" t="str">
            <v>B3G0051</v>
          </cell>
          <cell r="J157">
            <v>6000</v>
          </cell>
        </row>
        <row r="158">
          <cell r="A158" t="str">
            <v>b30158</v>
          </cell>
          <cell r="B158" t="str">
            <v>藤岡　咲希</v>
          </cell>
          <cell r="C158" t="str">
            <v>ふじおか　さき</v>
          </cell>
          <cell r="D158">
            <v>38384</v>
          </cell>
          <cell r="E158">
            <v>43190</v>
          </cell>
          <cell r="F158">
            <v>13</v>
          </cell>
          <cell r="G158" t="str">
            <v>U15</v>
          </cell>
          <cell r="H158" t="str">
            <v>女</v>
          </cell>
          <cell r="I158" t="str">
            <v>B3G0051</v>
          </cell>
          <cell r="J158">
            <v>6000</v>
          </cell>
        </row>
        <row r="159">
          <cell r="A159" t="str">
            <v>b30159</v>
          </cell>
          <cell r="B159" t="str">
            <v>白井　純怜</v>
          </cell>
          <cell r="C159" t="str">
            <v>しらい　すみれ</v>
          </cell>
          <cell r="D159">
            <v>38158</v>
          </cell>
          <cell r="E159">
            <v>43190</v>
          </cell>
          <cell r="F159">
            <v>13</v>
          </cell>
          <cell r="G159" t="str">
            <v>U15</v>
          </cell>
          <cell r="H159" t="str">
            <v>女</v>
          </cell>
          <cell r="I159" t="str">
            <v>B3G0051</v>
          </cell>
          <cell r="J159">
            <v>6000</v>
          </cell>
        </row>
        <row r="160">
          <cell r="A160" t="str">
            <v>b30160</v>
          </cell>
          <cell r="B160" t="str">
            <v>一戸　咲和</v>
          </cell>
          <cell r="C160" t="str">
            <v>いちのへ　はな</v>
          </cell>
          <cell r="D160">
            <v>38726</v>
          </cell>
          <cell r="E160">
            <v>43190</v>
          </cell>
          <cell r="F160">
            <v>12</v>
          </cell>
          <cell r="G160" t="str">
            <v>U12</v>
          </cell>
          <cell r="H160" t="str">
            <v>女</v>
          </cell>
          <cell r="I160" t="str">
            <v>B3G0051</v>
          </cell>
          <cell r="J160">
            <v>6000</v>
          </cell>
        </row>
        <row r="161">
          <cell r="A161" t="str">
            <v>b30161</v>
          </cell>
          <cell r="B161" t="str">
            <v>大川　梨香</v>
          </cell>
          <cell r="C161" t="str">
            <v>おおかわ　りか</v>
          </cell>
          <cell r="D161">
            <v>33850</v>
          </cell>
          <cell r="E161">
            <v>43190</v>
          </cell>
          <cell r="F161">
            <v>25</v>
          </cell>
          <cell r="G161" t="str">
            <v>O23</v>
          </cell>
          <cell r="H161" t="str">
            <v>女</v>
          </cell>
          <cell r="I161" t="str">
            <v>B3G0051</v>
          </cell>
          <cell r="J161">
            <v>6000</v>
          </cell>
        </row>
        <row r="162">
          <cell r="A162" t="str">
            <v>b30162</v>
          </cell>
          <cell r="B162" t="str">
            <v>石川　満美</v>
          </cell>
          <cell r="C162" t="str">
            <v>いしかわ　まみ</v>
          </cell>
          <cell r="D162">
            <v>24926</v>
          </cell>
          <cell r="E162">
            <v>43190</v>
          </cell>
          <cell r="F162">
            <v>50</v>
          </cell>
          <cell r="G162" t="str">
            <v>O23</v>
          </cell>
          <cell r="H162" t="str">
            <v>女</v>
          </cell>
          <cell r="I162" t="str">
            <v>B3G0051</v>
          </cell>
          <cell r="J162">
            <v>6000</v>
          </cell>
        </row>
        <row r="163">
          <cell r="A163" t="str">
            <v>b30163</v>
          </cell>
          <cell r="B163" t="str">
            <v>小向　里美</v>
          </cell>
          <cell r="C163" t="str">
            <v>こむかい　さとみ</v>
          </cell>
          <cell r="D163">
            <v>35825</v>
          </cell>
          <cell r="E163">
            <v>43190</v>
          </cell>
          <cell r="F163">
            <v>20</v>
          </cell>
          <cell r="G163" t="str">
            <v>U22</v>
          </cell>
          <cell r="H163" t="str">
            <v>女</v>
          </cell>
          <cell r="I163" t="str">
            <v>B1G0017</v>
          </cell>
          <cell r="J163">
            <v>6000</v>
          </cell>
        </row>
        <row r="164">
          <cell r="A164" t="str">
            <v>b30164</v>
          </cell>
          <cell r="B164" t="str">
            <v>藤澤　あき</v>
          </cell>
          <cell r="C164" t="str">
            <v>ふじさわ　あき</v>
          </cell>
          <cell r="D164">
            <v>36083</v>
          </cell>
          <cell r="E164">
            <v>43190</v>
          </cell>
          <cell r="F164">
            <v>19</v>
          </cell>
          <cell r="G164" t="str">
            <v>U22</v>
          </cell>
          <cell r="H164" t="str">
            <v>女</v>
          </cell>
          <cell r="I164" t="str">
            <v>B1E0008</v>
          </cell>
          <cell r="J164">
            <v>6000</v>
          </cell>
        </row>
        <row r="165">
          <cell r="A165" t="str">
            <v>b30165</v>
          </cell>
          <cell r="B165" t="str">
            <v>石亀　みらい</v>
          </cell>
          <cell r="C165" t="str">
            <v>いしがめ　みらい</v>
          </cell>
          <cell r="D165">
            <v>36229</v>
          </cell>
          <cell r="E165">
            <v>43190</v>
          </cell>
          <cell r="F165">
            <v>19</v>
          </cell>
          <cell r="G165" t="str">
            <v>U22</v>
          </cell>
          <cell r="H165" t="str">
            <v>女</v>
          </cell>
          <cell r="I165" t="str">
            <v>B1E0008</v>
          </cell>
          <cell r="J165">
            <v>6000</v>
          </cell>
        </row>
        <row r="166">
          <cell r="A166" t="str">
            <v>b30166</v>
          </cell>
          <cell r="B166" t="str">
            <v>板垣　好乃花</v>
          </cell>
          <cell r="C166" t="str">
            <v>いたがき　このか</v>
          </cell>
          <cell r="D166">
            <v>36180</v>
          </cell>
          <cell r="E166">
            <v>43190</v>
          </cell>
          <cell r="F166">
            <v>19</v>
          </cell>
          <cell r="G166" t="str">
            <v>U22</v>
          </cell>
          <cell r="H166" t="str">
            <v>女</v>
          </cell>
          <cell r="I166" t="str">
            <v>B1E0008</v>
          </cell>
          <cell r="J166">
            <v>6000</v>
          </cell>
        </row>
        <row r="167">
          <cell r="A167" t="str">
            <v>b30167</v>
          </cell>
          <cell r="B167" t="str">
            <v>中田　春花</v>
          </cell>
          <cell r="C167" t="str">
            <v>なかた　はるか</v>
          </cell>
          <cell r="D167">
            <v>35908</v>
          </cell>
          <cell r="E167">
            <v>43190</v>
          </cell>
          <cell r="F167">
            <v>19</v>
          </cell>
          <cell r="G167" t="str">
            <v>U22</v>
          </cell>
          <cell r="H167" t="str">
            <v>女</v>
          </cell>
          <cell r="I167" t="str">
            <v>B1E0008</v>
          </cell>
          <cell r="J167">
            <v>6000</v>
          </cell>
        </row>
        <row r="168">
          <cell r="A168" t="str">
            <v>b30168</v>
          </cell>
          <cell r="B168" t="str">
            <v>中田　美咲</v>
          </cell>
          <cell r="C168" t="str">
            <v>なかた　みさき</v>
          </cell>
          <cell r="D168">
            <v>35908</v>
          </cell>
          <cell r="E168">
            <v>43190</v>
          </cell>
          <cell r="F168">
            <v>19</v>
          </cell>
          <cell r="G168" t="str">
            <v>U22</v>
          </cell>
          <cell r="H168" t="str">
            <v>女</v>
          </cell>
          <cell r="I168" t="str">
            <v>B1E0008</v>
          </cell>
          <cell r="J168">
            <v>6000</v>
          </cell>
        </row>
        <row r="169">
          <cell r="A169" t="str">
            <v>b30169</v>
          </cell>
          <cell r="B169" t="str">
            <v>沼尾　悠莉</v>
          </cell>
          <cell r="C169" t="str">
            <v>ぬまお　ゆうり</v>
          </cell>
          <cell r="D169">
            <v>36168</v>
          </cell>
          <cell r="E169">
            <v>43190</v>
          </cell>
          <cell r="F169">
            <v>19</v>
          </cell>
          <cell r="G169" t="str">
            <v>U22</v>
          </cell>
          <cell r="H169" t="str">
            <v>女</v>
          </cell>
          <cell r="I169" t="str">
            <v>B1E0008</v>
          </cell>
          <cell r="J169">
            <v>6000</v>
          </cell>
        </row>
        <row r="170">
          <cell r="A170" t="str">
            <v>b30170</v>
          </cell>
          <cell r="B170" t="str">
            <v>新田　珠莉</v>
          </cell>
          <cell r="C170" t="str">
            <v>にった　じゅり</v>
          </cell>
          <cell r="D170">
            <v>36070</v>
          </cell>
          <cell r="E170">
            <v>43190</v>
          </cell>
          <cell r="F170">
            <v>19</v>
          </cell>
          <cell r="G170" t="str">
            <v>U22</v>
          </cell>
          <cell r="H170" t="str">
            <v>女</v>
          </cell>
          <cell r="I170" t="str">
            <v>B1E0008</v>
          </cell>
          <cell r="J170">
            <v>6000</v>
          </cell>
        </row>
        <row r="171">
          <cell r="A171" t="str">
            <v>b30171</v>
          </cell>
          <cell r="B171" t="str">
            <v>岩間　彩</v>
          </cell>
          <cell r="C171" t="str">
            <v>いわま　あや</v>
          </cell>
          <cell r="D171">
            <v>36517</v>
          </cell>
          <cell r="E171">
            <v>43190</v>
          </cell>
          <cell r="F171">
            <v>18</v>
          </cell>
          <cell r="G171" t="str">
            <v>U18</v>
          </cell>
          <cell r="H171" t="str">
            <v>女</v>
          </cell>
          <cell r="I171" t="str">
            <v>B1E0008</v>
          </cell>
          <cell r="J171">
            <v>6000</v>
          </cell>
        </row>
        <row r="172">
          <cell r="A172" t="str">
            <v>b30172</v>
          </cell>
          <cell r="B172" t="str">
            <v>佐々木　響子</v>
          </cell>
          <cell r="C172" t="str">
            <v>ささき　きょうこ</v>
          </cell>
          <cell r="D172">
            <v>36581</v>
          </cell>
          <cell r="E172">
            <v>43190</v>
          </cell>
          <cell r="F172">
            <v>18</v>
          </cell>
          <cell r="G172" t="str">
            <v>U18</v>
          </cell>
          <cell r="H172" t="str">
            <v>女</v>
          </cell>
          <cell r="I172" t="str">
            <v>B1E0008</v>
          </cell>
          <cell r="J172">
            <v>6000</v>
          </cell>
        </row>
        <row r="173">
          <cell r="A173" t="str">
            <v>b30173</v>
          </cell>
          <cell r="B173" t="str">
            <v>三浦　まい</v>
          </cell>
          <cell r="C173" t="str">
            <v>みうら　まい</v>
          </cell>
          <cell r="D173">
            <v>36369</v>
          </cell>
          <cell r="E173">
            <v>43190</v>
          </cell>
          <cell r="F173">
            <v>18</v>
          </cell>
          <cell r="G173" t="str">
            <v>U18</v>
          </cell>
          <cell r="H173" t="str">
            <v>女</v>
          </cell>
          <cell r="I173" t="str">
            <v>B1E0008</v>
          </cell>
          <cell r="J173">
            <v>6000</v>
          </cell>
        </row>
        <row r="174">
          <cell r="A174" t="str">
            <v>b30174</v>
          </cell>
          <cell r="B174" t="str">
            <v>石鉢　ちひろ</v>
          </cell>
          <cell r="C174" t="str">
            <v>いしのはち　ちひろ</v>
          </cell>
          <cell r="D174">
            <v>36543</v>
          </cell>
          <cell r="E174">
            <v>43190</v>
          </cell>
          <cell r="F174">
            <v>18</v>
          </cell>
          <cell r="G174" t="str">
            <v>U18</v>
          </cell>
          <cell r="H174" t="str">
            <v>女</v>
          </cell>
          <cell r="I174" t="str">
            <v>B1E0008</v>
          </cell>
          <cell r="J174">
            <v>6000</v>
          </cell>
        </row>
        <row r="175">
          <cell r="A175" t="str">
            <v>b30175</v>
          </cell>
          <cell r="B175" t="str">
            <v>大野　あきな</v>
          </cell>
          <cell r="C175" t="str">
            <v>おおの　あきな</v>
          </cell>
          <cell r="D175">
            <v>36814</v>
          </cell>
          <cell r="E175">
            <v>43190</v>
          </cell>
          <cell r="F175">
            <v>17</v>
          </cell>
          <cell r="G175" t="str">
            <v>U18</v>
          </cell>
          <cell r="H175" t="str">
            <v>女</v>
          </cell>
          <cell r="I175" t="str">
            <v>B1E0008</v>
          </cell>
          <cell r="J175">
            <v>6000</v>
          </cell>
        </row>
        <row r="176">
          <cell r="A176" t="str">
            <v>b30176</v>
          </cell>
          <cell r="B176" t="str">
            <v>福村　里緒</v>
          </cell>
          <cell r="C176" t="str">
            <v>ふくむら　りお</v>
          </cell>
          <cell r="D176">
            <v>36896</v>
          </cell>
          <cell r="E176">
            <v>43190</v>
          </cell>
          <cell r="F176">
            <v>17</v>
          </cell>
          <cell r="G176" t="str">
            <v>U18</v>
          </cell>
          <cell r="H176" t="str">
            <v>女</v>
          </cell>
          <cell r="I176" t="str">
            <v>B1E0008</v>
          </cell>
          <cell r="J176">
            <v>6000</v>
          </cell>
        </row>
        <row r="177">
          <cell r="A177" t="str">
            <v>b30177</v>
          </cell>
          <cell r="B177" t="str">
            <v>鶴居　希未華</v>
          </cell>
          <cell r="C177" t="str">
            <v>つるい　きみか</v>
          </cell>
          <cell r="D177">
            <v>36914</v>
          </cell>
          <cell r="E177">
            <v>43190</v>
          </cell>
          <cell r="F177">
            <v>17</v>
          </cell>
          <cell r="G177" t="str">
            <v>U18</v>
          </cell>
          <cell r="H177" t="str">
            <v>女</v>
          </cell>
          <cell r="I177" t="str">
            <v>B1E0008</v>
          </cell>
          <cell r="J177">
            <v>6000</v>
          </cell>
        </row>
        <row r="178">
          <cell r="A178" t="str">
            <v>b30178</v>
          </cell>
          <cell r="B178" t="str">
            <v>阿部　汐里</v>
          </cell>
          <cell r="C178" t="str">
            <v>あべ　しおり</v>
          </cell>
          <cell r="D178">
            <v>36065</v>
          </cell>
          <cell r="E178">
            <v>43190</v>
          </cell>
          <cell r="F178">
            <v>19</v>
          </cell>
          <cell r="G178" t="str">
            <v>U22</v>
          </cell>
          <cell r="H178" t="str">
            <v>女</v>
          </cell>
          <cell r="I178" t="str">
            <v>B2E0035</v>
          </cell>
          <cell r="J178">
            <v>6000</v>
          </cell>
        </row>
        <row r="179">
          <cell r="A179" t="str">
            <v>b30179</v>
          </cell>
          <cell r="B179" t="str">
            <v>阿部　未来</v>
          </cell>
          <cell r="C179" t="str">
            <v>あべ　みく</v>
          </cell>
          <cell r="D179">
            <v>36178</v>
          </cell>
          <cell r="E179">
            <v>43190</v>
          </cell>
          <cell r="F179">
            <v>19</v>
          </cell>
          <cell r="G179" t="str">
            <v>U22</v>
          </cell>
          <cell r="H179" t="str">
            <v>女</v>
          </cell>
          <cell r="I179" t="str">
            <v>B2E0035</v>
          </cell>
          <cell r="J179">
            <v>6000</v>
          </cell>
        </row>
        <row r="180">
          <cell r="A180" t="str">
            <v>b30180</v>
          </cell>
          <cell r="B180" t="str">
            <v>齊藤　穂乃佳</v>
          </cell>
          <cell r="C180" t="str">
            <v>さいとう　ほのか</v>
          </cell>
          <cell r="D180">
            <v>36066</v>
          </cell>
          <cell r="E180">
            <v>43190</v>
          </cell>
          <cell r="F180">
            <v>19</v>
          </cell>
          <cell r="G180" t="str">
            <v>U22</v>
          </cell>
          <cell r="H180" t="str">
            <v>女</v>
          </cell>
          <cell r="I180" t="str">
            <v>B2E0035</v>
          </cell>
          <cell r="J180">
            <v>6000</v>
          </cell>
        </row>
        <row r="181">
          <cell r="A181" t="str">
            <v>b30181</v>
          </cell>
          <cell r="B181" t="str">
            <v>海鋒　美有</v>
          </cell>
          <cell r="C181" t="str">
            <v>かいほこ　みゆう</v>
          </cell>
          <cell r="D181">
            <v>36026</v>
          </cell>
          <cell r="E181">
            <v>43190</v>
          </cell>
          <cell r="F181">
            <v>19</v>
          </cell>
          <cell r="G181" t="str">
            <v>U22</v>
          </cell>
          <cell r="H181" t="str">
            <v>女</v>
          </cell>
          <cell r="I181" t="str">
            <v>B2E0035</v>
          </cell>
          <cell r="J181">
            <v>6000</v>
          </cell>
        </row>
        <row r="182">
          <cell r="A182" t="str">
            <v>b30182</v>
          </cell>
          <cell r="B182" t="str">
            <v>昆　のどか</v>
          </cell>
          <cell r="C182" t="str">
            <v>こん　のどか</v>
          </cell>
          <cell r="D182">
            <v>35992</v>
          </cell>
          <cell r="E182">
            <v>43190</v>
          </cell>
          <cell r="F182">
            <v>19</v>
          </cell>
          <cell r="G182" t="str">
            <v>U22</v>
          </cell>
          <cell r="H182" t="str">
            <v>女</v>
          </cell>
          <cell r="I182" t="str">
            <v>B2E0035</v>
          </cell>
          <cell r="J182">
            <v>6000</v>
          </cell>
        </row>
        <row r="183">
          <cell r="A183" t="str">
            <v>b30183</v>
          </cell>
          <cell r="B183" t="str">
            <v>千葉　彩夏</v>
          </cell>
          <cell r="C183" t="str">
            <v>ちば　あやか</v>
          </cell>
          <cell r="D183">
            <v>36032</v>
          </cell>
          <cell r="E183">
            <v>43190</v>
          </cell>
          <cell r="F183">
            <v>19</v>
          </cell>
          <cell r="G183" t="str">
            <v>U22</v>
          </cell>
          <cell r="H183" t="str">
            <v>女</v>
          </cell>
          <cell r="I183" t="str">
            <v>B2E0035</v>
          </cell>
          <cell r="J183">
            <v>6000</v>
          </cell>
        </row>
        <row r="184">
          <cell r="A184" t="str">
            <v>b30184</v>
          </cell>
          <cell r="B184" t="str">
            <v>道下　佑美</v>
          </cell>
          <cell r="C184" t="str">
            <v>みちした　ゆみ</v>
          </cell>
          <cell r="D184">
            <v>36210</v>
          </cell>
          <cell r="E184">
            <v>43190</v>
          </cell>
          <cell r="F184">
            <v>19</v>
          </cell>
          <cell r="G184" t="str">
            <v>U22</v>
          </cell>
          <cell r="H184" t="str">
            <v>女</v>
          </cell>
          <cell r="I184" t="str">
            <v>B2E0035</v>
          </cell>
          <cell r="J184">
            <v>6000</v>
          </cell>
        </row>
        <row r="185">
          <cell r="A185" t="str">
            <v>b30185</v>
          </cell>
          <cell r="B185" t="str">
            <v>小笠原　すみれ</v>
          </cell>
          <cell r="C185" t="str">
            <v>おがさわら　すみれ</v>
          </cell>
          <cell r="D185">
            <v>36300</v>
          </cell>
          <cell r="E185">
            <v>43190</v>
          </cell>
          <cell r="F185">
            <v>18</v>
          </cell>
          <cell r="G185" t="str">
            <v>U18</v>
          </cell>
          <cell r="H185" t="str">
            <v>女</v>
          </cell>
          <cell r="I185" t="str">
            <v>B2E0035</v>
          </cell>
          <cell r="J185">
            <v>6000</v>
          </cell>
        </row>
        <row r="186">
          <cell r="A186" t="str">
            <v>b30186</v>
          </cell>
          <cell r="B186" t="str">
            <v>齊藤　加縫</v>
          </cell>
          <cell r="C186" t="str">
            <v>さいとう　かぬ</v>
          </cell>
          <cell r="D186">
            <v>36361</v>
          </cell>
          <cell r="E186">
            <v>43190</v>
          </cell>
          <cell r="F186">
            <v>18</v>
          </cell>
          <cell r="G186" t="str">
            <v>U18</v>
          </cell>
          <cell r="H186" t="str">
            <v>女</v>
          </cell>
          <cell r="I186" t="str">
            <v>B2E0035</v>
          </cell>
          <cell r="J186">
            <v>6000</v>
          </cell>
        </row>
        <row r="187">
          <cell r="A187" t="str">
            <v>b30187</v>
          </cell>
          <cell r="B187" t="str">
            <v>八角　玲奈</v>
          </cell>
          <cell r="C187" t="str">
            <v>やすみ　れな</v>
          </cell>
          <cell r="D187">
            <v>36331</v>
          </cell>
          <cell r="E187">
            <v>43190</v>
          </cell>
          <cell r="F187">
            <v>18</v>
          </cell>
          <cell r="G187" t="str">
            <v>U18</v>
          </cell>
          <cell r="H187" t="str">
            <v>女</v>
          </cell>
          <cell r="I187" t="str">
            <v>B2E0035</v>
          </cell>
          <cell r="J187">
            <v>6000</v>
          </cell>
        </row>
        <row r="188">
          <cell r="A188" t="str">
            <v>b30188</v>
          </cell>
          <cell r="B188" t="str">
            <v>由井　紀花</v>
          </cell>
          <cell r="C188" t="str">
            <v>ゆい　のりか</v>
          </cell>
          <cell r="D188">
            <v>36272</v>
          </cell>
          <cell r="E188">
            <v>43190</v>
          </cell>
          <cell r="F188">
            <v>18</v>
          </cell>
          <cell r="G188" t="str">
            <v>U18</v>
          </cell>
          <cell r="H188" t="str">
            <v>女</v>
          </cell>
          <cell r="I188" t="str">
            <v>B2E0035</v>
          </cell>
          <cell r="J188">
            <v>6000</v>
          </cell>
        </row>
        <row r="189">
          <cell r="A189" t="str">
            <v>b30189</v>
          </cell>
          <cell r="B189" t="str">
            <v>吉田　莉菜</v>
          </cell>
          <cell r="C189" t="str">
            <v>よしだ　りな</v>
          </cell>
          <cell r="D189">
            <v>36511</v>
          </cell>
          <cell r="E189">
            <v>43190</v>
          </cell>
          <cell r="F189">
            <v>18</v>
          </cell>
          <cell r="G189" t="str">
            <v>U18</v>
          </cell>
          <cell r="H189" t="str">
            <v>女</v>
          </cell>
          <cell r="I189" t="str">
            <v>B2E0035</v>
          </cell>
          <cell r="J189">
            <v>6000</v>
          </cell>
        </row>
        <row r="190">
          <cell r="A190" t="str">
            <v>b30190</v>
          </cell>
          <cell r="B190" t="str">
            <v>高杉　梨乃</v>
          </cell>
          <cell r="C190" t="str">
            <v>たかすぎ　りの</v>
          </cell>
          <cell r="D190">
            <v>36893</v>
          </cell>
          <cell r="E190">
            <v>43190</v>
          </cell>
          <cell r="F190">
            <v>17</v>
          </cell>
          <cell r="G190" t="str">
            <v>U18</v>
          </cell>
          <cell r="H190" t="str">
            <v>女</v>
          </cell>
          <cell r="I190" t="str">
            <v>B2E0035</v>
          </cell>
          <cell r="J190">
            <v>6000</v>
          </cell>
        </row>
        <row r="191">
          <cell r="A191" t="str">
            <v>b30191</v>
          </cell>
          <cell r="B191" t="str">
            <v>泥濘　優歌</v>
          </cell>
          <cell r="C191" t="str">
            <v>ぬかり　ゆうか</v>
          </cell>
          <cell r="D191">
            <v>36743</v>
          </cell>
          <cell r="E191">
            <v>43190</v>
          </cell>
          <cell r="F191">
            <v>17</v>
          </cell>
          <cell r="G191" t="str">
            <v>U18</v>
          </cell>
          <cell r="H191" t="str">
            <v>女</v>
          </cell>
          <cell r="I191" t="str">
            <v>B2E0035</v>
          </cell>
          <cell r="J191">
            <v>6000</v>
          </cell>
        </row>
        <row r="192">
          <cell r="A192" t="str">
            <v>b30192</v>
          </cell>
          <cell r="B192" t="str">
            <v>谷地　咲良</v>
          </cell>
          <cell r="C192" t="str">
            <v>やち　さくら</v>
          </cell>
          <cell r="D192">
            <v>36633</v>
          </cell>
          <cell r="E192">
            <v>43190</v>
          </cell>
          <cell r="F192">
            <v>17</v>
          </cell>
          <cell r="G192" t="str">
            <v>U18</v>
          </cell>
          <cell r="H192" t="str">
            <v>女</v>
          </cell>
          <cell r="I192" t="str">
            <v>B2E0035</v>
          </cell>
          <cell r="J192">
            <v>6000</v>
          </cell>
        </row>
        <row r="193">
          <cell r="A193" t="str">
            <v>b30193</v>
          </cell>
          <cell r="B193" t="str">
            <v>八幡　空乃</v>
          </cell>
          <cell r="C193" t="str">
            <v>やはた　そらの</v>
          </cell>
          <cell r="D193">
            <v>36722</v>
          </cell>
          <cell r="E193">
            <v>43190</v>
          </cell>
          <cell r="F193">
            <v>17</v>
          </cell>
          <cell r="G193" t="str">
            <v>U18</v>
          </cell>
          <cell r="H193" t="str">
            <v>女</v>
          </cell>
          <cell r="I193" t="str">
            <v>B2E0035</v>
          </cell>
          <cell r="J193">
            <v>6000</v>
          </cell>
        </row>
        <row r="194">
          <cell r="A194" t="str">
            <v>b30194</v>
          </cell>
          <cell r="B194" t="str">
            <v>遠藤　陽菜</v>
          </cell>
          <cell r="C194" t="str">
            <v>えんどう　ひな</v>
          </cell>
          <cell r="D194">
            <v>36668</v>
          </cell>
          <cell r="E194">
            <v>43190</v>
          </cell>
          <cell r="F194">
            <v>17</v>
          </cell>
          <cell r="G194" t="str">
            <v>U18</v>
          </cell>
          <cell r="H194" t="str">
            <v>女</v>
          </cell>
          <cell r="I194" t="str">
            <v>B2E0035</v>
          </cell>
          <cell r="J194">
            <v>6000</v>
          </cell>
        </row>
        <row r="195">
          <cell r="A195" t="str">
            <v>b30195</v>
          </cell>
          <cell r="B195" t="str">
            <v>上和野　亜美</v>
          </cell>
          <cell r="C195" t="str">
            <v>かみわの　つぐみ</v>
          </cell>
          <cell r="D195">
            <v>36640</v>
          </cell>
          <cell r="E195">
            <v>43190</v>
          </cell>
          <cell r="F195">
            <v>17</v>
          </cell>
          <cell r="G195" t="str">
            <v>U18</v>
          </cell>
          <cell r="H195" t="str">
            <v>女</v>
          </cell>
          <cell r="I195" t="str">
            <v>B2E0035</v>
          </cell>
          <cell r="J195">
            <v>6000</v>
          </cell>
        </row>
        <row r="196">
          <cell r="A196" t="str">
            <v>b30196</v>
          </cell>
          <cell r="B196" t="str">
            <v>本見　茉彩</v>
          </cell>
          <cell r="C196" t="str">
            <v>もとみ　まあや</v>
          </cell>
          <cell r="D196">
            <v>36900</v>
          </cell>
          <cell r="E196">
            <v>43190</v>
          </cell>
          <cell r="F196">
            <v>17</v>
          </cell>
          <cell r="G196" t="str">
            <v>U18</v>
          </cell>
          <cell r="H196" t="str">
            <v>女</v>
          </cell>
          <cell r="I196" t="str">
            <v>B2E0035</v>
          </cell>
          <cell r="J196">
            <v>6000</v>
          </cell>
        </row>
        <row r="197">
          <cell r="A197" t="str">
            <v>b30197</v>
          </cell>
          <cell r="B197" t="str">
            <v>工藤　夢眸</v>
          </cell>
          <cell r="C197" t="str">
            <v>くどう　むむ</v>
          </cell>
          <cell r="D197">
            <v>38426</v>
          </cell>
          <cell r="E197">
            <v>43190</v>
          </cell>
          <cell r="F197">
            <v>13</v>
          </cell>
          <cell r="G197" t="str">
            <v>U15</v>
          </cell>
          <cell r="H197" t="str">
            <v>女</v>
          </cell>
          <cell r="I197" t="str">
            <v>B1C0030</v>
          </cell>
          <cell r="J197">
            <v>6000</v>
          </cell>
        </row>
        <row r="198">
          <cell r="A198" t="str">
            <v>b30198</v>
          </cell>
          <cell r="B198" t="str">
            <v>廣野　桃花</v>
          </cell>
          <cell r="C198" t="str">
            <v>ひろの　ももか</v>
          </cell>
          <cell r="D198">
            <v>38363</v>
          </cell>
          <cell r="E198">
            <v>43190</v>
          </cell>
          <cell r="F198">
            <v>13</v>
          </cell>
          <cell r="G198" t="str">
            <v>U15</v>
          </cell>
          <cell r="H198" t="str">
            <v>女</v>
          </cell>
          <cell r="I198" t="str">
            <v>B1C0030</v>
          </cell>
          <cell r="J198">
            <v>6000</v>
          </cell>
        </row>
        <row r="199">
          <cell r="A199" t="str">
            <v>b30199</v>
          </cell>
          <cell r="B199" t="str">
            <v>小倉　あゆみ</v>
          </cell>
          <cell r="C199" t="str">
            <v>おぐら　あゆみ</v>
          </cell>
          <cell r="D199">
            <v>38172</v>
          </cell>
          <cell r="E199">
            <v>43190</v>
          </cell>
          <cell r="F199">
            <v>13</v>
          </cell>
          <cell r="G199" t="str">
            <v>U15</v>
          </cell>
          <cell r="H199" t="str">
            <v>女</v>
          </cell>
          <cell r="I199" t="str">
            <v>B1C0030</v>
          </cell>
          <cell r="J199">
            <v>6000</v>
          </cell>
        </row>
        <row r="200">
          <cell r="A200" t="str">
            <v>b30200</v>
          </cell>
          <cell r="B200" t="str">
            <v>田中　陽萌</v>
          </cell>
          <cell r="C200" t="str">
            <v>たなか　ひめ</v>
          </cell>
          <cell r="D200">
            <v>38341</v>
          </cell>
          <cell r="E200">
            <v>43190</v>
          </cell>
          <cell r="F200">
            <v>13</v>
          </cell>
          <cell r="G200" t="str">
            <v>U15</v>
          </cell>
          <cell r="H200" t="str">
            <v>女</v>
          </cell>
          <cell r="I200" t="str">
            <v>B1C0030</v>
          </cell>
          <cell r="J200">
            <v>6000</v>
          </cell>
        </row>
        <row r="201">
          <cell r="A201" t="str">
            <v>b30201</v>
          </cell>
          <cell r="B201" t="str">
            <v>濱平　楓香</v>
          </cell>
          <cell r="C201" t="str">
            <v>はまたいら　ふうか</v>
          </cell>
          <cell r="D201">
            <v>38271</v>
          </cell>
          <cell r="E201">
            <v>43190</v>
          </cell>
          <cell r="F201">
            <v>13</v>
          </cell>
          <cell r="G201" t="str">
            <v>U15</v>
          </cell>
          <cell r="H201" t="str">
            <v>女</v>
          </cell>
          <cell r="I201" t="str">
            <v>B1C0030</v>
          </cell>
          <cell r="J201">
            <v>6000</v>
          </cell>
        </row>
        <row r="202">
          <cell r="A202" t="str">
            <v>b30202</v>
          </cell>
          <cell r="B202" t="str">
            <v>阿部　詩音</v>
          </cell>
          <cell r="C202" t="str">
            <v>あべ　うた</v>
          </cell>
          <cell r="D202">
            <v>38550</v>
          </cell>
          <cell r="E202">
            <v>43190</v>
          </cell>
          <cell r="F202">
            <v>12</v>
          </cell>
          <cell r="G202" t="str">
            <v>U12</v>
          </cell>
          <cell r="H202" t="str">
            <v>女</v>
          </cell>
          <cell r="I202" t="str">
            <v>B1C0030</v>
          </cell>
          <cell r="J202">
            <v>6000</v>
          </cell>
        </row>
        <row r="203">
          <cell r="A203" t="str">
            <v>b30203</v>
          </cell>
          <cell r="B203" t="str">
            <v>北村　美和</v>
          </cell>
          <cell r="C203" t="str">
            <v>きたむら　みわ</v>
          </cell>
          <cell r="D203">
            <v>38479</v>
          </cell>
          <cell r="E203">
            <v>43190</v>
          </cell>
          <cell r="F203">
            <v>12</v>
          </cell>
          <cell r="G203" t="str">
            <v>U12</v>
          </cell>
          <cell r="H203" t="str">
            <v>女</v>
          </cell>
          <cell r="I203" t="str">
            <v>B1C0030</v>
          </cell>
          <cell r="J203">
            <v>6000</v>
          </cell>
        </row>
        <row r="204">
          <cell r="A204" t="str">
            <v>b30204</v>
          </cell>
          <cell r="B204" t="str">
            <v>長谷川　彩里</v>
          </cell>
          <cell r="C204" t="str">
            <v>はせがわ　いちり</v>
          </cell>
          <cell r="D204">
            <v>38544</v>
          </cell>
          <cell r="E204">
            <v>43190</v>
          </cell>
          <cell r="F204">
            <v>12</v>
          </cell>
          <cell r="G204" t="str">
            <v>U12</v>
          </cell>
          <cell r="H204" t="str">
            <v>女</v>
          </cell>
          <cell r="I204" t="str">
            <v>B1C0030</v>
          </cell>
          <cell r="J204">
            <v>6000</v>
          </cell>
        </row>
        <row r="205">
          <cell r="A205" t="str">
            <v>b30205</v>
          </cell>
          <cell r="B205" t="str">
            <v>石橋　環那</v>
          </cell>
          <cell r="C205" t="str">
            <v>いしばし　かんな</v>
          </cell>
          <cell r="D205">
            <v>39014</v>
          </cell>
          <cell r="E205">
            <v>43190</v>
          </cell>
          <cell r="F205">
            <v>11</v>
          </cell>
          <cell r="G205" t="str">
            <v>U12</v>
          </cell>
          <cell r="H205" t="str">
            <v>女</v>
          </cell>
          <cell r="I205" t="str">
            <v>B1C0030</v>
          </cell>
          <cell r="J205">
            <v>6000</v>
          </cell>
        </row>
        <row r="206">
          <cell r="A206" t="str">
            <v>b30206</v>
          </cell>
          <cell r="B206" t="str">
            <v>石橋　空</v>
          </cell>
          <cell r="C206" t="str">
            <v>いしばし　そら</v>
          </cell>
          <cell r="D206">
            <v>38847</v>
          </cell>
          <cell r="E206">
            <v>43190</v>
          </cell>
          <cell r="F206">
            <v>11</v>
          </cell>
          <cell r="G206" t="str">
            <v>U12</v>
          </cell>
          <cell r="H206" t="str">
            <v>女</v>
          </cell>
          <cell r="I206" t="str">
            <v>B1C0030</v>
          </cell>
          <cell r="J206">
            <v>6000</v>
          </cell>
        </row>
        <row r="207">
          <cell r="A207" t="str">
            <v>b30207</v>
          </cell>
          <cell r="B207" t="str">
            <v>工藤　咲来</v>
          </cell>
          <cell r="C207" t="str">
            <v>くどう　さくら</v>
          </cell>
          <cell r="D207">
            <v>39062</v>
          </cell>
          <cell r="E207">
            <v>43190</v>
          </cell>
          <cell r="F207">
            <v>11</v>
          </cell>
          <cell r="G207" t="str">
            <v>U12</v>
          </cell>
          <cell r="H207" t="str">
            <v>女</v>
          </cell>
          <cell r="I207" t="str">
            <v>B1C0030</v>
          </cell>
          <cell r="J207">
            <v>6000</v>
          </cell>
        </row>
        <row r="208">
          <cell r="A208" t="str">
            <v>b30208</v>
          </cell>
          <cell r="B208" t="str">
            <v>及川　紗季</v>
          </cell>
          <cell r="C208" t="str">
            <v>おいかわ　さき</v>
          </cell>
          <cell r="D208">
            <v>39094</v>
          </cell>
          <cell r="E208">
            <v>43190</v>
          </cell>
          <cell r="F208">
            <v>11</v>
          </cell>
          <cell r="G208" t="str">
            <v>U12</v>
          </cell>
          <cell r="H208" t="str">
            <v>女</v>
          </cell>
          <cell r="I208" t="str">
            <v>B1C0030</v>
          </cell>
          <cell r="J208">
            <v>6000</v>
          </cell>
        </row>
        <row r="209">
          <cell r="A209" t="str">
            <v>b30209</v>
          </cell>
          <cell r="B209" t="str">
            <v>栗生　怜菜</v>
          </cell>
          <cell r="C209" t="str">
            <v>くりゅう　れな</v>
          </cell>
          <cell r="D209">
            <v>39124</v>
          </cell>
          <cell r="E209">
            <v>43190</v>
          </cell>
          <cell r="F209">
            <v>11</v>
          </cell>
          <cell r="G209" t="str">
            <v>U12</v>
          </cell>
          <cell r="H209" t="str">
            <v>女</v>
          </cell>
          <cell r="I209" t="str">
            <v>B1C0030</v>
          </cell>
          <cell r="J209">
            <v>6000</v>
          </cell>
        </row>
        <row r="210">
          <cell r="A210" t="str">
            <v>b30210</v>
          </cell>
          <cell r="B210" t="str">
            <v>山本　美月</v>
          </cell>
          <cell r="C210" t="str">
            <v>やまもと　みづき</v>
          </cell>
          <cell r="D210">
            <v>38933</v>
          </cell>
          <cell r="E210">
            <v>43190</v>
          </cell>
          <cell r="F210">
            <v>11</v>
          </cell>
          <cell r="G210" t="str">
            <v>U12</v>
          </cell>
          <cell r="H210" t="str">
            <v>女</v>
          </cell>
          <cell r="I210" t="str">
            <v>B1C0030</v>
          </cell>
          <cell r="J210">
            <v>6000</v>
          </cell>
        </row>
        <row r="211">
          <cell r="A211" t="str">
            <v>b30211</v>
          </cell>
          <cell r="B211" t="str">
            <v>佐藤　寿理</v>
          </cell>
          <cell r="C211" t="str">
            <v>さとう　じゅり</v>
          </cell>
          <cell r="D211">
            <v>39119</v>
          </cell>
          <cell r="E211">
            <v>43190</v>
          </cell>
          <cell r="F211">
            <v>11</v>
          </cell>
          <cell r="G211" t="str">
            <v>U12</v>
          </cell>
          <cell r="H211" t="str">
            <v>女</v>
          </cell>
          <cell r="I211" t="str">
            <v>B1C0030</v>
          </cell>
          <cell r="J211">
            <v>6000</v>
          </cell>
        </row>
        <row r="212">
          <cell r="A212" t="str">
            <v>b30212</v>
          </cell>
          <cell r="B212" t="str">
            <v>中村　星桜</v>
          </cell>
          <cell r="C212" t="str">
            <v>なかむら　せいら</v>
          </cell>
          <cell r="D212">
            <v>39051</v>
          </cell>
          <cell r="E212">
            <v>43190</v>
          </cell>
          <cell r="F212">
            <v>11</v>
          </cell>
          <cell r="G212" t="str">
            <v>U12</v>
          </cell>
          <cell r="H212" t="str">
            <v>女</v>
          </cell>
          <cell r="I212" t="str">
            <v>B1C0030</v>
          </cell>
          <cell r="J212">
            <v>6000</v>
          </cell>
        </row>
        <row r="213">
          <cell r="A213" t="str">
            <v>b30213</v>
          </cell>
          <cell r="B213" t="str">
            <v>中屋敷　実幸</v>
          </cell>
          <cell r="C213" t="str">
            <v>なかやしき　みゆき</v>
          </cell>
          <cell r="D213">
            <v>39036</v>
          </cell>
          <cell r="E213">
            <v>43190</v>
          </cell>
          <cell r="F213">
            <v>11</v>
          </cell>
          <cell r="G213" t="str">
            <v>U12</v>
          </cell>
          <cell r="H213" t="str">
            <v>女</v>
          </cell>
          <cell r="I213" t="str">
            <v>B1C0030</v>
          </cell>
          <cell r="J213">
            <v>6000</v>
          </cell>
        </row>
        <row r="214">
          <cell r="A214" t="str">
            <v>b30214</v>
          </cell>
          <cell r="B214" t="str">
            <v>杉野　セイラ</v>
          </cell>
          <cell r="C214" t="str">
            <v>すぎの　せいら</v>
          </cell>
          <cell r="D214">
            <v>38896</v>
          </cell>
          <cell r="E214">
            <v>43190</v>
          </cell>
          <cell r="F214">
            <v>11</v>
          </cell>
          <cell r="G214" t="str">
            <v>U12</v>
          </cell>
          <cell r="H214" t="str">
            <v>女</v>
          </cell>
          <cell r="I214" t="str">
            <v>B1C0030</v>
          </cell>
          <cell r="J214">
            <v>6000</v>
          </cell>
        </row>
        <row r="215">
          <cell r="A215" t="str">
            <v>b30215</v>
          </cell>
          <cell r="B215" t="str">
            <v>中野　愛梨</v>
          </cell>
          <cell r="C215" t="str">
            <v>なかの　あいり</v>
          </cell>
          <cell r="D215">
            <v>38981</v>
          </cell>
          <cell r="E215">
            <v>43190</v>
          </cell>
          <cell r="F215">
            <v>11</v>
          </cell>
          <cell r="G215" t="str">
            <v>U12</v>
          </cell>
          <cell r="H215" t="str">
            <v>女</v>
          </cell>
          <cell r="I215" t="str">
            <v>B1C0030</v>
          </cell>
          <cell r="J215">
            <v>6000</v>
          </cell>
        </row>
        <row r="216">
          <cell r="A216" t="str">
            <v>b30216</v>
          </cell>
          <cell r="B216" t="str">
            <v>早坂　夢路</v>
          </cell>
          <cell r="C216" t="str">
            <v>はやさか　ゆめじ</v>
          </cell>
          <cell r="D216">
            <v>38962</v>
          </cell>
          <cell r="E216">
            <v>43190</v>
          </cell>
          <cell r="F216">
            <v>11</v>
          </cell>
          <cell r="G216" t="str">
            <v>U12</v>
          </cell>
          <cell r="H216" t="str">
            <v>女</v>
          </cell>
          <cell r="I216" t="str">
            <v>B1C0030</v>
          </cell>
          <cell r="J216">
            <v>6000</v>
          </cell>
        </row>
        <row r="217">
          <cell r="A217" t="str">
            <v>b30217</v>
          </cell>
          <cell r="B217" t="str">
            <v>佐藤　月野</v>
          </cell>
          <cell r="C217" t="str">
            <v>さとう　つきの</v>
          </cell>
          <cell r="D217">
            <v>37532</v>
          </cell>
          <cell r="E217">
            <v>43190</v>
          </cell>
          <cell r="F217">
            <v>15</v>
          </cell>
          <cell r="G217" t="str">
            <v>U15</v>
          </cell>
          <cell r="H217" t="str">
            <v>女</v>
          </cell>
          <cell r="I217" t="str">
            <v>B4D0022</v>
          </cell>
          <cell r="J217">
            <v>6000</v>
          </cell>
        </row>
        <row r="218">
          <cell r="A218" t="str">
            <v>b30218</v>
          </cell>
          <cell r="B218" t="str">
            <v>新山　陽里</v>
          </cell>
          <cell r="C218" t="str">
            <v>にいやま　あかり</v>
          </cell>
          <cell r="D218">
            <v>37459</v>
          </cell>
          <cell r="E218">
            <v>43190</v>
          </cell>
          <cell r="F218">
            <v>15</v>
          </cell>
          <cell r="G218" t="str">
            <v>U15</v>
          </cell>
          <cell r="H218" t="str">
            <v>女</v>
          </cell>
          <cell r="I218" t="str">
            <v>B4D0022</v>
          </cell>
          <cell r="J218">
            <v>6000</v>
          </cell>
        </row>
        <row r="219">
          <cell r="A219" t="str">
            <v>b30219</v>
          </cell>
          <cell r="B219" t="str">
            <v>八島　礼乃</v>
          </cell>
          <cell r="C219" t="str">
            <v>やしま　あやの</v>
          </cell>
          <cell r="D219">
            <v>37589</v>
          </cell>
          <cell r="E219">
            <v>43190</v>
          </cell>
          <cell r="F219">
            <v>15</v>
          </cell>
          <cell r="G219" t="str">
            <v>U15</v>
          </cell>
          <cell r="H219" t="str">
            <v>女</v>
          </cell>
          <cell r="I219" t="str">
            <v>B4D0022</v>
          </cell>
          <cell r="J219">
            <v>6000</v>
          </cell>
        </row>
        <row r="220">
          <cell r="A220" t="str">
            <v>b30220</v>
          </cell>
          <cell r="B220" t="str">
            <v>鎌田　沙里</v>
          </cell>
          <cell r="C220" t="str">
            <v>かまだ　さり</v>
          </cell>
          <cell r="D220">
            <v>37552</v>
          </cell>
          <cell r="E220">
            <v>43190</v>
          </cell>
          <cell r="F220">
            <v>15</v>
          </cell>
          <cell r="G220" t="str">
            <v>U15</v>
          </cell>
          <cell r="H220" t="str">
            <v>女</v>
          </cell>
          <cell r="I220" t="str">
            <v>B4D0022</v>
          </cell>
          <cell r="J220">
            <v>6000</v>
          </cell>
        </row>
        <row r="221">
          <cell r="A221" t="str">
            <v>b30221</v>
          </cell>
          <cell r="B221" t="str">
            <v>田村　梨李</v>
          </cell>
          <cell r="C221" t="str">
            <v>たむら　りり</v>
          </cell>
          <cell r="D221">
            <v>37469</v>
          </cell>
          <cell r="E221">
            <v>43190</v>
          </cell>
          <cell r="F221">
            <v>15</v>
          </cell>
          <cell r="G221" t="str">
            <v>U15</v>
          </cell>
          <cell r="H221" t="str">
            <v>女</v>
          </cell>
          <cell r="I221" t="str">
            <v>B4D0022</v>
          </cell>
          <cell r="J221">
            <v>6000</v>
          </cell>
        </row>
        <row r="222">
          <cell r="A222" t="str">
            <v>b30222</v>
          </cell>
          <cell r="B222" t="str">
            <v>谷地田　愛華</v>
          </cell>
          <cell r="C222" t="str">
            <v>やちた　あいか</v>
          </cell>
          <cell r="D222">
            <v>37456</v>
          </cell>
          <cell r="E222">
            <v>43190</v>
          </cell>
          <cell r="F222">
            <v>15</v>
          </cell>
          <cell r="G222" t="str">
            <v>U15</v>
          </cell>
          <cell r="H222" t="str">
            <v>女</v>
          </cell>
          <cell r="I222" t="str">
            <v>B4D0022</v>
          </cell>
          <cell r="J222">
            <v>6000</v>
          </cell>
        </row>
        <row r="223">
          <cell r="A223" t="str">
            <v>b30223</v>
          </cell>
          <cell r="B223" t="str">
            <v>相原　未羽</v>
          </cell>
          <cell r="C223" t="str">
            <v>あいはら　みう</v>
          </cell>
          <cell r="D223">
            <v>37358</v>
          </cell>
          <cell r="E223">
            <v>43190</v>
          </cell>
          <cell r="F223">
            <v>15</v>
          </cell>
          <cell r="G223" t="str">
            <v>U15</v>
          </cell>
          <cell r="H223" t="str">
            <v>女</v>
          </cell>
          <cell r="I223" t="str">
            <v>B4D0022</v>
          </cell>
          <cell r="J223">
            <v>6000</v>
          </cell>
        </row>
        <row r="224">
          <cell r="A224" t="str">
            <v>b30224</v>
          </cell>
          <cell r="B224" t="str">
            <v>新岡　美陽</v>
          </cell>
          <cell r="C224" t="str">
            <v>にいおか　みよ</v>
          </cell>
          <cell r="D224">
            <v>37651</v>
          </cell>
          <cell r="E224">
            <v>43190</v>
          </cell>
          <cell r="F224">
            <v>15</v>
          </cell>
          <cell r="G224" t="str">
            <v>U15</v>
          </cell>
          <cell r="H224" t="str">
            <v>女</v>
          </cell>
          <cell r="I224" t="str">
            <v>B4D0022</v>
          </cell>
          <cell r="J224">
            <v>6000</v>
          </cell>
        </row>
        <row r="225">
          <cell r="A225" t="str">
            <v>b30225</v>
          </cell>
          <cell r="B225" t="str">
            <v>新山　陽和</v>
          </cell>
          <cell r="C225" t="str">
            <v>にいやま　ひより</v>
          </cell>
          <cell r="D225">
            <v>37459</v>
          </cell>
          <cell r="E225">
            <v>43190</v>
          </cell>
          <cell r="F225">
            <v>15</v>
          </cell>
          <cell r="G225" t="str">
            <v>U15</v>
          </cell>
          <cell r="H225" t="str">
            <v>女</v>
          </cell>
          <cell r="I225" t="str">
            <v>B4D0022</v>
          </cell>
          <cell r="J225">
            <v>6000</v>
          </cell>
        </row>
        <row r="226">
          <cell r="A226" t="str">
            <v>b30226</v>
          </cell>
          <cell r="B226" t="str">
            <v>佐々木　遙</v>
          </cell>
          <cell r="C226" t="str">
            <v>ささき　はるか</v>
          </cell>
          <cell r="D226">
            <v>37616</v>
          </cell>
          <cell r="E226">
            <v>43190</v>
          </cell>
          <cell r="F226">
            <v>15</v>
          </cell>
          <cell r="G226" t="str">
            <v>U15</v>
          </cell>
          <cell r="H226" t="str">
            <v>女</v>
          </cell>
          <cell r="I226" t="str">
            <v>B4D0022</v>
          </cell>
          <cell r="J226">
            <v>6000</v>
          </cell>
        </row>
        <row r="227">
          <cell r="A227" t="str">
            <v>b30227</v>
          </cell>
          <cell r="B227" t="str">
            <v>佐々木　杜羽</v>
          </cell>
          <cell r="C227" t="str">
            <v>ささき　とわ</v>
          </cell>
          <cell r="D227">
            <v>37278</v>
          </cell>
          <cell r="E227">
            <v>43190</v>
          </cell>
          <cell r="F227">
            <v>16</v>
          </cell>
          <cell r="G227" t="str">
            <v>U18</v>
          </cell>
          <cell r="H227" t="str">
            <v>女</v>
          </cell>
          <cell r="I227" t="str">
            <v>B4D0022</v>
          </cell>
          <cell r="J227">
            <v>6000</v>
          </cell>
        </row>
        <row r="228">
          <cell r="A228" t="str">
            <v>b30228</v>
          </cell>
          <cell r="B228" t="str">
            <v>高橋　明由奈</v>
          </cell>
          <cell r="C228" t="str">
            <v>たかはし　あゆな</v>
          </cell>
          <cell r="D228">
            <v>37073</v>
          </cell>
          <cell r="E228">
            <v>43190</v>
          </cell>
          <cell r="F228">
            <v>16</v>
          </cell>
          <cell r="G228" t="str">
            <v>U18</v>
          </cell>
          <cell r="H228" t="str">
            <v>女</v>
          </cell>
          <cell r="I228" t="str">
            <v>B4D0022</v>
          </cell>
          <cell r="J228">
            <v>6000</v>
          </cell>
        </row>
        <row r="229">
          <cell r="A229" t="str">
            <v>b30229</v>
          </cell>
          <cell r="B229" t="str">
            <v>菊池　風花</v>
          </cell>
          <cell r="C229" t="str">
            <v>きくち　ふうか</v>
          </cell>
          <cell r="D229">
            <v>37025</v>
          </cell>
          <cell r="E229">
            <v>43190</v>
          </cell>
          <cell r="F229">
            <v>16</v>
          </cell>
          <cell r="G229" t="str">
            <v>U18</v>
          </cell>
          <cell r="H229" t="str">
            <v>女</v>
          </cell>
          <cell r="I229" t="str">
            <v>B4D0022</v>
          </cell>
          <cell r="J229">
            <v>6000</v>
          </cell>
        </row>
        <row r="230">
          <cell r="A230" t="str">
            <v>b30230</v>
          </cell>
          <cell r="B230" t="str">
            <v>北嶋　有依</v>
          </cell>
          <cell r="C230" t="str">
            <v>きたじま　ゆい</v>
          </cell>
          <cell r="D230">
            <v>37185</v>
          </cell>
          <cell r="E230">
            <v>43190</v>
          </cell>
          <cell r="F230">
            <v>16</v>
          </cell>
          <cell r="G230" t="str">
            <v>U18</v>
          </cell>
          <cell r="H230" t="str">
            <v>女</v>
          </cell>
          <cell r="I230" t="str">
            <v>B4D0022</v>
          </cell>
          <cell r="J230">
            <v>6000</v>
          </cell>
        </row>
        <row r="231">
          <cell r="A231" t="str">
            <v>b30231</v>
          </cell>
          <cell r="B231" t="str">
            <v>草薙　遙</v>
          </cell>
          <cell r="C231" t="str">
            <v>くさなぎ　はるか</v>
          </cell>
          <cell r="D231">
            <v>37034</v>
          </cell>
          <cell r="E231">
            <v>43190</v>
          </cell>
          <cell r="F231">
            <v>16</v>
          </cell>
          <cell r="G231" t="str">
            <v>U18</v>
          </cell>
          <cell r="H231" t="str">
            <v>女</v>
          </cell>
          <cell r="I231" t="str">
            <v>B4D0022</v>
          </cell>
          <cell r="J231">
            <v>6000</v>
          </cell>
        </row>
        <row r="232">
          <cell r="A232" t="str">
            <v>b30232</v>
          </cell>
          <cell r="B232" t="str">
            <v>佐藤　里桜</v>
          </cell>
          <cell r="C232" t="str">
            <v>さとう　りお</v>
          </cell>
          <cell r="D232">
            <v>37247</v>
          </cell>
          <cell r="E232">
            <v>43190</v>
          </cell>
          <cell r="F232">
            <v>16</v>
          </cell>
          <cell r="G232" t="str">
            <v>U18</v>
          </cell>
          <cell r="H232" t="str">
            <v>女</v>
          </cell>
          <cell r="I232" t="str">
            <v>B4D0022</v>
          </cell>
          <cell r="J232">
            <v>6000</v>
          </cell>
        </row>
        <row r="233">
          <cell r="A233" t="str">
            <v>b30233</v>
          </cell>
          <cell r="B233" t="str">
            <v>管野　瑠美</v>
          </cell>
          <cell r="C233" t="str">
            <v>かんの　るみ</v>
          </cell>
          <cell r="D233">
            <v>36446</v>
          </cell>
          <cell r="E233">
            <v>43190</v>
          </cell>
          <cell r="F233">
            <v>18</v>
          </cell>
          <cell r="G233" t="str">
            <v>U18</v>
          </cell>
          <cell r="H233" t="str">
            <v>女</v>
          </cell>
          <cell r="I233" t="str">
            <v>B2G0046</v>
          </cell>
          <cell r="J233">
            <v>6000</v>
          </cell>
        </row>
        <row r="234">
          <cell r="A234" t="str">
            <v>b30234</v>
          </cell>
          <cell r="B234" t="str">
            <v>石亀　亜華羽</v>
          </cell>
          <cell r="C234" t="str">
            <v>いしがめ　あげは</v>
          </cell>
          <cell r="D234">
            <v>36516</v>
          </cell>
          <cell r="E234">
            <v>43190</v>
          </cell>
          <cell r="F234">
            <v>18</v>
          </cell>
          <cell r="G234" t="str">
            <v>U18</v>
          </cell>
          <cell r="H234" t="str">
            <v>女</v>
          </cell>
          <cell r="I234" t="str">
            <v>B2G0046</v>
          </cell>
          <cell r="J234">
            <v>6000</v>
          </cell>
        </row>
        <row r="235">
          <cell r="A235" t="str">
            <v>b30235</v>
          </cell>
          <cell r="B235" t="str">
            <v>藤原　佳穂里</v>
          </cell>
          <cell r="C235" t="str">
            <v>ふじわら　かほり</v>
          </cell>
          <cell r="D235">
            <v>35011</v>
          </cell>
          <cell r="E235">
            <v>43190</v>
          </cell>
          <cell r="F235">
            <v>22</v>
          </cell>
          <cell r="G235" t="str">
            <v>U22</v>
          </cell>
          <cell r="H235" t="str">
            <v>女</v>
          </cell>
          <cell r="I235" t="str">
            <v>B2G0046</v>
          </cell>
          <cell r="J235">
            <v>6000</v>
          </cell>
        </row>
        <row r="236">
          <cell r="A236" t="str">
            <v>b30236</v>
          </cell>
          <cell r="B236" t="str">
            <v>熊谷　芽衣</v>
          </cell>
          <cell r="C236" t="str">
            <v>くまがい　めい</v>
          </cell>
          <cell r="D236">
            <v>35122</v>
          </cell>
          <cell r="E236">
            <v>43190</v>
          </cell>
          <cell r="F236">
            <v>22</v>
          </cell>
          <cell r="G236" t="str">
            <v>U22</v>
          </cell>
          <cell r="H236" t="str">
            <v>女</v>
          </cell>
          <cell r="I236" t="str">
            <v>B2G0046</v>
          </cell>
          <cell r="J236">
            <v>6000</v>
          </cell>
        </row>
        <row r="237">
          <cell r="A237" t="str">
            <v>b30237</v>
          </cell>
          <cell r="B237" t="str">
            <v>佐藤　里紅</v>
          </cell>
          <cell r="C237" t="str">
            <v>さとう　りく</v>
          </cell>
          <cell r="D237">
            <v>36854</v>
          </cell>
          <cell r="E237">
            <v>43190</v>
          </cell>
          <cell r="F237">
            <v>17</v>
          </cell>
          <cell r="G237" t="str">
            <v>U18</v>
          </cell>
          <cell r="H237" t="str">
            <v>女</v>
          </cell>
          <cell r="I237" t="str">
            <v>B2G0046</v>
          </cell>
          <cell r="J237">
            <v>6000</v>
          </cell>
        </row>
        <row r="238">
          <cell r="A238" t="str">
            <v>b30238</v>
          </cell>
          <cell r="B238" t="str">
            <v>畠山　芽生</v>
          </cell>
          <cell r="C238" t="str">
            <v>はたけやま　めい</v>
          </cell>
          <cell r="D238">
            <v>33381</v>
          </cell>
          <cell r="E238">
            <v>43190</v>
          </cell>
          <cell r="F238">
            <v>26</v>
          </cell>
          <cell r="G238" t="str">
            <v>O23</v>
          </cell>
          <cell r="H238" t="str">
            <v>女</v>
          </cell>
          <cell r="I238" t="str">
            <v>B2G0046</v>
          </cell>
          <cell r="J238">
            <v>6000</v>
          </cell>
        </row>
        <row r="239">
          <cell r="A239" t="str">
            <v>b30239</v>
          </cell>
          <cell r="B239" t="str">
            <v>阿部　育美</v>
          </cell>
          <cell r="C239" t="str">
            <v>あべ　いくみ</v>
          </cell>
          <cell r="D239">
            <v>33461</v>
          </cell>
          <cell r="E239">
            <v>43190</v>
          </cell>
          <cell r="F239">
            <v>26</v>
          </cell>
          <cell r="G239" t="str">
            <v>O23</v>
          </cell>
          <cell r="H239" t="str">
            <v>女</v>
          </cell>
          <cell r="I239" t="str">
            <v>B2G0046</v>
          </cell>
          <cell r="J239">
            <v>6000</v>
          </cell>
        </row>
        <row r="240">
          <cell r="A240" t="str">
            <v>b30240</v>
          </cell>
          <cell r="B240" t="str">
            <v>鈴木　沙季</v>
          </cell>
          <cell r="C240" t="str">
            <v>すずき　さき</v>
          </cell>
          <cell r="D240">
            <v>33351</v>
          </cell>
          <cell r="E240">
            <v>43190</v>
          </cell>
          <cell r="F240">
            <v>26</v>
          </cell>
          <cell r="G240" t="str">
            <v>O23</v>
          </cell>
          <cell r="H240" t="str">
            <v>女</v>
          </cell>
          <cell r="I240" t="str">
            <v>B2G0046</v>
          </cell>
          <cell r="J240">
            <v>6000</v>
          </cell>
        </row>
        <row r="241">
          <cell r="A241" t="str">
            <v>b30241</v>
          </cell>
          <cell r="B241" t="str">
            <v>赤松　加奈</v>
          </cell>
          <cell r="C241" t="str">
            <v>あかまつ　かな</v>
          </cell>
          <cell r="D241">
            <v>33635</v>
          </cell>
          <cell r="E241">
            <v>43190</v>
          </cell>
          <cell r="F241">
            <v>26</v>
          </cell>
          <cell r="G241" t="str">
            <v>O23</v>
          </cell>
          <cell r="H241" t="str">
            <v>女</v>
          </cell>
          <cell r="I241" t="str">
            <v>B2G0046</v>
          </cell>
          <cell r="J241">
            <v>6000</v>
          </cell>
        </row>
        <row r="242">
          <cell r="A242" t="str">
            <v>b30242</v>
          </cell>
          <cell r="B242" t="str">
            <v>古舘　萌</v>
          </cell>
          <cell r="C242" t="str">
            <v>ふるだて　もえ</v>
          </cell>
          <cell r="D242">
            <v>33335</v>
          </cell>
          <cell r="E242">
            <v>43190</v>
          </cell>
          <cell r="F242">
            <v>26</v>
          </cell>
          <cell r="G242" t="str">
            <v>O23</v>
          </cell>
          <cell r="H242" t="str">
            <v>女</v>
          </cell>
          <cell r="I242" t="str">
            <v>B2G0046</v>
          </cell>
          <cell r="J242">
            <v>6000</v>
          </cell>
        </row>
        <row r="243">
          <cell r="A243" t="str">
            <v>b30243</v>
          </cell>
          <cell r="B243" t="str">
            <v>丸山　彩奈</v>
          </cell>
          <cell r="C243" t="str">
            <v>まるやま　あやな</v>
          </cell>
          <cell r="D243">
            <v>37809</v>
          </cell>
          <cell r="E243">
            <v>43190</v>
          </cell>
          <cell r="F243">
            <v>14</v>
          </cell>
          <cell r="G243" t="str">
            <v>U15</v>
          </cell>
          <cell r="H243" t="str">
            <v>女</v>
          </cell>
          <cell r="I243" t="str">
            <v>B2G0046</v>
          </cell>
          <cell r="J243">
            <v>6000</v>
          </cell>
        </row>
        <row r="244">
          <cell r="A244" t="str">
            <v>b30244</v>
          </cell>
          <cell r="B244" t="str">
            <v>玉山　叶乃</v>
          </cell>
          <cell r="C244" t="str">
            <v>たまやま　かの</v>
          </cell>
          <cell r="D244">
            <v>37866</v>
          </cell>
          <cell r="E244">
            <v>43190</v>
          </cell>
          <cell r="F244">
            <v>14</v>
          </cell>
          <cell r="G244" t="str">
            <v>U15</v>
          </cell>
          <cell r="H244" t="str">
            <v>女</v>
          </cell>
          <cell r="I244" t="str">
            <v>B2G0046</v>
          </cell>
          <cell r="J244">
            <v>6000</v>
          </cell>
        </row>
        <row r="245">
          <cell r="A245" t="str">
            <v>b30245</v>
          </cell>
          <cell r="B245" t="str">
            <v>遠藤　梨紗</v>
          </cell>
          <cell r="C245" t="str">
            <v>えんどう　りさ</v>
          </cell>
          <cell r="D245">
            <v>35868</v>
          </cell>
          <cell r="E245">
            <v>43190</v>
          </cell>
          <cell r="F245">
            <v>20</v>
          </cell>
          <cell r="G245" t="str">
            <v>U22</v>
          </cell>
          <cell r="H245" t="str">
            <v>女</v>
          </cell>
          <cell r="I245" t="str">
            <v>B2G0046</v>
          </cell>
          <cell r="J245">
            <v>6000</v>
          </cell>
        </row>
        <row r="246">
          <cell r="A246" t="str">
            <v>b30246</v>
          </cell>
          <cell r="B246" t="str">
            <v>北舘　紗莉菜</v>
          </cell>
          <cell r="C246" t="str">
            <v>きただて　さりな</v>
          </cell>
          <cell r="D246">
            <v>35200</v>
          </cell>
          <cell r="E246">
            <v>43190</v>
          </cell>
          <cell r="F246">
            <v>21</v>
          </cell>
          <cell r="G246" t="str">
            <v>U22</v>
          </cell>
          <cell r="H246" t="str">
            <v>女</v>
          </cell>
          <cell r="I246" t="str">
            <v>B2F0052</v>
          </cell>
          <cell r="J246">
            <v>6000</v>
          </cell>
        </row>
        <row r="247">
          <cell r="A247" t="str">
            <v>b30247</v>
          </cell>
          <cell r="B247" t="str">
            <v>久保　沙絵</v>
          </cell>
          <cell r="C247" t="str">
            <v>くぼ　さえ</v>
          </cell>
          <cell r="D247">
            <v>34942</v>
          </cell>
          <cell r="E247">
            <v>43190</v>
          </cell>
          <cell r="F247">
            <v>22</v>
          </cell>
          <cell r="G247" t="str">
            <v>U22</v>
          </cell>
          <cell r="H247" t="str">
            <v>女</v>
          </cell>
          <cell r="I247" t="str">
            <v>B2F0052</v>
          </cell>
          <cell r="J247">
            <v>6000</v>
          </cell>
        </row>
        <row r="248">
          <cell r="A248" t="str">
            <v>b30248</v>
          </cell>
          <cell r="B248" t="str">
            <v>渡部　桃子</v>
          </cell>
          <cell r="C248" t="str">
            <v>わたなべ　ももこ</v>
          </cell>
          <cell r="D248">
            <v>35232</v>
          </cell>
          <cell r="E248">
            <v>43190</v>
          </cell>
          <cell r="F248">
            <v>21</v>
          </cell>
          <cell r="G248" t="str">
            <v>U22</v>
          </cell>
          <cell r="H248" t="str">
            <v>女</v>
          </cell>
          <cell r="I248" t="str">
            <v>B2F0052</v>
          </cell>
          <cell r="J248">
            <v>6000</v>
          </cell>
        </row>
        <row r="249">
          <cell r="A249" t="str">
            <v>b30249</v>
          </cell>
          <cell r="B249" t="str">
            <v>小野寺　結華</v>
          </cell>
          <cell r="C249" t="str">
            <v>おのでら　ゆいか</v>
          </cell>
          <cell r="D249">
            <v>38399</v>
          </cell>
          <cell r="E249">
            <v>43190</v>
          </cell>
          <cell r="F249">
            <v>13</v>
          </cell>
          <cell r="G249" t="str">
            <v>U15</v>
          </cell>
          <cell r="H249" t="str">
            <v>女</v>
          </cell>
          <cell r="I249" t="str">
            <v>B2G0053</v>
          </cell>
          <cell r="J249">
            <v>6000</v>
          </cell>
        </row>
        <row r="250">
          <cell r="A250" t="str">
            <v>b30251</v>
          </cell>
          <cell r="B250" t="str">
            <v>加藤　日葉里</v>
          </cell>
          <cell r="C250" t="str">
            <v>かとう　ひより</v>
          </cell>
          <cell r="D250">
            <v>38206</v>
          </cell>
          <cell r="E250">
            <v>43190</v>
          </cell>
          <cell r="F250">
            <v>13</v>
          </cell>
          <cell r="G250" t="str">
            <v>U15</v>
          </cell>
          <cell r="H250" t="str">
            <v>女</v>
          </cell>
          <cell r="I250" t="str">
            <v>B2G0053</v>
          </cell>
          <cell r="J250">
            <v>6000</v>
          </cell>
        </row>
        <row r="251">
          <cell r="A251" t="str">
            <v>b30252</v>
          </cell>
          <cell r="B251" t="str">
            <v>加藤　波音</v>
          </cell>
          <cell r="C251" t="str">
            <v>かとう　はのん</v>
          </cell>
          <cell r="D251">
            <v>39272</v>
          </cell>
          <cell r="E251">
            <v>43190</v>
          </cell>
          <cell r="F251">
            <v>10</v>
          </cell>
          <cell r="G251" t="str">
            <v>U12</v>
          </cell>
          <cell r="H251" t="str">
            <v>女</v>
          </cell>
          <cell r="I251" t="str">
            <v>B2G0053</v>
          </cell>
          <cell r="J251">
            <v>6000</v>
          </cell>
        </row>
        <row r="252">
          <cell r="A252" t="str">
            <v>b30253</v>
          </cell>
          <cell r="B252" t="str">
            <v>中村　花</v>
          </cell>
          <cell r="C252" t="str">
            <v>なかむら　はな</v>
          </cell>
          <cell r="D252">
            <v>39398</v>
          </cell>
          <cell r="E252">
            <v>43190</v>
          </cell>
          <cell r="F252">
            <v>10</v>
          </cell>
          <cell r="G252" t="str">
            <v>U12</v>
          </cell>
          <cell r="H252" t="str">
            <v>女</v>
          </cell>
          <cell r="I252" t="str">
            <v>B2G0053</v>
          </cell>
          <cell r="J252">
            <v>6000</v>
          </cell>
        </row>
        <row r="253">
          <cell r="A253" t="str">
            <v>b30254</v>
          </cell>
          <cell r="B253" t="str">
            <v>澤村　華琳</v>
          </cell>
          <cell r="C253" t="str">
            <v>さわむら　かりん</v>
          </cell>
          <cell r="D253">
            <v>39055</v>
          </cell>
          <cell r="E253">
            <v>43190</v>
          </cell>
          <cell r="F253">
            <v>11</v>
          </cell>
          <cell r="G253" t="str">
            <v>U12</v>
          </cell>
          <cell r="H253" t="str">
            <v>女</v>
          </cell>
          <cell r="I253" t="str">
            <v>B2G0053</v>
          </cell>
          <cell r="J253">
            <v>6000</v>
          </cell>
        </row>
        <row r="254">
          <cell r="A254" t="str">
            <v>b30255</v>
          </cell>
          <cell r="B254" t="str">
            <v>照井　柊色</v>
          </cell>
          <cell r="C254" t="str">
            <v>てるい　ひいろ</v>
          </cell>
          <cell r="D254">
            <v>39068</v>
          </cell>
          <cell r="E254">
            <v>43190</v>
          </cell>
          <cell r="F254">
            <v>11</v>
          </cell>
          <cell r="G254" t="str">
            <v>U12</v>
          </cell>
          <cell r="H254" t="str">
            <v>女</v>
          </cell>
          <cell r="I254" t="str">
            <v>B2G0053</v>
          </cell>
          <cell r="J254">
            <v>6000</v>
          </cell>
        </row>
        <row r="255">
          <cell r="A255" t="str">
            <v>b30256</v>
          </cell>
          <cell r="B255" t="str">
            <v>照井　茉色</v>
          </cell>
          <cell r="C255" t="str">
            <v>てるい　まひろ</v>
          </cell>
          <cell r="D255">
            <v>39811</v>
          </cell>
          <cell r="E255">
            <v>43190</v>
          </cell>
          <cell r="F255">
            <v>9</v>
          </cell>
          <cell r="G255" t="str">
            <v>U9</v>
          </cell>
          <cell r="H255" t="str">
            <v>女</v>
          </cell>
          <cell r="I255" t="str">
            <v>B2G0053</v>
          </cell>
          <cell r="J255">
            <v>6000</v>
          </cell>
        </row>
        <row r="256">
          <cell r="A256" t="str">
            <v>b30257</v>
          </cell>
          <cell r="B256" t="str">
            <v>肥田　暖乃</v>
          </cell>
          <cell r="C256" t="str">
            <v>こえた　はるの</v>
          </cell>
          <cell r="D256">
            <v>39861</v>
          </cell>
          <cell r="E256">
            <v>43190</v>
          </cell>
          <cell r="F256">
            <v>9</v>
          </cell>
          <cell r="G256" t="str">
            <v>U9</v>
          </cell>
          <cell r="H256" t="str">
            <v>女</v>
          </cell>
          <cell r="I256" t="str">
            <v>B2G0053</v>
          </cell>
          <cell r="J256">
            <v>6000</v>
          </cell>
        </row>
        <row r="257">
          <cell r="A257" t="str">
            <v>b30258</v>
          </cell>
          <cell r="B257" t="str">
            <v>多田　海恋</v>
          </cell>
          <cell r="C257" t="str">
            <v>ただ　かれん</v>
          </cell>
          <cell r="D257">
            <v>38568</v>
          </cell>
          <cell r="E257">
            <v>43190</v>
          </cell>
          <cell r="F257">
            <v>12</v>
          </cell>
          <cell r="G257" t="str">
            <v>U12</v>
          </cell>
          <cell r="H257" t="str">
            <v>女</v>
          </cell>
          <cell r="I257" t="str">
            <v>B2G0053</v>
          </cell>
          <cell r="J257">
            <v>6000</v>
          </cell>
        </row>
        <row r="258">
          <cell r="A258" t="str">
            <v>b30259</v>
          </cell>
          <cell r="B258" t="str">
            <v>田中　美羽</v>
          </cell>
          <cell r="C258" t="str">
            <v>たなか　みう</v>
          </cell>
          <cell r="D258">
            <v>39766</v>
          </cell>
          <cell r="E258">
            <v>43190</v>
          </cell>
          <cell r="F258">
            <v>9</v>
          </cell>
          <cell r="G258" t="str">
            <v>U9</v>
          </cell>
          <cell r="H258" t="str">
            <v>女</v>
          </cell>
          <cell r="I258" t="str">
            <v>B2G0053</v>
          </cell>
          <cell r="J258">
            <v>6000</v>
          </cell>
        </row>
        <row r="259">
          <cell r="A259" t="str">
            <v>b30260</v>
          </cell>
          <cell r="B259" t="str">
            <v>工藤　虹心</v>
          </cell>
          <cell r="C259" t="str">
            <v>くどう　にこ</v>
          </cell>
          <cell r="D259">
            <v>38598</v>
          </cell>
          <cell r="E259">
            <v>43190</v>
          </cell>
          <cell r="F259">
            <v>12</v>
          </cell>
          <cell r="G259" t="str">
            <v>U12</v>
          </cell>
          <cell r="H259" t="str">
            <v>女</v>
          </cell>
          <cell r="I259" t="str">
            <v>B2G0053</v>
          </cell>
          <cell r="J259">
            <v>6000</v>
          </cell>
        </row>
        <row r="260">
          <cell r="A260" t="str">
            <v>b30261</v>
          </cell>
          <cell r="B260" t="str">
            <v>佐藤　璃乃</v>
          </cell>
          <cell r="C260" t="str">
            <v>さとう　りの</v>
          </cell>
          <cell r="D260">
            <v>38097</v>
          </cell>
          <cell r="E260">
            <v>43190</v>
          </cell>
          <cell r="F260">
            <v>13</v>
          </cell>
          <cell r="G260" t="str">
            <v>U15</v>
          </cell>
          <cell r="H260" t="str">
            <v>女</v>
          </cell>
          <cell r="I260" t="str">
            <v>B2G0053</v>
          </cell>
          <cell r="J260">
            <v>6000</v>
          </cell>
        </row>
        <row r="261">
          <cell r="A261" t="str">
            <v>b30262</v>
          </cell>
          <cell r="B261" t="str">
            <v>入江　結愛</v>
          </cell>
          <cell r="C261" t="str">
            <v>いりえ　ゆな</v>
          </cell>
          <cell r="D261">
            <v>40450</v>
          </cell>
          <cell r="E261">
            <v>43190</v>
          </cell>
          <cell r="F261">
            <v>7</v>
          </cell>
          <cell r="G261" t="str">
            <v>U9</v>
          </cell>
          <cell r="H261" t="str">
            <v>女</v>
          </cell>
          <cell r="I261" t="str">
            <v>B2G0053</v>
          </cell>
          <cell r="J261">
            <v>6000</v>
          </cell>
        </row>
        <row r="262">
          <cell r="A262" t="str">
            <v>b30263</v>
          </cell>
          <cell r="B262" t="str">
            <v>松田　渚</v>
          </cell>
          <cell r="C262" t="str">
            <v>まつだ　なぎさ</v>
          </cell>
          <cell r="D262">
            <v>36007</v>
          </cell>
          <cell r="E262">
            <v>43190</v>
          </cell>
          <cell r="F262">
            <v>19</v>
          </cell>
          <cell r="G262" t="str">
            <v>U22</v>
          </cell>
          <cell r="H262" t="str">
            <v>女</v>
          </cell>
          <cell r="I262" t="str">
            <v>B4E0029</v>
          </cell>
          <cell r="J262">
            <v>6000</v>
          </cell>
        </row>
        <row r="263">
          <cell r="A263" t="str">
            <v>b30264</v>
          </cell>
          <cell r="B263" t="str">
            <v>齊藤　未羽</v>
          </cell>
          <cell r="C263" t="str">
            <v>さいとう　みう</v>
          </cell>
          <cell r="D263">
            <v>36023</v>
          </cell>
          <cell r="E263">
            <v>43190</v>
          </cell>
          <cell r="F263">
            <v>19</v>
          </cell>
          <cell r="G263" t="str">
            <v>U22</v>
          </cell>
          <cell r="H263" t="str">
            <v>女</v>
          </cell>
          <cell r="I263" t="str">
            <v>B4E0029</v>
          </cell>
          <cell r="J263">
            <v>6000</v>
          </cell>
        </row>
        <row r="264">
          <cell r="A264" t="str">
            <v>b30265</v>
          </cell>
          <cell r="B264" t="str">
            <v>加賀　玲菜</v>
          </cell>
          <cell r="C264" t="str">
            <v>かが　れいな</v>
          </cell>
          <cell r="D264">
            <v>36209</v>
          </cell>
          <cell r="E264">
            <v>43190</v>
          </cell>
          <cell r="F264">
            <v>19</v>
          </cell>
          <cell r="G264" t="str">
            <v>U22</v>
          </cell>
          <cell r="H264" t="str">
            <v>女</v>
          </cell>
          <cell r="I264" t="str">
            <v>B4E0029</v>
          </cell>
          <cell r="J264">
            <v>6000</v>
          </cell>
        </row>
        <row r="265">
          <cell r="A265" t="str">
            <v>b30266</v>
          </cell>
          <cell r="B265" t="str">
            <v>関　桃花</v>
          </cell>
          <cell r="C265" t="str">
            <v>せき　ももか</v>
          </cell>
          <cell r="D265">
            <v>36209</v>
          </cell>
          <cell r="E265">
            <v>43190</v>
          </cell>
          <cell r="F265">
            <v>19</v>
          </cell>
          <cell r="G265" t="str">
            <v>U22</v>
          </cell>
          <cell r="H265" t="str">
            <v>女</v>
          </cell>
          <cell r="I265" t="str">
            <v>B4E0029</v>
          </cell>
          <cell r="J265">
            <v>6000</v>
          </cell>
        </row>
        <row r="266">
          <cell r="A266" t="str">
            <v>b30267</v>
          </cell>
          <cell r="B266" t="str">
            <v>竹澤　藍里</v>
          </cell>
          <cell r="C266" t="str">
            <v>たけざわ　あいり</v>
          </cell>
          <cell r="D266">
            <v>36240</v>
          </cell>
          <cell r="E266">
            <v>43190</v>
          </cell>
          <cell r="F266">
            <v>19</v>
          </cell>
          <cell r="G266" t="str">
            <v>U22</v>
          </cell>
          <cell r="H266" t="str">
            <v>女</v>
          </cell>
          <cell r="I266" t="str">
            <v>B4E0029</v>
          </cell>
          <cell r="J266">
            <v>6000</v>
          </cell>
        </row>
        <row r="267">
          <cell r="A267" t="str">
            <v>b30268</v>
          </cell>
          <cell r="B267" t="str">
            <v>斎藤　栞</v>
          </cell>
          <cell r="C267" t="str">
            <v>さいとう　しおり</v>
          </cell>
          <cell r="D267">
            <v>36505</v>
          </cell>
          <cell r="E267">
            <v>43190</v>
          </cell>
          <cell r="F267">
            <v>18</v>
          </cell>
          <cell r="G267" t="str">
            <v>U18</v>
          </cell>
          <cell r="H267" t="str">
            <v>女</v>
          </cell>
          <cell r="I267" t="str">
            <v>B4E0029</v>
          </cell>
          <cell r="J267">
            <v>6000</v>
          </cell>
        </row>
        <row r="268">
          <cell r="A268" t="str">
            <v>b30269</v>
          </cell>
          <cell r="B268" t="str">
            <v>五十嵐　唯</v>
          </cell>
          <cell r="C268" t="str">
            <v>いがらし　ゆい</v>
          </cell>
          <cell r="D268">
            <v>36521</v>
          </cell>
          <cell r="E268">
            <v>43190</v>
          </cell>
          <cell r="F268">
            <v>18</v>
          </cell>
          <cell r="G268" t="str">
            <v>U18</v>
          </cell>
          <cell r="H268" t="str">
            <v>女</v>
          </cell>
          <cell r="I268" t="str">
            <v>B4E0029</v>
          </cell>
          <cell r="J268">
            <v>6000</v>
          </cell>
        </row>
        <row r="269">
          <cell r="A269" t="str">
            <v>b30270</v>
          </cell>
          <cell r="B269" t="str">
            <v>小野崎　七菜子</v>
          </cell>
          <cell r="C269" t="str">
            <v>おのざき　ななこ</v>
          </cell>
          <cell r="D269">
            <v>36483</v>
          </cell>
          <cell r="E269">
            <v>43190</v>
          </cell>
          <cell r="F269">
            <v>18</v>
          </cell>
          <cell r="G269" t="str">
            <v>U18</v>
          </cell>
          <cell r="H269" t="str">
            <v>女</v>
          </cell>
          <cell r="I269" t="str">
            <v>B4G0003</v>
          </cell>
          <cell r="J269">
            <v>6000</v>
          </cell>
        </row>
        <row r="270">
          <cell r="A270" t="str">
            <v>b30271</v>
          </cell>
          <cell r="B270" t="str">
            <v>工藤　萌華</v>
          </cell>
          <cell r="C270" t="str">
            <v>くどう　もえか</v>
          </cell>
          <cell r="D270">
            <v>36691</v>
          </cell>
          <cell r="E270">
            <v>43190</v>
          </cell>
          <cell r="F270">
            <v>17</v>
          </cell>
          <cell r="G270" t="str">
            <v>U18</v>
          </cell>
          <cell r="H270" t="str">
            <v>女</v>
          </cell>
          <cell r="I270" t="str">
            <v>B4E0029</v>
          </cell>
          <cell r="J270">
            <v>6000</v>
          </cell>
        </row>
        <row r="271">
          <cell r="A271" t="str">
            <v>b30272</v>
          </cell>
          <cell r="B271" t="str">
            <v>松田　輝</v>
          </cell>
          <cell r="C271" t="str">
            <v>まつだ　ひかる</v>
          </cell>
          <cell r="D271">
            <v>36907</v>
          </cell>
          <cell r="E271">
            <v>43190</v>
          </cell>
          <cell r="F271">
            <v>17</v>
          </cell>
          <cell r="G271" t="str">
            <v>U18</v>
          </cell>
          <cell r="H271" t="str">
            <v>女</v>
          </cell>
          <cell r="I271" t="str">
            <v>B4E0029</v>
          </cell>
          <cell r="J271">
            <v>6000</v>
          </cell>
        </row>
        <row r="272">
          <cell r="A272" t="str">
            <v>b30273</v>
          </cell>
          <cell r="B272" t="str">
            <v>千葉　京香</v>
          </cell>
          <cell r="C272" t="str">
            <v>ちば　きょうこ</v>
          </cell>
          <cell r="D272">
            <v>36886</v>
          </cell>
          <cell r="E272">
            <v>43190</v>
          </cell>
          <cell r="F272">
            <v>17</v>
          </cell>
          <cell r="G272" t="str">
            <v>U18</v>
          </cell>
          <cell r="H272" t="str">
            <v>女</v>
          </cell>
          <cell r="I272" t="str">
            <v>B4E0029</v>
          </cell>
          <cell r="J272">
            <v>6000</v>
          </cell>
        </row>
        <row r="273">
          <cell r="A273" t="str">
            <v>b30274</v>
          </cell>
          <cell r="B273" t="str">
            <v>佐藤　綾花</v>
          </cell>
          <cell r="C273" t="str">
            <v>さとう　あやか</v>
          </cell>
          <cell r="D273">
            <v>36715</v>
          </cell>
          <cell r="E273">
            <v>43190</v>
          </cell>
          <cell r="F273">
            <v>17</v>
          </cell>
          <cell r="G273" t="str">
            <v>U18</v>
          </cell>
          <cell r="H273" t="str">
            <v>女</v>
          </cell>
          <cell r="I273" t="str">
            <v>B4E0029</v>
          </cell>
          <cell r="J273">
            <v>6000</v>
          </cell>
        </row>
        <row r="274">
          <cell r="A274" t="str">
            <v>b30275</v>
          </cell>
          <cell r="B274" t="str">
            <v>阿部　美桜</v>
          </cell>
          <cell r="C274" t="str">
            <v>あべ　みお</v>
          </cell>
          <cell r="D274">
            <v>37330</v>
          </cell>
          <cell r="E274">
            <v>43190</v>
          </cell>
          <cell r="F274">
            <v>16</v>
          </cell>
          <cell r="G274" t="str">
            <v>U18</v>
          </cell>
          <cell r="H274" t="str">
            <v>女</v>
          </cell>
          <cell r="I274" t="str">
            <v>B5G0007</v>
          </cell>
          <cell r="J274">
            <v>6000</v>
          </cell>
        </row>
        <row r="275">
          <cell r="A275" t="str">
            <v>b30276</v>
          </cell>
          <cell r="B275" t="str">
            <v>五戸　菜摘</v>
          </cell>
          <cell r="C275" t="str">
            <v>ごと　なつみ</v>
          </cell>
          <cell r="D275">
            <v>36614</v>
          </cell>
          <cell r="E275">
            <v>43190</v>
          </cell>
          <cell r="F275">
            <v>18</v>
          </cell>
          <cell r="G275" t="str">
            <v>U18</v>
          </cell>
          <cell r="H275" t="str">
            <v>女</v>
          </cell>
          <cell r="I275" t="str">
            <v>B5G0006</v>
          </cell>
          <cell r="J275">
            <v>6000</v>
          </cell>
        </row>
        <row r="276">
          <cell r="A276" t="str">
            <v>b30277</v>
          </cell>
          <cell r="B276" t="str">
            <v>久坂　琴陽</v>
          </cell>
          <cell r="C276" t="str">
            <v>くさか　こはる</v>
          </cell>
          <cell r="D276">
            <v>38371</v>
          </cell>
          <cell r="E276">
            <v>43190</v>
          </cell>
          <cell r="F276">
            <v>13</v>
          </cell>
          <cell r="G276" t="str">
            <v>U15</v>
          </cell>
          <cell r="H276" t="str">
            <v>女</v>
          </cell>
          <cell r="I276" t="str">
            <v>B5G0006</v>
          </cell>
          <cell r="J276">
            <v>6000</v>
          </cell>
        </row>
        <row r="277">
          <cell r="A277" t="str">
            <v>b30278</v>
          </cell>
          <cell r="B277" t="str">
            <v>長谷川　侑紀</v>
          </cell>
          <cell r="C277" t="str">
            <v>はせがわ　ゆき</v>
          </cell>
          <cell r="D277">
            <v>39002</v>
          </cell>
          <cell r="E277">
            <v>43190</v>
          </cell>
          <cell r="F277">
            <v>11</v>
          </cell>
          <cell r="G277" t="str">
            <v>U12</v>
          </cell>
          <cell r="H277" t="str">
            <v>女</v>
          </cell>
          <cell r="I277" t="str">
            <v>B5G0006</v>
          </cell>
          <cell r="J277">
            <v>6000</v>
          </cell>
        </row>
        <row r="278">
          <cell r="A278" t="str">
            <v>b30279</v>
          </cell>
          <cell r="B278" t="str">
            <v>佐藤　真央</v>
          </cell>
          <cell r="C278" t="str">
            <v>さとう　まお</v>
          </cell>
          <cell r="D278">
            <v>37747</v>
          </cell>
          <cell r="E278">
            <v>43190</v>
          </cell>
          <cell r="F278">
            <v>14</v>
          </cell>
          <cell r="G278" t="str">
            <v>U15</v>
          </cell>
          <cell r="H278" t="str">
            <v>女</v>
          </cell>
          <cell r="I278" t="str">
            <v>B5G0006</v>
          </cell>
          <cell r="J278">
            <v>6000</v>
          </cell>
        </row>
        <row r="279">
          <cell r="A279" t="str">
            <v>b30280</v>
          </cell>
          <cell r="B279" t="str">
            <v>中川原　瑞葵</v>
          </cell>
          <cell r="C279" t="str">
            <v>なかがわら　みずき</v>
          </cell>
          <cell r="D279">
            <v>38805</v>
          </cell>
          <cell r="E279">
            <v>43190</v>
          </cell>
          <cell r="F279">
            <v>12</v>
          </cell>
          <cell r="G279" t="str">
            <v>U12</v>
          </cell>
          <cell r="H279" t="str">
            <v>女</v>
          </cell>
          <cell r="I279" t="str">
            <v>B1C0039</v>
          </cell>
          <cell r="J279">
            <v>6000</v>
          </cell>
        </row>
        <row r="280">
          <cell r="A280" t="str">
            <v>b30281</v>
          </cell>
          <cell r="B280" t="str">
            <v>石鉢　こころ</v>
          </cell>
          <cell r="C280" t="str">
            <v>いしのはち　こころ</v>
          </cell>
          <cell r="D280">
            <v>38752</v>
          </cell>
          <cell r="E280">
            <v>43190</v>
          </cell>
          <cell r="F280">
            <v>12</v>
          </cell>
          <cell r="G280" t="str">
            <v>U12</v>
          </cell>
          <cell r="H280" t="str">
            <v>女</v>
          </cell>
          <cell r="I280" t="str">
            <v>B1C0039</v>
          </cell>
          <cell r="J280">
            <v>6000</v>
          </cell>
        </row>
        <row r="281">
          <cell r="A281" t="str">
            <v>b30282</v>
          </cell>
          <cell r="B281" t="str">
            <v>澤田　妃花</v>
          </cell>
          <cell r="C281" t="str">
            <v>さわだ　ひな</v>
          </cell>
          <cell r="D281">
            <v>38585</v>
          </cell>
          <cell r="E281">
            <v>43190</v>
          </cell>
          <cell r="F281">
            <v>12</v>
          </cell>
          <cell r="G281" t="str">
            <v>U12</v>
          </cell>
          <cell r="H281" t="str">
            <v>女</v>
          </cell>
          <cell r="I281" t="str">
            <v>B1C0039</v>
          </cell>
          <cell r="J281">
            <v>6000</v>
          </cell>
        </row>
        <row r="282">
          <cell r="A282" t="str">
            <v>b30283</v>
          </cell>
          <cell r="B282" t="str">
            <v>竹内　琉菜</v>
          </cell>
          <cell r="C282" t="str">
            <v>たけうち　るな</v>
          </cell>
          <cell r="D282">
            <v>39070</v>
          </cell>
          <cell r="E282">
            <v>43190</v>
          </cell>
          <cell r="F282">
            <v>11</v>
          </cell>
          <cell r="G282" t="str">
            <v>U12</v>
          </cell>
          <cell r="H282" t="str">
            <v>女</v>
          </cell>
          <cell r="I282" t="str">
            <v>B4G0003</v>
          </cell>
          <cell r="J282">
            <v>6000</v>
          </cell>
        </row>
        <row r="283">
          <cell r="A283" t="str">
            <v>b30284</v>
          </cell>
          <cell r="B283" t="str">
            <v>佐藤　翠</v>
          </cell>
          <cell r="C283" t="str">
            <v>さとう　すい</v>
          </cell>
          <cell r="D283">
            <v>40188</v>
          </cell>
          <cell r="E283">
            <v>43190</v>
          </cell>
          <cell r="F283">
            <v>8</v>
          </cell>
          <cell r="G283" t="str">
            <v>U9</v>
          </cell>
          <cell r="H283" t="str">
            <v>女</v>
          </cell>
          <cell r="I283" t="str">
            <v>B4G0003</v>
          </cell>
          <cell r="J283">
            <v>6000</v>
          </cell>
        </row>
        <row r="284">
          <cell r="A284" t="str">
            <v>b30285</v>
          </cell>
          <cell r="B284" t="str">
            <v>齊藤　彩乃</v>
          </cell>
          <cell r="C284" t="str">
            <v>さいとう　あやの</v>
          </cell>
          <cell r="D284">
            <v>37895</v>
          </cell>
          <cell r="E284">
            <v>43190</v>
          </cell>
          <cell r="F284">
            <v>14</v>
          </cell>
          <cell r="G284" t="str">
            <v>U15</v>
          </cell>
          <cell r="H284" t="str">
            <v>女</v>
          </cell>
          <cell r="I284" t="str">
            <v>B4G0003</v>
          </cell>
          <cell r="J284">
            <v>6000</v>
          </cell>
        </row>
        <row r="285">
          <cell r="A285" t="str">
            <v>b30286</v>
          </cell>
          <cell r="B285" t="str">
            <v>藤原　萌子</v>
          </cell>
          <cell r="C285" t="str">
            <v>ふじわら　もえこ</v>
          </cell>
          <cell r="D285">
            <v>37792</v>
          </cell>
          <cell r="E285">
            <v>43190</v>
          </cell>
          <cell r="F285">
            <v>14</v>
          </cell>
          <cell r="G285" t="str">
            <v>U15</v>
          </cell>
          <cell r="H285" t="str">
            <v>女</v>
          </cell>
          <cell r="I285" t="str">
            <v>B4G0003</v>
          </cell>
          <cell r="J285">
            <v>6000</v>
          </cell>
        </row>
        <row r="286">
          <cell r="A286" t="str">
            <v>b30287</v>
          </cell>
          <cell r="B286" t="str">
            <v>高橋　采夢</v>
          </cell>
          <cell r="C286" t="str">
            <v>たかはし　あゆ</v>
          </cell>
          <cell r="D286">
            <v>37840</v>
          </cell>
          <cell r="E286">
            <v>43190</v>
          </cell>
          <cell r="F286">
            <v>14</v>
          </cell>
          <cell r="G286" t="str">
            <v>U15</v>
          </cell>
          <cell r="H286" t="str">
            <v>女</v>
          </cell>
          <cell r="I286" t="str">
            <v>B4G0003</v>
          </cell>
          <cell r="J286">
            <v>6000</v>
          </cell>
        </row>
        <row r="287">
          <cell r="A287" t="str">
            <v>b30288</v>
          </cell>
          <cell r="B287" t="str">
            <v>高橋　芙実</v>
          </cell>
          <cell r="C287" t="str">
            <v>たかはし　ふみ</v>
          </cell>
          <cell r="D287">
            <v>36843</v>
          </cell>
          <cell r="E287">
            <v>43190</v>
          </cell>
          <cell r="F287">
            <v>17</v>
          </cell>
          <cell r="G287" t="str">
            <v>U18</v>
          </cell>
          <cell r="H287" t="str">
            <v>女</v>
          </cell>
          <cell r="I287" t="str">
            <v>B4G0003</v>
          </cell>
          <cell r="J287">
            <v>6000</v>
          </cell>
        </row>
        <row r="288">
          <cell r="A288" t="str">
            <v>b30289</v>
          </cell>
          <cell r="B288" t="str">
            <v>堀井　明日香</v>
          </cell>
          <cell r="C288" t="str">
            <v>ほりい　あすか</v>
          </cell>
          <cell r="D288">
            <v>36671</v>
          </cell>
          <cell r="E288">
            <v>43190</v>
          </cell>
          <cell r="F288">
            <v>17</v>
          </cell>
          <cell r="G288" t="str">
            <v>U18</v>
          </cell>
          <cell r="H288" t="str">
            <v>女</v>
          </cell>
          <cell r="I288" t="str">
            <v>B4G0003</v>
          </cell>
          <cell r="J288">
            <v>6000</v>
          </cell>
        </row>
        <row r="289">
          <cell r="A289" t="str">
            <v>b30290</v>
          </cell>
          <cell r="B289" t="str">
            <v>髙橋　瑠香</v>
          </cell>
          <cell r="C289" t="str">
            <v>たかはし　るか</v>
          </cell>
          <cell r="D289">
            <v>36728</v>
          </cell>
          <cell r="E289">
            <v>43190</v>
          </cell>
          <cell r="F289">
            <v>17</v>
          </cell>
          <cell r="G289" t="str">
            <v>U18</v>
          </cell>
          <cell r="H289" t="str">
            <v>女</v>
          </cell>
          <cell r="I289" t="str">
            <v>B4G0003</v>
          </cell>
          <cell r="J289">
            <v>6000</v>
          </cell>
        </row>
        <row r="290">
          <cell r="A290" t="str">
            <v>b30291</v>
          </cell>
          <cell r="B290" t="str">
            <v>福島　妃南</v>
          </cell>
          <cell r="C290" t="str">
            <v>ふくしま　ひな</v>
          </cell>
          <cell r="D290">
            <v>38148</v>
          </cell>
          <cell r="E290">
            <v>43190</v>
          </cell>
          <cell r="F290">
            <v>13</v>
          </cell>
          <cell r="G290" t="str">
            <v>U15</v>
          </cell>
          <cell r="H290" t="str">
            <v>女</v>
          </cell>
          <cell r="I290" t="str">
            <v>B1C0038</v>
          </cell>
          <cell r="J290">
            <v>6000</v>
          </cell>
        </row>
        <row r="291">
          <cell r="A291" t="str">
            <v>b30292</v>
          </cell>
          <cell r="B291" t="str">
            <v>工藤　千聖</v>
          </cell>
          <cell r="C291" t="str">
            <v>くどう　ちさと</v>
          </cell>
          <cell r="D291">
            <v>38097</v>
          </cell>
          <cell r="E291">
            <v>43190</v>
          </cell>
          <cell r="F291">
            <v>13</v>
          </cell>
          <cell r="G291" t="str">
            <v>U15</v>
          </cell>
          <cell r="H291" t="str">
            <v>女</v>
          </cell>
          <cell r="I291" t="str">
            <v>B1C0038</v>
          </cell>
          <cell r="J291">
            <v>6000</v>
          </cell>
        </row>
        <row r="292">
          <cell r="A292" t="str">
            <v>b30293</v>
          </cell>
          <cell r="B292" t="str">
            <v>柴田　彩歩</v>
          </cell>
          <cell r="C292" t="str">
            <v>しばた　さほ</v>
          </cell>
          <cell r="D292">
            <v>38433</v>
          </cell>
          <cell r="E292">
            <v>43190</v>
          </cell>
          <cell r="F292">
            <v>13</v>
          </cell>
          <cell r="G292" t="str">
            <v>U15</v>
          </cell>
          <cell r="H292" t="str">
            <v>女</v>
          </cell>
          <cell r="I292" t="str">
            <v>B1C0038</v>
          </cell>
          <cell r="J292">
            <v>6000</v>
          </cell>
        </row>
        <row r="293">
          <cell r="A293" t="str">
            <v>b30294</v>
          </cell>
          <cell r="B293" t="str">
            <v>中野渡　櫻子</v>
          </cell>
          <cell r="C293" t="str">
            <v>なかのわたり　さくらこ</v>
          </cell>
          <cell r="D293">
            <v>38790</v>
          </cell>
          <cell r="E293">
            <v>43190</v>
          </cell>
          <cell r="F293">
            <v>12</v>
          </cell>
          <cell r="G293" t="str">
            <v>U12</v>
          </cell>
          <cell r="H293" t="str">
            <v>女</v>
          </cell>
          <cell r="I293" t="str">
            <v>B1C0038</v>
          </cell>
          <cell r="J293">
            <v>6000</v>
          </cell>
        </row>
        <row r="294">
          <cell r="A294" t="str">
            <v>b30295</v>
          </cell>
          <cell r="B294" t="str">
            <v>木村　稟</v>
          </cell>
          <cell r="C294" t="str">
            <v>きむら　りん</v>
          </cell>
          <cell r="D294">
            <v>38576</v>
          </cell>
          <cell r="E294">
            <v>43190</v>
          </cell>
          <cell r="F294">
            <v>12</v>
          </cell>
          <cell r="G294" t="str">
            <v>U12</v>
          </cell>
          <cell r="H294" t="str">
            <v>女</v>
          </cell>
          <cell r="I294" t="str">
            <v>B1C0038</v>
          </cell>
          <cell r="J294">
            <v>6000</v>
          </cell>
        </row>
        <row r="295">
          <cell r="A295" t="str">
            <v>b30296</v>
          </cell>
          <cell r="B295" t="str">
            <v>黒坂　美空</v>
          </cell>
          <cell r="C295" t="str">
            <v>くろさか　みく</v>
          </cell>
          <cell r="D295">
            <v>39008</v>
          </cell>
          <cell r="E295">
            <v>43190</v>
          </cell>
          <cell r="F295">
            <v>11</v>
          </cell>
          <cell r="G295" t="str">
            <v>U12</v>
          </cell>
          <cell r="H295" t="str">
            <v>女</v>
          </cell>
          <cell r="I295" t="str">
            <v>B1C0038</v>
          </cell>
          <cell r="J295">
            <v>6000</v>
          </cell>
        </row>
        <row r="296">
          <cell r="A296" t="str">
            <v>b30297</v>
          </cell>
          <cell r="B296" t="str">
            <v>田頭　愛未花</v>
          </cell>
          <cell r="C296" t="str">
            <v>たがしら　あみか</v>
          </cell>
          <cell r="D296">
            <v>38063</v>
          </cell>
          <cell r="E296">
            <v>43190</v>
          </cell>
          <cell r="F296">
            <v>14</v>
          </cell>
          <cell r="G296" t="str">
            <v>U15</v>
          </cell>
          <cell r="H296" t="str">
            <v>女</v>
          </cell>
          <cell r="I296" t="str">
            <v>B2G0002</v>
          </cell>
          <cell r="J296">
            <v>6000</v>
          </cell>
        </row>
        <row r="297">
          <cell r="A297" t="str">
            <v>b30298</v>
          </cell>
          <cell r="B297" t="str">
            <v>冨士　玲奈</v>
          </cell>
          <cell r="C297" t="str">
            <v>ふじ　れいな</v>
          </cell>
          <cell r="D297">
            <v>37907</v>
          </cell>
          <cell r="E297">
            <v>43190</v>
          </cell>
          <cell r="F297">
            <v>14</v>
          </cell>
          <cell r="G297" t="str">
            <v>U15</v>
          </cell>
          <cell r="H297" t="str">
            <v>女</v>
          </cell>
          <cell r="I297" t="str">
            <v>B2G0002</v>
          </cell>
          <cell r="J297">
            <v>6000</v>
          </cell>
        </row>
        <row r="298">
          <cell r="A298" t="str">
            <v>b30299</v>
          </cell>
          <cell r="B298" t="str">
            <v>岩渕　菜乃</v>
          </cell>
          <cell r="C298" t="str">
            <v>いわぶち　なの</v>
          </cell>
          <cell r="D298">
            <v>36037</v>
          </cell>
          <cell r="E298">
            <v>43190</v>
          </cell>
          <cell r="F298">
            <v>19</v>
          </cell>
          <cell r="G298" t="str">
            <v>U22</v>
          </cell>
          <cell r="H298" t="str">
            <v>女</v>
          </cell>
          <cell r="I298" t="str">
            <v>B2G0002</v>
          </cell>
          <cell r="J298">
            <v>6000</v>
          </cell>
        </row>
        <row r="299">
          <cell r="A299" t="str">
            <v>b30300</v>
          </cell>
          <cell r="B299" t="str">
            <v>菅原　花杏</v>
          </cell>
          <cell r="C299" t="str">
            <v>すがわら　かのん</v>
          </cell>
          <cell r="D299">
            <v>38170</v>
          </cell>
          <cell r="E299">
            <v>43190</v>
          </cell>
          <cell r="F299">
            <v>13</v>
          </cell>
          <cell r="G299" t="str">
            <v>U15</v>
          </cell>
          <cell r="H299" t="str">
            <v>女</v>
          </cell>
          <cell r="I299" t="str">
            <v>B2G0002</v>
          </cell>
          <cell r="J299">
            <v>6000</v>
          </cell>
        </row>
        <row r="300">
          <cell r="A300" t="str">
            <v>b30301</v>
          </cell>
          <cell r="B300" t="str">
            <v>菅原　柚菜</v>
          </cell>
          <cell r="C300" t="str">
            <v>すがわら　ゆいな</v>
          </cell>
          <cell r="D300">
            <v>38548</v>
          </cell>
          <cell r="E300">
            <v>43190</v>
          </cell>
          <cell r="F300">
            <v>12</v>
          </cell>
          <cell r="G300" t="str">
            <v>U12</v>
          </cell>
          <cell r="H300" t="str">
            <v>女</v>
          </cell>
          <cell r="I300" t="str">
            <v>B2G0002</v>
          </cell>
          <cell r="J300">
            <v>6000</v>
          </cell>
        </row>
        <row r="301">
          <cell r="A301" t="str">
            <v>b30302</v>
          </cell>
          <cell r="B301" t="str">
            <v>朝倉　朱音</v>
          </cell>
          <cell r="C301" t="str">
            <v>あさくら　あかね</v>
          </cell>
          <cell r="D301">
            <v>37666</v>
          </cell>
          <cell r="E301">
            <v>43190</v>
          </cell>
          <cell r="F301">
            <v>15</v>
          </cell>
          <cell r="G301" t="str">
            <v>U15</v>
          </cell>
          <cell r="H301" t="str">
            <v>女</v>
          </cell>
          <cell r="I301" t="str">
            <v>B2G0002</v>
          </cell>
          <cell r="J301">
            <v>6000</v>
          </cell>
        </row>
        <row r="302">
          <cell r="A302" t="str">
            <v>b30303</v>
          </cell>
          <cell r="B302" t="str">
            <v>多田　えりか</v>
          </cell>
          <cell r="C302" t="str">
            <v>ただ　えりか</v>
          </cell>
          <cell r="D302">
            <v>38795</v>
          </cell>
          <cell r="E302">
            <v>43190</v>
          </cell>
          <cell r="F302">
            <v>12</v>
          </cell>
          <cell r="G302" t="str">
            <v>U12</v>
          </cell>
          <cell r="H302" t="str">
            <v>女</v>
          </cell>
          <cell r="I302" t="str">
            <v>B2G0002</v>
          </cell>
          <cell r="J302">
            <v>6000</v>
          </cell>
        </row>
        <row r="303">
          <cell r="A303" t="str">
            <v>b30304</v>
          </cell>
          <cell r="B303" t="str">
            <v>安保　萌果</v>
          </cell>
          <cell r="C303" t="str">
            <v>あんぼ　ももか</v>
          </cell>
          <cell r="D303">
            <v>37335</v>
          </cell>
          <cell r="E303">
            <v>43190</v>
          </cell>
          <cell r="F303">
            <v>16</v>
          </cell>
          <cell r="G303" t="str">
            <v>U18</v>
          </cell>
          <cell r="H303" t="str">
            <v>女</v>
          </cell>
          <cell r="I303" t="str">
            <v>B4D0005</v>
          </cell>
          <cell r="J303">
            <v>6000</v>
          </cell>
        </row>
        <row r="304">
          <cell r="A304" t="str">
            <v>b30305</v>
          </cell>
          <cell r="B304" t="str">
            <v>佐藤　香乃</v>
          </cell>
          <cell r="C304" t="str">
            <v>さとう　かの</v>
          </cell>
          <cell r="D304">
            <v>37311</v>
          </cell>
          <cell r="E304">
            <v>43190</v>
          </cell>
          <cell r="F304">
            <v>16</v>
          </cell>
          <cell r="G304" t="str">
            <v>U18</v>
          </cell>
          <cell r="H304" t="str">
            <v>女</v>
          </cell>
          <cell r="I304" t="str">
            <v>B4D0005</v>
          </cell>
          <cell r="J304">
            <v>6000</v>
          </cell>
        </row>
        <row r="305">
          <cell r="A305" t="str">
            <v>b30306</v>
          </cell>
          <cell r="B305" t="str">
            <v>登藤　朱里</v>
          </cell>
          <cell r="C305" t="str">
            <v>とどう　あかり</v>
          </cell>
          <cell r="D305">
            <v>37038</v>
          </cell>
          <cell r="E305">
            <v>43190</v>
          </cell>
          <cell r="F305">
            <v>16</v>
          </cell>
          <cell r="G305" t="str">
            <v>U18</v>
          </cell>
          <cell r="H305" t="str">
            <v>女</v>
          </cell>
          <cell r="I305" t="str">
            <v>B4D0005</v>
          </cell>
          <cell r="J305">
            <v>6000</v>
          </cell>
        </row>
        <row r="306">
          <cell r="A306" t="str">
            <v>b30307</v>
          </cell>
          <cell r="B306" t="str">
            <v>長澤　くるみ</v>
          </cell>
          <cell r="C306" t="str">
            <v>ながさわ　くるみ</v>
          </cell>
          <cell r="D306">
            <v>37071</v>
          </cell>
          <cell r="E306">
            <v>43190</v>
          </cell>
          <cell r="F306">
            <v>16</v>
          </cell>
          <cell r="G306" t="str">
            <v>U18</v>
          </cell>
          <cell r="H306" t="str">
            <v>女</v>
          </cell>
          <cell r="I306" t="str">
            <v>B4D0005</v>
          </cell>
          <cell r="J306">
            <v>6000</v>
          </cell>
        </row>
        <row r="307">
          <cell r="A307" t="str">
            <v>b30308</v>
          </cell>
          <cell r="B307" t="str">
            <v>石塚　結莉愛</v>
          </cell>
          <cell r="C307" t="str">
            <v>いしづか　ゆりあ</v>
          </cell>
          <cell r="D307">
            <v>36987</v>
          </cell>
          <cell r="E307">
            <v>43190</v>
          </cell>
          <cell r="F307">
            <v>16</v>
          </cell>
          <cell r="G307" t="str">
            <v>U18</v>
          </cell>
          <cell r="H307" t="str">
            <v>女</v>
          </cell>
          <cell r="I307" t="str">
            <v>B4D0005</v>
          </cell>
          <cell r="J307">
            <v>6000</v>
          </cell>
        </row>
        <row r="308">
          <cell r="A308" t="str">
            <v>b30309</v>
          </cell>
          <cell r="B308" t="str">
            <v>新開　美来</v>
          </cell>
          <cell r="C308" t="str">
            <v>しんかい　みく</v>
          </cell>
          <cell r="D308">
            <v>37442</v>
          </cell>
          <cell r="E308">
            <v>43190</v>
          </cell>
          <cell r="F308">
            <v>15</v>
          </cell>
          <cell r="G308" t="str">
            <v>U15</v>
          </cell>
          <cell r="H308" t="str">
            <v>女</v>
          </cell>
          <cell r="I308" t="str">
            <v>B4D0005</v>
          </cell>
          <cell r="J308">
            <v>6000</v>
          </cell>
        </row>
        <row r="309">
          <cell r="A309" t="str">
            <v>b30310</v>
          </cell>
          <cell r="B309" t="str">
            <v>大渕　亜子</v>
          </cell>
          <cell r="C309" t="str">
            <v>おおぶち　あこ</v>
          </cell>
          <cell r="D309">
            <v>37548</v>
          </cell>
          <cell r="E309">
            <v>43190</v>
          </cell>
          <cell r="F309">
            <v>15</v>
          </cell>
          <cell r="G309" t="str">
            <v>U15</v>
          </cell>
          <cell r="H309" t="str">
            <v>女</v>
          </cell>
          <cell r="I309" t="str">
            <v>B4D0005</v>
          </cell>
          <cell r="J309">
            <v>6000</v>
          </cell>
        </row>
        <row r="310">
          <cell r="A310" t="str">
            <v>b30311</v>
          </cell>
          <cell r="B310" t="str">
            <v>若皆　胡桃</v>
          </cell>
          <cell r="C310" t="str">
            <v>わかみな　くるみ</v>
          </cell>
          <cell r="D310">
            <v>37560</v>
          </cell>
          <cell r="E310">
            <v>43190</v>
          </cell>
          <cell r="F310">
            <v>15</v>
          </cell>
          <cell r="G310" t="str">
            <v>U15</v>
          </cell>
          <cell r="H310" t="str">
            <v>女</v>
          </cell>
          <cell r="I310" t="str">
            <v>B4D0005</v>
          </cell>
          <cell r="J310">
            <v>6000</v>
          </cell>
        </row>
        <row r="311">
          <cell r="A311" t="str">
            <v>b30313</v>
          </cell>
          <cell r="B311" t="str">
            <v>菊池　百花</v>
          </cell>
          <cell r="C311" t="str">
            <v>きくち　ももか</v>
          </cell>
          <cell r="D311">
            <v>37635</v>
          </cell>
          <cell r="E311">
            <v>43190</v>
          </cell>
          <cell r="F311">
            <v>15</v>
          </cell>
          <cell r="G311" t="str">
            <v>U15</v>
          </cell>
          <cell r="H311" t="str">
            <v>女</v>
          </cell>
          <cell r="I311" t="str">
            <v>B4D0005</v>
          </cell>
          <cell r="J311">
            <v>6000</v>
          </cell>
        </row>
        <row r="312">
          <cell r="A312" t="str">
            <v>b30314</v>
          </cell>
          <cell r="B312" t="str">
            <v>後藤　きらり</v>
          </cell>
          <cell r="C312" t="str">
            <v>ごとう　きらり</v>
          </cell>
          <cell r="D312">
            <v>37559</v>
          </cell>
          <cell r="E312">
            <v>43190</v>
          </cell>
          <cell r="F312">
            <v>15</v>
          </cell>
          <cell r="G312" t="str">
            <v>U15</v>
          </cell>
          <cell r="H312" t="str">
            <v>女</v>
          </cell>
          <cell r="I312" t="str">
            <v>B4D0005</v>
          </cell>
          <cell r="J312">
            <v>6000</v>
          </cell>
        </row>
        <row r="313">
          <cell r="A313" t="str">
            <v>b30315</v>
          </cell>
          <cell r="B313" t="str">
            <v>佐藤　花音</v>
          </cell>
          <cell r="C313" t="str">
            <v>さとう　かのん</v>
          </cell>
          <cell r="D313">
            <v>37430</v>
          </cell>
          <cell r="E313">
            <v>43190</v>
          </cell>
          <cell r="F313">
            <v>15</v>
          </cell>
          <cell r="G313" t="str">
            <v>U15</v>
          </cell>
          <cell r="H313" t="str">
            <v>女</v>
          </cell>
          <cell r="I313" t="str">
            <v>B4D0005</v>
          </cell>
          <cell r="J313">
            <v>6000</v>
          </cell>
        </row>
        <row r="314">
          <cell r="A314" t="str">
            <v>b30316</v>
          </cell>
          <cell r="B314" t="str">
            <v>大澤　愛子</v>
          </cell>
          <cell r="C314" t="str">
            <v>おおさわ　あいこ</v>
          </cell>
          <cell r="D314">
            <v>37917</v>
          </cell>
          <cell r="E314">
            <v>43190</v>
          </cell>
          <cell r="F314">
            <v>14</v>
          </cell>
          <cell r="G314" t="str">
            <v>U15</v>
          </cell>
          <cell r="H314" t="str">
            <v>女</v>
          </cell>
          <cell r="I314" t="str">
            <v>B4D0005</v>
          </cell>
          <cell r="J314">
            <v>6000</v>
          </cell>
        </row>
        <row r="315">
          <cell r="A315" t="str">
            <v>b30317</v>
          </cell>
          <cell r="B315" t="str">
            <v>熊谷　吏珠</v>
          </cell>
          <cell r="C315" t="str">
            <v>くまがい　りず</v>
          </cell>
          <cell r="D315">
            <v>38044</v>
          </cell>
          <cell r="E315">
            <v>43190</v>
          </cell>
          <cell r="F315">
            <v>14</v>
          </cell>
          <cell r="G315" t="str">
            <v>U15</v>
          </cell>
          <cell r="H315" t="str">
            <v>女</v>
          </cell>
          <cell r="I315" t="str">
            <v>B4D0005</v>
          </cell>
          <cell r="J315">
            <v>6000</v>
          </cell>
        </row>
        <row r="316">
          <cell r="A316" t="str">
            <v>b30318</v>
          </cell>
          <cell r="B316" t="str">
            <v>千葉　愛未</v>
          </cell>
          <cell r="C316" t="str">
            <v>ちば　まなみ</v>
          </cell>
          <cell r="D316">
            <v>37984</v>
          </cell>
          <cell r="E316">
            <v>43190</v>
          </cell>
          <cell r="F316">
            <v>14</v>
          </cell>
          <cell r="G316" t="str">
            <v>U15</v>
          </cell>
          <cell r="H316" t="str">
            <v>女</v>
          </cell>
          <cell r="I316" t="str">
            <v>B4D0005</v>
          </cell>
          <cell r="J316">
            <v>6000</v>
          </cell>
        </row>
        <row r="317">
          <cell r="A317" t="str">
            <v>b30319</v>
          </cell>
          <cell r="B317" t="str">
            <v>千葉　愛来</v>
          </cell>
          <cell r="C317" t="str">
            <v>ちば　まなき</v>
          </cell>
          <cell r="D317">
            <v>37984</v>
          </cell>
          <cell r="E317">
            <v>43190</v>
          </cell>
          <cell r="F317">
            <v>14</v>
          </cell>
          <cell r="G317" t="str">
            <v>U15</v>
          </cell>
          <cell r="H317" t="str">
            <v>女</v>
          </cell>
          <cell r="I317" t="str">
            <v>B4D0005</v>
          </cell>
          <cell r="J317">
            <v>6000</v>
          </cell>
        </row>
        <row r="318">
          <cell r="A318" t="str">
            <v>b30320</v>
          </cell>
          <cell r="B318" t="str">
            <v>中山　実優</v>
          </cell>
          <cell r="C318" t="str">
            <v>なかやま　みひろ</v>
          </cell>
          <cell r="D318">
            <v>38025</v>
          </cell>
          <cell r="E318">
            <v>43190</v>
          </cell>
          <cell r="F318">
            <v>14</v>
          </cell>
          <cell r="G318" t="str">
            <v>U15</v>
          </cell>
          <cell r="H318" t="str">
            <v>女</v>
          </cell>
          <cell r="I318" t="str">
            <v>B4D0005</v>
          </cell>
          <cell r="J318">
            <v>6000</v>
          </cell>
        </row>
        <row r="319">
          <cell r="A319" t="str">
            <v>b30321</v>
          </cell>
          <cell r="B319" t="str">
            <v>増村　来未</v>
          </cell>
          <cell r="C319" t="str">
            <v>ますむら　くるみ</v>
          </cell>
          <cell r="D319">
            <v>37997</v>
          </cell>
          <cell r="E319">
            <v>43190</v>
          </cell>
          <cell r="F319">
            <v>14</v>
          </cell>
          <cell r="G319" t="str">
            <v>U15</v>
          </cell>
          <cell r="H319" t="str">
            <v>女</v>
          </cell>
          <cell r="I319" t="str">
            <v>B4D0005</v>
          </cell>
          <cell r="J319">
            <v>6000</v>
          </cell>
        </row>
        <row r="320">
          <cell r="A320" t="str">
            <v>b30322</v>
          </cell>
          <cell r="B320" t="str">
            <v>佐藤　志野</v>
          </cell>
          <cell r="C320" t="str">
            <v>さとう　しの</v>
          </cell>
          <cell r="D320">
            <v>37718</v>
          </cell>
          <cell r="E320">
            <v>43190</v>
          </cell>
          <cell r="F320">
            <v>14</v>
          </cell>
          <cell r="G320" t="str">
            <v>U15</v>
          </cell>
          <cell r="H320" t="str">
            <v>女</v>
          </cell>
          <cell r="I320" t="str">
            <v>B3G0028</v>
          </cell>
          <cell r="J320">
            <v>6000</v>
          </cell>
        </row>
        <row r="321">
          <cell r="A321" t="str">
            <v>b30323</v>
          </cell>
          <cell r="B321" t="str">
            <v>大場　希葵</v>
          </cell>
          <cell r="C321" t="str">
            <v>おおば　きき</v>
          </cell>
          <cell r="D321">
            <v>36971</v>
          </cell>
          <cell r="E321">
            <v>43190</v>
          </cell>
          <cell r="F321">
            <v>17</v>
          </cell>
          <cell r="G321" t="str">
            <v>U18</v>
          </cell>
          <cell r="H321" t="str">
            <v>女</v>
          </cell>
          <cell r="I321" t="str">
            <v>B3G0028</v>
          </cell>
          <cell r="J321">
            <v>6000</v>
          </cell>
        </row>
        <row r="322">
          <cell r="A322" t="str">
            <v>b30324</v>
          </cell>
          <cell r="B322" t="str">
            <v>大場　望音</v>
          </cell>
          <cell r="C322" t="str">
            <v>おおば　のん</v>
          </cell>
          <cell r="D322">
            <v>38400</v>
          </cell>
          <cell r="E322">
            <v>43190</v>
          </cell>
          <cell r="F322">
            <v>13</v>
          </cell>
          <cell r="G322" t="str">
            <v>U15</v>
          </cell>
          <cell r="H322" t="str">
            <v>女</v>
          </cell>
          <cell r="I322" t="str">
            <v>B3G0028</v>
          </cell>
          <cell r="J322">
            <v>6000</v>
          </cell>
        </row>
        <row r="323">
          <cell r="A323" t="str">
            <v>b30325</v>
          </cell>
          <cell r="B323" t="str">
            <v>石井　里也子</v>
          </cell>
          <cell r="C323" t="str">
            <v>いしい　りやこ</v>
          </cell>
          <cell r="D323">
            <v>29386</v>
          </cell>
          <cell r="E323">
            <v>43190</v>
          </cell>
          <cell r="F323">
            <v>37</v>
          </cell>
          <cell r="G323" t="str">
            <v>O23</v>
          </cell>
          <cell r="H323" t="str">
            <v>女</v>
          </cell>
          <cell r="I323" t="str">
            <v>B3G0028</v>
          </cell>
          <cell r="J323">
            <v>6000</v>
          </cell>
        </row>
        <row r="324">
          <cell r="A324" t="str">
            <v>b30326</v>
          </cell>
          <cell r="B324" t="str">
            <v>大場　奏和</v>
          </cell>
          <cell r="C324" t="str">
            <v>おおば　そな</v>
          </cell>
          <cell r="D324">
            <v>38947</v>
          </cell>
          <cell r="E324">
            <v>43190</v>
          </cell>
          <cell r="F324">
            <v>11</v>
          </cell>
          <cell r="G324" t="str">
            <v>U12</v>
          </cell>
          <cell r="H324" t="str">
            <v>女</v>
          </cell>
          <cell r="I324" t="str">
            <v>B3G0028</v>
          </cell>
          <cell r="J324">
            <v>6000</v>
          </cell>
        </row>
        <row r="325">
          <cell r="A325" t="str">
            <v>b30327</v>
          </cell>
          <cell r="B325" t="str">
            <v>小笠原　里倖</v>
          </cell>
          <cell r="C325" t="str">
            <v>おがさわら　りこ</v>
          </cell>
          <cell r="D325">
            <v>38931</v>
          </cell>
          <cell r="E325">
            <v>43190</v>
          </cell>
          <cell r="F325">
            <v>11</v>
          </cell>
          <cell r="G325" t="str">
            <v>U12</v>
          </cell>
          <cell r="H325" t="str">
            <v>女</v>
          </cell>
          <cell r="I325" t="str">
            <v>B3G0028</v>
          </cell>
          <cell r="J325">
            <v>6000</v>
          </cell>
        </row>
        <row r="326">
          <cell r="A326" t="str">
            <v>b30328</v>
          </cell>
          <cell r="B326" t="str">
            <v>千田　愛華</v>
          </cell>
          <cell r="C326" t="str">
            <v>ちだ　まなか</v>
          </cell>
          <cell r="D326">
            <v>39055</v>
          </cell>
          <cell r="E326">
            <v>43190</v>
          </cell>
          <cell r="F326">
            <v>11</v>
          </cell>
          <cell r="G326" t="str">
            <v>U12</v>
          </cell>
          <cell r="H326" t="str">
            <v>女</v>
          </cell>
          <cell r="I326" t="str">
            <v>B3G0028</v>
          </cell>
          <cell r="J326">
            <v>6000</v>
          </cell>
        </row>
        <row r="327">
          <cell r="A327" t="str">
            <v>b30329</v>
          </cell>
          <cell r="B327" t="str">
            <v>皆川　衣璃</v>
          </cell>
          <cell r="C327" t="str">
            <v>みなかわ　いり</v>
          </cell>
          <cell r="D327">
            <v>39071</v>
          </cell>
          <cell r="E327">
            <v>43190</v>
          </cell>
          <cell r="F327">
            <v>11</v>
          </cell>
          <cell r="G327" t="str">
            <v>U12</v>
          </cell>
          <cell r="H327" t="str">
            <v>女</v>
          </cell>
          <cell r="I327" t="str">
            <v>B3G0028</v>
          </cell>
          <cell r="J327">
            <v>6000</v>
          </cell>
        </row>
        <row r="328">
          <cell r="A328" t="str">
            <v>b30330</v>
          </cell>
          <cell r="B328" t="str">
            <v>山本　希乃羽</v>
          </cell>
          <cell r="C328" t="str">
            <v>やまもと　ののは</v>
          </cell>
          <cell r="D328">
            <v>39013</v>
          </cell>
          <cell r="E328">
            <v>43190</v>
          </cell>
          <cell r="F328">
            <v>11</v>
          </cell>
          <cell r="G328" t="str">
            <v>U12</v>
          </cell>
          <cell r="H328" t="str">
            <v>女</v>
          </cell>
          <cell r="I328" t="str">
            <v>B3G0028</v>
          </cell>
          <cell r="J328">
            <v>6000</v>
          </cell>
        </row>
        <row r="329">
          <cell r="A329" t="str">
            <v>b30331</v>
          </cell>
          <cell r="B329" t="str">
            <v>髙橋　乃愛</v>
          </cell>
          <cell r="C329" t="str">
            <v>たかはし　のあ</v>
          </cell>
          <cell r="D329">
            <v>39123</v>
          </cell>
          <cell r="E329">
            <v>43190</v>
          </cell>
          <cell r="F329">
            <v>11</v>
          </cell>
          <cell r="G329" t="str">
            <v>U12</v>
          </cell>
          <cell r="H329" t="str">
            <v>女</v>
          </cell>
          <cell r="I329" t="str">
            <v>B3G0028</v>
          </cell>
          <cell r="J329">
            <v>6000</v>
          </cell>
        </row>
        <row r="330">
          <cell r="A330" t="str">
            <v>b30332</v>
          </cell>
          <cell r="B330" t="str">
            <v>木村　琉音</v>
          </cell>
          <cell r="C330" t="str">
            <v>きむら　るね</v>
          </cell>
          <cell r="D330">
            <v>39139</v>
          </cell>
          <cell r="E330">
            <v>43190</v>
          </cell>
          <cell r="F330">
            <v>11</v>
          </cell>
          <cell r="G330" t="str">
            <v>U12</v>
          </cell>
          <cell r="H330" t="str">
            <v>女</v>
          </cell>
          <cell r="I330" t="str">
            <v>B3G0028</v>
          </cell>
          <cell r="J330">
            <v>6000</v>
          </cell>
        </row>
        <row r="331">
          <cell r="A331" t="str">
            <v>b30333</v>
          </cell>
          <cell r="B331" t="str">
            <v>千田　祐華</v>
          </cell>
          <cell r="C331" t="str">
            <v>ちだ　ゆうか</v>
          </cell>
          <cell r="D331">
            <v>39710</v>
          </cell>
          <cell r="E331">
            <v>43190</v>
          </cell>
          <cell r="F331">
            <v>9</v>
          </cell>
          <cell r="G331" t="str">
            <v>U9</v>
          </cell>
          <cell r="H331" t="str">
            <v>女</v>
          </cell>
          <cell r="I331" t="str">
            <v>B3G0028</v>
          </cell>
          <cell r="J331">
            <v>6000</v>
          </cell>
        </row>
        <row r="332">
          <cell r="A332" t="str">
            <v>b30334</v>
          </cell>
          <cell r="B332" t="str">
            <v>清野　絢花</v>
          </cell>
          <cell r="C332" t="str">
            <v>せいの　あやか</v>
          </cell>
          <cell r="D332">
            <v>37513</v>
          </cell>
          <cell r="E332">
            <v>43190</v>
          </cell>
          <cell r="F332">
            <v>15</v>
          </cell>
          <cell r="G332" t="str">
            <v>U15</v>
          </cell>
          <cell r="H332" t="str">
            <v>女</v>
          </cell>
          <cell r="I332" t="str">
            <v>B3G0028</v>
          </cell>
          <cell r="J332">
            <v>6000</v>
          </cell>
        </row>
        <row r="333">
          <cell r="A333" t="str">
            <v>b30335</v>
          </cell>
          <cell r="B333" t="str">
            <v>清野　喜花</v>
          </cell>
          <cell r="C333" t="str">
            <v>せいの　はるか</v>
          </cell>
          <cell r="D333">
            <v>39806</v>
          </cell>
          <cell r="E333">
            <v>43190</v>
          </cell>
          <cell r="F333">
            <v>9</v>
          </cell>
          <cell r="G333" t="str">
            <v>U9</v>
          </cell>
          <cell r="H333" t="str">
            <v>女</v>
          </cell>
          <cell r="I333" t="str">
            <v>B3G0028</v>
          </cell>
          <cell r="J333">
            <v>6000</v>
          </cell>
        </row>
        <row r="334">
          <cell r="A334" t="str">
            <v>b30336</v>
          </cell>
          <cell r="B334" t="str">
            <v>佐々木　里緒</v>
          </cell>
          <cell r="C334" t="str">
            <v>ささき　りお</v>
          </cell>
          <cell r="D334">
            <v>38984</v>
          </cell>
          <cell r="E334">
            <v>43190</v>
          </cell>
          <cell r="F334">
            <v>11</v>
          </cell>
          <cell r="G334" t="str">
            <v>U12</v>
          </cell>
          <cell r="H334" t="str">
            <v>女</v>
          </cell>
          <cell r="I334" t="str">
            <v>B3G0028</v>
          </cell>
          <cell r="J334">
            <v>6000</v>
          </cell>
        </row>
        <row r="335">
          <cell r="A335" t="str">
            <v>b30337</v>
          </cell>
          <cell r="B335" t="str">
            <v>佐々木　愛乃</v>
          </cell>
          <cell r="C335" t="str">
            <v>ささき　まの</v>
          </cell>
          <cell r="D335">
            <v>39898</v>
          </cell>
          <cell r="E335">
            <v>43190</v>
          </cell>
          <cell r="F335">
            <v>9</v>
          </cell>
          <cell r="G335" t="str">
            <v>U9</v>
          </cell>
          <cell r="H335" t="str">
            <v>女</v>
          </cell>
          <cell r="I335" t="str">
            <v>B3G0028</v>
          </cell>
          <cell r="J335">
            <v>6000</v>
          </cell>
        </row>
        <row r="336">
          <cell r="A336" t="str">
            <v>b30338</v>
          </cell>
          <cell r="B336" t="str">
            <v>大場　愛夢</v>
          </cell>
          <cell r="C336" t="str">
            <v>おおば　あむ</v>
          </cell>
          <cell r="D336">
            <v>40168</v>
          </cell>
          <cell r="E336">
            <v>43190</v>
          </cell>
          <cell r="F336">
            <v>8</v>
          </cell>
          <cell r="G336" t="str">
            <v>U9</v>
          </cell>
          <cell r="H336" t="str">
            <v>女</v>
          </cell>
          <cell r="I336" t="str">
            <v>B3G0028</v>
          </cell>
          <cell r="J336">
            <v>6000</v>
          </cell>
        </row>
        <row r="337">
          <cell r="A337" t="str">
            <v>b30339</v>
          </cell>
          <cell r="B337" t="str">
            <v>粟野　ほの夏</v>
          </cell>
          <cell r="C337" t="str">
            <v>あわの　ほのか</v>
          </cell>
          <cell r="D337">
            <v>37812</v>
          </cell>
          <cell r="E337">
            <v>43190</v>
          </cell>
          <cell r="F337">
            <v>14</v>
          </cell>
          <cell r="G337" t="str">
            <v>U15</v>
          </cell>
          <cell r="H337" t="str">
            <v>女</v>
          </cell>
          <cell r="I337" t="str">
            <v>b5g0007</v>
          </cell>
          <cell r="J337">
            <v>6000</v>
          </cell>
        </row>
        <row r="338">
          <cell r="A338" t="str">
            <v>b30340</v>
          </cell>
          <cell r="B338" t="str">
            <v>山川　椎菜</v>
          </cell>
          <cell r="C338" t="str">
            <v>やまかわ　しいな</v>
          </cell>
          <cell r="D338">
            <v>38058</v>
          </cell>
          <cell r="E338">
            <v>43190</v>
          </cell>
          <cell r="F338">
            <v>14</v>
          </cell>
          <cell r="G338" t="str">
            <v>U15</v>
          </cell>
          <cell r="H338" t="str">
            <v>女</v>
          </cell>
          <cell r="I338" t="str">
            <v>b5g0007</v>
          </cell>
          <cell r="J338">
            <v>6000</v>
          </cell>
        </row>
        <row r="339">
          <cell r="A339" t="str">
            <v>b30341</v>
          </cell>
          <cell r="B339" t="str">
            <v>堀　麻美</v>
          </cell>
          <cell r="C339" t="str">
            <v>ほり　あさみ</v>
          </cell>
          <cell r="D339">
            <v>37160</v>
          </cell>
          <cell r="E339">
            <v>43190</v>
          </cell>
          <cell r="F339">
            <v>16</v>
          </cell>
          <cell r="G339" t="str">
            <v>U18</v>
          </cell>
          <cell r="H339" t="str">
            <v>女</v>
          </cell>
          <cell r="I339" t="str">
            <v>b5g0007</v>
          </cell>
          <cell r="J339">
            <v>6000</v>
          </cell>
        </row>
        <row r="340">
          <cell r="A340" t="str">
            <v>b30342</v>
          </cell>
          <cell r="B340" t="str">
            <v>大場　悠可</v>
          </cell>
          <cell r="C340" t="str">
            <v>おおば　ゆうか</v>
          </cell>
          <cell r="D340">
            <v>37141</v>
          </cell>
          <cell r="E340">
            <v>43190</v>
          </cell>
          <cell r="F340">
            <v>16</v>
          </cell>
          <cell r="G340" t="str">
            <v>U18</v>
          </cell>
          <cell r="H340" t="str">
            <v>女</v>
          </cell>
          <cell r="I340" t="str">
            <v>b5g0007</v>
          </cell>
          <cell r="J340">
            <v>6000</v>
          </cell>
        </row>
        <row r="341">
          <cell r="A341" t="str">
            <v>b30343</v>
          </cell>
          <cell r="B341" t="str">
            <v>吉田　彩菜</v>
          </cell>
          <cell r="C341" t="str">
            <v>よしだ　あやな</v>
          </cell>
          <cell r="D341">
            <v>35425</v>
          </cell>
          <cell r="E341">
            <v>43190</v>
          </cell>
          <cell r="F341">
            <v>21</v>
          </cell>
          <cell r="G341" t="str">
            <v>U22</v>
          </cell>
          <cell r="H341" t="str">
            <v>女</v>
          </cell>
          <cell r="I341" t="str">
            <v>b5g0007</v>
          </cell>
          <cell r="J341">
            <v>6000</v>
          </cell>
        </row>
        <row r="342">
          <cell r="A342" t="str">
            <v>b30344</v>
          </cell>
          <cell r="B342" t="str">
            <v>野口　舞</v>
          </cell>
          <cell r="C342" t="str">
            <v>のぐち　まい</v>
          </cell>
          <cell r="D342">
            <v>36355</v>
          </cell>
          <cell r="E342">
            <v>43190</v>
          </cell>
          <cell r="F342">
            <v>18</v>
          </cell>
          <cell r="G342" t="str">
            <v>U18</v>
          </cell>
          <cell r="H342" t="str">
            <v>女</v>
          </cell>
          <cell r="I342" t="str">
            <v>b5g0007</v>
          </cell>
          <cell r="J342">
            <v>6000</v>
          </cell>
        </row>
        <row r="343">
          <cell r="A343" t="str">
            <v>b30345</v>
          </cell>
          <cell r="B343" t="str">
            <v>後藤　里穂</v>
          </cell>
          <cell r="C343" t="str">
            <v>ごとう　りほ</v>
          </cell>
          <cell r="D343">
            <v>36713</v>
          </cell>
          <cell r="E343">
            <v>43190</v>
          </cell>
          <cell r="F343">
            <v>17</v>
          </cell>
          <cell r="G343" t="str">
            <v>U18</v>
          </cell>
          <cell r="H343" t="str">
            <v>女</v>
          </cell>
          <cell r="I343" t="str">
            <v>b5g0007</v>
          </cell>
          <cell r="J343">
            <v>6000</v>
          </cell>
        </row>
        <row r="344">
          <cell r="A344" t="str">
            <v>b30346</v>
          </cell>
          <cell r="B344" t="str">
            <v>佐々木　沙恵</v>
          </cell>
          <cell r="C344" t="str">
            <v>ささき　さえ</v>
          </cell>
          <cell r="D344">
            <v>34976</v>
          </cell>
          <cell r="E344">
            <v>43190</v>
          </cell>
          <cell r="F344">
            <v>22</v>
          </cell>
          <cell r="G344" t="str">
            <v>U22</v>
          </cell>
          <cell r="H344" t="str">
            <v>女</v>
          </cell>
          <cell r="I344" t="str">
            <v>b5g0007</v>
          </cell>
          <cell r="J344">
            <v>6000</v>
          </cell>
        </row>
        <row r="345">
          <cell r="A345" t="str">
            <v>b30347</v>
          </cell>
          <cell r="B345" t="str">
            <v>遠藤　結友</v>
          </cell>
          <cell r="C345" t="str">
            <v>えんどう　ゆう</v>
          </cell>
          <cell r="D345">
            <v>39169</v>
          </cell>
          <cell r="E345">
            <v>43190</v>
          </cell>
          <cell r="F345">
            <v>11</v>
          </cell>
          <cell r="G345" t="str">
            <v>U12</v>
          </cell>
          <cell r="H345" t="str">
            <v>女</v>
          </cell>
          <cell r="I345" t="str">
            <v>b5g0007</v>
          </cell>
          <cell r="J345">
            <v>6000</v>
          </cell>
        </row>
        <row r="346">
          <cell r="A346" t="str">
            <v>b30348</v>
          </cell>
          <cell r="B346" t="str">
            <v>村中　麗乃</v>
          </cell>
          <cell r="C346" t="str">
            <v>むらなか　りの</v>
          </cell>
          <cell r="D346">
            <v>36155</v>
          </cell>
          <cell r="E346">
            <v>43190</v>
          </cell>
          <cell r="F346">
            <v>19</v>
          </cell>
          <cell r="G346" t="str">
            <v>U22</v>
          </cell>
          <cell r="H346" t="str">
            <v>女</v>
          </cell>
          <cell r="I346" t="str">
            <v>B1E0026</v>
          </cell>
          <cell r="J346">
            <v>6000</v>
          </cell>
        </row>
        <row r="347">
          <cell r="A347" t="str">
            <v>b30349</v>
          </cell>
          <cell r="B347" t="str">
            <v>吉田　葵美</v>
          </cell>
          <cell r="C347" t="str">
            <v>よしだ　あみ</v>
          </cell>
          <cell r="D347">
            <v>36400</v>
          </cell>
          <cell r="E347">
            <v>43190</v>
          </cell>
          <cell r="F347">
            <v>18</v>
          </cell>
          <cell r="G347" t="str">
            <v>U18</v>
          </cell>
          <cell r="H347" t="str">
            <v>女</v>
          </cell>
          <cell r="I347" t="str">
            <v>B1E0026</v>
          </cell>
          <cell r="J347">
            <v>6000</v>
          </cell>
        </row>
        <row r="348">
          <cell r="A348" t="str">
            <v>b30350</v>
          </cell>
          <cell r="B348" t="str">
            <v>盛口　華菜</v>
          </cell>
          <cell r="C348" t="str">
            <v>もりぐち　はな</v>
          </cell>
          <cell r="D348">
            <v>36486</v>
          </cell>
          <cell r="E348">
            <v>43190</v>
          </cell>
          <cell r="F348">
            <v>18</v>
          </cell>
          <cell r="G348" t="str">
            <v>U18</v>
          </cell>
          <cell r="H348" t="str">
            <v>女</v>
          </cell>
          <cell r="I348" t="str">
            <v>B1E0026</v>
          </cell>
          <cell r="J348">
            <v>6000</v>
          </cell>
        </row>
        <row r="349">
          <cell r="A349" t="str">
            <v>b30351</v>
          </cell>
          <cell r="B349" t="str">
            <v>安臟　菜月</v>
          </cell>
          <cell r="C349" t="str">
            <v>あんぞう　なつき</v>
          </cell>
          <cell r="D349">
            <v>36957</v>
          </cell>
          <cell r="E349">
            <v>43190</v>
          </cell>
          <cell r="F349">
            <v>17</v>
          </cell>
          <cell r="G349" t="str">
            <v>U18</v>
          </cell>
          <cell r="H349" t="str">
            <v>女</v>
          </cell>
          <cell r="I349" t="str">
            <v>B1E0026</v>
          </cell>
          <cell r="J349">
            <v>6000</v>
          </cell>
        </row>
        <row r="350">
          <cell r="A350" t="str">
            <v>b30352</v>
          </cell>
          <cell r="B350" t="str">
            <v>金子　あみ</v>
          </cell>
          <cell r="C350" t="str">
            <v>かねこ　あみ</v>
          </cell>
          <cell r="D350">
            <v>36753</v>
          </cell>
          <cell r="E350">
            <v>43190</v>
          </cell>
          <cell r="F350">
            <v>17</v>
          </cell>
          <cell r="G350" t="str">
            <v>U18</v>
          </cell>
          <cell r="H350" t="str">
            <v>女</v>
          </cell>
          <cell r="I350" t="str">
            <v>B1E0026</v>
          </cell>
          <cell r="J350">
            <v>6000</v>
          </cell>
        </row>
        <row r="351">
          <cell r="A351" t="str">
            <v>b30353</v>
          </cell>
          <cell r="B351" t="str">
            <v>下遠　芽依</v>
          </cell>
          <cell r="C351" t="str">
            <v>しもとお　めい</v>
          </cell>
          <cell r="D351">
            <v>36756</v>
          </cell>
          <cell r="E351">
            <v>43190</v>
          </cell>
          <cell r="F351">
            <v>17</v>
          </cell>
          <cell r="G351" t="str">
            <v>U18</v>
          </cell>
          <cell r="H351" t="str">
            <v>女</v>
          </cell>
          <cell r="I351" t="str">
            <v>B1E0026</v>
          </cell>
          <cell r="J351">
            <v>6000</v>
          </cell>
        </row>
        <row r="352">
          <cell r="A352" t="str">
            <v>b30354</v>
          </cell>
          <cell r="B352" t="str">
            <v>小鷹　花</v>
          </cell>
          <cell r="C352" t="str">
            <v>こたか　はんな</v>
          </cell>
          <cell r="D352">
            <v>37700</v>
          </cell>
          <cell r="E352">
            <v>43190</v>
          </cell>
          <cell r="F352">
            <v>15</v>
          </cell>
          <cell r="G352" t="str">
            <v>U15</v>
          </cell>
          <cell r="H352" t="str">
            <v>女</v>
          </cell>
          <cell r="I352" t="str">
            <v>b5g0004</v>
          </cell>
          <cell r="J352">
            <v>6000</v>
          </cell>
        </row>
        <row r="353">
          <cell r="A353" t="str">
            <v>b30355</v>
          </cell>
          <cell r="B353" t="str">
            <v>恩田　未来</v>
          </cell>
          <cell r="C353" t="str">
            <v>おんだ　みく</v>
          </cell>
          <cell r="D353">
            <v>37409</v>
          </cell>
          <cell r="E353">
            <v>43190</v>
          </cell>
          <cell r="F353">
            <v>15</v>
          </cell>
          <cell r="G353" t="str">
            <v>U15</v>
          </cell>
          <cell r="H353" t="str">
            <v>女</v>
          </cell>
          <cell r="I353" t="str">
            <v>b5g0004</v>
          </cell>
          <cell r="J353">
            <v>6000</v>
          </cell>
        </row>
        <row r="354">
          <cell r="A354" t="str">
            <v>b30356</v>
          </cell>
          <cell r="B354" t="str">
            <v>恩田　紗希</v>
          </cell>
          <cell r="C354" t="str">
            <v>おんだ　さき</v>
          </cell>
          <cell r="D354">
            <v>38611</v>
          </cell>
          <cell r="E354">
            <v>43190</v>
          </cell>
          <cell r="F354">
            <v>12</v>
          </cell>
          <cell r="G354" t="str">
            <v>U12</v>
          </cell>
          <cell r="H354" t="str">
            <v>女</v>
          </cell>
          <cell r="I354" t="str">
            <v>b5g0004</v>
          </cell>
          <cell r="J354">
            <v>6000</v>
          </cell>
        </row>
        <row r="355">
          <cell r="A355" t="str">
            <v>b30357</v>
          </cell>
          <cell r="B355" t="str">
            <v>堀口　夢</v>
          </cell>
          <cell r="C355" t="str">
            <v>ほりぐち　ゆりあ</v>
          </cell>
          <cell r="D355">
            <v>38180</v>
          </cell>
          <cell r="E355">
            <v>43190</v>
          </cell>
          <cell r="F355">
            <v>13</v>
          </cell>
          <cell r="G355" t="str">
            <v>U15</v>
          </cell>
          <cell r="H355" t="str">
            <v>女</v>
          </cell>
          <cell r="I355" t="str">
            <v>b5g0004</v>
          </cell>
          <cell r="J355">
            <v>6000</v>
          </cell>
        </row>
        <row r="356">
          <cell r="A356" t="str">
            <v>b30358</v>
          </cell>
          <cell r="B356" t="str">
            <v>菅原　音羽</v>
          </cell>
          <cell r="C356" t="str">
            <v>すがわら　おとは</v>
          </cell>
          <cell r="D356">
            <v>38686</v>
          </cell>
          <cell r="E356">
            <v>43190</v>
          </cell>
          <cell r="F356">
            <v>12</v>
          </cell>
          <cell r="G356" t="str">
            <v>U12</v>
          </cell>
          <cell r="H356" t="str">
            <v>女</v>
          </cell>
          <cell r="I356" t="str">
            <v>b5g0004</v>
          </cell>
          <cell r="J356">
            <v>6000</v>
          </cell>
        </row>
        <row r="357">
          <cell r="A357" t="str">
            <v>b30359</v>
          </cell>
          <cell r="B357" t="str">
            <v>百瀬　寧々</v>
          </cell>
          <cell r="C357" t="str">
            <v>ももせ　ねね</v>
          </cell>
          <cell r="D357">
            <v>38151</v>
          </cell>
          <cell r="E357">
            <v>43190</v>
          </cell>
          <cell r="F357">
            <v>13</v>
          </cell>
          <cell r="G357" t="str">
            <v>U15</v>
          </cell>
          <cell r="H357" t="str">
            <v>女</v>
          </cell>
          <cell r="I357" t="str">
            <v>b5g0004</v>
          </cell>
          <cell r="J357">
            <v>6000</v>
          </cell>
        </row>
        <row r="358">
          <cell r="A358" t="str">
            <v>b30360</v>
          </cell>
          <cell r="B358" t="str">
            <v>相澤　ゆずか</v>
          </cell>
          <cell r="C358" t="str">
            <v>あいざわ　ゆずか</v>
          </cell>
          <cell r="D358">
            <v>37296</v>
          </cell>
          <cell r="E358">
            <v>43190</v>
          </cell>
          <cell r="F358">
            <v>16</v>
          </cell>
          <cell r="G358" t="str">
            <v>U18</v>
          </cell>
          <cell r="H358" t="str">
            <v>女</v>
          </cell>
          <cell r="I358" t="str">
            <v>B3E0015</v>
          </cell>
          <cell r="J358">
            <v>6000</v>
          </cell>
        </row>
        <row r="359">
          <cell r="A359" t="str">
            <v>b30361</v>
          </cell>
          <cell r="B359" t="str">
            <v>関　ひより</v>
          </cell>
          <cell r="C359" t="str">
            <v>せき　ひより</v>
          </cell>
          <cell r="D359">
            <v>37275</v>
          </cell>
          <cell r="E359">
            <v>43190</v>
          </cell>
          <cell r="F359">
            <v>16</v>
          </cell>
          <cell r="G359" t="str">
            <v>U18</v>
          </cell>
          <cell r="H359" t="str">
            <v>女</v>
          </cell>
          <cell r="I359" t="str">
            <v>B3E0015</v>
          </cell>
          <cell r="J359">
            <v>6000</v>
          </cell>
        </row>
        <row r="360">
          <cell r="A360" t="str">
            <v>b30362</v>
          </cell>
          <cell r="B360" t="str">
            <v>山川　湖晴</v>
          </cell>
          <cell r="C360" t="str">
            <v>やまかわ　こはる</v>
          </cell>
          <cell r="D360">
            <v>37221</v>
          </cell>
          <cell r="E360">
            <v>43190</v>
          </cell>
          <cell r="F360">
            <v>16</v>
          </cell>
          <cell r="G360" t="str">
            <v>U18</v>
          </cell>
          <cell r="H360" t="str">
            <v>女</v>
          </cell>
          <cell r="I360" t="str">
            <v>B3E0015</v>
          </cell>
          <cell r="J360">
            <v>6000</v>
          </cell>
        </row>
        <row r="361">
          <cell r="A361" t="str">
            <v>b30363</v>
          </cell>
          <cell r="B361" t="str">
            <v>石井　美緒</v>
          </cell>
          <cell r="C361" t="str">
            <v>いしい　みお</v>
          </cell>
          <cell r="D361">
            <v>37013</v>
          </cell>
          <cell r="E361">
            <v>43190</v>
          </cell>
          <cell r="F361">
            <v>16</v>
          </cell>
          <cell r="G361" t="str">
            <v>U18</v>
          </cell>
          <cell r="H361" t="str">
            <v>女</v>
          </cell>
          <cell r="I361" t="str">
            <v>B3E0015</v>
          </cell>
          <cell r="J361">
            <v>6000</v>
          </cell>
        </row>
        <row r="362">
          <cell r="A362" t="str">
            <v>b30364</v>
          </cell>
          <cell r="B362" t="str">
            <v>松本　祐希奈</v>
          </cell>
          <cell r="C362" t="str">
            <v>まつもと　ゆきな</v>
          </cell>
          <cell r="D362">
            <v>36118</v>
          </cell>
          <cell r="E362">
            <v>43190</v>
          </cell>
          <cell r="F362">
            <v>19</v>
          </cell>
          <cell r="G362" t="str">
            <v>U22</v>
          </cell>
          <cell r="H362" t="str">
            <v>女</v>
          </cell>
          <cell r="I362" t="str">
            <v>B3E0015</v>
          </cell>
          <cell r="J362">
            <v>6000</v>
          </cell>
        </row>
        <row r="363">
          <cell r="A363" t="str">
            <v>b30365</v>
          </cell>
          <cell r="B363" t="str">
            <v>鈴鴨　里紗</v>
          </cell>
          <cell r="C363" t="str">
            <v>すずかも　りさ</v>
          </cell>
          <cell r="D363">
            <v>36025</v>
          </cell>
          <cell r="E363">
            <v>43190</v>
          </cell>
          <cell r="F363">
            <v>19</v>
          </cell>
          <cell r="G363" t="str">
            <v>U22</v>
          </cell>
          <cell r="H363" t="str">
            <v>女</v>
          </cell>
          <cell r="I363" t="str">
            <v>B3E0015</v>
          </cell>
          <cell r="J363">
            <v>6000</v>
          </cell>
        </row>
        <row r="364">
          <cell r="A364" t="str">
            <v>b30366</v>
          </cell>
          <cell r="B364" t="str">
            <v>日野　楓袈</v>
          </cell>
          <cell r="C364" t="str">
            <v>ひの　ふうか</v>
          </cell>
          <cell r="D364">
            <v>36077</v>
          </cell>
          <cell r="E364">
            <v>43190</v>
          </cell>
          <cell r="F364">
            <v>19</v>
          </cell>
          <cell r="G364" t="str">
            <v>U22</v>
          </cell>
          <cell r="H364" t="str">
            <v>女</v>
          </cell>
          <cell r="I364" t="str">
            <v>B3E0015</v>
          </cell>
          <cell r="J364">
            <v>6000</v>
          </cell>
        </row>
        <row r="365">
          <cell r="A365" t="str">
            <v>b30367</v>
          </cell>
          <cell r="B365" t="str">
            <v>加藤　美緒</v>
          </cell>
          <cell r="C365" t="str">
            <v>かとう　みお</v>
          </cell>
          <cell r="D365">
            <v>36081</v>
          </cell>
          <cell r="E365">
            <v>43190</v>
          </cell>
          <cell r="F365">
            <v>19</v>
          </cell>
          <cell r="G365" t="str">
            <v>U22</v>
          </cell>
          <cell r="H365" t="str">
            <v>女</v>
          </cell>
          <cell r="I365" t="str">
            <v>B3E0015</v>
          </cell>
          <cell r="J365">
            <v>6000</v>
          </cell>
        </row>
        <row r="366">
          <cell r="A366" t="str">
            <v>b30368</v>
          </cell>
          <cell r="B366" t="str">
            <v>三塚　梨央</v>
          </cell>
          <cell r="C366" t="str">
            <v>みつつか　りお</v>
          </cell>
          <cell r="D366">
            <v>36219</v>
          </cell>
          <cell r="E366">
            <v>43190</v>
          </cell>
          <cell r="F366">
            <v>19</v>
          </cell>
          <cell r="G366" t="str">
            <v>U22</v>
          </cell>
          <cell r="H366" t="str">
            <v>女</v>
          </cell>
          <cell r="I366" t="str">
            <v>B3E0015</v>
          </cell>
          <cell r="J366">
            <v>6000</v>
          </cell>
        </row>
        <row r="367">
          <cell r="A367" t="str">
            <v>b30369</v>
          </cell>
          <cell r="B367" t="str">
            <v>佐藤　茜</v>
          </cell>
          <cell r="C367" t="str">
            <v>さとう　あかね</v>
          </cell>
          <cell r="D367">
            <v>35997</v>
          </cell>
          <cell r="E367">
            <v>43190</v>
          </cell>
          <cell r="F367">
            <v>19</v>
          </cell>
          <cell r="G367" t="str">
            <v>U22</v>
          </cell>
          <cell r="H367" t="str">
            <v>女</v>
          </cell>
          <cell r="I367" t="str">
            <v>B3E0015</v>
          </cell>
          <cell r="J367">
            <v>6000</v>
          </cell>
        </row>
        <row r="368">
          <cell r="A368" t="str">
            <v>b30370</v>
          </cell>
          <cell r="B368" t="str">
            <v>阿部　早矢</v>
          </cell>
          <cell r="C368" t="str">
            <v>あべ　はや</v>
          </cell>
          <cell r="D368">
            <v>36110</v>
          </cell>
          <cell r="E368">
            <v>43190</v>
          </cell>
          <cell r="F368">
            <v>19</v>
          </cell>
          <cell r="G368" t="str">
            <v>U22</v>
          </cell>
          <cell r="H368" t="str">
            <v>女</v>
          </cell>
          <cell r="I368" t="str">
            <v>B3E0015</v>
          </cell>
          <cell r="J368">
            <v>6000</v>
          </cell>
        </row>
        <row r="369">
          <cell r="A369" t="str">
            <v>b30371</v>
          </cell>
          <cell r="B369" t="str">
            <v>菅原　優衣</v>
          </cell>
          <cell r="C369" t="str">
            <v>すがわら　ゆい</v>
          </cell>
          <cell r="D369">
            <v>36267</v>
          </cell>
          <cell r="E369">
            <v>43190</v>
          </cell>
          <cell r="F369">
            <v>18</v>
          </cell>
          <cell r="G369" t="str">
            <v>U18</v>
          </cell>
          <cell r="H369" t="str">
            <v>女</v>
          </cell>
          <cell r="I369" t="str">
            <v>B3E0015</v>
          </cell>
          <cell r="J369">
            <v>6000</v>
          </cell>
        </row>
        <row r="370">
          <cell r="A370" t="str">
            <v>b30372</v>
          </cell>
          <cell r="B370" t="str">
            <v>畠山　紗楓</v>
          </cell>
          <cell r="C370" t="str">
            <v>はたけやま　すずか</v>
          </cell>
          <cell r="D370">
            <v>36474</v>
          </cell>
          <cell r="E370">
            <v>43190</v>
          </cell>
          <cell r="F370">
            <v>18</v>
          </cell>
          <cell r="G370" t="str">
            <v>U18</v>
          </cell>
          <cell r="H370" t="str">
            <v>女</v>
          </cell>
          <cell r="I370" t="str">
            <v>B3E0015</v>
          </cell>
          <cell r="J370">
            <v>6000</v>
          </cell>
        </row>
        <row r="371">
          <cell r="A371" t="str">
            <v>b30373</v>
          </cell>
          <cell r="B371" t="str">
            <v>古内　柊子</v>
          </cell>
          <cell r="C371" t="str">
            <v>ふるうち　しゅうこ</v>
          </cell>
          <cell r="D371">
            <v>36581</v>
          </cell>
          <cell r="E371">
            <v>43190</v>
          </cell>
          <cell r="F371">
            <v>18</v>
          </cell>
          <cell r="G371" t="str">
            <v>U18</v>
          </cell>
          <cell r="H371" t="str">
            <v>女</v>
          </cell>
          <cell r="I371" t="str">
            <v>B3E0015</v>
          </cell>
          <cell r="J371">
            <v>6000</v>
          </cell>
        </row>
        <row r="372">
          <cell r="A372" t="str">
            <v>b30374</v>
          </cell>
          <cell r="B372" t="str">
            <v>門間　里奈</v>
          </cell>
          <cell r="C372" t="str">
            <v>もんま　りな</v>
          </cell>
          <cell r="D372">
            <v>36563</v>
          </cell>
          <cell r="E372">
            <v>43190</v>
          </cell>
          <cell r="F372">
            <v>18</v>
          </cell>
          <cell r="G372" t="str">
            <v>U18</v>
          </cell>
          <cell r="H372" t="str">
            <v>女</v>
          </cell>
          <cell r="I372" t="str">
            <v>B3E0015</v>
          </cell>
          <cell r="J372">
            <v>6000</v>
          </cell>
        </row>
        <row r="373">
          <cell r="A373" t="str">
            <v>b30375</v>
          </cell>
          <cell r="B373" t="str">
            <v>赤平　瑞月</v>
          </cell>
          <cell r="C373" t="str">
            <v>あかひら　みずき</v>
          </cell>
          <cell r="D373">
            <v>38350</v>
          </cell>
          <cell r="E373">
            <v>43190</v>
          </cell>
          <cell r="F373">
            <v>13</v>
          </cell>
          <cell r="G373" t="str">
            <v>U15</v>
          </cell>
          <cell r="H373" t="str">
            <v>女</v>
          </cell>
          <cell r="I373" t="str">
            <v>B4C0027</v>
          </cell>
          <cell r="J373">
            <v>6000</v>
          </cell>
        </row>
        <row r="374">
          <cell r="A374" t="str">
            <v>b30376</v>
          </cell>
          <cell r="B374" t="str">
            <v>阿部　乃愛</v>
          </cell>
          <cell r="C374" t="str">
            <v>あべ　のあ</v>
          </cell>
          <cell r="D374">
            <v>38267</v>
          </cell>
          <cell r="E374">
            <v>43190</v>
          </cell>
          <cell r="F374">
            <v>13</v>
          </cell>
          <cell r="G374" t="str">
            <v>U15</v>
          </cell>
          <cell r="H374" t="str">
            <v>女</v>
          </cell>
          <cell r="I374" t="str">
            <v>B4C0027</v>
          </cell>
          <cell r="J374">
            <v>6000</v>
          </cell>
        </row>
        <row r="375">
          <cell r="A375" t="str">
            <v>b30377</v>
          </cell>
          <cell r="B375" t="str">
            <v>後藤　妃織</v>
          </cell>
          <cell r="C375" t="str">
            <v>ごとう　ひおり</v>
          </cell>
          <cell r="D375">
            <v>38256</v>
          </cell>
          <cell r="E375">
            <v>43190</v>
          </cell>
          <cell r="F375">
            <v>13</v>
          </cell>
          <cell r="G375" t="str">
            <v>U15</v>
          </cell>
          <cell r="H375" t="str">
            <v>女</v>
          </cell>
          <cell r="I375" t="str">
            <v>B4C0027</v>
          </cell>
          <cell r="J375">
            <v>6000</v>
          </cell>
        </row>
        <row r="376">
          <cell r="A376" t="str">
            <v>b30378</v>
          </cell>
          <cell r="B376" t="str">
            <v>細谷　響子</v>
          </cell>
          <cell r="C376" t="str">
            <v>ほそや　きょうこ</v>
          </cell>
          <cell r="D376">
            <v>38424</v>
          </cell>
          <cell r="E376">
            <v>43190</v>
          </cell>
          <cell r="F376">
            <v>13</v>
          </cell>
          <cell r="G376" t="str">
            <v>U15</v>
          </cell>
          <cell r="H376" t="str">
            <v>女</v>
          </cell>
          <cell r="I376" t="str">
            <v>B4C0027</v>
          </cell>
          <cell r="J376">
            <v>6000</v>
          </cell>
        </row>
        <row r="377">
          <cell r="A377" t="str">
            <v>b30379</v>
          </cell>
          <cell r="B377" t="str">
            <v>細谷　海月</v>
          </cell>
          <cell r="C377" t="str">
            <v>ほそや　みづき</v>
          </cell>
          <cell r="D377">
            <v>38195</v>
          </cell>
          <cell r="E377">
            <v>43190</v>
          </cell>
          <cell r="F377">
            <v>13</v>
          </cell>
          <cell r="G377" t="str">
            <v>U15</v>
          </cell>
          <cell r="H377" t="str">
            <v>女</v>
          </cell>
          <cell r="I377" t="str">
            <v>B4C0027</v>
          </cell>
          <cell r="J377">
            <v>6000</v>
          </cell>
        </row>
        <row r="378">
          <cell r="A378" t="str">
            <v>b30380</v>
          </cell>
          <cell r="B378" t="str">
            <v>大崎　琴子</v>
          </cell>
          <cell r="C378" t="str">
            <v>おおさき　ことこ</v>
          </cell>
          <cell r="D378">
            <v>38450</v>
          </cell>
          <cell r="E378">
            <v>43190</v>
          </cell>
          <cell r="F378">
            <v>12</v>
          </cell>
          <cell r="G378" t="str">
            <v>U12</v>
          </cell>
          <cell r="H378" t="str">
            <v>女</v>
          </cell>
          <cell r="I378" t="str">
            <v>B4C0027</v>
          </cell>
          <cell r="J378">
            <v>6000</v>
          </cell>
        </row>
        <row r="379">
          <cell r="A379" t="str">
            <v>b30381</v>
          </cell>
          <cell r="B379" t="str">
            <v>小田嶋　萌夏</v>
          </cell>
          <cell r="C379" t="str">
            <v>おだしま　もえか</v>
          </cell>
          <cell r="D379">
            <v>38537</v>
          </cell>
          <cell r="E379">
            <v>43190</v>
          </cell>
          <cell r="F379">
            <v>12</v>
          </cell>
          <cell r="G379" t="str">
            <v>U12</v>
          </cell>
          <cell r="H379" t="str">
            <v>女</v>
          </cell>
          <cell r="I379" t="str">
            <v>B4C0027</v>
          </cell>
          <cell r="J379">
            <v>6000</v>
          </cell>
        </row>
        <row r="380">
          <cell r="A380" t="str">
            <v>b30382</v>
          </cell>
          <cell r="B380" t="str">
            <v>酒樹　瑠花</v>
          </cell>
          <cell r="C380" t="str">
            <v>さかき　るか</v>
          </cell>
          <cell r="D380">
            <v>38531</v>
          </cell>
          <cell r="E380">
            <v>43190</v>
          </cell>
          <cell r="F380">
            <v>12</v>
          </cell>
          <cell r="G380" t="str">
            <v>U12</v>
          </cell>
          <cell r="H380" t="str">
            <v>女</v>
          </cell>
          <cell r="I380" t="str">
            <v>B4C0027</v>
          </cell>
          <cell r="J380">
            <v>6000</v>
          </cell>
        </row>
        <row r="381">
          <cell r="A381" t="str">
            <v>b30383</v>
          </cell>
          <cell r="B381" t="str">
            <v>高橋　美沙妃</v>
          </cell>
          <cell r="C381" t="str">
            <v>たかはし　みさき</v>
          </cell>
          <cell r="D381">
            <v>38749</v>
          </cell>
          <cell r="E381">
            <v>43190</v>
          </cell>
          <cell r="F381">
            <v>12</v>
          </cell>
          <cell r="G381" t="str">
            <v>U12</v>
          </cell>
          <cell r="H381" t="str">
            <v>女</v>
          </cell>
          <cell r="I381" t="str">
            <v>B4C0027</v>
          </cell>
          <cell r="J381">
            <v>6000</v>
          </cell>
        </row>
        <row r="382">
          <cell r="A382" t="str">
            <v>b30384</v>
          </cell>
          <cell r="B382" t="str">
            <v>沼澤　光里</v>
          </cell>
          <cell r="C382" t="str">
            <v>ぬまざわ　ひかり</v>
          </cell>
          <cell r="D382">
            <v>38582</v>
          </cell>
          <cell r="E382">
            <v>43190</v>
          </cell>
          <cell r="F382">
            <v>12</v>
          </cell>
          <cell r="G382" t="str">
            <v>U12</v>
          </cell>
          <cell r="H382" t="str">
            <v>女</v>
          </cell>
          <cell r="I382" t="str">
            <v>B4C0027</v>
          </cell>
          <cell r="J382">
            <v>6000</v>
          </cell>
        </row>
        <row r="383">
          <cell r="A383" t="str">
            <v>b30385</v>
          </cell>
          <cell r="B383" t="str">
            <v>谷藤　優衣</v>
          </cell>
          <cell r="C383" t="str">
            <v>たにふじ　ゆい</v>
          </cell>
          <cell r="D383">
            <v>38799</v>
          </cell>
          <cell r="E383">
            <v>43190</v>
          </cell>
          <cell r="F383">
            <v>12</v>
          </cell>
          <cell r="G383" t="str">
            <v>U12</v>
          </cell>
          <cell r="H383" t="str">
            <v>女</v>
          </cell>
          <cell r="I383" t="str">
            <v>B4C0027</v>
          </cell>
          <cell r="J383">
            <v>6000</v>
          </cell>
        </row>
        <row r="384">
          <cell r="A384" t="str">
            <v>b30386</v>
          </cell>
          <cell r="B384" t="str">
            <v>小野寺　絢女</v>
          </cell>
          <cell r="C384" t="str">
            <v>おのでら　あやめ</v>
          </cell>
          <cell r="D384">
            <v>39009</v>
          </cell>
          <cell r="E384">
            <v>43190</v>
          </cell>
          <cell r="F384">
            <v>11</v>
          </cell>
          <cell r="G384" t="str">
            <v>U12</v>
          </cell>
          <cell r="H384" t="str">
            <v>女</v>
          </cell>
          <cell r="I384" t="str">
            <v>B4C0027</v>
          </cell>
          <cell r="J384">
            <v>6000</v>
          </cell>
        </row>
        <row r="385">
          <cell r="A385" t="str">
            <v>b30387</v>
          </cell>
          <cell r="B385" t="str">
            <v>其田　鼓雪</v>
          </cell>
          <cell r="C385" t="str">
            <v>そのだ　こゆき</v>
          </cell>
          <cell r="D385">
            <v>38321</v>
          </cell>
          <cell r="E385">
            <v>43190</v>
          </cell>
          <cell r="F385">
            <v>13</v>
          </cell>
          <cell r="G385" t="str">
            <v>U15</v>
          </cell>
          <cell r="H385" t="str">
            <v>女</v>
          </cell>
          <cell r="I385" t="str">
            <v>B1G0013</v>
          </cell>
          <cell r="J385">
            <v>6000</v>
          </cell>
        </row>
        <row r="386">
          <cell r="A386" t="str">
            <v>b30388</v>
          </cell>
          <cell r="B386" t="str">
            <v>長谷川　瑞季</v>
          </cell>
          <cell r="C386" t="str">
            <v>はせがわ　みずき</v>
          </cell>
          <cell r="D386">
            <v>38336</v>
          </cell>
          <cell r="E386">
            <v>43190</v>
          </cell>
          <cell r="F386">
            <v>13</v>
          </cell>
          <cell r="G386" t="str">
            <v>U15</v>
          </cell>
          <cell r="H386" t="str">
            <v>女</v>
          </cell>
          <cell r="I386" t="str">
            <v>B1G0013</v>
          </cell>
          <cell r="J386">
            <v>6000</v>
          </cell>
        </row>
        <row r="387">
          <cell r="A387" t="str">
            <v>b30389</v>
          </cell>
          <cell r="B387" t="str">
            <v>高橋　真理</v>
          </cell>
          <cell r="C387" t="str">
            <v>たかはし　まり</v>
          </cell>
          <cell r="D387">
            <v>38304</v>
          </cell>
          <cell r="E387">
            <v>43190</v>
          </cell>
          <cell r="F387">
            <v>13</v>
          </cell>
          <cell r="G387" t="str">
            <v>U15</v>
          </cell>
          <cell r="H387" t="str">
            <v>女</v>
          </cell>
          <cell r="I387" t="str">
            <v>B1G0013</v>
          </cell>
          <cell r="J387">
            <v>6000</v>
          </cell>
        </row>
        <row r="388">
          <cell r="A388" t="str">
            <v>b30390</v>
          </cell>
          <cell r="B388" t="str">
            <v>蛯名　彩日</v>
          </cell>
          <cell r="C388" t="str">
            <v>えびな　あやか</v>
          </cell>
          <cell r="D388">
            <v>38223</v>
          </cell>
          <cell r="E388">
            <v>43190</v>
          </cell>
          <cell r="F388">
            <v>13</v>
          </cell>
          <cell r="G388" t="str">
            <v>U15</v>
          </cell>
          <cell r="H388" t="str">
            <v>女</v>
          </cell>
          <cell r="I388" t="str">
            <v>B1G0013</v>
          </cell>
          <cell r="J388">
            <v>6000</v>
          </cell>
        </row>
        <row r="389">
          <cell r="A389" t="str">
            <v>b30391</v>
          </cell>
          <cell r="B389" t="str">
            <v>松本　真希</v>
          </cell>
          <cell r="C389" t="str">
            <v>まつもと　まき</v>
          </cell>
          <cell r="D389">
            <v>38391</v>
          </cell>
          <cell r="E389">
            <v>43190</v>
          </cell>
          <cell r="F389">
            <v>13</v>
          </cell>
          <cell r="G389" t="str">
            <v>U15</v>
          </cell>
          <cell r="H389" t="str">
            <v>女</v>
          </cell>
          <cell r="I389" t="str">
            <v>B1G0013</v>
          </cell>
          <cell r="J389">
            <v>6000</v>
          </cell>
        </row>
        <row r="390">
          <cell r="A390" t="str">
            <v>b30392</v>
          </cell>
          <cell r="B390" t="str">
            <v>米沢　綾花</v>
          </cell>
          <cell r="C390" t="str">
            <v>よねざわ　あやか</v>
          </cell>
          <cell r="D390">
            <v>38521</v>
          </cell>
          <cell r="E390">
            <v>43190</v>
          </cell>
          <cell r="F390">
            <v>12</v>
          </cell>
          <cell r="G390" t="str">
            <v>U12</v>
          </cell>
          <cell r="H390" t="str">
            <v>女</v>
          </cell>
          <cell r="I390" t="str">
            <v>B1G0013</v>
          </cell>
          <cell r="J390">
            <v>6000</v>
          </cell>
        </row>
        <row r="391">
          <cell r="A391" t="str">
            <v>b30393</v>
          </cell>
          <cell r="B391" t="str">
            <v>小山　鈴香</v>
          </cell>
          <cell r="C391" t="str">
            <v>おやま　すずか</v>
          </cell>
          <cell r="D391">
            <v>38507</v>
          </cell>
          <cell r="E391">
            <v>43190</v>
          </cell>
          <cell r="F391">
            <v>12</v>
          </cell>
          <cell r="G391" t="str">
            <v>U12</v>
          </cell>
          <cell r="H391" t="str">
            <v>女</v>
          </cell>
          <cell r="I391" t="str">
            <v>B1G0013</v>
          </cell>
          <cell r="J391">
            <v>6000</v>
          </cell>
        </row>
        <row r="392">
          <cell r="A392" t="str">
            <v>b30394</v>
          </cell>
          <cell r="B392" t="str">
            <v>成田　晴香</v>
          </cell>
          <cell r="C392" t="str">
            <v>なりた　はるか</v>
          </cell>
          <cell r="D392">
            <v>38448</v>
          </cell>
          <cell r="E392">
            <v>43190</v>
          </cell>
          <cell r="F392">
            <v>12</v>
          </cell>
          <cell r="G392" t="str">
            <v>U12</v>
          </cell>
          <cell r="H392" t="str">
            <v>女</v>
          </cell>
          <cell r="I392" t="str">
            <v>B1G0013</v>
          </cell>
          <cell r="J392">
            <v>6000</v>
          </cell>
        </row>
        <row r="393">
          <cell r="A393" t="str">
            <v>b30395</v>
          </cell>
          <cell r="B393" t="str">
            <v>佐藤　祐実</v>
          </cell>
          <cell r="C393" t="str">
            <v>さとう　ゆみ</v>
          </cell>
          <cell r="D393">
            <v>32778</v>
          </cell>
          <cell r="E393">
            <v>43190</v>
          </cell>
          <cell r="F393">
            <v>28</v>
          </cell>
          <cell r="G393" t="str">
            <v>O23</v>
          </cell>
          <cell r="H393" t="str">
            <v>女</v>
          </cell>
          <cell r="I393" t="str">
            <v>B4G0043</v>
          </cell>
          <cell r="J393">
            <v>6000</v>
          </cell>
        </row>
        <row r="394">
          <cell r="A394" t="str">
            <v>b30396</v>
          </cell>
          <cell r="B394" t="str">
            <v>浅野　由紀</v>
          </cell>
          <cell r="C394" t="str">
            <v>あさの　ゆき</v>
          </cell>
          <cell r="D394">
            <v>29354</v>
          </cell>
          <cell r="E394">
            <v>43190</v>
          </cell>
          <cell r="F394">
            <v>37</v>
          </cell>
          <cell r="G394" t="str">
            <v>O23</v>
          </cell>
          <cell r="H394" t="str">
            <v>女</v>
          </cell>
          <cell r="I394" t="str">
            <v>B4G0043</v>
          </cell>
          <cell r="J394">
            <v>6000</v>
          </cell>
        </row>
        <row r="395">
          <cell r="A395" t="str">
            <v>b30397</v>
          </cell>
          <cell r="B395" t="str">
            <v>山形　香乃</v>
          </cell>
          <cell r="C395" t="str">
            <v>やまがた　かの</v>
          </cell>
          <cell r="D395">
            <v>0</v>
          </cell>
          <cell r="E395">
            <v>43190</v>
          </cell>
          <cell r="F395">
            <v>118</v>
          </cell>
          <cell r="G395">
            <v>0</v>
          </cell>
          <cell r="H395" t="str">
            <v>女</v>
          </cell>
          <cell r="I395" t="str">
            <v>B4G0043</v>
          </cell>
          <cell r="J395">
            <v>6000</v>
          </cell>
        </row>
        <row r="396">
          <cell r="A396" t="str">
            <v>b30398</v>
          </cell>
          <cell r="B396" t="str">
            <v>大場　絵莉</v>
          </cell>
          <cell r="C396" t="str">
            <v>おおば　えり</v>
          </cell>
          <cell r="D396">
            <v>36714</v>
          </cell>
          <cell r="E396">
            <v>43190</v>
          </cell>
          <cell r="F396">
            <v>17</v>
          </cell>
          <cell r="G396" t="str">
            <v>U18</v>
          </cell>
          <cell r="H396" t="str">
            <v>女</v>
          </cell>
          <cell r="I396" t="str">
            <v>B4G0043</v>
          </cell>
          <cell r="J396">
            <v>6000</v>
          </cell>
        </row>
        <row r="397">
          <cell r="A397" t="str">
            <v>b30399</v>
          </cell>
          <cell r="B397" t="str">
            <v>庄司　実花子</v>
          </cell>
          <cell r="C397" t="str">
            <v>しょうじ　みかこ</v>
          </cell>
          <cell r="D397">
            <v>37139</v>
          </cell>
          <cell r="E397">
            <v>43190</v>
          </cell>
          <cell r="F397">
            <v>16</v>
          </cell>
          <cell r="G397" t="str">
            <v>U18</v>
          </cell>
          <cell r="H397" t="str">
            <v>女</v>
          </cell>
          <cell r="I397" t="str">
            <v>B4G0043</v>
          </cell>
          <cell r="J397">
            <v>6000</v>
          </cell>
        </row>
        <row r="398">
          <cell r="A398" t="str">
            <v>b30400</v>
          </cell>
          <cell r="B398" t="str">
            <v>齊藤　楓菜</v>
          </cell>
          <cell r="C398" t="str">
            <v>さいとう　ふうな</v>
          </cell>
          <cell r="D398">
            <v>37216</v>
          </cell>
          <cell r="E398">
            <v>43190</v>
          </cell>
          <cell r="F398">
            <v>16</v>
          </cell>
          <cell r="G398" t="str">
            <v>U18</v>
          </cell>
          <cell r="H398" t="str">
            <v>女</v>
          </cell>
          <cell r="I398" t="str">
            <v>B4G0043</v>
          </cell>
          <cell r="J398">
            <v>6000</v>
          </cell>
        </row>
        <row r="399">
          <cell r="A399" t="str">
            <v>b30401</v>
          </cell>
          <cell r="B399" t="str">
            <v>佐々木　風菜</v>
          </cell>
          <cell r="C399" t="str">
            <v>ささき　ふうな</v>
          </cell>
          <cell r="D399">
            <v>37288</v>
          </cell>
          <cell r="E399">
            <v>43190</v>
          </cell>
          <cell r="F399">
            <v>16</v>
          </cell>
          <cell r="G399" t="str">
            <v>U18</v>
          </cell>
          <cell r="H399" t="str">
            <v>女</v>
          </cell>
          <cell r="I399" t="str">
            <v>B4G0043</v>
          </cell>
          <cell r="J399">
            <v>6000</v>
          </cell>
        </row>
        <row r="400">
          <cell r="A400" t="str">
            <v>b30402</v>
          </cell>
          <cell r="B400" t="str">
            <v>川村　彩友佳</v>
          </cell>
          <cell r="C400" t="str">
            <v>かわむら　さゆか</v>
          </cell>
          <cell r="D400">
            <v>35103</v>
          </cell>
          <cell r="E400">
            <v>43190</v>
          </cell>
          <cell r="F400">
            <v>22</v>
          </cell>
          <cell r="G400" t="str">
            <v>U22</v>
          </cell>
          <cell r="H400" t="str">
            <v>女</v>
          </cell>
          <cell r="I400" t="str">
            <v>B4G0043</v>
          </cell>
          <cell r="J400">
            <v>6000</v>
          </cell>
        </row>
        <row r="401">
          <cell r="A401" t="str">
            <v>b30403</v>
          </cell>
          <cell r="B401" t="str">
            <v>駒場　富美子</v>
          </cell>
          <cell r="C401" t="str">
            <v>こまば　ふみこ</v>
          </cell>
          <cell r="D401">
            <v>27401</v>
          </cell>
          <cell r="E401">
            <v>43190</v>
          </cell>
          <cell r="F401">
            <v>43</v>
          </cell>
          <cell r="G401" t="str">
            <v>O23</v>
          </cell>
          <cell r="H401" t="str">
            <v>女</v>
          </cell>
          <cell r="I401" t="str">
            <v>B4G0043</v>
          </cell>
          <cell r="J401">
            <v>6000</v>
          </cell>
        </row>
        <row r="402">
          <cell r="A402" t="str">
            <v>b30404</v>
          </cell>
          <cell r="B402" t="str">
            <v>坂本　遥</v>
          </cell>
          <cell r="C402" t="str">
            <v>さかもと　はるか</v>
          </cell>
          <cell r="D402">
            <v>38654</v>
          </cell>
          <cell r="E402">
            <v>43190</v>
          </cell>
          <cell r="F402">
            <v>12</v>
          </cell>
          <cell r="G402" t="str">
            <v>U12</v>
          </cell>
          <cell r="H402" t="str">
            <v>女</v>
          </cell>
          <cell r="I402" t="str">
            <v>B1G0013</v>
          </cell>
          <cell r="J402">
            <v>6000</v>
          </cell>
        </row>
        <row r="403">
          <cell r="A403" t="str">
            <v>b30405</v>
          </cell>
          <cell r="B403" t="str">
            <v>種市　莉々</v>
          </cell>
          <cell r="C403" t="str">
            <v>たねいち　りり</v>
          </cell>
          <cell r="D403">
            <v>39527</v>
          </cell>
          <cell r="E403">
            <v>43190</v>
          </cell>
          <cell r="F403">
            <v>10</v>
          </cell>
          <cell r="G403" t="str">
            <v>U12</v>
          </cell>
          <cell r="H403" t="str">
            <v>女</v>
          </cell>
          <cell r="I403" t="str">
            <v>B1G0013</v>
          </cell>
          <cell r="J403">
            <v>6000</v>
          </cell>
        </row>
        <row r="404">
          <cell r="A404" t="str">
            <v>b30406</v>
          </cell>
          <cell r="B404" t="str">
            <v>木村　ももか</v>
          </cell>
          <cell r="C404" t="str">
            <v>きむら　ももか</v>
          </cell>
          <cell r="D404">
            <v>39493</v>
          </cell>
          <cell r="E404">
            <v>43190</v>
          </cell>
          <cell r="F404">
            <v>10</v>
          </cell>
          <cell r="G404" t="str">
            <v>U12</v>
          </cell>
          <cell r="H404" t="str">
            <v>女</v>
          </cell>
          <cell r="I404" t="str">
            <v>B1G0013</v>
          </cell>
          <cell r="J404">
            <v>6000</v>
          </cell>
        </row>
        <row r="405">
          <cell r="A405" t="str">
            <v>b30407</v>
          </cell>
          <cell r="B405" t="str">
            <v>長根山　菜々子</v>
          </cell>
          <cell r="C405" t="str">
            <v>ながねやま　ななこ</v>
          </cell>
          <cell r="D405">
            <v>36917</v>
          </cell>
          <cell r="E405">
            <v>43190</v>
          </cell>
          <cell r="F405">
            <v>17</v>
          </cell>
          <cell r="G405" t="str">
            <v>U18</v>
          </cell>
          <cell r="H405" t="str">
            <v>女</v>
          </cell>
          <cell r="I405" t="str">
            <v>B1G0024</v>
          </cell>
          <cell r="J405">
            <v>6000</v>
          </cell>
        </row>
        <row r="406">
          <cell r="A406" t="str">
            <v>b30408</v>
          </cell>
          <cell r="B406" t="str">
            <v>藤村　智恵子</v>
          </cell>
          <cell r="C406" t="str">
            <v>ふじむら　ちえこ</v>
          </cell>
          <cell r="D406">
            <v>24821</v>
          </cell>
          <cell r="E406">
            <v>43190</v>
          </cell>
          <cell r="F406">
            <v>50</v>
          </cell>
          <cell r="G406" t="str">
            <v>O23</v>
          </cell>
          <cell r="H406" t="str">
            <v>女</v>
          </cell>
          <cell r="I406" t="str">
            <v>B1G0024</v>
          </cell>
          <cell r="J406">
            <v>6000</v>
          </cell>
        </row>
        <row r="407">
          <cell r="A407" t="str">
            <v>b30409</v>
          </cell>
          <cell r="B407" t="str">
            <v>菊地　このみ</v>
          </cell>
          <cell r="C407" t="str">
            <v>きくち　このみ</v>
          </cell>
          <cell r="D407">
            <v>31823</v>
          </cell>
          <cell r="E407">
            <v>43190</v>
          </cell>
          <cell r="F407">
            <v>31</v>
          </cell>
          <cell r="G407" t="str">
            <v>O23</v>
          </cell>
          <cell r="H407" t="str">
            <v>女</v>
          </cell>
          <cell r="I407" t="str">
            <v>B1G0024</v>
          </cell>
          <cell r="J407">
            <v>6000</v>
          </cell>
        </row>
        <row r="408">
          <cell r="A408" t="str">
            <v>b30410</v>
          </cell>
          <cell r="B408" t="str">
            <v>菊池　綾乃</v>
          </cell>
          <cell r="C408" t="str">
            <v>きくち　あやの</v>
          </cell>
          <cell r="D408">
            <v>32871</v>
          </cell>
          <cell r="E408">
            <v>43190</v>
          </cell>
          <cell r="F408">
            <v>28</v>
          </cell>
          <cell r="G408" t="str">
            <v>O23</v>
          </cell>
          <cell r="H408" t="str">
            <v>女</v>
          </cell>
          <cell r="I408" t="str">
            <v>B1G0024</v>
          </cell>
          <cell r="J408">
            <v>6000</v>
          </cell>
        </row>
        <row r="409">
          <cell r="A409" t="str">
            <v>b30411</v>
          </cell>
          <cell r="B409" t="str">
            <v>伊保内　怜奈</v>
          </cell>
          <cell r="C409" t="str">
            <v>いぼない　れな</v>
          </cell>
          <cell r="D409">
            <v>36157</v>
          </cell>
          <cell r="E409">
            <v>43190</v>
          </cell>
          <cell r="F409">
            <v>19</v>
          </cell>
          <cell r="G409" t="str">
            <v>U22</v>
          </cell>
          <cell r="H409" t="str">
            <v>女</v>
          </cell>
          <cell r="I409" t="str">
            <v>B1G0024</v>
          </cell>
          <cell r="J409">
            <v>6000</v>
          </cell>
        </row>
        <row r="410">
          <cell r="A410" t="str">
            <v>b30412</v>
          </cell>
          <cell r="B410" t="str">
            <v>伊保内　梨奈</v>
          </cell>
          <cell r="C410" t="str">
            <v>いぼない　りな</v>
          </cell>
          <cell r="D410">
            <v>36693</v>
          </cell>
          <cell r="E410">
            <v>43190</v>
          </cell>
          <cell r="F410">
            <v>17</v>
          </cell>
          <cell r="G410" t="str">
            <v>U18</v>
          </cell>
          <cell r="H410" t="str">
            <v>女</v>
          </cell>
          <cell r="I410" t="str">
            <v>B1G0024</v>
          </cell>
          <cell r="J410">
            <v>6000</v>
          </cell>
        </row>
        <row r="411">
          <cell r="A411" t="str">
            <v>b30413</v>
          </cell>
          <cell r="B411" t="str">
            <v>荒川　茉代</v>
          </cell>
          <cell r="C411" t="str">
            <v>あらかわ　ましろ</v>
          </cell>
          <cell r="D411">
            <v>36801</v>
          </cell>
          <cell r="E411">
            <v>43190</v>
          </cell>
          <cell r="F411">
            <v>17</v>
          </cell>
          <cell r="G411" t="str">
            <v>U18</v>
          </cell>
          <cell r="H411" t="str">
            <v>女</v>
          </cell>
          <cell r="I411" t="str">
            <v>B1G0024</v>
          </cell>
          <cell r="J411">
            <v>6000</v>
          </cell>
        </row>
        <row r="412">
          <cell r="A412" t="str">
            <v>b30414</v>
          </cell>
          <cell r="B412" t="str">
            <v>北城　花音</v>
          </cell>
          <cell r="C412" t="str">
            <v>きたじょう　かのん</v>
          </cell>
          <cell r="D412">
            <v>37307</v>
          </cell>
          <cell r="E412">
            <v>43190</v>
          </cell>
          <cell r="F412">
            <v>16</v>
          </cell>
          <cell r="G412" t="str">
            <v>U18</v>
          </cell>
          <cell r="H412" t="str">
            <v>女</v>
          </cell>
          <cell r="I412" t="str">
            <v>B1G0024</v>
          </cell>
          <cell r="J412">
            <v>6000</v>
          </cell>
        </row>
        <row r="413">
          <cell r="A413" t="str">
            <v>b30415</v>
          </cell>
          <cell r="B413" t="str">
            <v>三浦　鈴音</v>
          </cell>
          <cell r="C413" t="str">
            <v>みうら　すずね</v>
          </cell>
          <cell r="D413">
            <v>37250</v>
          </cell>
          <cell r="E413">
            <v>43190</v>
          </cell>
          <cell r="F413">
            <v>16</v>
          </cell>
          <cell r="G413" t="str">
            <v>U18</v>
          </cell>
          <cell r="H413" t="str">
            <v>女</v>
          </cell>
          <cell r="I413" t="str">
            <v>B1G0024</v>
          </cell>
          <cell r="J413">
            <v>6000</v>
          </cell>
        </row>
        <row r="414">
          <cell r="A414" t="str">
            <v>b30417</v>
          </cell>
          <cell r="B414" t="str">
            <v>寺澤　鈴菜</v>
          </cell>
          <cell r="C414" t="str">
            <v>てらさわ　すずな</v>
          </cell>
          <cell r="D414">
            <v>36056</v>
          </cell>
          <cell r="E414">
            <v>43190</v>
          </cell>
          <cell r="F414">
            <v>19</v>
          </cell>
          <cell r="G414" t="str">
            <v>U22</v>
          </cell>
          <cell r="H414" t="str">
            <v>女</v>
          </cell>
          <cell r="I414" t="str">
            <v>B1G0024</v>
          </cell>
          <cell r="J414">
            <v>6000</v>
          </cell>
        </row>
        <row r="415">
          <cell r="A415" t="str">
            <v>b30418</v>
          </cell>
          <cell r="B415" t="str">
            <v>佐々木　歩夢</v>
          </cell>
          <cell r="C415" t="str">
            <v>ささき　あゆむ</v>
          </cell>
          <cell r="D415">
            <v>36476</v>
          </cell>
          <cell r="E415">
            <v>43190</v>
          </cell>
          <cell r="F415">
            <v>18</v>
          </cell>
          <cell r="G415" t="str">
            <v>U18</v>
          </cell>
          <cell r="H415" t="str">
            <v>女</v>
          </cell>
          <cell r="I415" t="str">
            <v>B1G0024</v>
          </cell>
          <cell r="J415">
            <v>6000</v>
          </cell>
        </row>
        <row r="416">
          <cell r="A416" t="str">
            <v>b30419</v>
          </cell>
          <cell r="B416" t="str">
            <v>青木　菜香</v>
          </cell>
          <cell r="C416" t="str">
            <v>あおき　なのか</v>
          </cell>
          <cell r="D416">
            <v>36451</v>
          </cell>
          <cell r="E416">
            <v>43190</v>
          </cell>
          <cell r="F416">
            <v>18</v>
          </cell>
          <cell r="G416" t="str">
            <v>U18</v>
          </cell>
          <cell r="H416" t="str">
            <v>女</v>
          </cell>
          <cell r="I416" t="str">
            <v>B1G0024</v>
          </cell>
          <cell r="J416">
            <v>6000</v>
          </cell>
        </row>
        <row r="417">
          <cell r="A417" t="str">
            <v>b30420</v>
          </cell>
          <cell r="B417" t="str">
            <v>髙坂　優輝</v>
          </cell>
          <cell r="C417" t="str">
            <v>こうさか　ゆうき</v>
          </cell>
          <cell r="D417">
            <v>36654</v>
          </cell>
          <cell r="E417">
            <v>43190</v>
          </cell>
          <cell r="F417">
            <v>17</v>
          </cell>
          <cell r="G417" t="str">
            <v>U18</v>
          </cell>
          <cell r="H417" t="str">
            <v>女</v>
          </cell>
          <cell r="I417" t="str">
            <v>B1G0024</v>
          </cell>
          <cell r="J417">
            <v>6000</v>
          </cell>
        </row>
        <row r="418">
          <cell r="A418" t="str">
            <v>b30421</v>
          </cell>
          <cell r="B418" t="str">
            <v>小笠原　祐子</v>
          </cell>
          <cell r="C418" t="str">
            <v>おがさわら　ゆうこ</v>
          </cell>
          <cell r="D418">
            <v>29788</v>
          </cell>
          <cell r="E418">
            <v>43190</v>
          </cell>
          <cell r="F418">
            <v>36</v>
          </cell>
          <cell r="G418" t="str">
            <v>O23</v>
          </cell>
          <cell r="H418" t="str">
            <v>女</v>
          </cell>
          <cell r="I418" t="str">
            <v>B1G0024</v>
          </cell>
          <cell r="J418">
            <v>6000</v>
          </cell>
        </row>
        <row r="419">
          <cell r="A419" t="str">
            <v>b30422</v>
          </cell>
          <cell r="B419" t="str">
            <v>岡田　憂海</v>
          </cell>
          <cell r="C419" t="str">
            <v>おかだ　ゆうみ</v>
          </cell>
          <cell r="D419">
            <v>35024</v>
          </cell>
          <cell r="E419">
            <v>43190</v>
          </cell>
          <cell r="F419">
            <v>22</v>
          </cell>
          <cell r="G419" t="str">
            <v>U22</v>
          </cell>
          <cell r="H419" t="str">
            <v>女</v>
          </cell>
          <cell r="I419" t="str">
            <v>B1G0024</v>
          </cell>
          <cell r="J419">
            <v>6000</v>
          </cell>
        </row>
        <row r="420">
          <cell r="A420" t="str">
            <v>b30423</v>
          </cell>
          <cell r="B420" t="str">
            <v>皆川　小夏</v>
          </cell>
          <cell r="C420" t="str">
            <v>みながわ　こなつ</v>
          </cell>
          <cell r="D420">
            <v>37062</v>
          </cell>
          <cell r="E420">
            <v>43190</v>
          </cell>
          <cell r="F420">
            <v>16</v>
          </cell>
          <cell r="G420" t="str">
            <v>U18</v>
          </cell>
          <cell r="H420" t="str">
            <v>女</v>
          </cell>
          <cell r="I420" t="str">
            <v>B1G0024</v>
          </cell>
          <cell r="J420">
            <v>6000</v>
          </cell>
        </row>
        <row r="421">
          <cell r="A421" t="str">
            <v>b30424</v>
          </cell>
          <cell r="B421" t="str">
            <v>小林　梨緒</v>
          </cell>
          <cell r="C421" t="str">
            <v>こばやし　りお</v>
          </cell>
          <cell r="D421">
            <v>37302</v>
          </cell>
          <cell r="E421">
            <v>43190</v>
          </cell>
          <cell r="F421">
            <v>16</v>
          </cell>
          <cell r="G421" t="str">
            <v>U18</v>
          </cell>
          <cell r="H421" t="str">
            <v>女</v>
          </cell>
          <cell r="I421" t="str">
            <v>B1G0024</v>
          </cell>
          <cell r="J421">
            <v>6000</v>
          </cell>
        </row>
        <row r="422">
          <cell r="A422" t="str">
            <v>b30425</v>
          </cell>
          <cell r="B422" t="str">
            <v>小倉　愛那</v>
          </cell>
          <cell r="C422" t="str">
            <v>おぐら　あいだ</v>
          </cell>
          <cell r="D422">
            <v>38034</v>
          </cell>
          <cell r="E422">
            <v>43190</v>
          </cell>
          <cell r="F422">
            <v>14</v>
          </cell>
          <cell r="G422" t="str">
            <v>U15</v>
          </cell>
          <cell r="H422" t="str">
            <v>女</v>
          </cell>
          <cell r="I422" t="str">
            <v>B1G0024</v>
          </cell>
          <cell r="J422">
            <v>6000</v>
          </cell>
        </row>
        <row r="423">
          <cell r="A423" t="str">
            <v>b30426</v>
          </cell>
          <cell r="B423" t="str">
            <v>北村　沙和</v>
          </cell>
          <cell r="C423" t="str">
            <v>きたむら　さわ</v>
          </cell>
          <cell r="D423">
            <v>37851</v>
          </cell>
          <cell r="E423">
            <v>43190</v>
          </cell>
          <cell r="F423">
            <v>14</v>
          </cell>
          <cell r="G423" t="str">
            <v>U15</v>
          </cell>
          <cell r="H423" t="str">
            <v>女</v>
          </cell>
          <cell r="I423" t="str">
            <v>B1G0024</v>
          </cell>
          <cell r="J423">
            <v>6000</v>
          </cell>
        </row>
        <row r="424">
          <cell r="A424" t="str">
            <v>b30427</v>
          </cell>
          <cell r="B424" t="str">
            <v>清水　青空</v>
          </cell>
          <cell r="C424" t="str">
            <v>しみず　せいら</v>
          </cell>
          <cell r="D424">
            <v>37715</v>
          </cell>
          <cell r="E424">
            <v>43190</v>
          </cell>
          <cell r="F424">
            <v>14</v>
          </cell>
          <cell r="G424" t="str">
            <v>U15</v>
          </cell>
          <cell r="H424" t="str">
            <v>女</v>
          </cell>
          <cell r="I424" t="str">
            <v>B1G0024</v>
          </cell>
          <cell r="J424">
            <v>6000</v>
          </cell>
        </row>
        <row r="425">
          <cell r="A425" t="str">
            <v>b30428</v>
          </cell>
          <cell r="B425" t="str">
            <v>小笠原　有咲</v>
          </cell>
          <cell r="C425" t="str">
            <v>おがさわら　ありさ</v>
          </cell>
          <cell r="D425">
            <v>37757</v>
          </cell>
          <cell r="E425">
            <v>43190</v>
          </cell>
          <cell r="F425">
            <v>14</v>
          </cell>
          <cell r="G425" t="str">
            <v>U15</v>
          </cell>
          <cell r="H425" t="str">
            <v>女</v>
          </cell>
          <cell r="I425" t="str">
            <v>B1G0024</v>
          </cell>
          <cell r="J425">
            <v>6000</v>
          </cell>
        </row>
        <row r="426">
          <cell r="A426" t="str">
            <v>b30429</v>
          </cell>
          <cell r="B426" t="str">
            <v>小笠原　好美</v>
          </cell>
          <cell r="C426" t="str">
            <v>おがさわら　このみ</v>
          </cell>
          <cell r="D426">
            <v>37757</v>
          </cell>
          <cell r="E426">
            <v>43190</v>
          </cell>
          <cell r="F426">
            <v>14</v>
          </cell>
          <cell r="G426" t="str">
            <v>U15</v>
          </cell>
          <cell r="H426" t="str">
            <v>女</v>
          </cell>
          <cell r="I426" t="str">
            <v>B1G0024</v>
          </cell>
          <cell r="J426">
            <v>6000</v>
          </cell>
        </row>
        <row r="427">
          <cell r="A427" t="str">
            <v>b30430</v>
          </cell>
          <cell r="B427" t="str">
            <v>小笠原　百香</v>
          </cell>
          <cell r="C427" t="str">
            <v>おがさわら　ももか</v>
          </cell>
          <cell r="D427">
            <v>37757</v>
          </cell>
          <cell r="E427">
            <v>43190</v>
          </cell>
          <cell r="F427">
            <v>14</v>
          </cell>
          <cell r="G427" t="str">
            <v>U15</v>
          </cell>
          <cell r="H427" t="str">
            <v>女</v>
          </cell>
          <cell r="I427" t="str">
            <v>B1G0024</v>
          </cell>
          <cell r="J427">
            <v>6000</v>
          </cell>
        </row>
        <row r="428">
          <cell r="A428" t="str">
            <v>b30431</v>
          </cell>
          <cell r="B428" t="str">
            <v>大西　琉花</v>
          </cell>
          <cell r="C428" t="str">
            <v>おおにし　るか</v>
          </cell>
          <cell r="D428">
            <v>37889</v>
          </cell>
          <cell r="E428">
            <v>43190</v>
          </cell>
          <cell r="F428">
            <v>14</v>
          </cell>
          <cell r="G428" t="str">
            <v>U15</v>
          </cell>
          <cell r="H428" t="str">
            <v>女</v>
          </cell>
          <cell r="I428" t="str">
            <v>B1G0024</v>
          </cell>
          <cell r="J428">
            <v>6000</v>
          </cell>
        </row>
        <row r="429">
          <cell r="A429" t="str">
            <v>b30432</v>
          </cell>
          <cell r="B429" t="str">
            <v>前田　萌子</v>
          </cell>
          <cell r="C429" t="str">
            <v>まえだ　もえこ</v>
          </cell>
          <cell r="D429">
            <v>37873</v>
          </cell>
          <cell r="E429">
            <v>43190</v>
          </cell>
          <cell r="F429">
            <v>14</v>
          </cell>
          <cell r="G429" t="str">
            <v>U15</v>
          </cell>
          <cell r="H429" t="str">
            <v>女</v>
          </cell>
          <cell r="I429" t="str">
            <v>B1G0024</v>
          </cell>
          <cell r="J429">
            <v>6000</v>
          </cell>
        </row>
        <row r="430">
          <cell r="A430" t="str">
            <v>b30433</v>
          </cell>
          <cell r="B430" t="str">
            <v>古川　優妃</v>
          </cell>
          <cell r="C430" t="str">
            <v>ふるかわ　ゆうき</v>
          </cell>
          <cell r="D430">
            <v>37713</v>
          </cell>
          <cell r="E430">
            <v>43190</v>
          </cell>
          <cell r="F430">
            <v>14</v>
          </cell>
          <cell r="G430" t="str">
            <v>U15</v>
          </cell>
          <cell r="H430" t="str">
            <v>女</v>
          </cell>
          <cell r="I430" t="str">
            <v>B1G0024</v>
          </cell>
          <cell r="J430">
            <v>6000</v>
          </cell>
        </row>
        <row r="431">
          <cell r="A431" t="str">
            <v>b30435</v>
          </cell>
          <cell r="B431" t="str">
            <v>根城　志音</v>
          </cell>
          <cell r="C431" t="str">
            <v>ねじょう　しおん</v>
          </cell>
          <cell r="D431">
            <v>37779</v>
          </cell>
          <cell r="E431">
            <v>43190</v>
          </cell>
          <cell r="F431">
            <v>14</v>
          </cell>
          <cell r="G431" t="str">
            <v>U15</v>
          </cell>
          <cell r="H431" t="str">
            <v>女</v>
          </cell>
          <cell r="I431" t="str">
            <v>B1G0024</v>
          </cell>
          <cell r="J431">
            <v>6000</v>
          </cell>
        </row>
        <row r="432">
          <cell r="A432" t="str">
            <v>b30436</v>
          </cell>
          <cell r="B432" t="str">
            <v>青木　帆香</v>
          </cell>
          <cell r="C432" t="str">
            <v>あおき　ほのか</v>
          </cell>
          <cell r="D432">
            <v>38591</v>
          </cell>
          <cell r="E432">
            <v>43190</v>
          </cell>
          <cell r="F432">
            <v>12</v>
          </cell>
          <cell r="G432" t="str">
            <v>U12</v>
          </cell>
          <cell r="H432" t="str">
            <v>女</v>
          </cell>
          <cell r="I432" t="str">
            <v>B1G0024</v>
          </cell>
          <cell r="J432">
            <v>6000</v>
          </cell>
        </row>
        <row r="433">
          <cell r="A433" t="str">
            <v>b30437</v>
          </cell>
          <cell r="B433" t="str">
            <v>岡田　海栞</v>
          </cell>
          <cell r="C433" t="str">
            <v>おかだ　みかん</v>
          </cell>
          <cell r="D433">
            <v>38336</v>
          </cell>
          <cell r="E433">
            <v>43190</v>
          </cell>
          <cell r="F433">
            <v>13</v>
          </cell>
          <cell r="G433" t="str">
            <v>U15</v>
          </cell>
          <cell r="H433" t="str">
            <v>女</v>
          </cell>
          <cell r="I433" t="str">
            <v>B1G0049</v>
          </cell>
          <cell r="J433">
            <v>6000</v>
          </cell>
        </row>
        <row r="434">
          <cell r="A434" t="str">
            <v>b30438</v>
          </cell>
          <cell r="B434" t="str">
            <v>佐藤　恵理</v>
          </cell>
          <cell r="C434" t="str">
            <v>さとう　えり</v>
          </cell>
          <cell r="D434">
            <v>38128</v>
          </cell>
          <cell r="E434">
            <v>43190</v>
          </cell>
          <cell r="F434">
            <v>13</v>
          </cell>
          <cell r="G434" t="str">
            <v>U15</v>
          </cell>
          <cell r="H434" t="str">
            <v>女</v>
          </cell>
          <cell r="I434" t="str">
            <v>B1G0049</v>
          </cell>
          <cell r="J434">
            <v>6000</v>
          </cell>
        </row>
        <row r="435">
          <cell r="A435" t="str">
            <v>b30439</v>
          </cell>
          <cell r="B435" t="str">
            <v>奥井　ゆうか</v>
          </cell>
          <cell r="C435" t="str">
            <v>おくい　ゆうか</v>
          </cell>
          <cell r="D435">
            <v>38378</v>
          </cell>
          <cell r="E435">
            <v>43190</v>
          </cell>
          <cell r="F435">
            <v>13</v>
          </cell>
          <cell r="G435" t="str">
            <v>U15</v>
          </cell>
          <cell r="H435" t="str">
            <v>女</v>
          </cell>
          <cell r="I435" t="str">
            <v>B1G0049</v>
          </cell>
          <cell r="J435">
            <v>6000</v>
          </cell>
        </row>
        <row r="436">
          <cell r="A436" t="str">
            <v>b30440</v>
          </cell>
          <cell r="B436" t="str">
            <v>齋藤　香乃</v>
          </cell>
          <cell r="C436" t="str">
            <v>さいとう　かの</v>
          </cell>
          <cell r="D436">
            <v>38528</v>
          </cell>
          <cell r="E436">
            <v>43190</v>
          </cell>
          <cell r="F436">
            <v>12</v>
          </cell>
          <cell r="G436" t="str">
            <v>U12</v>
          </cell>
          <cell r="H436" t="str">
            <v>女</v>
          </cell>
          <cell r="I436" t="str">
            <v>B1G0049</v>
          </cell>
          <cell r="J436">
            <v>6000</v>
          </cell>
        </row>
        <row r="437">
          <cell r="A437" t="str">
            <v>b30441</v>
          </cell>
          <cell r="B437" t="str">
            <v>秋山　乃愛</v>
          </cell>
          <cell r="C437" t="str">
            <v>あきやま　のあ</v>
          </cell>
          <cell r="D437">
            <v>38187</v>
          </cell>
          <cell r="E437">
            <v>43190</v>
          </cell>
          <cell r="F437">
            <v>13</v>
          </cell>
          <cell r="G437" t="str">
            <v>U15</v>
          </cell>
          <cell r="H437" t="str">
            <v>女</v>
          </cell>
          <cell r="I437" t="str">
            <v>B1G0049</v>
          </cell>
          <cell r="J437">
            <v>6000</v>
          </cell>
        </row>
        <row r="438">
          <cell r="A438" t="str">
            <v>b30442</v>
          </cell>
          <cell r="B438" t="str">
            <v>木村　桜子</v>
          </cell>
          <cell r="C438" t="str">
            <v>きむら　さくらこ</v>
          </cell>
          <cell r="D438">
            <v>38684</v>
          </cell>
          <cell r="E438">
            <v>43190</v>
          </cell>
          <cell r="F438">
            <v>12</v>
          </cell>
          <cell r="G438" t="str">
            <v>U12</v>
          </cell>
          <cell r="H438" t="str">
            <v>女</v>
          </cell>
          <cell r="I438" t="str">
            <v>B1G0049</v>
          </cell>
          <cell r="J438">
            <v>6000</v>
          </cell>
        </row>
        <row r="439">
          <cell r="A439" t="str">
            <v>b30443</v>
          </cell>
          <cell r="B439" t="str">
            <v>木村　梨乃</v>
          </cell>
          <cell r="C439" t="str">
            <v>きむら　りの</v>
          </cell>
          <cell r="D439">
            <v>38811</v>
          </cell>
          <cell r="E439">
            <v>43190</v>
          </cell>
          <cell r="F439">
            <v>11</v>
          </cell>
          <cell r="G439" t="str">
            <v>U12</v>
          </cell>
          <cell r="H439" t="str">
            <v>女</v>
          </cell>
          <cell r="I439" t="str">
            <v>B1G0049</v>
          </cell>
          <cell r="J439">
            <v>6000</v>
          </cell>
        </row>
        <row r="440">
          <cell r="A440" t="str">
            <v>b30444</v>
          </cell>
          <cell r="B440" t="str">
            <v>大堀　好香</v>
          </cell>
          <cell r="C440" t="str">
            <v>おおぼり　このか</v>
          </cell>
          <cell r="D440">
            <v>38656</v>
          </cell>
          <cell r="E440">
            <v>43190</v>
          </cell>
          <cell r="F440">
            <v>12</v>
          </cell>
          <cell r="G440" t="str">
            <v>U12</v>
          </cell>
          <cell r="H440" t="str">
            <v>女</v>
          </cell>
          <cell r="I440" t="str">
            <v>B1G0049</v>
          </cell>
          <cell r="J440">
            <v>6000</v>
          </cell>
        </row>
        <row r="441">
          <cell r="A441" t="str">
            <v>b30445</v>
          </cell>
          <cell r="B441" t="str">
            <v>安藏　桃花</v>
          </cell>
          <cell r="C441" t="str">
            <v>あんぞう　ももか</v>
          </cell>
          <cell r="D441">
            <v>38658</v>
          </cell>
          <cell r="E441">
            <v>43190</v>
          </cell>
          <cell r="F441">
            <v>12</v>
          </cell>
          <cell r="G441" t="str">
            <v>U12</v>
          </cell>
          <cell r="H441" t="str">
            <v>女</v>
          </cell>
          <cell r="I441" t="str">
            <v>B1G0049</v>
          </cell>
          <cell r="J441">
            <v>6000</v>
          </cell>
        </row>
        <row r="442">
          <cell r="A442" t="str">
            <v>b30446</v>
          </cell>
          <cell r="B442" t="str">
            <v>中野　愛絆</v>
          </cell>
          <cell r="C442" t="str">
            <v>なかの　あいな</v>
          </cell>
          <cell r="D442">
            <v>38813</v>
          </cell>
          <cell r="E442">
            <v>43190</v>
          </cell>
          <cell r="F442">
            <v>11</v>
          </cell>
          <cell r="G442" t="str">
            <v>U12</v>
          </cell>
          <cell r="H442" t="str">
            <v>女</v>
          </cell>
          <cell r="I442" t="str">
            <v>B1G0049</v>
          </cell>
          <cell r="J442">
            <v>6000</v>
          </cell>
        </row>
        <row r="443">
          <cell r="A443" t="str">
            <v>b30447</v>
          </cell>
          <cell r="B443" t="str">
            <v>樫山　うらら</v>
          </cell>
          <cell r="C443" t="str">
            <v>かしやま　うらら</v>
          </cell>
          <cell r="D443">
            <v>39155</v>
          </cell>
          <cell r="E443">
            <v>43190</v>
          </cell>
          <cell r="F443">
            <v>11</v>
          </cell>
          <cell r="G443" t="str">
            <v>U12</v>
          </cell>
          <cell r="H443" t="str">
            <v>女</v>
          </cell>
          <cell r="I443" t="str">
            <v>B1G0049</v>
          </cell>
          <cell r="J443">
            <v>6000</v>
          </cell>
        </row>
        <row r="444">
          <cell r="A444" t="str">
            <v>b30448</v>
          </cell>
          <cell r="B444" t="str">
            <v>髙田　妃星々</v>
          </cell>
          <cell r="C444" t="str">
            <v>たかだ　きらら</v>
          </cell>
          <cell r="D444">
            <v>38950</v>
          </cell>
          <cell r="E444">
            <v>43190</v>
          </cell>
          <cell r="F444">
            <v>11</v>
          </cell>
          <cell r="G444" t="str">
            <v>U12</v>
          </cell>
          <cell r="H444" t="str">
            <v>女</v>
          </cell>
          <cell r="I444" t="str">
            <v>B1G0049</v>
          </cell>
          <cell r="J444">
            <v>6000</v>
          </cell>
        </row>
        <row r="445">
          <cell r="A445" t="str">
            <v>b30449</v>
          </cell>
          <cell r="B445" t="str">
            <v>小林　瑠依</v>
          </cell>
          <cell r="C445" t="str">
            <v>こばやし　るい</v>
          </cell>
          <cell r="D445">
            <v>38981</v>
          </cell>
          <cell r="E445">
            <v>43190</v>
          </cell>
          <cell r="F445">
            <v>11</v>
          </cell>
          <cell r="G445" t="str">
            <v>U12</v>
          </cell>
          <cell r="H445" t="str">
            <v>女</v>
          </cell>
          <cell r="I445" t="str">
            <v>B1G0049</v>
          </cell>
          <cell r="J445">
            <v>6000</v>
          </cell>
        </row>
        <row r="446">
          <cell r="A446" t="str">
            <v>b30450</v>
          </cell>
          <cell r="B446" t="str">
            <v>日髙　心優</v>
          </cell>
          <cell r="C446" t="str">
            <v>ひだか　みゆ</v>
          </cell>
          <cell r="D446">
            <v>39538</v>
          </cell>
          <cell r="E446">
            <v>43190</v>
          </cell>
          <cell r="F446">
            <v>10</v>
          </cell>
          <cell r="G446" t="str">
            <v>U12</v>
          </cell>
          <cell r="H446" t="str">
            <v>女</v>
          </cell>
          <cell r="I446" t="str">
            <v>B1G0049</v>
          </cell>
          <cell r="J446">
            <v>6000</v>
          </cell>
        </row>
        <row r="447">
          <cell r="A447" t="str">
            <v>b30451</v>
          </cell>
          <cell r="B447" t="str">
            <v>北城　百花</v>
          </cell>
          <cell r="C447" t="str">
            <v>きたじょう　ももか</v>
          </cell>
          <cell r="D447">
            <v>39221</v>
          </cell>
          <cell r="E447">
            <v>43190</v>
          </cell>
          <cell r="F447">
            <v>10</v>
          </cell>
          <cell r="G447" t="str">
            <v>U12</v>
          </cell>
          <cell r="H447" t="str">
            <v>女</v>
          </cell>
          <cell r="I447" t="str">
            <v>B1G0049</v>
          </cell>
          <cell r="J447">
            <v>6000</v>
          </cell>
        </row>
        <row r="448">
          <cell r="A448" t="str">
            <v>b30452</v>
          </cell>
          <cell r="B448" t="str">
            <v>工藤　愛加</v>
          </cell>
          <cell r="C448" t="str">
            <v>くどう　あいか</v>
          </cell>
          <cell r="D448">
            <v>39240</v>
          </cell>
          <cell r="E448">
            <v>43190</v>
          </cell>
          <cell r="F448">
            <v>10</v>
          </cell>
          <cell r="G448" t="str">
            <v>U12</v>
          </cell>
          <cell r="H448" t="str">
            <v>女</v>
          </cell>
          <cell r="I448" t="str">
            <v>B1G0049</v>
          </cell>
          <cell r="J448">
            <v>6000</v>
          </cell>
        </row>
        <row r="449">
          <cell r="A449" t="str">
            <v>b30453</v>
          </cell>
          <cell r="B449" t="str">
            <v>出雲　心乃</v>
          </cell>
          <cell r="C449" t="str">
            <v>いずも　ここの</v>
          </cell>
          <cell r="D449">
            <v>39269</v>
          </cell>
          <cell r="E449">
            <v>43190</v>
          </cell>
          <cell r="F449">
            <v>10</v>
          </cell>
          <cell r="G449" t="str">
            <v>U12</v>
          </cell>
          <cell r="H449" t="str">
            <v>女</v>
          </cell>
          <cell r="I449" t="str">
            <v>B1G0049</v>
          </cell>
          <cell r="J449">
            <v>6000</v>
          </cell>
        </row>
        <row r="450">
          <cell r="A450" t="str">
            <v>b30454</v>
          </cell>
          <cell r="B450" t="str">
            <v>近藤　彩乃</v>
          </cell>
          <cell r="C450" t="str">
            <v>こんどう　あやの</v>
          </cell>
          <cell r="D450">
            <v>39349</v>
          </cell>
          <cell r="E450">
            <v>43190</v>
          </cell>
          <cell r="F450">
            <v>10</v>
          </cell>
          <cell r="G450" t="str">
            <v>U12</v>
          </cell>
          <cell r="H450" t="str">
            <v>女</v>
          </cell>
          <cell r="I450" t="str">
            <v>B1G0049</v>
          </cell>
          <cell r="J450">
            <v>6000</v>
          </cell>
        </row>
        <row r="451">
          <cell r="A451" t="str">
            <v>b30455</v>
          </cell>
          <cell r="B451" t="str">
            <v>澤口　菜月</v>
          </cell>
          <cell r="C451" t="str">
            <v>さわぐち　なつき</v>
          </cell>
          <cell r="D451">
            <v>39569</v>
          </cell>
          <cell r="E451">
            <v>43190</v>
          </cell>
          <cell r="F451">
            <v>9</v>
          </cell>
          <cell r="G451" t="str">
            <v>U9</v>
          </cell>
          <cell r="H451" t="str">
            <v>女</v>
          </cell>
          <cell r="I451" t="str">
            <v>B1G0049</v>
          </cell>
          <cell r="J451">
            <v>6000</v>
          </cell>
        </row>
        <row r="452">
          <cell r="A452" t="str">
            <v>b30456</v>
          </cell>
          <cell r="B452" t="str">
            <v>澤頭　さくら</v>
          </cell>
          <cell r="C452" t="str">
            <v>さわがしら　さくら</v>
          </cell>
          <cell r="D452">
            <v>39561</v>
          </cell>
          <cell r="E452">
            <v>43190</v>
          </cell>
          <cell r="F452">
            <v>9</v>
          </cell>
          <cell r="G452" t="str">
            <v>U9</v>
          </cell>
          <cell r="H452" t="str">
            <v>女</v>
          </cell>
          <cell r="I452" t="str">
            <v>B1G0049</v>
          </cell>
          <cell r="J452">
            <v>6000</v>
          </cell>
        </row>
        <row r="453">
          <cell r="A453" t="str">
            <v>b30457</v>
          </cell>
          <cell r="B453" t="str">
            <v>竹原　優杏</v>
          </cell>
          <cell r="C453" t="str">
            <v>たけはら　ゆあ</v>
          </cell>
          <cell r="D453">
            <v>39722</v>
          </cell>
          <cell r="E453">
            <v>43190</v>
          </cell>
          <cell r="F453">
            <v>9</v>
          </cell>
          <cell r="G453" t="str">
            <v>U9</v>
          </cell>
          <cell r="H453" t="str">
            <v>女</v>
          </cell>
          <cell r="I453" t="str">
            <v>B1G0049</v>
          </cell>
          <cell r="J453">
            <v>6000</v>
          </cell>
        </row>
        <row r="454">
          <cell r="A454" t="str">
            <v>b30458</v>
          </cell>
          <cell r="B454" t="str">
            <v>木村　桃子</v>
          </cell>
          <cell r="C454" t="str">
            <v>きむら　ももこ</v>
          </cell>
          <cell r="D454">
            <v>39587</v>
          </cell>
          <cell r="E454">
            <v>43190</v>
          </cell>
          <cell r="F454">
            <v>9</v>
          </cell>
          <cell r="G454" t="str">
            <v>U9</v>
          </cell>
          <cell r="H454" t="str">
            <v>女</v>
          </cell>
          <cell r="I454" t="str">
            <v>B1G0049</v>
          </cell>
          <cell r="J454">
            <v>6000</v>
          </cell>
        </row>
        <row r="455">
          <cell r="A455" t="str">
            <v>b30459</v>
          </cell>
          <cell r="B455" t="str">
            <v>菊地　琴音</v>
          </cell>
          <cell r="C455" t="str">
            <v>きくち　ことね</v>
          </cell>
          <cell r="D455">
            <v>40011</v>
          </cell>
          <cell r="E455">
            <v>43190</v>
          </cell>
          <cell r="F455">
            <v>8</v>
          </cell>
          <cell r="G455" t="str">
            <v>U9</v>
          </cell>
          <cell r="H455" t="str">
            <v>女</v>
          </cell>
          <cell r="I455" t="str">
            <v>B1G0049</v>
          </cell>
          <cell r="J455">
            <v>6000</v>
          </cell>
        </row>
        <row r="456">
          <cell r="A456" t="str">
            <v>b30460</v>
          </cell>
          <cell r="B456" t="str">
            <v>出雲　心遥</v>
          </cell>
          <cell r="C456" t="str">
            <v>いずも　こはる</v>
          </cell>
          <cell r="D456">
            <v>40360</v>
          </cell>
          <cell r="E456">
            <v>43190</v>
          </cell>
          <cell r="F456">
            <v>7</v>
          </cell>
          <cell r="G456" t="str">
            <v>U9</v>
          </cell>
          <cell r="H456" t="str">
            <v>女</v>
          </cell>
          <cell r="I456" t="str">
            <v>B1G0049</v>
          </cell>
          <cell r="J456">
            <v>6000</v>
          </cell>
        </row>
        <row r="457">
          <cell r="A457" t="str">
            <v>b30461</v>
          </cell>
          <cell r="B457" t="str">
            <v>中屋敷　祇茉</v>
          </cell>
          <cell r="C457" t="str">
            <v>なかやしき　しま</v>
          </cell>
          <cell r="D457">
            <v>40446</v>
          </cell>
          <cell r="E457">
            <v>43190</v>
          </cell>
          <cell r="F457">
            <v>7</v>
          </cell>
          <cell r="G457" t="str">
            <v>U9</v>
          </cell>
          <cell r="H457" t="str">
            <v>女</v>
          </cell>
          <cell r="I457" t="str">
            <v>B1G0049</v>
          </cell>
          <cell r="J457">
            <v>6000</v>
          </cell>
        </row>
        <row r="458">
          <cell r="A458" t="str">
            <v>b30462</v>
          </cell>
          <cell r="B458" t="str">
            <v>清野　夏穂</v>
          </cell>
          <cell r="C458" t="str">
            <v>せいの　かほ</v>
          </cell>
          <cell r="D458">
            <v>40030</v>
          </cell>
          <cell r="E458">
            <v>43190</v>
          </cell>
          <cell r="F458">
            <v>8</v>
          </cell>
          <cell r="G458" t="str">
            <v>U9</v>
          </cell>
          <cell r="H458" t="str">
            <v>女</v>
          </cell>
          <cell r="I458" t="str">
            <v>B1G0049</v>
          </cell>
          <cell r="J458">
            <v>6000</v>
          </cell>
        </row>
        <row r="459">
          <cell r="A459" t="str">
            <v>b30463</v>
          </cell>
          <cell r="B459" t="str">
            <v>吉田　葵泉</v>
          </cell>
          <cell r="C459" t="str">
            <v>よしだ　あおい</v>
          </cell>
          <cell r="D459">
            <v>40380</v>
          </cell>
          <cell r="E459">
            <v>43190</v>
          </cell>
          <cell r="F459">
            <v>7</v>
          </cell>
          <cell r="G459" t="str">
            <v>U9</v>
          </cell>
          <cell r="H459" t="str">
            <v>女</v>
          </cell>
          <cell r="I459" t="str">
            <v>B1G0049</v>
          </cell>
          <cell r="J459">
            <v>6000</v>
          </cell>
        </row>
        <row r="460">
          <cell r="A460" t="str">
            <v>b30464</v>
          </cell>
          <cell r="B460" t="str">
            <v>齋藤　悠凪</v>
          </cell>
          <cell r="C460" t="str">
            <v>さいとう　ひさな</v>
          </cell>
          <cell r="D460">
            <v>39148</v>
          </cell>
          <cell r="E460">
            <v>43190</v>
          </cell>
          <cell r="F460">
            <v>11</v>
          </cell>
          <cell r="G460" t="str">
            <v>U12</v>
          </cell>
          <cell r="H460" t="str">
            <v>女</v>
          </cell>
          <cell r="I460" t="str">
            <v>B1G0049</v>
          </cell>
          <cell r="J460">
            <v>6000</v>
          </cell>
        </row>
        <row r="461">
          <cell r="A461" t="str">
            <v>b30465</v>
          </cell>
          <cell r="B461" t="str">
            <v>小清水　倫子</v>
          </cell>
          <cell r="C461" t="str">
            <v>こしみず　のりこ</v>
          </cell>
          <cell r="D461">
            <v>30426</v>
          </cell>
          <cell r="E461">
            <v>43190</v>
          </cell>
          <cell r="F461">
            <v>34</v>
          </cell>
          <cell r="G461" t="str">
            <v>O23</v>
          </cell>
          <cell r="H461" t="str">
            <v>女</v>
          </cell>
          <cell r="I461" t="str">
            <v>B1G0049</v>
          </cell>
          <cell r="J461">
            <v>6000</v>
          </cell>
        </row>
        <row r="462">
          <cell r="A462" t="str">
            <v>b30466</v>
          </cell>
          <cell r="B462" t="str">
            <v>木村　心乃</v>
          </cell>
          <cell r="C462" t="str">
            <v>きむら　ここの</v>
          </cell>
          <cell r="D462">
            <v>39683</v>
          </cell>
          <cell r="E462">
            <v>43190</v>
          </cell>
          <cell r="F462">
            <v>9</v>
          </cell>
          <cell r="G462" t="str">
            <v>U9</v>
          </cell>
          <cell r="H462" t="str">
            <v>女</v>
          </cell>
          <cell r="I462" t="str">
            <v>B1G0049</v>
          </cell>
          <cell r="J462">
            <v>6000</v>
          </cell>
        </row>
        <row r="463">
          <cell r="A463" t="str">
            <v>b30467</v>
          </cell>
          <cell r="B463" t="str">
            <v>金入　けい</v>
          </cell>
          <cell r="C463" t="str">
            <v>かねいり　けい</v>
          </cell>
          <cell r="D463">
            <v>38461</v>
          </cell>
          <cell r="E463">
            <v>43190</v>
          </cell>
          <cell r="F463">
            <v>12</v>
          </cell>
          <cell r="G463" t="str">
            <v>U12</v>
          </cell>
          <cell r="H463" t="str">
            <v>女</v>
          </cell>
          <cell r="I463" t="str">
            <v>B1G0049</v>
          </cell>
          <cell r="J463">
            <v>6000</v>
          </cell>
        </row>
        <row r="464">
          <cell r="A464" t="str">
            <v>b30468</v>
          </cell>
          <cell r="B464" t="str">
            <v>及川　真紘</v>
          </cell>
          <cell r="C464" t="str">
            <v>おいかわ　まひろ</v>
          </cell>
          <cell r="D464">
            <v>36825</v>
          </cell>
          <cell r="E464">
            <v>43190</v>
          </cell>
          <cell r="F464">
            <v>17</v>
          </cell>
          <cell r="G464" t="str">
            <v>U18</v>
          </cell>
          <cell r="H464" t="str">
            <v>女</v>
          </cell>
          <cell r="I464" t="str">
            <v>B3G0011</v>
          </cell>
          <cell r="J464">
            <v>6000</v>
          </cell>
        </row>
        <row r="465">
          <cell r="A465" t="str">
            <v>b30469</v>
          </cell>
          <cell r="B465" t="str">
            <v>佐野　和</v>
          </cell>
          <cell r="C465" t="str">
            <v>さの　のどか</v>
          </cell>
          <cell r="D465">
            <v>37229</v>
          </cell>
          <cell r="E465">
            <v>43190</v>
          </cell>
          <cell r="F465">
            <v>16</v>
          </cell>
          <cell r="G465" t="str">
            <v>U18</v>
          </cell>
          <cell r="H465" t="str">
            <v>女</v>
          </cell>
          <cell r="I465" t="str">
            <v>B3G0011</v>
          </cell>
          <cell r="J465">
            <v>6000</v>
          </cell>
        </row>
        <row r="466">
          <cell r="A466" t="str">
            <v>b30470</v>
          </cell>
          <cell r="B466" t="str">
            <v>芳賀　亜里沙</v>
          </cell>
          <cell r="C466" t="str">
            <v>はが　ありさ</v>
          </cell>
          <cell r="D466">
            <v>37266</v>
          </cell>
          <cell r="E466">
            <v>43190</v>
          </cell>
          <cell r="F466">
            <v>16</v>
          </cell>
          <cell r="G466" t="str">
            <v>U18</v>
          </cell>
          <cell r="H466" t="str">
            <v>女</v>
          </cell>
          <cell r="I466" t="str">
            <v>B3G0011</v>
          </cell>
          <cell r="J466">
            <v>6000</v>
          </cell>
        </row>
        <row r="467">
          <cell r="A467" t="str">
            <v>b30471</v>
          </cell>
          <cell r="B467" t="str">
            <v>土屋　奈々</v>
          </cell>
          <cell r="C467" t="str">
            <v>つちや　なな</v>
          </cell>
          <cell r="D467">
            <v>36834</v>
          </cell>
          <cell r="E467">
            <v>43190</v>
          </cell>
          <cell r="F467">
            <v>17</v>
          </cell>
          <cell r="G467" t="str">
            <v>U18</v>
          </cell>
          <cell r="H467" t="str">
            <v>女</v>
          </cell>
          <cell r="I467" t="str">
            <v>B3G0011</v>
          </cell>
          <cell r="J467">
            <v>6000</v>
          </cell>
        </row>
        <row r="468">
          <cell r="A468" t="str">
            <v>b30472</v>
          </cell>
          <cell r="B468" t="str">
            <v>佐藤　佳夏</v>
          </cell>
          <cell r="C468" t="str">
            <v>さとう　かな</v>
          </cell>
          <cell r="D468">
            <v>36026</v>
          </cell>
          <cell r="E468">
            <v>43190</v>
          </cell>
          <cell r="F468">
            <v>19</v>
          </cell>
          <cell r="G468" t="str">
            <v>U22</v>
          </cell>
          <cell r="H468" t="str">
            <v>女</v>
          </cell>
          <cell r="I468" t="str">
            <v>B3G0011</v>
          </cell>
          <cell r="J468">
            <v>6000</v>
          </cell>
        </row>
        <row r="469">
          <cell r="A469" t="str">
            <v>b30473</v>
          </cell>
          <cell r="B469" t="str">
            <v>中川　まや</v>
          </cell>
          <cell r="C469" t="str">
            <v>なかがわ　まや</v>
          </cell>
          <cell r="D469">
            <v>36073</v>
          </cell>
          <cell r="E469">
            <v>43190</v>
          </cell>
          <cell r="F469">
            <v>19</v>
          </cell>
          <cell r="G469" t="str">
            <v>U22</v>
          </cell>
          <cell r="H469" t="str">
            <v>女</v>
          </cell>
          <cell r="I469" t="str">
            <v>B3G0011</v>
          </cell>
          <cell r="J469">
            <v>6000</v>
          </cell>
        </row>
        <row r="470">
          <cell r="A470" t="str">
            <v>b30474</v>
          </cell>
          <cell r="B470" t="str">
            <v>石谷　真奈</v>
          </cell>
          <cell r="C470" t="str">
            <v>いしたに　まな</v>
          </cell>
          <cell r="D470">
            <v>36576</v>
          </cell>
          <cell r="E470">
            <v>43190</v>
          </cell>
          <cell r="F470">
            <v>18</v>
          </cell>
          <cell r="G470" t="str">
            <v>U18</v>
          </cell>
          <cell r="H470" t="str">
            <v>女</v>
          </cell>
          <cell r="I470" t="str">
            <v>B3G0011</v>
          </cell>
          <cell r="J470">
            <v>6000</v>
          </cell>
        </row>
        <row r="471">
          <cell r="A471" t="str">
            <v>b30475</v>
          </cell>
          <cell r="B471" t="str">
            <v>平沢　麻菜</v>
          </cell>
          <cell r="C471" t="str">
            <v>ひらさわ　まな</v>
          </cell>
          <cell r="D471">
            <v>36588</v>
          </cell>
          <cell r="E471">
            <v>43190</v>
          </cell>
          <cell r="F471">
            <v>18</v>
          </cell>
          <cell r="G471" t="str">
            <v>U18</v>
          </cell>
          <cell r="H471" t="str">
            <v>女</v>
          </cell>
          <cell r="I471" t="str">
            <v>B3G0011</v>
          </cell>
          <cell r="J471">
            <v>6000</v>
          </cell>
        </row>
        <row r="472">
          <cell r="A472" t="str">
            <v>b30476</v>
          </cell>
          <cell r="B472" t="str">
            <v>佐野　喜</v>
          </cell>
          <cell r="C472" t="str">
            <v>さの　ゆき</v>
          </cell>
          <cell r="D472">
            <v>35906</v>
          </cell>
          <cell r="E472">
            <v>43190</v>
          </cell>
          <cell r="F472">
            <v>19</v>
          </cell>
          <cell r="G472" t="str">
            <v>U22</v>
          </cell>
          <cell r="H472" t="str">
            <v>女</v>
          </cell>
          <cell r="I472" t="str">
            <v>B3G0011</v>
          </cell>
          <cell r="J472">
            <v>6000</v>
          </cell>
        </row>
        <row r="473">
          <cell r="A473" t="str">
            <v>b30477</v>
          </cell>
          <cell r="B473" t="str">
            <v>阿部　未歩</v>
          </cell>
          <cell r="C473" t="str">
            <v>あべ　みほ</v>
          </cell>
          <cell r="D473">
            <v>36218</v>
          </cell>
          <cell r="E473">
            <v>43190</v>
          </cell>
          <cell r="F473">
            <v>19</v>
          </cell>
          <cell r="G473" t="str">
            <v>U22</v>
          </cell>
          <cell r="H473" t="str">
            <v>女</v>
          </cell>
          <cell r="I473" t="str">
            <v>B3G0011</v>
          </cell>
          <cell r="J473">
            <v>6000</v>
          </cell>
        </row>
        <row r="474">
          <cell r="A474" t="str">
            <v>b30478</v>
          </cell>
          <cell r="B474" t="str">
            <v>髙橋　友乃</v>
          </cell>
          <cell r="C474" t="str">
            <v>たかはし　ゆの</v>
          </cell>
          <cell r="D474">
            <v>36855</v>
          </cell>
          <cell r="E474">
            <v>43190</v>
          </cell>
          <cell r="F474">
            <v>17</v>
          </cell>
          <cell r="G474" t="str">
            <v>U18</v>
          </cell>
          <cell r="H474" t="str">
            <v>女</v>
          </cell>
          <cell r="I474" t="str">
            <v>B3G0011</v>
          </cell>
          <cell r="J474">
            <v>6000</v>
          </cell>
        </row>
        <row r="475">
          <cell r="A475" t="str">
            <v>b30479</v>
          </cell>
          <cell r="B475" t="str">
            <v>千葉　寧々</v>
          </cell>
          <cell r="C475" t="str">
            <v>ちば　ねね</v>
          </cell>
          <cell r="D475">
            <v>36383</v>
          </cell>
          <cell r="E475">
            <v>43190</v>
          </cell>
          <cell r="F475">
            <v>18</v>
          </cell>
          <cell r="G475" t="str">
            <v>U18</v>
          </cell>
          <cell r="H475" t="str">
            <v>女</v>
          </cell>
          <cell r="I475" t="str">
            <v>B3G0011</v>
          </cell>
          <cell r="J475">
            <v>6000</v>
          </cell>
        </row>
        <row r="476">
          <cell r="A476" t="str">
            <v>b30480</v>
          </cell>
          <cell r="B476" t="str">
            <v>熊谷　彩美</v>
          </cell>
          <cell r="C476" t="str">
            <v>くまがい　あみ</v>
          </cell>
          <cell r="D476">
            <v>36829</v>
          </cell>
          <cell r="E476">
            <v>43190</v>
          </cell>
          <cell r="F476">
            <v>17</v>
          </cell>
          <cell r="G476" t="str">
            <v>U18</v>
          </cell>
          <cell r="H476" t="str">
            <v>女</v>
          </cell>
          <cell r="I476" t="str">
            <v>B3G0011</v>
          </cell>
          <cell r="J476">
            <v>6000</v>
          </cell>
        </row>
        <row r="477">
          <cell r="A477" t="str">
            <v>b30481</v>
          </cell>
          <cell r="B477" t="str">
            <v>佐藤　遥菜</v>
          </cell>
          <cell r="C477" t="str">
            <v>さとう　はるな</v>
          </cell>
          <cell r="D477">
            <v>37332</v>
          </cell>
          <cell r="E477">
            <v>43190</v>
          </cell>
          <cell r="F477">
            <v>16</v>
          </cell>
          <cell r="G477" t="str">
            <v>U18</v>
          </cell>
          <cell r="H477" t="str">
            <v>女</v>
          </cell>
          <cell r="I477" t="str">
            <v>B3G0011</v>
          </cell>
          <cell r="J477">
            <v>6000</v>
          </cell>
        </row>
        <row r="478">
          <cell r="A478" t="str">
            <v>b30482</v>
          </cell>
          <cell r="B478" t="str">
            <v>天野　天音</v>
          </cell>
          <cell r="C478" t="str">
            <v>あまの　あまね</v>
          </cell>
          <cell r="D478">
            <v>36282</v>
          </cell>
          <cell r="E478">
            <v>43190</v>
          </cell>
          <cell r="F478">
            <v>18</v>
          </cell>
          <cell r="G478" t="str">
            <v>U18</v>
          </cell>
          <cell r="H478" t="str">
            <v>女</v>
          </cell>
          <cell r="I478" t="str">
            <v>B3G0011</v>
          </cell>
          <cell r="J478">
            <v>6000</v>
          </cell>
        </row>
        <row r="479">
          <cell r="A479" t="str">
            <v>b30483</v>
          </cell>
          <cell r="B479" t="str">
            <v>佐々木　美香</v>
          </cell>
          <cell r="C479" t="str">
            <v>ささき　みか</v>
          </cell>
          <cell r="D479">
            <v>26123</v>
          </cell>
          <cell r="E479">
            <v>43190</v>
          </cell>
          <cell r="F479">
            <v>46</v>
          </cell>
          <cell r="G479" t="str">
            <v>O23</v>
          </cell>
          <cell r="H479" t="str">
            <v>女</v>
          </cell>
          <cell r="I479" t="str">
            <v>B3G0011</v>
          </cell>
          <cell r="J479">
            <v>6000</v>
          </cell>
        </row>
        <row r="480">
          <cell r="A480" t="str">
            <v>b30484</v>
          </cell>
          <cell r="B480" t="str">
            <v>内田　千春</v>
          </cell>
          <cell r="C480" t="str">
            <v>うちだ　ちはる</v>
          </cell>
          <cell r="D480">
            <v>28589</v>
          </cell>
          <cell r="E480">
            <v>43190</v>
          </cell>
          <cell r="F480">
            <v>39</v>
          </cell>
          <cell r="G480" t="str">
            <v>O23</v>
          </cell>
          <cell r="H480" t="str">
            <v>女</v>
          </cell>
          <cell r="I480" t="str">
            <v>B3G0011</v>
          </cell>
          <cell r="J480">
            <v>6000</v>
          </cell>
        </row>
        <row r="481">
          <cell r="A481" t="str">
            <v>b30485</v>
          </cell>
          <cell r="B481" t="str">
            <v>稲葉　彩日</v>
          </cell>
          <cell r="C481" t="str">
            <v>いなば　あやか</v>
          </cell>
          <cell r="D481">
            <v>37580</v>
          </cell>
          <cell r="E481">
            <v>43190</v>
          </cell>
          <cell r="F481">
            <v>15</v>
          </cell>
          <cell r="G481" t="str">
            <v>U15</v>
          </cell>
          <cell r="H481" t="str">
            <v>女</v>
          </cell>
          <cell r="I481" t="str">
            <v>B3G0011</v>
          </cell>
          <cell r="J481">
            <v>6000</v>
          </cell>
        </row>
        <row r="482">
          <cell r="A482" t="str">
            <v>b30486</v>
          </cell>
          <cell r="B482" t="str">
            <v>松田　結夢</v>
          </cell>
          <cell r="C482" t="str">
            <v>まつだ　ゆめ</v>
          </cell>
          <cell r="D482">
            <v>37768</v>
          </cell>
          <cell r="E482">
            <v>43190</v>
          </cell>
          <cell r="F482">
            <v>14</v>
          </cell>
          <cell r="G482" t="str">
            <v>U15</v>
          </cell>
          <cell r="H482" t="str">
            <v>女</v>
          </cell>
          <cell r="I482" t="str">
            <v>B3G0047</v>
          </cell>
          <cell r="J482">
            <v>6000</v>
          </cell>
        </row>
        <row r="483">
          <cell r="A483" t="str">
            <v>b30487</v>
          </cell>
          <cell r="B483" t="str">
            <v>佐藤　花南</v>
          </cell>
          <cell r="C483" t="str">
            <v>さとう　かなん</v>
          </cell>
          <cell r="D483">
            <v>37832</v>
          </cell>
          <cell r="E483">
            <v>43190</v>
          </cell>
          <cell r="F483">
            <v>14</v>
          </cell>
          <cell r="G483" t="str">
            <v>U15</v>
          </cell>
          <cell r="H483" t="str">
            <v>女</v>
          </cell>
          <cell r="I483" t="str">
            <v>B3G0047</v>
          </cell>
          <cell r="J483">
            <v>6000</v>
          </cell>
        </row>
        <row r="484">
          <cell r="A484" t="str">
            <v>b30488</v>
          </cell>
          <cell r="B484" t="str">
            <v>熊谷　紗彩</v>
          </cell>
          <cell r="C484" t="str">
            <v>くまがい　さや</v>
          </cell>
          <cell r="D484">
            <v>37924</v>
          </cell>
          <cell r="E484">
            <v>43190</v>
          </cell>
          <cell r="F484">
            <v>14</v>
          </cell>
          <cell r="G484" t="str">
            <v>U15</v>
          </cell>
          <cell r="H484" t="str">
            <v>女</v>
          </cell>
          <cell r="I484" t="str">
            <v>B3G0047</v>
          </cell>
          <cell r="J484">
            <v>6000</v>
          </cell>
        </row>
        <row r="485">
          <cell r="A485" t="str">
            <v>b30489</v>
          </cell>
          <cell r="B485" t="str">
            <v>兼田　莉桜</v>
          </cell>
          <cell r="C485" t="str">
            <v>かねた　りお</v>
          </cell>
          <cell r="D485">
            <v>37751</v>
          </cell>
          <cell r="E485">
            <v>43190</v>
          </cell>
          <cell r="F485">
            <v>14</v>
          </cell>
          <cell r="G485" t="str">
            <v>U15</v>
          </cell>
          <cell r="H485" t="str">
            <v>女</v>
          </cell>
          <cell r="I485" t="str">
            <v>B3G0011</v>
          </cell>
          <cell r="J485">
            <v>6000</v>
          </cell>
        </row>
        <row r="486">
          <cell r="A486" t="str">
            <v>b30490</v>
          </cell>
          <cell r="B486" t="str">
            <v>白川　樹里</v>
          </cell>
          <cell r="C486" t="str">
            <v>しらかわ　きり</v>
          </cell>
          <cell r="D486">
            <v>37901</v>
          </cell>
          <cell r="E486">
            <v>43190</v>
          </cell>
          <cell r="F486">
            <v>14</v>
          </cell>
          <cell r="G486" t="str">
            <v>U15</v>
          </cell>
          <cell r="H486" t="str">
            <v>女</v>
          </cell>
          <cell r="I486" t="str">
            <v>B3G0011</v>
          </cell>
          <cell r="J486">
            <v>6000</v>
          </cell>
        </row>
        <row r="487">
          <cell r="A487" t="str">
            <v>b30491</v>
          </cell>
          <cell r="B487" t="str">
            <v>吉村　祥子</v>
          </cell>
          <cell r="C487" t="str">
            <v>よしむら　しょうこ</v>
          </cell>
          <cell r="D487">
            <v>38008</v>
          </cell>
          <cell r="E487">
            <v>43190</v>
          </cell>
          <cell r="F487">
            <v>14</v>
          </cell>
          <cell r="G487" t="str">
            <v>U15</v>
          </cell>
          <cell r="H487" t="str">
            <v>女</v>
          </cell>
          <cell r="I487" t="str">
            <v>B3G0011</v>
          </cell>
          <cell r="J487">
            <v>6000</v>
          </cell>
        </row>
        <row r="488">
          <cell r="A488" t="str">
            <v>b30492</v>
          </cell>
          <cell r="B488" t="str">
            <v>本多　美也日</v>
          </cell>
          <cell r="C488" t="str">
            <v>ほんだ　みやび</v>
          </cell>
          <cell r="D488">
            <v>27003</v>
          </cell>
          <cell r="E488">
            <v>43190</v>
          </cell>
          <cell r="F488">
            <v>44</v>
          </cell>
          <cell r="G488" t="str">
            <v>O23</v>
          </cell>
          <cell r="H488" t="str">
            <v>女</v>
          </cell>
          <cell r="I488" t="str">
            <v>B3G0011</v>
          </cell>
          <cell r="J488">
            <v>6000</v>
          </cell>
        </row>
        <row r="489">
          <cell r="A489" t="str">
            <v>b30493</v>
          </cell>
          <cell r="B489" t="str">
            <v>村上　蘭</v>
          </cell>
          <cell r="C489" t="str">
            <v>むらかみ　らん</v>
          </cell>
          <cell r="D489">
            <v>40182</v>
          </cell>
          <cell r="E489">
            <v>43190</v>
          </cell>
          <cell r="F489">
            <v>8</v>
          </cell>
          <cell r="G489" t="str">
            <v>U9</v>
          </cell>
          <cell r="H489" t="str">
            <v>女</v>
          </cell>
          <cell r="I489" t="str">
            <v>B3G0047</v>
          </cell>
          <cell r="J489">
            <v>6000</v>
          </cell>
        </row>
        <row r="490">
          <cell r="A490" t="str">
            <v>b30494</v>
          </cell>
          <cell r="B490" t="str">
            <v>阿部　里南</v>
          </cell>
          <cell r="C490" t="str">
            <v>あべ　りな</v>
          </cell>
          <cell r="D490">
            <v>39076</v>
          </cell>
          <cell r="E490">
            <v>43190</v>
          </cell>
          <cell r="F490">
            <v>11</v>
          </cell>
          <cell r="G490" t="str">
            <v>U12</v>
          </cell>
          <cell r="H490" t="str">
            <v>女</v>
          </cell>
          <cell r="I490" t="str">
            <v>B3G0047</v>
          </cell>
          <cell r="J490">
            <v>6000</v>
          </cell>
        </row>
        <row r="491">
          <cell r="A491" t="str">
            <v>b30495</v>
          </cell>
          <cell r="B491" t="str">
            <v>千葉　ゆり子</v>
          </cell>
          <cell r="C491" t="str">
            <v>ちば　ゆりこ</v>
          </cell>
          <cell r="D491">
            <v>39533</v>
          </cell>
          <cell r="E491">
            <v>43190</v>
          </cell>
          <cell r="F491">
            <v>10</v>
          </cell>
          <cell r="G491" t="str">
            <v>U12</v>
          </cell>
          <cell r="H491" t="str">
            <v>女</v>
          </cell>
          <cell r="I491" t="str">
            <v>B3G0047</v>
          </cell>
          <cell r="J491">
            <v>6000</v>
          </cell>
        </row>
        <row r="492">
          <cell r="A492" t="str">
            <v>b30496</v>
          </cell>
          <cell r="B492" t="str">
            <v>川村　一華</v>
          </cell>
          <cell r="C492" t="str">
            <v>かわむら　いちか</v>
          </cell>
          <cell r="D492">
            <v>38304</v>
          </cell>
          <cell r="E492">
            <v>43190</v>
          </cell>
          <cell r="F492">
            <v>13</v>
          </cell>
          <cell r="G492" t="str">
            <v>U15</v>
          </cell>
          <cell r="H492" t="str">
            <v>女</v>
          </cell>
          <cell r="I492" t="str">
            <v>B3G0047</v>
          </cell>
          <cell r="J492">
            <v>6000</v>
          </cell>
        </row>
        <row r="493">
          <cell r="A493" t="str">
            <v>b30497</v>
          </cell>
          <cell r="B493" t="str">
            <v>石垣　蒼依</v>
          </cell>
          <cell r="C493" t="str">
            <v>いしがき　あおい</v>
          </cell>
          <cell r="D493">
            <v>38106</v>
          </cell>
          <cell r="E493">
            <v>43190</v>
          </cell>
          <cell r="F493">
            <v>13</v>
          </cell>
          <cell r="G493" t="str">
            <v>U15</v>
          </cell>
          <cell r="H493" t="str">
            <v>女</v>
          </cell>
          <cell r="I493" t="str">
            <v>B3G0047</v>
          </cell>
          <cell r="J493">
            <v>6000</v>
          </cell>
        </row>
        <row r="494">
          <cell r="A494" t="str">
            <v>b30498</v>
          </cell>
          <cell r="B494" t="str">
            <v>横山　千乃</v>
          </cell>
          <cell r="C494" t="str">
            <v>よこやま　ちの</v>
          </cell>
          <cell r="D494">
            <v>38540</v>
          </cell>
          <cell r="E494">
            <v>43190</v>
          </cell>
          <cell r="F494">
            <v>12</v>
          </cell>
          <cell r="G494" t="str">
            <v>U12</v>
          </cell>
          <cell r="H494" t="str">
            <v>女</v>
          </cell>
          <cell r="I494" t="str">
            <v>B3G0047</v>
          </cell>
          <cell r="J494">
            <v>6000</v>
          </cell>
        </row>
        <row r="495">
          <cell r="A495" t="str">
            <v>b30499</v>
          </cell>
          <cell r="B495" t="str">
            <v>木曽　登萌江</v>
          </cell>
          <cell r="C495" t="str">
            <v>きそ　ともえ</v>
          </cell>
          <cell r="D495">
            <v>38088</v>
          </cell>
          <cell r="E495">
            <v>43190</v>
          </cell>
          <cell r="F495">
            <v>13</v>
          </cell>
          <cell r="G495" t="str">
            <v>U15</v>
          </cell>
          <cell r="H495" t="str">
            <v>女</v>
          </cell>
          <cell r="I495" t="str">
            <v>B3G0047</v>
          </cell>
          <cell r="J495">
            <v>6000</v>
          </cell>
        </row>
        <row r="496">
          <cell r="A496" t="str">
            <v>b30500</v>
          </cell>
          <cell r="B496" t="str">
            <v>吉村　咲子</v>
          </cell>
          <cell r="C496" t="str">
            <v>よしむら　さきこ</v>
          </cell>
          <cell r="D496">
            <v>39370</v>
          </cell>
          <cell r="E496">
            <v>43190</v>
          </cell>
          <cell r="F496">
            <v>10</v>
          </cell>
          <cell r="G496" t="str">
            <v>U12</v>
          </cell>
          <cell r="H496" t="str">
            <v>女</v>
          </cell>
          <cell r="I496" t="str">
            <v>B3G0047</v>
          </cell>
          <cell r="J496">
            <v>6000</v>
          </cell>
        </row>
        <row r="497">
          <cell r="A497" t="str">
            <v>b30501</v>
          </cell>
          <cell r="B497" t="str">
            <v>山口　日菜乃</v>
          </cell>
          <cell r="C497" t="str">
            <v>やまぐち　ひなの</v>
          </cell>
          <cell r="D497">
            <v>39314</v>
          </cell>
          <cell r="E497">
            <v>43190</v>
          </cell>
          <cell r="F497">
            <v>10</v>
          </cell>
          <cell r="G497" t="str">
            <v>U12</v>
          </cell>
          <cell r="H497" t="str">
            <v>女</v>
          </cell>
          <cell r="I497" t="str">
            <v>B3G0047</v>
          </cell>
          <cell r="J497">
            <v>6000</v>
          </cell>
        </row>
        <row r="498">
          <cell r="A498" t="str">
            <v>b30502</v>
          </cell>
          <cell r="B498" t="str">
            <v>宮城　菜那</v>
          </cell>
          <cell r="C498" t="str">
            <v>みやぎ　なな</v>
          </cell>
          <cell r="D498">
            <v>38384</v>
          </cell>
          <cell r="E498">
            <v>43190</v>
          </cell>
          <cell r="F498">
            <v>13</v>
          </cell>
          <cell r="G498" t="str">
            <v>U15</v>
          </cell>
          <cell r="H498" t="str">
            <v>女</v>
          </cell>
          <cell r="I498" t="str">
            <v>B3G0047</v>
          </cell>
          <cell r="J498">
            <v>6000</v>
          </cell>
        </row>
        <row r="499">
          <cell r="A499" t="str">
            <v>b30503</v>
          </cell>
          <cell r="B499" t="str">
            <v>横山　芽衣</v>
          </cell>
          <cell r="C499" t="str">
            <v>よこやま　めい</v>
          </cell>
          <cell r="D499">
            <v>40070</v>
          </cell>
          <cell r="E499">
            <v>43190</v>
          </cell>
          <cell r="F499">
            <v>8</v>
          </cell>
          <cell r="G499" t="str">
            <v>U9</v>
          </cell>
          <cell r="H499" t="str">
            <v>女</v>
          </cell>
          <cell r="I499" t="str">
            <v>B3G0047</v>
          </cell>
          <cell r="J499">
            <v>6000</v>
          </cell>
        </row>
        <row r="500">
          <cell r="A500" t="str">
            <v>b30504</v>
          </cell>
          <cell r="B500" t="str">
            <v>相原　祢音</v>
          </cell>
          <cell r="C500" t="str">
            <v>あいはら　ねね</v>
          </cell>
          <cell r="D500">
            <v>38296</v>
          </cell>
          <cell r="E500">
            <v>43190</v>
          </cell>
          <cell r="F500">
            <v>13</v>
          </cell>
          <cell r="G500" t="str">
            <v>U15</v>
          </cell>
          <cell r="H500" t="str">
            <v>女</v>
          </cell>
          <cell r="I500" t="str">
            <v>B3G0047</v>
          </cell>
          <cell r="J500">
            <v>6000</v>
          </cell>
        </row>
        <row r="501">
          <cell r="A501" t="str">
            <v>b30505</v>
          </cell>
          <cell r="B501" t="str">
            <v>大内　花菜</v>
          </cell>
          <cell r="C501" t="str">
            <v>おおうち　はな</v>
          </cell>
          <cell r="D501">
            <v>38223</v>
          </cell>
          <cell r="E501">
            <v>43190</v>
          </cell>
          <cell r="F501">
            <v>13</v>
          </cell>
          <cell r="G501" t="str">
            <v>U15</v>
          </cell>
          <cell r="H501" t="str">
            <v>女</v>
          </cell>
          <cell r="I501" t="str">
            <v>B3G0047</v>
          </cell>
          <cell r="J501">
            <v>6000</v>
          </cell>
        </row>
        <row r="502">
          <cell r="A502" t="str">
            <v>b30506</v>
          </cell>
          <cell r="B502" t="str">
            <v>神林　莉愛菜</v>
          </cell>
          <cell r="C502" t="str">
            <v>かんばやし　りあな</v>
          </cell>
          <cell r="D502">
            <v>40078</v>
          </cell>
          <cell r="E502">
            <v>43190</v>
          </cell>
          <cell r="F502">
            <v>8</v>
          </cell>
          <cell r="G502" t="str">
            <v>U9</v>
          </cell>
          <cell r="H502" t="str">
            <v>女</v>
          </cell>
          <cell r="I502" t="str">
            <v>B3G0047</v>
          </cell>
          <cell r="J502">
            <v>6000</v>
          </cell>
        </row>
        <row r="503">
          <cell r="A503" t="str">
            <v>b30507</v>
          </cell>
          <cell r="B503" t="str">
            <v>千葉　まり子</v>
          </cell>
          <cell r="C503" t="str">
            <v>ちば　まりこ</v>
          </cell>
          <cell r="D503">
            <v>40709</v>
          </cell>
          <cell r="E503">
            <v>43190</v>
          </cell>
          <cell r="F503">
            <v>6</v>
          </cell>
          <cell r="G503" t="str">
            <v>参加不可</v>
          </cell>
          <cell r="H503" t="str">
            <v>女</v>
          </cell>
          <cell r="I503" t="str">
            <v>B3G0047</v>
          </cell>
          <cell r="J503">
            <v>6000</v>
          </cell>
        </row>
        <row r="504">
          <cell r="A504" t="str">
            <v>b30508</v>
          </cell>
          <cell r="B504" t="str">
            <v>村上　凜</v>
          </cell>
          <cell r="C504" t="str">
            <v>むらかみ　りん</v>
          </cell>
          <cell r="D504">
            <v>41092</v>
          </cell>
          <cell r="E504">
            <v>43190</v>
          </cell>
          <cell r="F504">
            <v>5</v>
          </cell>
          <cell r="G504" t="str">
            <v>参加不可</v>
          </cell>
          <cell r="H504" t="str">
            <v>女</v>
          </cell>
          <cell r="I504" t="str">
            <v>B3G0047</v>
          </cell>
          <cell r="J504">
            <v>6000</v>
          </cell>
        </row>
        <row r="505">
          <cell r="A505" t="str">
            <v>b30509</v>
          </cell>
          <cell r="B505" t="str">
            <v>本多　桃佳</v>
          </cell>
          <cell r="C505" t="str">
            <v>ほんだ　ももか</v>
          </cell>
          <cell r="D505">
            <v>41104</v>
          </cell>
          <cell r="E505">
            <v>43190</v>
          </cell>
          <cell r="F505">
            <v>5</v>
          </cell>
          <cell r="G505" t="str">
            <v>参加不可</v>
          </cell>
          <cell r="H505" t="str">
            <v>女</v>
          </cell>
          <cell r="I505" t="str">
            <v>B3G0047</v>
          </cell>
          <cell r="J505">
            <v>6000</v>
          </cell>
        </row>
        <row r="506">
          <cell r="A506" t="str">
            <v>b30510</v>
          </cell>
          <cell r="B506" t="str">
            <v>本多　裕紀乃</v>
          </cell>
          <cell r="C506" t="str">
            <v>ほんだ　ゆきの</v>
          </cell>
          <cell r="D506">
            <v>39821</v>
          </cell>
          <cell r="E506">
            <v>43190</v>
          </cell>
          <cell r="F506">
            <v>9</v>
          </cell>
          <cell r="G506" t="str">
            <v>U9</v>
          </cell>
          <cell r="H506" t="str">
            <v>女</v>
          </cell>
          <cell r="I506" t="str">
            <v>B3G0047</v>
          </cell>
          <cell r="J506">
            <v>6000</v>
          </cell>
        </row>
        <row r="507">
          <cell r="A507" t="str">
            <v>b30511</v>
          </cell>
          <cell r="B507" t="str">
            <v>相沢　碧愛</v>
          </cell>
          <cell r="C507" t="str">
            <v>あいざわ　みまな</v>
          </cell>
          <cell r="D507">
            <v>40969</v>
          </cell>
          <cell r="E507">
            <v>43190</v>
          </cell>
          <cell r="F507">
            <v>6</v>
          </cell>
          <cell r="G507" t="str">
            <v>参加不可</v>
          </cell>
          <cell r="H507" t="str">
            <v>女</v>
          </cell>
          <cell r="I507" t="str">
            <v>B3G0047</v>
          </cell>
          <cell r="J507">
            <v>6000</v>
          </cell>
        </row>
        <row r="508">
          <cell r="A508" t="str">
            <v>b30512</v>
          </cell>
          <cell r="B508" t="str">
            <v>遠藤　光莉</v>
          </cell>
          <cell r="C508" t="str">
            <v>えんどう　ひかり</v>
          </cell>
          <cell r="D508">
            <v>39993</v>
          </cell>
          <cell r="E508">
            <v>43190</v>
          </cell>
          <cell r="F508">
            <v>8</v>
          </cell>
          <cell r="G508" t="str">
            <v>U9</v>
          </cell>
          <cell r="H508" t="str">
            <v>女</v>
          </cell>
          <cell r="I508" t="str">
            <v>B3G0047</v>
          </cell>
          <cell r="J508">
            <v>6000</v>
          </cell>
        </row>
        <row r="509">
          <cell r="A509" t="str">
            <v>b30513</v>
          </cell>
          <cell r="B509" t="str">
            <v>石垣　希望</v>
          </cell>
          <cell r="C509" t="str">
            <v>いしがき　のぞみ</v>
          </cell>
          <cell r="D509">
            <v>40770</v>
          </cell>
          <cell r="E509">
            <v>43190</v>
          </cell>
          <cell r="F509">
            <v>6</v>
          </cell>
          <cell r="G509" t="str">
            <v>参加不可</v>
          </cell>
          <cell r="H509" t="str">
            <v>女</v>
          </cell>
          <cell r="I509" t="str">
            <v>B3G0047</v>
          </cell>
          <cell r="J509">
            <v>6000</v>
          </cell>
        </row>
        <row r="510">
          <cell r="A510" t="str">
            <v>b30514</v>
          </cell>
          <cell r="B510" t="str">
            <v>山口　花杏奈</v>
          </cell>
          <cell r="C510" t="str">
            <v>やまぐち　かんな</v>
          </cell>
          <cell r="D510">
            <v>41284</v>
          </cell>
          <cell r="E510">
            <v>43190</v>
          </cell>
          <cell r="F510">
            <v>5</v>
          </cell>
          <cell r="G510" t="str">
            <v>参加不可</v>
          </cell>
          <cell r="H510" t="str">
            <v>女</v>
          </cell>
          <cell r="I510" t="str">
            <v>B3G0047</v>
          </cell>
          <cell r="J510">
            <v>6000</v>
          </cell>
        </row>
        <row r="511">
          <cell r="A511" t="str">
            <v>b30515</v>
          </cell>
          <cell r="B511" t="str">
            <v>安部　葵琉</v>
          </cell>
          <cell r="C511" t="str">
            <v>あべ　あいる</v>
          </cell>
          <cell r="D511">
            <v>40616</v>
          </cell>
          <cell r="E511">
            <v>43190</v>
          </cell>
          <cell r="F511">
            <v>7</v>
          </cell>
          <cell r="G511" t="str">
            <v>U9</v>
          </cell>
          <cell r="H511" t="str">
            <v>女</v>
          </cell>
          <cell r="I511" t="str">
            <v>B3G0047</v>
          </cell>
          <cell r="J511">
            <v>6000</v>
          </cell>
        </row>
        <row r="512">
          <cell r="A512" t="str">
            <v>b30516</v>
          </cell>
          <cell r="B512" t="str">
            <v>井上　華</v>
          </cell>
          <cell r="C512" t="str">
            <v>いのうえ　はな</v>
          </cell>
          <cell r="D512">
            <v>40042</v>
          </cell>
          <cell r="E512">
            <v>43190</v>
          </cell>
          <cell r="F512">
            <v>8</v>
          </cell>
          <cell r="G512" t="str">
            <v>U9</v>
          </cell>
          <cell r="H512" t="str">
            <v>女</v>
          </cell>
          <cell r="I512" t="str">
            <v>B3G0047</v>
          </cell>
          <cell r="J512">
            <v>6000</v>
          </cell>
        </row>
        <row r="513">
          <cell r="A513" t="str">
            <v>b30517</v>
          </cell>
          <cell r="B513" t="str">
            <v>阿部　葉月</v>
          </cell>
          <cell r="C513" t="str">
            <v>あべ　はづき</v>
          </cell>
          <cell r="D513">
            <v>39077</v>
          </cell>
          <cell r="E513">
            <v>43190</v>
          </cell>
          <cell r="F513">
            <v>11</v>
          </cell>
          <cell r="G513" t="str">
            <v>U12</v>
          </cell>
          <cell r="H513" t="str">
            <v>女</v>
          </cell>
          <cell r="I513" t="str">
            <v>B3G0032</v>
          </cell>
          <cell r="J513">
            <v>6000</v>
          </cell>
        </row>
        <row r="514">
          <cell r="A514" t="str">
            <v>b30518</v>
          </cell>
          <cell r="B514" t="str">
            <v>小関　萌日</v>
          </cell>
          <cell r="C514" t="str">
            <v>こせき　もえか</v>
          </cell>
          <cell r="D514">
            <v>38632</v>
          </cell>
          <cell r="E514">
            <v>43190</v>
          </cell>
          <cell r="F514">
            <v>12</v>
          </cell>
          <cell r="G514" t="str">
            <v>U12</v>
          </cell>
          <cell r="H514" t="str">
            <v>女</v>
          </cell>
          <cell r="I514" t="str">
            <v>B3G0032</v>
          </cell>
          <cell r="J514">
            <v>6000</v>
          </cell>
        </row>
        <row r="515">
          <cell r="A515" t="str">
            <v>b30519</v>
          </cell>
          <cell r="B515" t="str">
            <v>下平　寧々</v>
          </cell>
          <cell r="C515" t="str">
            <v>しもたい　ねね</v>
          </cell>
          <cell r="D515">
            <v>39241</v>
          </cell>
          <cell r="E515">
            <v>43190</v>
          </cell>
          <cell r="F515">
            <v>10</v>
          </cell>
          <cell r="G515" t="str">
            <v>U12</v>
          </cell>
          <cell r="H515" t="str">
            <v>女</v>
          </cell>
          <cell r="I515" t="str">
            <v>B3G0032</v>
          </cell>
          <cell r="J515">
            <v>6000</v>
          </cell>
        </row>
        <row r="516">
          <cell r="A516" t="str">
            <v>b30521</v>
          </cell>
          <cell r="B516" t="str">
            <v>下平　鈴</v>
          </cell>
          <cell r="C516" t="str">
            <v>しもたい　すず</v>
          </cell>
          <cell r="D516">
            <v>37816</v>
          </cell>
          <cell r="E516">
            <v>43190</v>
          </cell>
          <cell r="F516">
            <v>14</v>
          </cell>
          <cell r="G516" t="str">
            <v>U15</v>
          </cell>
          <cell r="H516" t="str">
            <v>女</v>
          </cell>
          <cell r="I516" t="str">
            <v>B3G0032</v>
          </cell>
          <cell r="J516">
            <v>6000</v>
          </cell>
        </row>
        <row r="517">
          <cell r="A517" t="str">
            <v>b30522</v>
          </cell>
          <cell r="B517" t="str">
            <v>上野　水緑</v>
          </cell>
          <cell r="C517" t="str">
            <v>うえの　みのり</v>
          </cell>
          <cell r="D517">
            <v>37025</v>
          </cell>
          <cell r="E517">
            <v>43190</v>
          </cell>
          <cell r="F517">
            <v>16</v>
          </cell>
          <cell r="G517" t="str">
            <v>U18</v>
          </cell>
          <cell r="H517" t="str">
            <v>女</v>
          </cell>
          <cell r="I517" t="str">
            <v>B3G0032</v>
          </cell>
          <cell r="J517">
            <v>6000</v>
          </cell>
        </row>
        <row r="518">
          <cell r="A518" t="str">
            <v>b30523</v>
          </cell>
          <cell r="B518" t="str">
            <v>佐藤　音寧</v>
          </cell>
          <cell r="C518" t="str">
            <v>さとう　ねね</v>
          </cell>
          <cell r="D518">
            <v>35062</v>
          </cell>
          <cell r="E518">
            <v>43190</v>
          </cell>
          <cell r="F518">
            <v>22</v>
          </cell>
          <cell r="G518" t="str">
            <v>U22</v>
          </cell>
          <cell r="H518" t="str">
            <v>女</v>
          </cell>
          <cell r="I518" t="str">
            <v>B3G0032</v>
          </cell>
          <cell r="J518">
            <v>6000</v>
          </cell>
        </row>
        <row r="519">
          <cell r="A519" t="str">
            <v>b30524</v>
          </cell>
          <cell r="B519" t="str">
            <v>天江　美優</v>
          </cell>
          <cell r="C519" t="str">
            <v>あまえ　みゆう</v>
          </cell>
          <cell r="D519">
            <v>36420</v>
          </cell>
          <cell r="E519">
            <v>43190</v>
          </cell>
          <cell r="F519">
            <v>18</v>
          </cell>
          <cell r="G519" t="str">
            <v>U18</v>
          </cell>
          <cell r="H519" t="str">
            <v>女</v>
          </cell>
          <cell r="I519" t="str">
            <v>B3G0032</v>
          </cell>
          <cell r="J519">
            <v>6000</v>
          </cell>
        </row>
        <row r="520">
          <cell r="A520" t="str">
            <v>b30525</v>
          </cell>
          <cell r="B520" t="str">
            <v>金澤　亜優</v>
          </cell>
          <cell r="C520" t="str">
            <v>かなざわ　あゆ</v>
          </cell>
          <cell r="D520">
            <v>37301</v>
          </cell>
          <cell r="E520">
            <v>43190</v>
          </cell>
          <cell r="F520">
            <v>16</v>
          </cell>
          <cell r="G520" t="str">
            <v>U18</v>
          </cell>
          <cell r="H520" t="str">
            <v>女</v>
          </cell>
          <cell r="I520" t="str">
            <v>B3G0032</v>
          </cell>
          <cell r="J520">
            <v>6000</v>
          </cell>
        </row>
        <row r="521">
          <cell r="A521" t="str">
            <v>b30526</v>
          </cell>
          <cell r="B521" t="str">
            <v>川邊　葉月</v>
          </cell>
          <cell r="C521" t="str">
            <v>かわべ　はづき</v>
          </cell>
          <cell r="D521">
            <v>37133</v>
          </cell>
          <cell r="E521">
            <v>43190</v>
          </cell>
          <cell r="F521">
            <v>16</v>
          </cell>
          <cell r="G521" t="str">
            <v>U18</v>
          </cell>
          <cell r="H521" t="str">
            <v>女</v>
          </cell>
          <cell r="I521" t="str">
            <v>B3G0032</v>
          </cell>
          <cell r="J521">
            <v>6000</v>
          </cell>
        </row>
        <row r="522">
          <cell r="A522" t="str">
            <v>b30527</v>
          </cell>
          <cell r="B522" t="str">
            <v>天江　真優</v>
          </cell>
          <cell r="C522" t="str">
            <v>あまえ　まゆ</v>
          </cell>
          <cell r="D522">
            <v>38017</v>
          </cell>
          <cell r="E522">
            <v>43190</v>
          </cell>
          <cell r="F522">
            <v>14</v>
          </cell>
          <cell r="G522" t="str">
            <v>U15</v>
          </cell>
          <cell r="H522" t="str">
            <v>女</v>
          </cell>
          <cell r="I522" t="str">
            <v>B3G0032</v>
          </cell>
          <cell r="J522">
            <v>6000</v>
          </cell>
        </row>
        <row r="523">
          <cell r="A523" t="str">
            <v>b30528</v>
          </cell>
          <cell r="B523" t="str">
            <v>嶺岸　あり菜</v>
          </cell>
          <cell r="C523" t="str">
            <v>みねぎし　ありな</v>
          </cell>
          <cell r="D523">
            <v>38470</v>
          </cell>
          <cell r="E523">
            <v>43190</v>
          </cell>
          <cell r="F523">
            <v>12</v>
          </cell>
          <cell r="G523" t="str">
            <v>U12</v>
          </cell>
          <cell r="H523" t="str">
            <v>女</v>
          </cell>
          <cell r="I523" t="str">
            <v>B3G0032</v>
          </cell>
          <cell r="J523">
            <v>6000</v>
          </cell>
        </row>
        <row r="524">
          <cell r="A524" t="str">
            <v>b30529</v>
          </cell>
          <cell r="B524" t="str">
            <v>嶺岸　わか葉</v>
          </cell>
          <cell r="C524" t="str">
            <v>みねぎし　わかば</v>
          </cell>
          <cell r="D524">
            <v>37329</v>
          </cell>
          <cell r="E524">
            <v>43190</v>
          </cell>
          <cell r="F524">
            <v>16</v>
          </cell>
          <cell r="G524" t="str">
            <v>U18</v>
          </cell>
          <cell r="H524" t="str">
            <v>女</v>
          </cell>
          <cell r="I524" t="str">
            <v>B3G0032</v>
          </cell>
          <cell r="J524">
            <v>6000</v>
          </cell>
        </row>
        <row r="525">
          <cell r="A525" t="str">
            <v>b30530</v>
          </cell>
          <cell r="B525" t="str">
            <v>阿部　名那子</v>
          </cell>
          <cell r="C525" t="str">
            <v>あべ　ななこ</v>
          </cell>
          <cell r="D525">
            <v>36476</v>
          </cell>
          <cell r="E525">
            <v>43190</v>
          </cell>
          <cell r="F525">
            <v>18</v>
          </cell>
          <cell r="G525" t="str">
            <v>U18</v>
          </cell>
          <cell r="H525" t="str">
            <v>女</v>
          </cell>
          <cell r="I525" t="str">
            <v>B3G0032</v>
          </cell>
          <cell r="J525">
            <v>6000</v>
          </cell>
        </row>
        <row r="526">
          <cell r="A526" t="str">
            <v>b30531</v>
          </cell>
          <cell r="B526" t="str">
            <v>志済　梨佐</v>
          </cell>
          <cell r="C526" t="str">
            <v>しさい　りさ</v>
          </cell>
          <cell r="D526">
            <v>36995</v>
          </cell>
          <cell r="E526">
            <v>43190</v>
          </cell>
          <cell r="F526">
            <v>16</v>
          </cell>
          <cell r="G526" t="str">
            <v>U18</v>
          </cell>
          <cell r="H526" t="str">
            <v>女</v>
          </cell>
          <cell r="I526" t="str">
            <v>B3G0032</v>
          </cell>
          <cell r="J526">
            <v>6000</v>
          </cell>
        </row>
        <row r="527">
          <cell r="A527" t="str">
            <v>b30532</v>
          </cell>
          <cell r="B527" t="str">
            <v>阿部　里衣子</v>
          </cell>
          <cell r="C527" t="str">
            <v>あべ　りえこ</v>
          </cell>
          <cell r="D527">
            <v>37073</v>
          </cell>
          <cell r="E527">
            <v>43190</v>
          </cell>
          <cell r="F527">
            <v>16</v>
          </cell>
          <cell r="G527" t="str">
            <v>U18</v>
          </cell>
          <cell r="H527" t="str">
            <v>女</v>
          </cell>
          <cell r="I527" t="str">
            <v>B3G0032</v>
          </cell>
          <cell r="J527">
            <v>6000</v>
          </cell>
        </row>
        <row r="528">
          <cell r="A528" t="str">
            <v>b30533</v>
          </cell>
          <cell r="B528" t="str">
            <v>山本　千成</v>
          </cell>
          <cell r="C528" t="str">
            <v>やまもと　ちなり</v>
          </cell>
          <cell r="D528">
            <v>37508</v>
          </cell>
          <cell r="E528">
            <v>43190</v>
          </cell>
          <cell r="F528">
            <v>15</v>
          </cell>
          <cell r="G528" t="str">
            <v>U15</v>
          </cell>
          <cell r="H528" t="str">
            <v>女</v>
          </cell>
          <cell r="I528" t="str">
            <v>B3G0032</v>
          </cell>
          <cell r="J528">
            <v>6000</v>
          </cell>
        </row>
        <row r="529">
          <cell r="A529" t="str">
            <v>b30534</v>
          </cell>
          <cell r="B529" t="str">
            <v>鈴木　理帆</v>
          </cell>
          <cell r="C529" t="str">
            <v>すずき　りほ</v>
          </cell>
          <cell r="D529">
            <v>39091</v>
          </cell>
          <cell r="E529">
            <v>43190</v>
          </cell>
          <cell r="F529">
            <v>11</v>
          </cell>
          <cell r="G529" t="str">
            <v>U12</v>
          </cell>
          <cell r="H529" t="str">
            <v>女</v>
          </cell>
          <cell r="I529" t="str">
            <v>B3G0032</v>
          </cell>
          <cell r="J529">
            <v>6000</v>
          </cell>
        </row>
        <row r="530">
          <cell r="A530" t="str">
            <v>b30535</v>
          </cell>
          <cell r="B530" t="str">
            <v>平野　沙奈</v>
          </cell>
          <cell r="C530" t="str">
            <v>ひらの　さな</v>
          </cell>
          <cell r="D530">
            <v>39623</v>
          </cell>
          <cell r="E530">
            <v>43190</v>
          </cell>
          <cell r="F530">
            <v>9</v>
          </cell>
          <cell r="G530" t="str">
            <v>U9</v>
          </cell>
          <cell r="H530" t="str">
            <v>女</v>
          </cell>
          <cell r="I530" t="str">
            <v>B3G0032</v>
          </cell>
          <cell r="J530">
            <v>6000</v>
          </cell>
        </row>
        <row r="531">
          <cell r="A531" t="str">
            <v>b30536</v>
          </cell>
          <cell r="B531" t="str">
            <v>藤田　伶菜</v>
          </cell>
          <cell r="C531" t="str">
            <v>ふじた　れな</v>
          </cell>
          <cell r="D531">
            <v>37495</v>
          </cell>
          <cell r="E531">
            <v>43190</v>
          </cell>
          <cell r="F531">
            <v>15</v>
          </cell>
          <cell r="G531" t="str">
            <v>U15</v>
          </cell>
          <cell r="H531" t="str">
            <v>女</v>
          </cell>
          <cell r="I531" t="str">
            <v>B3G0032</v>
          </cell>
          <cell r="J531">
            <v>6000</v>
          </cell>
        </row>
        <row r="532">
          <cell r="A532" t="str">
            <v>b30537</v>
          </cell>
          <cell r="B532" t="str">
            <v>岩間　音巴</v>
          </cell>
          <cell r="C532" t="str">
            <v>いわま　おとは</v>
          </cell>
          <cell r="D532">
            <v>38526</v>
          </cell>
          <cell r="E532">
            <v>43190</v>
          </cell>
          <cell r="F532">
            <v>12</v>
          </cell>
          <cell r="G532" t="str">
            <v>U12</v>
          </cell>
          <cell r="H532" t="str">
            <v>女</v>
          </cell>
          <cell r="I532" t="str">
            <v>B3G0032</v>
          </cell>
          <cell r="J532">
            <v>6000</v>
          </cell>
        </row>
        <row r="533">
          <cell r="A533" t="str">
            <v>b30538</v>
          </cell>
          <cell r="B533" t="str">
            <v>上野　雫</v>
          </cell>
          <cell r="C533" t="str">
            <v>うえの　しずく</v>
          </cell>
          <cell r="D533">
            <v>39853</v>
          </cell>
          <cell r="E533">
            <v>43190</v>
          </cell>
          <cell r="F533">
            <v>9</v>
          </cell>
          <cell r="G533" t="str">
            <v>U9</v>
          </cell>
          <cell r="H533" t="str">
            <v>女</v>
          </cell>
          <cell r="I533" t="str">
            <v>B3G0032</v>
          </cell>
          <cell r="J533">
            <v>6000</v>
          </cell>
        </row>
        <row r="534">
          <cell r="A534" t="str">
            <v>b30540</v>
          </cell>
          <cell r="B534" t="str">
            <v>松本　穏空</v>
          </cell>
          <cell r="C534" t="str">
            <v>まつもと　そら</v>
          </cell>
          <cell r="D534">
            <v>39542</v>
          </cell>
          <cell r="E534">
            <v>43190</v>
          </cell>
          <cell r="F534">
            <v>9</v>
          </cell>
          <cell r="G534" t="str">
            <v>U9</v>
          </cell>
          <cell r="H534" t="str">
            <v>女</v>
          </cell>
          <cell r="I534" t="str">
            <v>B3G0032</v>
          </cell>
          <cell r="J534">
            <v>6000</v>
          </cell>
        </row>
        <row r="535">
          <cell r="A535" t="str">
            <v>b30543</v>
          </cell>
          <cell r="B535" t="str">
            <v>阿部　佳弥</v>
          </cell>
          <cell r="C535" t="str">
            <v>あべ　かや</v>
          </cell>
          <cell r="D535">
            <v>38887</v>
          </cell>
          <cell r="E535">
            <v>43190</v>
          </cell>
          <cell r="F535">
            <v>11</v>
          </cell>
          <cell r="G535" t="str">
            <v>U12</v>
          </cell>
          <cell r="H535" t="str">
            <v>女</v>
          </cell>
          <cell r="I535" t="str">
            <v>B3G0032</v>
          </cell>
          <cell r="J535">
            <v>6000</v>
          </cell>
        </row>
        <row r="536">
          <cell r="A536" t="str">
            <v>b30545</v>
          </cell>
          <cell r="B536" t="str">
            <v>佐藤　希</v>
          </cell>
          <cell r="C536" t="str">
            <v>さとう　のぞみ</v>
          </cell>
          <cell r="D536">
            <v>40066</v>
          </cell>
          <cell r="E536">
            <v>43190</v>
          </cell>
          <cell r="F536">
            <v>8</v>
          </cell>
          <cell r="G536" t="str">
            <v>U9</v>
          </cell>
          <cell r="H536" t="str">
            <v>女</v>
          </cell>
          <cell r="I536" t="str">
            <v>B3G0032</v>
          </cell>
          <cell r="J536">
            <v>6000</v>
          </cell>
        </row>
        <row r="537">
          <cell r="A537" t="str">
            <v>b30546</v>
          </cell>
          <cell r="B537" t="str">
            <v>船木　真輝</v>
          </cell>
          <cell r="C537" t="str">
            <v>ふなき　まき</v>
          </cell>
          <cell r="D537">
            <v>38681</v>
          </cell>
          <cell r="E537">
            <v>43190</v>
          </cell>
          <cell r="F537">
            <v>12</v>
          </cell>
          <cell r="G537" t="str">
            <v>U12</v>
          </cell>
          <cell r="H537" t="str">
            <v>女</v>
          </cell>
          <cell r="I537" t="str">
            <v>B3G0032</v>
          </cell>
          <cell r="J537">
            <v>6000</v>
          </cell>
        </row>
        <row r="538">
          <cell r="A538" t="str">
            <v>b30547</v>
          </cell>
          <cell r="B538" t="str">
            <v>小山　蘭</v>
          </cell>
          <cell r="C538" t="str">
            <v>おやま　らん</v>
          </cell>
          <cell r="D538">
            <v>40141</v>
          </cell>
          <cell r="E538">
            <v>43190</v>
          </cell>
          <cell r="F538">
            <v>8</v>
          </cell>
          <cell r="G538" t="str">
            <v>U9</v>
          </cell>
          <cell r="H538" t="str">
            <v>女</v>
          </cell>
          <cell r="I538" t="str">
            <v>B3G0047</v>
          </cell>
          <cell r="J538">
            <v>6000</v>
          </cell>
        </row>
        <row r="539">
          <cell r="A539" t="str">
            <v>b30548</v>
          </cell>
          <cell r="B539" t="str">
            <v>後藤　優空</v>
          </cell>
          <cell r="C539" t="str">
            <v>ごとう　ゆら</v>
          </cell>
          <cell r="D539">
            <v>38469</v>
          </cell>
          <cell r="E539">
            <v>43190</v>
          </cell>
          <cell r="F539">
            <v>12</v>
          </cell>
          <cell r="G539" t="str">
            <v>U12</v>
          </cell>
          <cell r="H539" t="str">
            <v>女</v>
          </cell>
          <cell r="I539" t="str">
            <v>B3G0032</v>
          </cell>
          <cell r="J539">
            <v>6000</v>
          </cell>
        </row>
        <row r="540">
          <cell r="A540" t="str">
            <v>b30549</v>
          </cell>
          <cell r="B540" t="str">
            <v>小原　さくら</v>
          </cell>
          <cell r="C540" t="str">
            <v>おばら　さくら</v>
          </cell>
          <cell r="D540">
            <v>38800</v>
          </cell>
          <cell r="E540">
            <v>43190</v>
          </cell>
          <cell r="F540">
            <v>12</v>
          </cell>
          <cell r="G540" t="str">
            <v>U12</v>
          </cell>
          <cell r="H540" t="str">
            <v>女</v>
          </cell>
          <cell r="I540" t="str">
            <v>B3G0032</v>
          </cell>
          <cell r="J540">
            <v>6000</v>
          </cell>
        </row>
        <row r="541">
          <cell r="A541" t="str">
            <v>b30550</v>
          </cell>
          <cell r="B541" t="str">
            <v>進藤　美優</v>
          </cell>
          <cell r="C541" t="str">
            <v>しんどう　みゆ</v>
          </cell>
          <cell r="D541">
            <v>38379</v>
          </cell>
          <cell r="E541">
            <v>43190</v>
          </cell>
          <cell r="F541">
            <v>13</v>
          </cell>
          <cell r="G541" t="str">
            <v>U15</v>
          </cell>
          <cell r="H541" t="str">
            <v>女</v>
          </cell>
          <cell r="I541" t="str">
            <v>B3G0032</v>
          </cell>
          <cell r="J541">
            <v>6000</v>
          </cell>
        </row>
        <row r="542">
          <cell r="A542" t="str">
            <v>b30551</v>
          </cell>
          <cell r="B542" t="str">
            <v>千葉　美憂</v>
          </cell>
          <cell r="C542" t="str">
            <v>ちば　みう</v>
          </cell>
          <cell r="D542">
            <v>38540</v>
          </cell>
          <cell r="E542">
            <v>43190</v>
          </cell>
          <cell r="F542">
            <v>12</v>
          </cell>
          <cell r="G542" t="str">
            <v>U12</v>
          </cell>
          <cell r="H542" t="str">
            <v>女</v>
          </cell>
          <cell r="I542" t="str">
            <v>B3G0032</v>
          </cell>
          <cell r="J542">
            <v>6000</v>
          </cell>
        </row>
        <row r="543">
          <cell r="A543" t="str">
            <v>b30552</v>
          </cell>
          <cell r="B543" t="str">
            <v>大崎　友愛</v>
          </cell>
          <cell r="C543" t="str">
            <v>おおさき　ゆうあ</v>
          </cell>
          <cell r="D543">
            <v>38583</v>
          </cell>
          <cell r="E543">
            <v>43190</v>
          </cell>
          <cell r="F543">
            <v>12</v>
          </cell>
          <cell r="G543" t="str">
            <v>U12</v>
          </cell>
          <cell r="H543" t="str">
            <v>女</v>
          </cell>
          <cell r="I543" t="str">
            <v>B3G0032</v>
          </cell>
          <cell r="J543">
            <v>6000</v>
          </cell>
        </row>
        <row r="544">
          <cell r="A544" t="str">
            <v>b30553</v>
          </cell>
          <cell r="B544" t="str">
            <v>北田　有希子</v>
          </cell>
          <cell r="C544" t="str">
            <v>きただ　ゆきこ</v>
          </cell>
          <cell r="D544">
            <v>36578</v>
          </cell>
          <cell r="E544">
            <v>43190</v>
          </cell>
          <cell r="F544">
            <v>18</v>
          </cell>
          <cell r="G544" t="str">
            <v>U18</v>
          </cell>
          <cell r="H544" t="str">
            <v>女</v>
          </cell>
          <cell r="I544" t="str">
            <v>B2E0040</v>
          </cell>
          <cell r="J544">
            <v>6000</v>
          </cell>
        </row>
        <row r="545">
          <cell r="A545" t="str">
            <v>b30554</v>
          </cell>
          <cell r="B545" t="str">
            <v>伊藤　静香</v>
          </cell>
          <cell r="C545" t="str">
            <v>いとう　しずか</v>
          </cell>
          <cell r="D545">
            <v>36175</v>
          </cell>
          <cell r="E545">
            <v>43190</v>
          </cell>
          <cell r="F545">
            <v>19</v>
          </cell>
          <cell r="G545" t="str">
            <v>U22</v>
          </cell>
          <cell r="H545" t="str">
            <v>女</v>
          </cell>
          <cell r="I545" t="str">
            <v>B2E0040</v>
          </cell>
          <cell r="J545">
            <v>6000</v>
          </cell>
        </row>
        <row r="546">
          <cell r="A546" t="str">
            <v>b30555</v>
          </cell>
          <cell r="B546" t="str">
            <v>白藤　華季</v>
          </cell>
          <cell r="C546" t="str">
            <v>しらふじ　はなき</v>
          </cell>
          <cell r="D546">
            <v>35923</v>
          </cell>
          <cell r="E546">
            <v>43190</v>
          </cell>
          <cell r="F546">
            <v>19</v>
          </cell>
          <cell r="G546" t="str">
            <v>U22</v>
          </cell>
          <cell r="H546" t="str">
            <v>女</v>
          </cell>
          <cell r="I546" t="str">
            <v>B2E0040</v>
          </cell>
          <cell r="J546">
            <v>6000</v>
          </cell>
        </row>
        <row r="547">
          <cell r="A547" t="str">
            <v>b30556</v>
          </cell>
          <cell r="B547" t="str">
            <v>八木　美咲</v>
          </cell>
          <cell r="C547" t="str">
            <v>やぎ　みさき</v>
          </cell>
          <cell r="D547">
            <v>35899</v>
          </cell>
          <cell r="E547">
            <v>43190</v>
          </cell>
          <cell r="F547">
            <v>19</v>
          </cell>
          <cell r="G547" t="str">
            <v>U22</v>
          </cell>
          <cell r="H547" t="str">
            <v>女</v>
          </cell>
          <cell r="I547" t="str">
            <v>B2E0040</v>
          </cell>
          <cell r="J547">
            <v>6000</v>
          </cell>
        </row>
        <row r="548">
          <cell r="A548" t="str">
            <v>b30557</v>
          </cell>
          <cell r="B548" t="str">
            <v>藤澤　穂里</v>
          </cell>
          <cell r="C548" t="str">
            <v>ふじさわ　みのり</v>
          </cell>
          <cell r="D548">
            <v>35926</v>
          </cell>
          <cell r="E548">
            <v>43190</v>
          </cell>
          <cell r="F548">
            <v>19</v>
          </cell>
          <cell r="G548" t="str">
            <v>U22</v>
          </cell>
          <cell r="H548" t="str">
            <v>女</v>
          </cell>
          <cell r="I548" t="str">
            <v>B2E0040</v>
          </cell>
          <cell r="J548">
            <v>6000</v>
          </cell>
        </row>
        <row r="549">
          <cell r="A549" t="str">
            <v>b30558</v>
          </cell>
          <cell r="B549" t="str">
            <v>藤原　麻美</v>
          </cell>
          <cell r="C549" t="str">
            <v>ふじわら　あさみ</v>
          </cell>
          <cell r="D549">
            <v>36062</v>
          </cell>
          <cell r="E549">
            <v>43190</v>
          </cell>
          <cell r="F549">
            <v>19</v>
          </cell>
          <cell r="G549" t="str">
            <v>U22</v>
          </cell>
          <cell r="H549" t="str">
            <v>女</v>
          </cell>
          <cell r="I549" t="str">
            <v>B2E0040</v>
          </cell>
          <cell r="J549">
            <v>6000</v>
          </cell>
        </row>
        <row r="550">
          <cell r="A550" t="str">
            <v>b30559</v>
          </cell>
          <cell r="B550" t="str">
            <v>吉田　美紗稀</v>
          </cell>
          <cell r="C550" t="str">
            <v>よしだ　みさき</v>
          </cell>
          <cell r="D550">
            <v>36094</v>
          </cell>
          <cell r="E550">
            <v>43190</v>
          </cell>
          <cell r="F550">
            <v>19</v>
          </cell>
          <cell r="G550" t="str">
            <v>U22</v>
          </cell>
          <cell r="H550" t="str">
            <v>女</v>
          </cell>
          <cell r="I550" t="str">
            <v>B2E0040</v>
          </cell>
          <cell r="J550">
            <v>6000</v>
          </cell>
        </row>
        <row r="551">
          <cell r="A551" t="str">
            <v>b30560</v>
          </cell>
          <cell r="B551" t="str">
            <v>袰岩　叶未</v>
          </cell>
          <cell r="C551" t="str">
            <v>ほろいわ　かなみ</v>
          </cell>
          <cell r="D551">
            <v>36119</v>
          </cell>
          <cell r="E551">
            <v>43190</v>
          </cell>
          <cell r="F551">
            <v>19</v>
          </cell>
          <cell r="G551" t="str">
            <v>U22</v>
          </cell>
          <cell r="H551" t="str">
            <v>女</v>
          </cell>
          <cell r="I551" t="str">
            <v>B2E0040</v>
          </cell>
          <cell r="J551">
            <v>6000</v>
          </cell>
        </row>
        <row r="552">
          <cell r="A552" t="str">
            <v>b30561</v>
          </cell>
          <cell r="B552" t="str">
            <v>臼澤　希</v>
          </cell>
          <cell r="C552" t="str">
            <v>うすざわ　のぞみ</v>
          </cell>
          <cell r="D552">
            <v>36336</v>
          </cell>
          <cell r="E552">
            <v>43190</v>
          </cell>
          <cell r="F552">
            <v>18</v>
          </cell>
          <cell r="G552" t="str">
            <v>U18</v>
          </cell>
          <cell r="H552" t="str">
            <v>女</v>
          </cell>
          <cell r="I552" t="str">
            <v>B2E0040</v>
          </cell>
          <cell r="J552">
            <v>6000</v>
          </cell>
        </row>
        <row r="553">
          <cell r="A553" t="str">
            <v>b30562</v>
          </cell>
          <cell r="B553" t="str">
            <v>金澤　愛里菜</v>
          </cell>
          <cell r="C553" t="str">
            <v>かなざわ　えりな</v>
          </cell>
          <cell r="D553">
            <v>36269</v>
          </cell>
          <cell r="E553">
            <v>43190</v>
          </cell>
          <cell r="F553">
            <v>18</v>
          </cell>
          <cell r="G553" t="str">
            <v>U18</v>
          </cell>
          <cell r="H553" t="str">
            <v>女</v>
          </cell>
          <cell r="I553" t="str">
            <v>B2E0040</v>
          </cell>
          <cell r="J553">
            <v>6000</v>
          </cell>
        </row>
        <row r="554">
          <cell r="A554" t="str">
            <v>b30564</v>
          </cell>
          <cell r="B554" t="str">
            <v>高橋　ゆうひ</v>
          </cell>
          <cell r="C554" t="str">
            <v>たかはし　ゆうひ</v>
          </cell>
          <cell r="D554">
            <v>36309</v>
          </cell>
          <cell r="E554">
            <v>43190</v>
          </cell>
          <cell r="F554">
            <v>18</v>
          </cell>
          <cell r="G554" t="str">
            <v>U18</v>
          </cell>
          <cell r="H554" t="str">
            <v>女</v>
          </cell>
          <cell r="I554" t="str">
            <v>B2E0040</v>
          </cell>
          <cell r="J554">
            <v>6000</v>
          </cell>
        </row>
        <row r="555">
          <cell r="A555" t="str">
            <v>b30565</v>
          </cell>
          <cell r="B555" t="str">
            <v>阿部　礼奈</v>
          </cell>
          <cell r="C555" t="str">
            <v>あべ　れな</v>
          </cell>
          <cell r="D555">
            <v>36858</v>
          </cell>
          <cell r="E555">
            <v>43190</v>
          </cell>
          <cell r="F555">
            <v>17</v>
          </cell>
          <cell r="G555" t="str">
            <v>U18</v>
          </cell>
          <cell r="H555" t="str">
            <v>女</v>
          </cell>
          <cell r="I555" t="str">
            <v>B2E0040</v>
          </cell>
          <cell r="J555">
            <v>6000</v>
          </cell>
        </row>
        <row r="556">
          <cell r="A556" t="str">
            <v>b30566</v>
          </cell>
          <cell r="B556" t="str">
            <v>木村　遥</v>
          </cell>
          <cell r="C556" t="str">
            <v>きむら　はるか</v>
          </cell>
          <cell r="D556">
            <v>36895</v>
          </cell>
          <cell r="E556">
            <v>43190</v>
          </cell>
          <cell r="F556">
            <v>17</v>
          </cell>
          <cell r="G556" t="str">
            <v>U18</v>
          </cell>
          <cell r="H556" t="str">
            <v>女</v>
          </cell>
          <cell r="I556" t="str">
            <v>B2E0040</v>
          </cell>
          <cell r="J556">
            <v>6000</v>
          </cell>
        </row>
        <row r="557">
          <cell r="A557" t="str">
            <v>b30567</v>
          </cell>
          <cell r="B557" t="str">
            <v>佐々木　萌</v>
          </cell>
          <cell r="C557" t="str">
            <v>ささき　もえ</v>
          </cell>
          <cell r="D557">
            <v>36784</v>
          </cell>
          <cell r="E557">
            <v>43190</v>
          </cell>
          <cell r="F557">
            <v>17</v>
          </cell>
          <cell r="G557" t="str">
            <v>U18</v>
          </cell>
          <cell r="H557" t="str">
            <v>女</v>
          </cell>
          <cell r="I557" t="str">
            <v>B2E0040</v>
          </cell>
          <cell r="J557">
            <v>6000</v>
          </cell>
        </row>
        <row r="558">
          <cell r="A558" t="str">
            <v>b30568</v>
          </cell>
          <cell r="B558" t="str">
            <v>田鎖　和奏</v>
          </cell>
          <cell r="C558" t="str">
            <v>たくさり　わかな</v>
          </cell>
          <cell r="D558">
            <v>36937</v>
          </cell>
          <cell r="E558">
            <v>43190</v>
          </cell>
          <cell r="F558">
            <v>17</v>
          </cell>
          <cell r="G558" t="str">
            <v>U18</v>
          </cell>
          <cell r="H558" t="str">
            <v>女</v>
          </cell>
          <cell r="I558" t="str">
            <v>B2E0040</v>
          </cell>
          <cell r="J558">
            <v>6000</v>
          </cell>
        </row>
        <row r="559">
          <cell r="A559" t="str">
            <v>b30569</v>
          </cell>
          <cell r="B559" t="str">
            <v>東山　日菜子</v>
          </cell>
          <cell r="C559" t="str">
            <v>ひがしやま　ひなこ</v>
          </cell>
          <cell r="D559">
            <v>36656</v>
          </cell>
          <cell r="E559">
            <v>43190</v>
          </cell>
          <cell r="F559">
            <v>17</v>
          </cell>
          <cell r="G559" t="str">
            <v>U18</v>
          </cell>
          <cell r="H559" t="str">
            <v>女</v>
          </cell>
          <cell r="I559" t="str">
            <v>B2E0040</v>
          </cell>
          <cell r="J559">
            <v>6000</v>
          </cell>
        </row>
        <row r="560">
          <cell r="A560" t="str">
            <v>b30570</v>
          </cell>
          <cell r="B560" t="str">
            <v>鳥潟　美穂</v>
          </cell>
          <cell r="C560" t="str">
            <v>とりがた　みほ</v>
          </cell>
          <cell r="D560">
            <v>37161</v>
          </cell>
          <cell r="E560">
            <v>43190</v>
          </cell>
          <cell r="F560">
            <v>16</v>
          </cell>
          <cell r="G560" t="str">
            <v>U18</v>
          </cell>
          <cell r="H560" t="str">
            <v>女</v>
          </cell>
          <cell r="I560" t="str">
            <v>B4G0043</v>
          </cell>
          <cell r="J560">
            <v>6000</v>
          </cell>
        </row>
        <row r="561">
          <cell r="A561" t="str">
            <v>b30572</v>
          </cell>
          <cell r="B561" t="str">
            <v>佐々木　真南</v>
          </cell>
          <cell r="C561" t="str">
            <v>ささき　まな</v>
          </cell>
          <cell r="D561">
            <v>38295</v>
          </cell>
          <cell r="E561">
            <v>43190</v>
          </cell>
          <cell r="F561">
            <v>13</v>
          </cell>
          <cell r="G561" t="str">
            <v>U15</v>
          </cell>
          <cell r="H561" t="str">
            <v>女</v>
          </cell>
          <cell r="I561" t="str">
            <v>B4C0034</v>
          </cell>
          <cell r="J561">
            <v>6000</v>
          </cell>
        </row>
        <row r="562">
          <cell r="A562" t="str">
            <v>b30573</v>
          </cell>
          <cell r="B562" t="str">
            <v>小松　千紘</v>
          </cell>
          <cell r="C562" t="str">
            <v>こまつ　ちひろ</v>
          </cell>
          <cell r="D562">
            <v>38099</v>
          </cell>
          <cell r="E562">
            <v>43190</v>
          </cell>
          <cell r="F562">
            <v>13</v>
          </cell>
          <cell r="G562" t="str">
            <v>U15</v>
          </cell>
          <cell r="H562" t="str">
            <v>女</v>
          </cell>
          <cell r="I562" t="str">
            <v>B4C0034</v>
          </cell>
          <cell r="J562">
            <v>6000</v>
          </cell>
        </row>
        <row r="563">
          <cell r="A563" t="str">
            <v>b30574</v>
          </cell>
          <cell r="B563" t="str">
            <v>佐藤　光</v>
          </cell>
          <cell r="C563" t="str">
            <v>さとう　ひかり</v>
          </cell>
          <cell r="D563">
            <v>38454</v>
          </cell>
          <cell r="E563">
            <v>43190</v>
          </cell>
          <cell r="F563">
            <v>12</v>
          </cell>
          <cell r="G563" t="str">
            <v>U12</v>
          </cell>
          <cell r="H563" t="str">
            <v>女</v>
          </cell>
          <cell r="I563" t="str">
            <v>B4C0034</v>
          </cell>
          <cell r="J563">
            <v>6000</v>
          </cell>
        </row>
        <row r="564">
          <cell r="A564" t="str">
            <v>b30575</v>
          </cell>
          <cell r="B564" t="str">
            <v>髙橋　侑生</v>
          </cell>
          <cell r="C564" t="str">
            <v>たかはし　ゆい</v>
          </cell>
          <cell r="D564">
            <v>38631</v>
          </cell>
          <cell r="E564">
            <v>43190</v>
          </cell>
          <cell r="F564">
            <v>12</v>
          </cell>
          <cell r="G564" t="str">
            <v>U12</v>
          </cell>
          <cell r="H564" t="str">
            <v>女</v>
          </cell>
          <cell r="I564" t="str">
            <v>B4C0034</v>
          </cell>
          <cell r="J564">
            <v>6000</v>
          </cell>
        </row>
        <row r="565">
          <cell r="A565" t="str">
            <v>b30576</v>
          </cell>
          <cell r="B565" t="str">
            <v>佐々木　杏珠</v>
          </cell>
          <cell r="C565" t="str">
            <v>ささき　あんじゅ</v>
          </cell>
          <cell r="D565">
            <v>38854</v>
          </cell>
          <cell r="E565">
            <v>43190</v>
          </cell>
          <cell r="F565">
            <v>11</v>
          </cell>
          <cell r="G565" t="str">
            <v>U12</v>
          </cell>
          <cell r="H565" t="str">
            <v>女</v>
          </cell>
          <cell r="I565" t="str">
            <v>B4C0034</v>
          </cell>
          <cell r="J565">
            <v>6000</v>
          </cell>
        </row>
        <row r="566">
          <cell r="A566" t="str">
            <v>b30577</v>
          </cell>
          <cell r="B566" t="str">
            <v>田中　美彩</v>
          </cell>
          <cell r="C566" t="str">
            <v>たなか　みさ</v>
          </cell>
          <cell r="D566">
            <v>38896</v>
          </cell>
          <cell r="E566">
            <v>43190</v>
          </cell>
          <cell r="F566">
            <v>11</v>
          </cell>
          <cell r="G566" t="str">
            <v>U12</v>
          </cell>
          <cell r="H566" t="str">
            <v>女</v>
          </cell>
          <cell r="I566" t="str">
            <v>B4C0034</v>
          </cell>
          <cell r="J566">
            <v>6000</v>
          </cell>
        </row>
        <row r="567">
          <cell r="A567" t="str">
            <v>b30578</v>
          </cell>
          <cell r="B567" t="str">
            <v>相澤　りのか</v>
          </cell>
          <cell r="C567" t="str">
            <v>あいざわ　りのか</v>
          </cell>
          <cell r="D567">
            <v>37956</v>
          </cell>
          <cell r="E567">
            <v>43190</v>
          </cell>
          <cell r="F567">
            <v>14</v>
          </cell>
          <cell r="G567" t="str">
            <v>U15</v>
          </cell>
          <cell r="H567" t="str">
            <v>女</v>
          </cell>
          <cell r="I567" t="str">
            <v>B3E0015</v>
          </cell>
          <cell r="J567">
            <v>6000</v>
          </cell>
        </row>
        <row r="568">
          <cell r="A568" t="str">
            <v>b30579</v>
          </cell>
          <cell r="B568" t="str">
            <v>石堂　祈</v>
          </cell>
          <cell r="C568" t="str">
            <v>いしどう　いのり</v>
          </cell>
          <cell r="D568">
            <v>36773</v>
          </cell>
          <cell r="E568">
            <v>43190</v>
          </cell>
          <cell r="F568">
            <v>17</v>
          </cell>
          <cell r="G568" t="str">
            <v>U18</v>
          </cell>
          <cell r="H568" t="str">
            <v>女</v>
          </cell>
          <cell r="I568" t="str">
            <v>B3E0015</v>
          </cell>
          <cell r="J568">
            <v>6000</v>
          </cell>
        </row>
        <row r="569">
          <cell r="A569" t="str">
            <v>b30580</v>
          </cell>
          <cell r="B569" t="str">
            <v>小野　彩華</v>
          </cell>
          <cell r="C569" t="str">
            <v>おの　あやか</v>
          </cell>
          <cell r="D569">
            <v>36945</v>
          </cell>
          <cell r="E569">
            <v>43190</v>
          </cell>
          <cell r="F569">
            <v>17</v>
          </cell>
          <cell r="G569" t="str">
            <v>U18</v>
          </cell>
          <cell r="H569" t="str">
            <v>女</v>
          </cell>
          <cell r="I569" t="str">
            <v>B3E0015</v>
          </cell>
          <cell r="J569">
            <v>6000</v>
          </cell>
        </row>
        <row r="570">
          <cell r="A570" t="str">
            <v>b30581</v>
          </cell>
          <cell r="B570" t="str">
            <v>菅野　清楓</v>
          </cell>
          <cell r="C570" t="str">
            <v>すがの　さやか</v>
          </cell>
          <cell r="D570">
            <v>36768</v>
          </cell>
          <cell r="E570">
            <v>43190</v>
          </cell>
          <cell r="F570">
            <v>17</v>
          </cell>
          <cell r="G570" t="str">
            <v>U18</v>
          </cell>
          <cell r="H570" t="str">
            <v>女</v>
          </cell>
          <cell r="I570" t="str">
            <v>B3E0015</v>
          </cell>
          <cell r="J570">
            <v>6000</v>
          </cell>
        </row>
        <row r="571">
          <cell r="A571" t="str">
            <v>b30582</v>
          </cell>
          <cell r="B571" t="str">
            <v>加藤　衣織</v>
          </cell>
          <cell r="C571" t="str">
            <v>かとう　いおり</v>
          </cell>
          <cell r="D571">
            <v>36764</v>
          </cell>
          <cell r="E571">
            <v>43190</v>
          </cell>
          <cell r="F571">
            <v>17</v>
          </cell>
          <cell r="G571" t="str">
            <v>U18</v>
          </cell>
          <cell r="H571" t="str">
            <v>女</v>
          </cell>
          <cell r="I571" t="str">
            <v>B3E0015</v>
          </cell>
          <cell r="J571">
            <v>6000</v>
          </cell>
        </row>
        <row r="572">
          <cell r="A572" t="str">
            <v>b30583</v>
          </cell>
          <cell r="B572" t="str">
            <v>松川　結衣</v>
          </cell>
          <cell r="C572" t="str">
            <v>まつかわ　ゆい</v>
          </cell>
          <cell r="D572">
            <v>36808</v>
          </cell>
          <cell r="E572">
            <v>43190</v>
          </cell>
          <cell r="F572">
            <v>17</v>
          </cell>
          <cell r="G572" t="str">
            <v>U18</v>
          </cell>
          <cell r="H572" t="str">
            <v>女</v>
          </cell>
          <cell r="I572" t="str">
            <v>B3E0015</v>
          </cell>
          <cell r="J572">
            <v>6000</v>
          </cell>
        </row>
        <row r="573">
          <cell r="A573" t="str">
            <v>b30584</v>
          </cell>
          <cell r="B573" t="str">
            <v>庄子　結菜</v>
          </cell>
          <cell r="C573" t="str">
            <v>しょうじ　ゆうな</v>
          </cell>
          <cell r="D573">
            <v>38490</v>
          </cell>
          <cell r="E573">
            <v>43190</v>
          </cell>
          <cell r="F573">
            <v>12</v>
          </cell>
          <cell r="G573" t="str">
            <v>U12</v>
          </cell>
          <cell r="H573" t="str">
            <v>女</v>
          </cell>
          <cell r="I573" t="str">
            <v>B3G0050</v>
          </cell>
          <cell r="J573">
            <v>6000</v>
          </cell>
        </row>
        <row r="574">
          <cell r="A574" t="str">
            <v>b30585</v>
          </cell>
          <cell r="B574" t="str">
            <v>長嶺　恋美</v>
          </cell>
          <cell r="C574" t="str">
            <v>ながみね　れみ</v>
          </cell>
          <cell r="D574">
            <v>39197</v>
          </cell>
          <cell r="E574">
            <v>43190</v>
          </cell>
          <cell r="F574">
            <v>10</v>
          </cell>
          <cell r="G574" t="str">
            <v>U12</v>
          </cell>
          <cell r="H574" t="str">
            <v>女</v>
          </cell>
          <cell r="I574" t="str">
            <v>B3G0050</v>
          </cell>
          <cell r="J574">
            <v>6000</v>
          </cell>
        </row>
        <row r="575">
          <cell r="A575" t="str">
            <v>b30586</v>
          </cell>
          <cell r="B575" t="str">
            <v>針生　汐音</v>
          </cell>
          <cell r="C575" t="str">
            <v>はりう　しおん</v>
          </cell>
          <cell r="D575">
            <v>39045</v>
          </cell>
          <cell r="E575">
            <v>43190</v>
          </cell>
          <cell r="F575">
            <v>11</v>
          </cell>
          <cell r="G575" t="str">
            <v>U12</v>
          </cell>
          <cell r="H575" t="str">
            <v>女</v>
          </cell>
          <cell r="I575" t="str">
            <v>B3G0050</v>
          </cell>
          <cell r="J575">
            <v>6000</v>
          </cell>
        </row>
        <row r="576">
          <cell r="A576" t="str">
            <v>b30587</v>
          </cell>
          <cell r="B576" t="str">
            <v>藤谷　麻央</v>
          </cell>
          <cell r="C576" t="str">
            <v>ふじや　まお</v>
          </cell>
          <cell r="D576">
            <v>39208</v>
          </cell>
          <cell r="E576">
            <v>43190</v>
          </cell>
          <cell r="F576">
            <v>10</v>
          </cell>
          <cell r="G576" t="str">
            <v>U12</v>
          </cell>
          <cell r="H576" t="str">
            <v>女</v>
          </cell>
          <cell r="I576" t="str">
            <v>B3G0050</v>
          </cell>
          <cell r="J576">
            <v>6000</v>
          </cell>
        </row>
        <row r="577">
          <cell r="A577" t="str">
            <v>b30588</v>
          </cell>
          <cell r="B577" t="str">
            <v>陣場　菜穂</v>
          </cell>
          <cell r="C577" t="str">
            <v>じんば　なほ</v>
          </cell>
          <cell r="D577">
            <v>38580</v>
          </cell>
          <cell r="E577">
            <v>43190</v>
          </cell>
          <cell r="F577">
            <v>12</v>
          </cell>
          <cell r="G577" t="str">
            <v>U12</v>
          </cell>
          <cell r="H577" t="str">
            <v>女</v>
          </cell>
          <cell r="I577" t="str">
            <v>B3G0050</v>
          </cell>
          <cell r="J577">
            <v>6000</v>
          </cell>
        </row>
        <row r="578">
          <cell r="A578" t="str">
            <v>b30589</v>
          </cell>
          <cell r="B578" t="str">
            <v>佐藤　和華</v>
          </cell>
          <cell r="C578" t="str">
            <v>さとう　わか</v>
          </cell>
          <cell r="D578">
            <v>39057</v>
          </cell>
          <cell r="E578">
            <v>43190</v>
          </cell>
          <cell r="F578">
            <v>11</v>
          </cell>
          <cell r="G578" t="str">
            <v>U12</v>
          </cell>
          <cell r="H578" t="str">
            <v>女</v>
          </cell>
          <cell r="I578" t="str">
            <v>B3G0050</v>
          </cell>
          <cell r="J578">
            <v>6000</v>
          </cell>
        </row>
        <row r="579">
          <cell r="A579" t="str">
            <v>b30590</v>
          </cell>
          <cell r="B579" t="str">
            <v>佐藤　花音</v>
          </cell>
          <cell r="C579" t="str">
            <v>さとう　かのん</v>
          </cell>
          <cell r="D579">
            <v>38661</v>
          </cell>
          <cell r="E579">
            <v>43190</v>
          </cell>
          <cell r="F579">
            <v>12</v>
          </cell>
          <cell r="G579" t="str">
            <v>U12</v>
          </cell>
          <cell r="H579" t="str">
            <v>女</v>
          </cell>
          <cell r="I579" t="str">
            <v>B3G0050</v>
          </cell>
          <cell r="J579">
            <v>6000</v>
          </cell>
        </row>
        <row r="580">
          <cell r="A580" t="str">
            <v>b30591</v>
          </cell>
          <cell r="B580" t="str">
            <v>武田　芽依</v>
          </cell>
          <cell r="C580" t="str">
            <v>たけだ　めい</v>
          </cell>
          <cell r="D580">
            <v>38846</v>
          </cell>
          <cell r="E580">
            <v>43190</v>
          </cell>
          <cell r="F580">
            <v>11</v>
          </cell>
          <cell r="G580" t="str">
            <v>U12</v>
          </cell>
          <cell r="H580" t="str">
            <v>女</v>
          </cell>
          <cell r="I580" t="str">
            <v>B3G0050</v>
          </cell>
          <cell r="J580">
            <v>6000</v>
          </cell>
        </row>
        <row r="581">
          <cell r="A581" t="str">
            <v>b30592</v>
          </cell>
          <cell r="B581" t="str">
            <v>青野　陽春</v>
          </cell>
          <cell r="C581" t="str">
            <v>あおの　ひばり</v>
          </cell>
          <cell r="D581">
            <v>39159</v>
          </cell>
          <cell r="E581">
            <v>43190</v>
          </cell>
          <cell r="F581">
            <v>11</v>
          </cell>
          <cell r="G581" t="str">
            <v>U12</v>
          </cell>
          <cell r="H581" t="str">
            <v>女</v>
          </cell>
          <cell r="I581" t="str">
            <v>B3G0050</v>
          </cell>
          <cell r="J581">
            <v>6000</v>
          </cell>
        </row>
        <row r="582">
          <cell r="A582" t="str">
            <v>b30593</v>
          </cell>
          <cell r="B582" t="str">
            <v>戸田　桃羽</v>
          </cell>
          <cell r="C582" t="str">
            <v>とだ　ももは</v>
          </cell>
          <cell r="D582">
            <v>38798</v>
          </cell>
          <cell r="E582">
            <v>43190</v>
          </cell>
          <cell r="F582">
            <v>12</v>
          </cell>
          <cell r="G582" t="str">
            <v>U12</v>
          </cell>
          <cell r="H582" t="str">
            <v>女</v>
          </cell>
          <cell r="I582" t="str">
            <v>B3G0050</v>
          </cell>
          <cell r="J582">
            <v>6000</v>
          </cell>
        </row>
        <row r="583">
          <cell r="A583" t="str">
            <v>b30594</v>
          </cell>
          <cell r="B583" t="str">
            <v>相馬　蓮乃</v>
          </cell>
          <cell r="C583" t="str">
            <v>そうま　れの</v>
          </cell>
          <cell r="D583">
            <v>39266</v>
          </cell>
          <cell r="E583">
            <v>43190</v>
          </cell>
          <cell r="F583">
            <v>10</v>
          </cell>
          <cell r="G583" t="str">
            <v>U12</v>
          </cell>
          <cell r="H583" t="str">
            <v>女</v>
          </cell>
          <cell r="I583" t="str">
            <v>B3G0050</v>
          </cell>
          <cell r="J583">
            <v>6000</v>
          </cell>
        </row>
        <row r="584">
          <cell r="A584" t="str">
            <v>b30596</v>
          </cell>
          <cell r="B584" t="str">
            <v>伊藤　悠月</v>
          </cell>
          <cell r="C584" t="str">
            <v>いとう　ゆづき</v>
          </cell>
          <cell r="D584">
            <v>39260</v>
          </cell>
          <cell r="E584">
            <v>43190</v>
          </cell>
          <cell r="F584">
            <v>10</v>
          </cell>
          <cell r="G584" t="str">
            <v>U12</v>
          </cell>
          <cell r="H584" t="str">
            <v>女</v>
          </cell>
          <cell r="I584" t="str">
            <v>B3G0050</v>
          </cell>
          <cell r="J584">
            <v>6000</v>
          </cell>
        </row>
        <row r="585">
          <cell r="A585" t="str">
            <v>b30597</v>
          </cell>
          <cell r="B585" t="str">
            <v>川村　茉奈</v>
          </cell>
          <cell r="C585" t="str">
            <v>かわむら　まな</v>
          </cell>
          <cell r="D585">
            <v>39451</v>
          </cell>
          <cell r="E585">
            <v>43190</v>
          </cell>
          <cell r="F585">
            <v>10</v>
          </cell>
          <cell r="G585" t="str">
            <v>U12</v>
          </cell>
          <cell r="H585" t="str">
            <v>女</v>
          </cell>
          <cell r="I585" t="str">
            <v>B3G0050</v>
          </cell>
          <cell r="J585">
            <v>6000</v>
          </cell>
        </row>
        <row r="586">
          <cell r="A586" t="str">
            <v>b30598</v>
          </cell>
          <cell r="B586" t="str">
            <v>豊岡　美優</v>
          </cell>
          <cell r="C586" t="str">
            <v>とよおか　みゆ</v>
          </cell>
          <cell r="D586">
            <v>39237</v>
          </cell>
          <cell r="E586">
            <v>43190</v>
          </cell>
          <cell r="F586">
            <v>10</v>
          </cell>
          <cell r="G586" t="str">
            <v>U12</v>
          </cell>
          <cell r="H586" t="str">
            <v>女</v>
          </cell>
          <cell r="I586" t="str">
            <v>B3G0050</v>
          </cell>
          <cell r="J586">
            <v>6000</v>
          </cell>
        </row>
        <row r="587">
          <cell r="A587" t="str">
            <v>b30599</v>
          </cell>
          <cell r="B587" t="str">
            <v>色川　柊香</v>
          </cell>
          <cell r="C587" t="str">
            <v>いろかわ　しゅうか</v>
          </cell>
          <cell r="D587">
            <v>39066</v>
          </cell>
          <cell r="E587">
            <v>43190</v>
          </cell>
          <cell r="F587">
            <v>11</v>
          </cell>
          <cell r="G587" t="str">
            <v>U12</v>
          </cell>
          <cell r="H587" t="str">
            <v>女</v>
          </cell>
          <cell r="I587" t="str">
            <v>B3G0050</v>
          </cell>
          <cell r="J587">
            <v>6000</v>
          </cell>
        </row>
        <row r="588">
          <cell r="A588" t="str">
            <v>b30600</v>
          </cell>
          <cell r="B588" t="str">
            <v>丸山　葵</v>
          </cell>
          <cell r="C588" t="str">
            <v>まるやま　あおい</v>
          </cell>
          <cell r="D588">
            <v>39137</v>
          </cell>
          <cell r="E588">
            <v>43190</v>
          </cell>
          <cell r="F588">
            <v>11</v>
          </cell>
          <cell r="G588" t="str">
            <v>U12</v>
          </cell>
          <cell r="H588" t="str">
            <v>女</v>
          </cell>
          <cell r="I588" t="str">
            <v>B3G0050</v>
          </cell>
          <cell r="J588">
            <v>6000</v>
          </cell>
        </row>
        <row r="589">
          <cell r="A589" t="str">
            <v>b30602</v>
          </cell>
          <cell r="B589" t="str">
            <v>豊岡　心春</v>
          </cell>
          <cell r="C589" t="str">
            <v>とよおか　こはる</v>
          </cell>
          <cell r="D589">
            <v>39858</v>
          </cell>
          <cell r="E589">
            <v>43190</v>
          </cell>
          <cell r="F589">
            <v>9</v>
          </cell>
          <cell r="G589" t="str">
            <v>U9</v>
          </cell>
          <cell r="H589" t="str">
            <v>女</v>
          </cell>
          <cell r="I589" t="str">
            <v>B3G0050</v>
          </cell>
          <cell r="J589">
            <v>6000</v>
          </cell>
        </row>
        <row r="590">
          <cell r="A590" t="str">
            <v>b30603</v>
          </cell>
          <cell r="B590" t="str">
            <v>岩渕　羽希</v>
          </cell>
          <cell r="C590" t="str">
            <v>いわぶち　うき</v>
          </cell>
          <cell r="D590">
            <v>39308</v>
          </cell>
          <cell r="E590">
            <v>43190</v>
          </cell>
          <cell r="F590">
            <v>10</v>
          </cell>
          <cell r="G590" t="str">
            <v>U12</v>
          </cell>
          <cell r="H590" t="str">
            <v>女</v>
          </cell>
          <cell r="I590" t="str">
            <v>B3G0050</v>
          </cell>
          <cell r="J590">
            <v>6000</v>
          </cell>
        </row>
        <row r="591">
          <cell r="A591" t="str">
            <v>b30604</v>
          </cell>
          <cell r="B591" t="str">
            <v>鈴木　れいら</v>
          </cell>
          <cell r="C591" t="str">
            <v>すずき　れいら</v>
          </cell>
          <cell r="D591">
            <v>39453</v>
          </cell>
          <cell r="E591">
            <v>43190</v>
          </cell>
          <cell r="F591">
            <v>10</v>
          </cell>
          <cell r="G591" t="str">
            <v>U12</v>
          </cell>
          <cell r="H591" t="str">
            <v>女</v>
          </cell>
          <cell r="I591" t="str">
            <v>B3G0050</v>
          </cell>
          <cell r="J591">
            <v>6000</v>
          </cell>
        </row>
        <row r="592">
          <cell r="A592" t="str">
            <v>b30605</v>
          </cell>
          <cell r="B592" t="str">
            <v>青野　汐梨</v>
          </cell>
          <cell r="C592" t="str">
            <v>あおの　しおり</v>
          </cell>
          <cell r="D592">
            <v>39703</v>
          </cell>
          <cell r="E592">
            <v>43190</v>
          </cell>
          <cell r="F592">
            <v>9</v>
          </cell>
          <cell r="G592" t="str">
            <v>U9</v>
          </cell>
          <cell r="H592" t="str">
            <v>女</v>
          </cell>
          <cell r="I592" t="str">
            <v>B3G0050</v>
          </cell>
          <cell r="J592">
            <v>6000</v>
          </cell>
        </row>
        <row r="593">
          <cell r="A593" t="str">
            <v>b30606</v>
          </cell>
          <cell r="B593" t="str">
            <v>佐々木　美桜</v>
          </cell>
          <cell r="C593" t="str">
            <v>ささき　みお</v>
          </cell>
          <cell r="D593">
            <v>39189</v>
          </cell>
          <cell r="E593">
            <v>43190</v>
          </cell>
          <cell r="F593">
            <v>10</v>
          </cell>
          <cell r="G593" t="str">
            <v>U12</v>
          </cell>
          <cell r="H593" t="str">
            <v>女</v>
          </cell>
          <cell r="I593" t="str">
            <v>B3G0050</v>
          </cell>
          <cell r="J593">
            <v>6000</v>
          </cell>
        </row>
        <row r="594">
          <cell r="A594" t="str">
            <v>b30607</v>
          </cell>
          <cell r="B594" t="str">
            <v>佐々木　彩海</v>
          </cell>
          <cell r="C594" t="str">
            <v>ささき　あやみ</v>
          </cell>
          <cell r="D594">
            <v>39854</v>
          </cell>
          <cell r="E594">
            <v>43190</v>
          </cell>
          <cell r="F594">
            <v>9</v>
          </cell>
          <cell r="G594" t="str">
            <v>U9</v>
          </cell>
          <cell r="H594" t="str">
            <v>女</v>
          </cell>
          <cell r="I594" t="str">
            <v>B3G0050</v>
          </cell>
          <cell r="J594">
            <v>6000</v>
          </cell>
        </row>
        <row r="595">
          <cell r="A595" t="str">
            <v>b30608</v>
          </cell>
          <cell r="B595" t="str">
            <v>庄子　心寧</v>
          </cell>
          <cell r="C595" t="str">
            <v>しょうじ　ここね</v>
          </cell>
          <cell r="D595">
            <v>39941</v>
          </cell>
          <cell r="E595">
            <v>43190</v>
          </cell>
          <cell r="F595">
            <v>8</v>
          </cell>
          <cell r="G595" t="str">
            <v>U9</v>
          </cell>
          <cell r="H595" t="str">
            <v>女</v>
          </cell>
          <cell r="I595" t="str">
            <v>B3G0050</v>
          </cell>
          <cell r="J595">
            <v>6000</v>
          </cell>
        </row>
        <row r="596">
          <cell r="A596" t="str">
            <v>b30609</v>
          </cell>
          <cell r="B596" t="str">
            <v>矢野　空</v>
          </cell>
          <cell r="C596" t="str">
            <v>やの　そら</v>
          </cell>
          <cell r="D596">
            <v>40412</v>
          </cell>
          <cell r="E596">
            <v>43190</v>
          </cell>
          <cell r="F596">
            <v>7</v>
          </cell>
          <cell r="G596" t="str">
            <v>U9</v>
          </cell>
          <cell r="H596" t="str">
            <v>女</v>
          </cell>
          <cell r="I596" t="str">
            <v>B3G0050</v>
          </cell>
          <cell r="J596">
            <v>6000</v>
          </cell>
        </row>
        <row r="597">
          <cell r="A597" t="str">
            <v>b30610</v>
          </cell>
          <cell r="B597" t="str">
            <v>横田　彩雪</v>
          </cell>
          <cell r="C597" t="str">
            <v>よこた　さゆき</v>
          </cell>
          <cell r="D597">
            <v>40187</v>
          </cell>
          <cell r="E597">
            <v>43190</v>
          </cell>
          <cell r="F597">
            <v>8</v>
          </cell>
          <cell r="G597" t="str">
            <v>U9</v>
          </cell>
          <cell r="H597" t="str">
            <v>女</v>
          </cell>
          <cell r="I597" t="str">
            <v>B3G0050</v>
          </cell>
          <cell r="J597">
            <v>6000</v>
          </cell>
        </row>
        <row r="598">
          <cell r="A598" t="str">
            <v>b30611</v>
          </cell>
          <cell r="B598" t="str">
            <v>長嶺　優美</v>
          </cell>
          <cell r="C598" t="str">
            <v>ながみね　ゆみ</v>
          </cell>
          <cell r="D598">
            <v>34452</v>
          </cell>
          <cell r="E598">
            <v>43190</v>
          </cell>
          <cell r="F598">
            <v>23</v>
          </cell>
          <cell r="G598" t="str">
            <v>O23</v>
          </cell>
          <cell r="H598" t="str">
            <v>女</v>
          </cell>
          <cell r="I598" t="str">
            <v>B3G0020</v>
          </cell>
          <cell r="J598">
            <v>6000</v>
          </cell>
        </row>
        <row r="599">
          <cell r="A599" t="str">
            <v>b30612</v>
          </cell>
          <cell r="B599" t="str">
            <v>長嶺　愛美</v>
          </cell>
          <cell r="C599" t="str">
            <v>ながみね　えみ</v>
          </cell>
          <cell r="D599">
            <v>36141</v>
          </cell>
          <cell r="E599">
            <v>43190</v>
          </cell>
          <cell r="F599">
            <v>19</v>
          </cell>
          <cell r="G599" t="str">
            <v>U22</v>
          </cell>
          <cell r="H599" t="str">
            <v>女</v>
          </cell>
          <cell r="I599" t="str">
            <v>B3G0020</v>
          </cell>
          <cell r="J599">
            <v>6000</v>
          </cell>
        </row>
        <row r="600">
          <cell r="A600" t="str">
            <v>b30613</v>
          </cell>
          <cell r="B600" t="str">
            <v>加藤　葉月</v>
          </cell>
          <cell r="C600" t="str">
            <v>かとう　はづき</v>
          </cell>
          <cell r="D600">
            <v>36744</v>
          </cell>
          <cell r="E600">
            <v>43190</v>
          </cell>
          <cell r="F600">
            <v>17</v>
          </cell>
          <cell r="G600" t="str">
            <v>U18</v>
          </cell>
          <cell r="H600" t="str">
            <v>女</v>
          </cell>
          <cell r="I600" t="str">
            <v>B3G0020</v>
          </cell>
          <cell r="J600">
            <v>6000</v>
          </cell>
        </row>
        <row r="601">
          <cell r="A601" t="str">
            <v>b30614</v>
          </cell>
          <cell r="B601" t="str">
            <v>早川　捺月</v>
          </cell>
          <cell r="C601" t="str">
            <v>はやかわ　なつき</v>
          </cell>
          <cell r="D601">
            <v>36628</v>
          </cell>
          <cell r="E601">
            <v>43190</v>
          </cell>
          <cell r="F601">
            <v>17</v>
          </cell>
          <cell r="G601" t="str">
            <v>U18</v>
          </cell>
          <cell r="H601" t="str">
            <v>女</v>
          </cell>
          <cell r="I601" t="str">
            <v>B3G0020</v>
          </cell>
          <cell r="J601">
            <v>6000</v>
          </cell>
        </row>
        <row r="602">
          <cell r="A602" t="str">
            <v>b30615</v>
          </cell>
          <cell r="B602" t="str">
            <v>茂木　里桜</v>
          </cell>
          <cell r="C602" t="str">
            <v>もてぎ　りお</v>
          </cell>
          <cell r="D602">
            <v>36751</v>
          </cell>
          <cell r="E602">
            <v>43190</v>
          </cell>
          <cell r="F602">
            <v>17</v>
          </cell>
          <cell r="G602" t="str">
            <v>U18</v>
          </cell>
          <cell r="H602" t="str">
            <v>女</v>
          </cell>
          <cell r="I602" t="str">
            <v>B3G0020</v>
          </cell>
          <cell r="J602">
            <v>6000</v>
          </cell>
        </row>
        <row r="603">
          <cell r="A603" t="str">
            <v>b30616</v>
          </cell>
          <cell r="B603" t="str">
            <v>丸山　亜依</v>
          </cell>
          <cell r="C603" t="str">
            <v>まるやま　あい</v>
          </cell>
          <cell r="D603">
            <v>37044</v>
          </cell>
          <cell r="E603">
            <v>43190</v>
          </cell>
          <cell r="F603">
            <v>16</v>
          </cell>
          <cell r="G603" t="str">
            <v>U18</v>
          </cell>
          <cell r="H603" t="str">
            <v>女</v>
          </cell>
          <cell r="I603" t="str">
            <v>B3G0020</v>
          </cell>
          <cell r="J603">
            <v>6000</v>
          </cell>
        </row>
        <row r="604">
          <cell r="A604" t="str">
            <v>b30617</v>
          </cell>
          <cell r="B604" t="str">
            <v>三上　蓮花</v>
          </cell>
          <cell r="C604" t="str">
            <v>みかみ　れんか</v>
          </cell>
          <cell r="D604">
            <v>37890</v>
          </cell>
          <cell r="E604">
            <v>43190</v>
          </cell>
          <cell r="F604">
            <v>14</v>
          </cell>
          <cell r="G604" t="str">
            <v>U15</v>
          </cell>
          <cell r="H604" t="str">
            <v>女</v>
          </cell>
          <cell r="I604" t="str">
            <v>B3G0020</v>
          </cell>
          <cell r="J604">
            <v>6000</v>
          </cell>
        </row>
        <row r="605">
          <cell r="A605" t="str">
            <v>b30618</v>
          </cell>
          <cell r="B605" t="str">
            <v>今野　蒼彩</v>
          </cell>
          <cell r="C605" t="str">
            <v>こんの　あおい</v>
          </cell>
          <cell r="D605">
            <v>37787</v>
          </cell>
          <cell r="E605">
            <v>43190</v>
          </cell>
          <cell r="F605">
            <v>14</v>
          </cell>
          <cell r="G605" t="str">
            <v>U15</v>
          </cell>
          <cell r="H605" t="str">
            <v>女</v>
          </cell>
          <cell r="I605" t="str">
            <v>B3G0020</v>
          </cell>
          <cell r="J605">
            <v>6000</v>
          </cell>
        </row>
        <row r="606">
          <cell r="A606" t="str">
            <v>b30619</v>
          </cell>
          <cell r="B606" t="str">
            <v>針生　碧海</v>
          </cell>
          <cell r="C606" t="str">
            <v>はりう　あみ</v>
          </cell>
          <cell r="D606">
            <v>37631</v>
          </cell>
          <cell r="E606">
            <v>43190</v>
          </cell>
          <cell r="F606">
            <v>15</v>
          </cell>
          <cell r="G606" t="str">
            <v>U15</v>
          </cell>
          <cell r="H606" t="str">
            <v>女</v>
          </cell>
          <cell r="I606" t="str">
            <v>B3G0020</v>
          </cell>
          <cell r="J606">
            <v>6000</v>
          </cell>
        </row>
        <row r="607">
          <cell r="A607" t="str">
            <v>b30620</v>
          </cell>
          <cell r="B607" t="str">
            <v>川村　麻帆</v>
          </cell>
          <cell r="C607" t="str">
            <v>かわむら　まほ</v>
          </cell>
          <cell r="D607">
            <v>37825</v>
          </cell>
          <cell r="E607">
            <v>43190</v>
          </cell>
          <cell r="F607">
            <v>14</v>
          </cell>
          <cell r="G607" t="str">
            <v>U15</v>
          </cell>
          <cell r="H607" t="str">
            <v>女</v>
          </cell>
          <cell r="I607" t="str">
            <v>B3G0020</v>
          </cell>
          <cell r="J607">
            <v>6000</v>
          </cell>
        </row>
        <row r="608">
          <cell r="A608" t="str">
            <v>b30621</v>
          </cell>
          <cell r="B608" t="str">
            <v>陣場　菜奈</v>
          </cell>
          <cell r="C608" t="str">
            <v>じんば　なな</v>
          </cell>
          <cell r="D608">
            <v>37530</v>
          </cell>
          <cell r="E608">
            <v>43190</v>
          </cell>
          <cell r="F608">
            <v>15</v>
          </cell>
          <cell r="G608" t="str">
            <v>U15</v>
          </cell>
          <cell r="H608" t="str">
            <v>女</v>
          </cell>
          <cell r="I608" t="str">
            <v>B3G0020</v>
          </cell>
          <cell r="J608">
            <v>6000</v>
          </cell>
        </row>
        <row r="609">
          <cell r="A609" t="str">
            <v>b30622</v>
          </cell>
          <cell r="B609" t="str">
            <v>奥山　満里菜</v>
          </cell>
          <cell r="C609" t="str">
            <v>おくやま　まりな</v>
          </cell>
          <cell r="D609">
            <v>37797</v>
          </cell>
          <cell r="E609">
            <v>43190</v>
          </cell>
          <cell r="F609">
            <v>14</v>
          </cell>
          <cell r="G609" t="str">
            <v>U15</v>
          </cell>
          <cell r="H609" t="str">
            <v>女</v>
          </cell>
          <cell r="I609" t="str">
            <v>B3G0020</v>
          </cell>
          <cell r="J609">
            <v>6000</v>
          </cell>
        </row>
        <row r="610">
          <cell r="A610" t="str">
            <v>b30623</v>
          </cell>
          <cell r="B610" t="str">
            <v>相澤　里来</v>
          </cell>
          <cell r="C610" t="str">
            <v>あいざわ　りこ</v>
          </cell>
          <cell r="D610">
            <v>37974</v>
          </cell>
          <cell r="E610">
            <v>43190</v>
          </cell>
          <cell r="F610">
            <v>14</v>
          </cell>
          <cell r="G610" t="str">
            <v>U15</v>
          </cell>
          <cell r="H610" t="str">
            <v>女</v>
          </cell>
          <cell r="I610" t="str">
            <v>B3G0020</v>
          </cell>
          <cell r="J610">
            <v>6000</v>
          </cell>
        </row>
        <row r="611">
          <cell r="A611" t="str">
            <v>b30624</v>
          </cell>
          <cell r="B611" t="str">
            <v>川口　優奈</v>
          </cell>
          <cell r="C611" t="str">
            <v>かわぐち　ゆな</v>
          </cell>
          <cell r="D611">
            <v>37901</v>
          </cell>
          <cell r="E611">
            <v>43190</v>
          </cell>
          <cell r="F611">
            <v>14</v>
          </cell>
          <cell r="G611" t="str">
            <v>U15</v>
          </cell>
          <cell r="H611" t="str">
            <v>女</v>
          </cell>
          <cell r="I611" t="str">
            <v>B3G0020</v>
          </cell>
          <cell r="J611">
            <v>6000</v>
          </cell>
        </row>
        <row r="612">
          <cell r="A612" t="str">
            <v>b30625</v>
          </cell>
          <cell r="B612" t="str">
            <v>佐藤　凜</v>
          </cell>
          <cell r="C612" t="str">
            <v>さとう　りん</v>
          </cell>
          <cell r="D612">
            <v>38133</v>
          </cell>
          <cell r="E612">
            <v>43190</v>
          </cell>
          <cell r="F612">
            <v>13</v>
          </cell>
          <cell r="G612" t="str">
            <v>U15</v>
          </cell>
          <cell r="H612" t="str">
            <v>女</v>
          </cell>
          <cell r="I612" t="str">
            <v>B3G0020</v>
          </cell>
          <cell r="J612">
            <v>6000</v>
          </cell>
        </row>
        <row r="613">
          <cell r="A613" t="str">
            <v>b30626</v>
          </cell>
          <cell r="B613" t="str">
            <v>岩渕　亜胡</v>
          </cell>
          <cell r="C613" t="str">
            <v>いわぶち　あこ</v>
          </cell>
          <cell r="D613">
            <v>37067</v>
          </cell>
          <cell r="E613">
            <v>43190</v>
          </cell>
          <cell r="F613">
            <v>16</v>
          </cell>
          <cell r="G613" t="str">
            <v>U18</v>
          </cell>
          <cell r="H613" t="str">
            <v>女</v>
          </cell>
          <cell r="I613" t="str">
            <v>B3G0020</v>
          </cell>
          <cell r="J613">
            <v>6000</v>
          </cell>
        </row>
        <row r="614">
          <cell r="A614" t="str">
            <v>b30627</v>
          </cell>
          <cell r="B614" t="str">
            <v>鈴木　ゆりあ</v>
          </cell>
          <cell r="C614" t="str">
            <v>すずき　ゆりあ</v>
          </cell>
          <cell r="D614">
            <v>40488</v>
          </cell>
          <cell r="E614">
            <v>43190</v>
          </cell>
          <cell r="F614">
            <v>7</v>
          </cell>
          <cell r="G614" t="str">
            <v>U9</v>
          </cell>
          <cell r="H614" t="str">
            <v>女</v>
          </cell>
          <cell r="I614" t="str">
            <v>B3G0050</v>
          </cell>
          <cell r="J614">
            <v>6000</v>
          </cell>
        </row>
        <row r="615">
          <cell r="A615" t="str">
            <v>b30628</v>
          </cell>
          <cell r="B615" t="str">
            <v>木村　友愛</v>
          </cell>
          <cell r="C615" t="str">
            <v>きむら　ゆあ</v>
          </cell>
          <cell r="D615">
            <v>40487</v>
          </cell>
          <cell r="E615">
            <v>43190</v>
          </cell>
          <cell r="F615">
            <v>7</v>
          </cell>
          <cell r="G615" t="str">
            <v>U9</v>
          </cell>
          <cell r="H615" t="str">
            <v>女</v>
          </cell>
          <cell r="I615" t="str">
            <v>B3G0050</v>
          </cell>
          <cell r="J615">
            <v>6000</v>
          </cell>
        </row>
        <row r="616">
          <cell r="A616" t="str">
            <v>b30629</v>
          </cell>
          <cell r="B616" t="str">
            <v>阿部　倫</v>
          </cell>
          <cell r="C616" t="str">
            <v>あべ　りん</v>
          </cell>
          <cell r="D616">
            <v>39185</v>
          </cell>
          <cell r="E616">
            <v>43190</v>
          </cell>
          <cell r="F616">
            <v>10</v>
          </cell>
          <cell r="G616" t="str">
            <v>U12</v>
          </cell>
          <cell r="H616" t="str">
            <v>女</v>
          </cell>
          <cell r="I616" t="str">
            <v>B3G0050</v>
          </cell>
          <cell r="J616">
            <v>6000</v>
          </cell>
        </row>
        <row r="617">
          <cell r="A617" t="str">
            <v>b30630</v>
          </cell>
          <cell r="B617" t="str">
            <v>庄司　夏菜花</v>
          </cell>
          <cell r="C617" t="str">
            <v>しょうじ　ななか</v>
          </cell>
          <cell r="D617">
            <v>40053</v>
          </cell>
          <cell r="E617">
            <v>43190</v>
          </cell>
          <cell r="F617">
            <v>8</v>
          </cell>
          <cell r="G617" t="str">
            <v>U9</v>
          </cell>
          <cell r="H617" t="str">
            <v>女</v>
          </cell>
          <cell r="I617" t="str">
            <v>B3G0050</v>
          </cell>
          <cell r="J617">
            <v>6000</v>
          </cell>
        </row>
        <row r="618">
          <cell r="A618" t="str">
            <v>b30631</v>
          </cell>
          <cell r="B618" t="str">
            <v>千田　愛香梨</v>
          </cell>
          <cell r="C618" t="str">
            <v>ちだ　あかり</v>
          </cell>
          <cell r="D618">
            <v>40428</v>
          </cell>
          <cell r="E618">
            <v>43190</v>
          </cell>
          <cell r="F618">
            <v>7</v>
          </cell>
          <cell r="G618" t="str">
            <v>U9</v>
          </cell>
          <cell r="H618" t="str">
            <v>女</v>
          </cell>
          <cell r="I618" t="str">
            <v>B3G0050</v>
          </cell>
          <cell r="J618">
            <v>6000</v>
          </cell>
        </row>
        <row r="619">
          <cell r="A619" t="str">
            <v>b30632</v>
          </cell>
          <cell r="B619" t="str">
            <v>神垣　歩美</v>
          </cell>
          <cell r="C619" t="str">
            <v>かみがき　あゆみ</v>
          </cell>
          <cell r="D619">
            <v>40623</v>
          </cell>
          <cell r="E619">
            <v>43190</v>
          </cell>
          <cell r="F619">
            <v>7</v>
          </cell>
          <cell r="G619" t="str">
            <v>U9</v>
          </cell>
          <cell r="H619" t="str">
            <v>女</v>
          </cell>
          <cell r="I619" t="str">
            <v>B3G0050</v>
          </cell>
          <cell r="J619">
            <v>6000</v>
          </cell>
        </row>
        <row r="620">
          <cell r="A620" t="str">
            <v>b30633</v>
          </cell>
          <cell r="B620" t="str">
            <v>小幡　優姫</v>
          </cell>
          <cell r="C620" t="str">
            <v>おばた　ゆうひ</v>
          </cell>
          <cell r="D620">
            <v>38943</v>
          </cell>
          <cell r="E620">
            <v>43190</v>
          </cell>
          <cell r="F620">
            <v>11</v>
          </cell>
          <cell r="G620" t="str">
            <v>U12</v>
          </cell>
          <cell r="H620" t="str">
            <v>女</v>
          </cell>
          <cell r="I620" t="str">
            <v>B4G0001</v>
          </cell>
          <cell r="J620">
            <v>6000</v>
          </cell>
        </row>
        <row r="621">
          <cell r="A621" t="str">
            <v>b30634</v>
          </cell>
          <cell r="B621" t="str">
            <v>上川　羽奈</v>
          </cell>
          <cell r="C621" t="str">
            <v>かみかわ　はな</v>
          </cell>
          <cell r="D621">
            <v>38259</v>
          </cell>
          <cell r="E621">
            <v>43190</v>
          </cell>
          <cell r="F621">
            <v>13</v>
          </cell>
          <cell r="G621" t="str">
            <v>U15</v>
          </cell>
          <cell r="H621" t="str">
            <v>女</v>
          </cell>
          <cell r="I621" t="str">
            <v>B2G0041</v>
          </cell>
          <cell r="J621">
            <v>6000</v>
          </cell>
        </row>
        <row r="622">
          <cell r="A622" t="str">
            <v>b30635</v>
          </cell>
          <cell r="B622" t="str">
            <v>瀬川　美純</v>
          </cell>
          <cell r="C622" t="str">
            <v>せがわ　みずき</v>
          </cell>
          <cell r="D622">
            <v>37095</v>
          </cell>
          <cell r="E622">
            <v>43190</v>
          </cell>
          <cell r="F622">
            <v>16</v>
          </cell>
          <cell r="G622" t="str">
            <v>U18</v>
          </cell>
          <cell r="H622" t="str">
            <v>女</v>
          </cell>
          <cell r="I622" t="str">
            <v>B2G0041</v>
          </cell>
          <cell r="J622">
            <v>6000</v>
          </cell>
        </row>
        <row r="623">
          <cell r="A623" t="str">
            <v>b30636</v>
          </cell>
          <cell r="B623" t="str">
            <v>柳沢　咲良</v>
          </cell>
          <cell r="C623" t="str">
            <v>やなぎさわ　さくら</v>
          </cell>
          <cell r="D623">
            <v>38262</v>
          </cell>
          <cell r="E623">
            <v>43190</v>
          </cell>
          <cell r="F623">
            <v>13</v>
          </cell>
          <cell r="G623" t="str">
            <v>U15</v>
          </cell>
          <cell r="H623" t="str">
            <v>女</v>
          </cell>
          <cell r="I623" t="str">
            <v>B2G0041</v>
          </cell>
          <cell r="J623">
            <v>6000</v>
          </cell>
        </row>
        <row r="624">
          <cell r="A624" t="str">
            <v>b30637</v>
          </cell>
          <cell r="B624" t="str">
            <v>上川　紗耶</v>
          </cell>
          <cell r="C624" t="str">
            <v>かみかわ　さや</v>
          </cell>
          <cell r="D624">
            <v>39577</v>
          </cell>
          <cell r="E624">
            <v>43190</v>
          </cell>
          <cell r="F624">
            <v>9</v>
          </cell>
          <cell r="G624" t="str">
            <v>U9</v>
          </cell>
          <cell r="H624" t="str">
            <v>女</v>
          </cell>
          <cell r="I624" t="str">
            <v>B2G0041</v>
          </cell>
          <cell r="J624">
            <v>6000</v>
          </cell>
        </row>
        <row r="625">
          <cell r="A625" t="str">
            <v>b30638</v>
          </cell>
          <cell r="B625" t="str">
            <v>高橋　由紀乃</v>
          </cell>
          <cell r="C625" t="str">
            <v>たかはし　ゆきの</v>
          </cell>
          <cell r="D625">
            <v>35397</v>
          </cell>
          <cell r="E625">
            <v>43190</v>
          </cell>
          <cell r="F625">
            <v>21</v>
          </cell>
          <cell r="G625" t="str">
            <v>U22</v>
          </cell>
          <cell r="H625" t="str">
            <v>女</v>
          </cell>
          <cell r="I625" t="str">
            <v>B2G0041</v>
          </cell>
          <cell r="J625">
            <v>6000</v>
          </cell>
        </row>
        <row r="626">
          <cell r="A626" t="str">
            <v>b30639</v>
          </cell>
          <cell r="B626" t="str">
            <v>木村　紅葉</v>
          </cell>
          <cell r="C626" t="str">
            <v>きむら　くれは</v>
          </cell>
          <cell r="D626">
            <v>39031</v>
          </cell>
          <cell r="E626">
            <v>43190</v>
          </cell>
          <cell r="F626">
            <v>11</v>
          </cell>
          <cell r="G626" t="str">
            <v>U12</v>
          </cell>
          <cell r="H626" t="str">
            <v>女</v>
          </cell>
          <cell r="I626" t="str">
            <v>B2G0041</v>
          </cell>
          <cell r="J626">
            <v>6000</v>
          </cell>
        </row>
        <row r="627">
          <cell r="A627" t="str">
            <v>b30640</v>
          </cell>
          <cell r="B627" t="str">
            <v>川辺　ひなの</v>
          </cell>
          <cell r="C627" t="str">
            <v>かわべ　ひなの</v>
          </cell>
          <cell r="D627">
            <v>39106</v>
          </cell>
          <cell r="E627">
            <v>43190</v>
          </cell>
          <cell r="F627">
            <v>11</v>
          </cell>
          <cell r="G627" t="str">
            <v>U12</v>
          </cell>
          <cell r="H627" t="str">
            <v>女</v>
          </cell>
          <cell r="I627" t="str">
            <v>B4G0044</v>
          </cell>
          <cell r="J627">
            <v>6000</v>
          </cell>
        </row>
        <row r="628">
          <cell r="A628" t="str">
            <v>b30641</v>
          </cell>
          <cell r="B628" t="str">
            <v>野嶋　香音</v>
          </cell>
          <cell r="C628" t="str">
            <v>のじま　かのん</v>
          </cell>
          <cell r="D628">
            <v>36250</v>
          </cell>
          <cell r="E628">
            <v>43190</v>
          </cell>
          <cell r="F628">
            <v>19</v>
          </cell>
          <cell r="G628" t="str">
            <v>U22</v>
          </cell>
          <cell r="H628" t="str">
            <v>女</v>
          </cell>
          <cell r="I628" t="str">
            <v>B2E0031</v>
          </cell>
          <cell r="J628">
            <v>6000</v>
          </cell>
        </row>
        <row r="629">
          <cell r="A629" t="str">
            <v>b30642</v>
          </cell>
          <cell r="B629" t="str">
            <v>伊藤　彩香</v>
          </cell>
          <cell r="C629" t="str">
            <v>いとう　さやか</v>
          </cell>
          <cell r="D629">
            <v>35919</v>
          </cell>
          <cell r="E629">
            <v>43190</v>
          </cell>
          <cell r="F629">
            <v>19</v>
          </cell>
          <cell r="G629" t="str">
            <v>U22</v>
          </cell>
          <cell r="H629" t="str">
            <v>女</v>
          </cell>
          <cell r="I629" t="str">
            <v>B2E0031</v>
          </cell>
          <cell r="J629">
            <v>6000</v>
          </cell>
        </row>
        <row r="630">
          <cell r="A630" t="str">
            <v>b30643</v>
          </cell>
          <cell r="B630" t="str">
            <v>武藏　舞</v>
          </cell>
          <cell r="C630" t="str">
            <v>むさし　まい</v>
          </cell>
          <cell r="D630">
            <v>36199</v>
          </cell>
          <cell r="E630">
            <v>43190</v>
          </cell>
          <cell r="F630">
            <v>19</v>
          </cell>
          <cell r="G630" t="str">
            <v>U22</v>
          </cell>
          <cell r="H630" t="str">
            <v>女</v>
          </cell>
          <cell r="I630" t="str">
            <v>B2E0031</v>
          </cell>
          <cell r="J630">
            <v>6000</v>
          </cell>
        </row>
        <row r="631">
          <cell r="A631" t="str">
            <v>b30644</v>
          </cell>
          <cell r="B631" t="str">
            <v>小綿　美華</v>
          </cell>
          <cell r="C631" t="str">
            <v>こわた　みか</v>
          </cell>
          <cell r="D631">
            <v>36332</v>
          </cell>
          <cell r="E631">
            <v>43190</v>
          </cell>
          <cell r="F631">
            <v>18</v>
          </cell>
          <cell r="G631" t="str">
            <v>U18</v>
          </cell>
          <cell r="H631" t="str">
            <v>女</v>
          </cell>
          <cell r="I631" t="str">
            <v>B2E0031</v>
          </cell>
          <cell r="J631">
            <v>6000</v>
          </cell>
        </row>
        <row r="632">
          <cell r="A632" t="str">
            <v>b30645</v>
          </cell>
          <cell r="B632" t="str">
            <v>照井　麻乃亜</v>
          </cell>
          <cell r="C632" t="str">
            <v>てるい　まのあ</v>
          </cell>
          <cell r="D632">
            <v>36346</v>
          </cell>
          <cell r="E632">
            <v>43190</v>
          </cell>
          <cell r="F632">
            <v>18</v>
          </cell>
          <cell r="G632" t="str">
            <v>U18</v>
          </cell>
          <cell r="H632" t="str">
            <v>女</v>
          </cell>
          <cell r="I632" t="str">
            <v>B2E0031</v>
          </cell>
          <cell r="J632">
            <v>6000</v>
          </cell>
        </row>
        <row r="633">
          <cell r="A633" t="str">
            <v>b30646</v>
          </cell>
          <cell r="B633" t="str">
            <v>佐々木　真悠</v>
          </cell>
          <cell r="C633" t="str">
            <v>ささき　まゆ</v>
          </cell>
          <cell r="D633">
            <v>36520</v>
          </cell>
          <cell r="E633">
            <v>43190</v>
          </cell>
          <cell r="F633">
            <v>18</v>
          </cell>
          <cell r="G633" t="str">
            <v>U18</v>
          </cell>
          <cell r="H633" t="str">
            <v>女</v>
          </cell>
          <cell r="I633" t="str">
            <v>B2E0031</v>
          </cell>
          <cell r="J633">
            <v>6000</v>
          </cell>
        </row>
        <row r="634">
          <cell r="A634" t="str">
            <v>b30647</v>
          </cell>
          <cell r="B634" t="str">
            <v>澤口　そよか</v>
          </cell>
          <cell r="C634" t="str">
            <v>さわぐち　そよか</v>
          </cell>
          <cell r="D634">
            <v>36542</v>
          </cell>
          <cell r="E634">
            <v>43190</v>
          </cell>
          <cell r="F634">
            <v>18</v>
          </cell>
          <cell r="G634" t="str">
            <v>U18</v>
          </cell>
          <cell r="H634" t="str">
            <v>女</v>
          </cell>
          <cell r="I634" t="str">
            <v>B2E0031</v>
          </cell>
          <cell r="J634">
            <v>6000</v>
          </cell>
        </row>
        <row r="635">
          <cell r="A635" t="str">
            <v>b30648</v>
          </cell>
          <cell r="B635" t="str">
            <v>白澤　莉那</v>
          </cell>
          <cell r="C635" t="str">
            <v>しらさわ　りな</v>
          </cell>
          <cell r="D635">
            <v>36915</v>
          </cell>
          <cell r="E635">
            <v>43190</v>
          </cell>
          <cell r="F635">
            <v>17</v>
          </cell>
          <cell r="G635" t="str">
            <v>U18</v>
          </cell>
          <cell r="H635" t="str">
            <v>女</v>
          </cell>
          <cell r="I635" t="str">
            <v>B2E0031</v>
          </cell>
          <cell r="J635">
            <v>6000</v>
          </cell>
        </row>
        <row r="636">
          <cell r="A636" t="str">
            <v>b30649</v>
          </cell>
          <cell r="B636" t="str">
            <v>工藤　愛美</v>
          </cell>
          <cell r="C636" t="str">
            <v>くどう　あみ</v>
          </cell>
          <cell r="D636">
            <v>36885</v>
          </cell>
          <cell r="E636">
            <v>43190</v>
          </cell>
          <cell r="F636">
            <v>17</v>
          </cell>
          <cell r="G636" t="str">
            <v>U18</v>
          </cell>
          <cell r="H636" t="str">
            <v>女</v>
          </cell>
          <cell r="I636" t="str">
            <v>B2E0031</v>
          </cell>
          <cell r="J636">
            <v>6000</v>
          </cell>
        </row>
        <row r="637">
          <cell r="A637" t="str">
            <v>b30650</v>
          </cell>
          <cell r="B637" t="str">
            <v>小菅　莉菜</v>
          </cell>
          <cell r="C637" t="str">
            <v>こすが　れいな</v>
          </cell>
          <cell r="D637">
            <v>36803</v>
          </cell>
          <cell r="E637">
            <v>43190</v>
          </cell>
          <cell r="F637">
            <v>17</v>
          </cell>
          <cell r="G637" t="str">
            <v>U18</v>
          </cell>
          <cell r="H637" t="str">
            <v>女</v>
          </cell>
          <cell r="I637" t="str">
            <v>B2E0031</v>
          </cell>
          <cell r="J637">
            <v>6000</v>
          </cell>
        </row>
        <row r="638">
          <cell r="A638" t="str">
            <v>b30651</v>
          </cell>
          <cell r="B638" t="str">
            <v>作山　晴菜</v>
          </cell>
          <cell r="C638" t="str">
            <v>さくやま　はるな</v>
          </cell>
          <cell r="D638">
            <v>36945</v>
          </cell>
          <cell r="E638">
            <v>43190</v>
          </cell>
          <cell r="F638">
            <v>17</v>
          </cell>
          <cell r="G638" t="str">
            <v>U18</v>
          </cell>
          <cell r="H638" t="str">
            <v>女</v>
          </cell>
          <cell r="I638" t="str">
            <v>B2E0031</v>
          </cell>
          <cell r="J638">
            <v>6000</v>
          </cell>
        </row>
        <row r="639">
          <cell r="A639" t="str">
            <v>b30652</v>
          </cell>
          <cell r="B639" t="str">
            <v>佐々木　晏奈</v>
          </cell>
          <cell r="C639" t="str">
            <v>ささき　あんな</v>
          </cell>
          <cell r="D639">
            <v>36857</v>
          </cell>
          <cell r="E639">
            <v>43190</v>
          </cell>
          <cell r="F639">
            <v>17</v>
          </cell>
          <cell r="G639" t="str">
            <v>U18</v>
          </cell>
          <cell r="H639" t="str">
            <v>女</v>
          </cell>
          <cell r="I639" t="str">
            <v>B2E0031</v>
          </cell>
          <cell r="J639">
            <v>6000</v>
          </cell>
        </row>
        <row r="640">
          <cell r="A640" t="str">
            <v>b30653</v>
          </cell>
          <cell r="B640" t="str">
            <v>平賀　結</v>
          </cell>
          <cell r="C640" t="str">
            <v>ひらか　ゆい</v>
          </cell>
          <cell r="D640">
            <v>36723</v>
          </cell>
          <cell r="E640">
            <v>43190</v>
          </cell>
          <cell r="F640">
            <v>17</v>
          </cell>
          <cell r="G640" t="str">
            <v>U18</v>
          </cell>
          <cell r="H640" t="str">
            <v>女</v>
          </cell>
          <cell r="I640" t="str">
            <v>B2E0031</v>
          </cell>
          <cell r="J640">
            <v>6000</v>
          </cell>
        </row>
        <row r="641">
          <cell r="A641" t="str">
            <v>b30654</v>
          </cell>
          <cell r="B641" t="str">
            <v>盛永　有里</v>
          </cell>
          <cell r="C641" t="str">
            <v>もりなが　ゆり</v>
          </cell>
          <cell r="D641">
            <v>36775</v>
          </cell>
          <cell r="E641">
            <v>43190</v>
          </cell>
          <cell r="F641">
            <v>17</v>
          </cell>
          <cell r="G641" t="str">
            <v>U18</v>
          </cell>
          <cell r="H641" t="str">
            <v>女</v>
          </cell>
          <cell r="I641" t="str">
            <v>B2E0031</v>
          </cell>
          <cell r="J641">
            <v>6000</v>
          </cell>
        </row>
        <row r="642">
          <cell r="A642" t="str">
            <v>b30655</v>
          </cell>
          <cell r="B642" t="str">
            <v>木村　実憂</v>
          </cell>
          <cell r="C642" t="str">
            <v>きむら　みゆ</v>
          </cell>
          <cell r="D642">
            <v>36980</v>
          </cell>
          <cell r="E642">
            <v>43190</v>
          </cell>
          <cell r="F642">
            <v>17</v>
          </cell>
          <cell r="G642" t="str">
            <v>U18</v>
          </cell>
          <cell r="H642" t="str">
            <v>女</v>
          </cell>
          <cell r="I642" t="str">
            <v>B2E0031</v>
          </cell>
          <cell r="J642">
            <v>6000</v>
          </cell>
        </row>
        <row r="643">
          <cell r="A643" t="str">
            <v>b30656</v>
          </cell>
          <cell r="B643" t="str">
            <v>斉藤　音綺</v>
          </cell>
          <cell r="C643" t="str">
            <v>さいとう　のあ</v>
          </cell>
          <cell r="D643">
            <v>36949</v>
          </cell>
          <cell r="E643">
            <v>43190</v>
          </cell>
          <cell r="F643">
            <v>17</v>
          </cell>
          <cell r="G643" t="str">
            <v>U18</v>
          </cell>
          <cell r="H643" t="str">
            <v>女</v>
          </cell>
          <cell r="I643" t="str">
            <v>B4G0003</v>
          </cell>
          <cell r="J643">
            <v>6000</v>
          </cell>
        </row>
        <row r="644">
          <cell r="A644" t="str">
            <v>b30657</v>
          </cell>
          <cell r="B644" t="str">
            <v>志摩　妃咲</v>
          </cell>
          <cell r="C644" t="str">
            <v>しま　きさき</v>
          </cell>
          <cell r="D644">
            <v>38742</v>
          </cell>
          <cell r="E644">
            <v>43190</v>
          </cell>
          <cell r="F644">
            <v>12</v>
          </cell>
          <cell r="G644" t="str">
            <v>U12</v>
          </cell>
          <cell r="H644" t="str">
            <v>女</v>
          </cell>
          <cell r="I644" t="str">
            <v>B3G0048</v>
          </cell>
          <cell r="J644">
            <v>6000</v>
          </cell>
        </row>
        <row r="645">
          <cell r="A645" t="str">
            <v>b30658</v>
          </cell>
          <cell r="B645" t="str">
            <v>後藤　舞智</v>
          </cell>
          <cell r="C645" t="str">
            <v>ごとう　まち</v>
          </cell>
          <cell r="D645">
            <v>39250</v>
          </cell>
          <cell r="E645">
            <v>43190</v>
          </cell>
          <cell r="F645">
            <v>10</v>
          </cell>
          <cell r="G645" t="str">
            <v>U12</v>
          </cell>
          <cell r="H645" t="str">
            <v>女</v>
          </cell>
          <cell r="I645" t="str">
            <v>B3G0048</v>
          </cell>
          <cell r="J645">
            <v>6000</v>
          </cell>
        </row>
        <row r="646">
          <cell r="A646" t="str">
            <v>b30659</v>
          </cell>
          <cell r="B646" t="str">
            <v>関井　ちひろ</v>
          </cell>
          <cell r="C646" t="str">
            <v>せきい　ちひろ</v>
          </cell>
          <cell r="D646">
            <v>35451</v>
          </cell>
          <cell r="E646">
            <v>43190</v>
          </cell>
          <cell r="F646">
            <v>21</v>
          </cell>
          <cell r="G646" t="str">
            <v>U22</v>
          </cell>
          <cell r="H646" t="str">
            <v>女</v>
          </cell>
          <cell r="I646" t="str">
            <v>B4G0025</v>
          </cell>
          <cell r="J646">
            <v>6000</v>
          </cell>
        </row>
        <row r="647">
          <cell r="A647" t="str">
            <v>b30660</v>
          </cell>
          <cell r="B647" t="str">
            <v>児玉　朝香</v>
          </cell>
          <cell r="C647" t="str">
            <v>こだま　あさか</v>
          </cell>
          <cell r="D647">
            <v>35903</v>
          </cell>
          <cell r="E647">
            <v>43190</v>
          </cell>
          <cell r="F647">
            <v>19</v>
          </cell>
          <cell r="G647" t="str">
            <v>U22</v>
          </cell>
          <cell r="H647" t="str">
            <v>女</v>
          </cell>
          <cell r="I647" t="str">
            <v>B4G0025</v>
          </cell>
          <cell r="J647">
            <v>6000</v>
          </cell>
        </row>
        <row r="648">
          <cell r="A648" t="str">
            <v>b30661</v>
          </cell>
          <cell r="B648" t="str">
            <v>千葉　来未</v>
          </cell>
          <cell r="C648" t="str">
            <v>ちば　くるみ</v>
          </cell>
          <cell r="D648">
            <v>38767</v>
          </cell>
          <cell r="E648">
            <v>43190</v>
          </cell>
          <cell r="F648">
            <v>12</v>
          </cell>
          <cell r="G648" t="str">
            <v>U12</v>
          </cell>
          <cell r="H648" t="str">
            <v>女</v>
          </cell>
          <cell r="I648" t="str">
            <v>B1G0013</v>
          </cell>
          <cell r="J648">
            <v>6000</v>
          </cell>
        </row>
        <row r="649">
          <cell r="A649" t="str">
            <v>b30662</v>
          </cell>
          <cell r="B649" t="str">
            <v>西本　留菜</v>
          </cell>
          <cell r="C649" t="str">
            <v>にしもと　るな</v>
          </cell>
          <cell r="D649">
            <v>38701</v>
          </cell>
          <cell r="E649">
            <v>43190</v>
          </cell>
          <cell r="F649">
            <v>12</v>
          </cell>
          <cell r="G649" t="str">
            <v>U12</v>
          </cell>
          <cell r="H649" t="str">
            <v>女</v>
          </cell>
          <cell r="I649" t="str">
            <v>B1G0013</v>
          </cell>
          <cell r="J649">
            <v>6000</v>
          </cell>
        </row>
        <row r="650">
          <cell r="A650" t="str">
            <v>b30663</v>
          </cell>
          <cell r="B650" t="str">
            <v>加藤　小春</v>
          </cell>
          <cell r="C650" t="str">
            <v>かとう　こはる</v>
          </cell>
          <cell r="D650">
            <v>36608</v>
          </cell>
          <cell r="E650">
            <v>43190</v>
          </cell>
          <cell r="F650">
            <v>18</v>
          </cell>
          <cell r="G650" t="str">
            <v>U18</v>
          </cell>
          <cell r="H650" t="str">
            <v>女</v>
          </cell>
          <cell r="I650" t="str">
            <v>B3G0009</v>
          </cell>
          <cell r="J650">
            <v>6000</v>
          </cell>
        </row>
        <row r="651">
          <cell r="A651" t="str">
            <v>b30664</v>
          </cell>
          <cell r="B651" t="str">
            <v>植木　聡子</v>
          </cell>
          <cell r="C651" t="str">
            <v>うえき　さとこ</v>
          </cell>
          <cell r="D651">
            <v>30403</v>
          </cell>
          <cell r="E651">
            <v>43190</v>
          </cell>
          <cell r="F651">
            <v>35</v>
          </cell>
          <cell r="G651" t="str">
            <v>O23</v>
          </cell>
          <cell r="H651" t="str">
            <v>女</v>
          </cell>
          <cell r="I651" t="str">
            <v>B3G0009</v>
          </cell>
          <cell r="J651">
            <v>6000</v>
          </cell>
        </row>
        <row r="652">
          <cell r="A652" t="str">
            <v>b30665</v>
          </cell>
          <cell r="B652" t="str">
            <v>安田　七海</v>
          </cell>
          <cell r="C652" t="str">
            <v>やすた　ななみ</v>
          </cell>
          <cell r="D652">
            <v>36884</v>
          </cell>
          <cell r="E652">
            <v>43190</v>
          </cell>
          <cell r="F652">
            <v>17</v>
          </cell>
          <cell r="G652" t="str">
            <v>U18</v>
          </cell>
          <cell r="H652" t="str">
            <v>女</v>
          </cell>
          <cell r="I652" t="str">
            <v>B4G0003</v>
          </cell>
          <cell r="J652">
            <v>6000</v>
          </cell>
        </row>
        <row r="653">
          <cell r="A653" t="str">
            <v>b30666</v>
          </cell>
          <cell r="B653" t="str">
            <v>佐藤　彩香</v>
          </cell>
          <cell r="C653" t="str">
            <v>さとう　あやか</v>
          </cell>
          <cell r="D653">
            <v>36293</v>
          </cell>
          <cell r="E653">
            <v>43190</v>
          </cell>
          <cell r="F653">
            <v>18</v>
          </cell>
          <cell r="G653" t="str">
            <v>U18</v>
          </cell>
          <cell r="H653" t="str">
            <v>女</v>
          </cell>
          <cell r="I653" t="str">
            <v>B3E0016</v>
          </cell>
          <cell r="J653">
            <v>6000</v>
          </cell>
        </row>
        <row r="654">
          <cell r="A654" t="str">
            <v>b30667</v>
          </cell>
          <cell r="B654" t="str">
            <v>菅井　樹</v>
          </cell>
          <cell r="C654" t="str">
            <v>すがい　いつき</v>
          </cell>
          <cell r="D654">
            <v>36454</v>
          </cell>
          <cell r="E654">
            <v>43190</v>
          </cell>
          <cell r="F654">
            <v>18</v>
          </cell>
          <cell r="G654" t="str">
            <v>U18</v>
          </cell>
          <cell r="H654" t="str">
            <v>女</v>
          </cell>
          <cell r="I654" t="str">
            <v>B3E0016</v>
          </cell>
          <cell r="J654">
            <v>6000</v>
          </cell>
        </row>
        <row r="655">
          <cell r="A655" t="str">
            <v>b30668</v>
          </cell>
          <cell r="B655" t="str">
            <v>丹井　梨紗子</v>
          </cell>
          <cell r="C655" t="str">
            <v>たんい　りさこ</v>
          </cell>
          <cell r="D655">
            <v>36591</v>
          </cell>
          <cell r="E655">
            <v>43190</v>
          </cell>
          <cell r="F655">
            <v>18</v>
          </cell>
          <cell r="G655" t="str">
            <v>U18</v>
          </cell>
          <cell r="H655" t="str">
            <v>女</v>
          </cell>
          <cell r="I655" t="str">
            <v>B3E0016</v>
          </cell>
          <cell r="J655">
            <v>6000</v>
          </cell>
        </row>
        <row r="656">
          <cell r="A656" t="str">
            <v>b30669</v>
          </cell>
          <cell r="B656" t="str">
            <v>中野　ひなの</v>
          </cell>
          <cell r="C656" t="str">
            <v>なかの　ひなの</v>
          </cell>
          <cell r="D656">
            <v>36272</v>
          </cell>
          <cell r="E656">
            <v>43190</v>
          </cell>
          <cell r="F656">
            <v>18</v>
          </cell>
          <cell r="G656" t="str">
            <v>U18</v>
          </cell>
          <cell r="H656" t="str">
            <v>女</v>
          </cell>
          <cell r="I656" t="str">
            <v>B3E0016</v>
          </cell>
          <cell r="J656">
            <v>6000</v>
          </cell>
        </row>
        <row r="657">
          <cell r="A657" t="str">
            <v>b30670</v>
          </cell>
          <cell r="B657" t="str">
            <v>尾崎　美羽</v>
          </cell>
          <cell r="C657" t="str">
            <v>おざき　みう</v>
          </cell>
          <cell r="D657">
            <v>36415</v>
          </cell>
          <cell r="E657">
            <v>43190</v>
          </cell>
          <cell r="F657">
            <v>18</v>
          </cell>
          <cell r="G657" t="str">
            <v>U18</v>
          </cell>
          <cell r="H657" t="str">
            <v>女</v>
          </cell>
          <cell r="I657" t="str">
            <v>B3E0016</v>
          </cell>
          <cell r="J657">
            <v>6000</v>
          </cell>
        </row>
        <row r="658">
          <cell r="A658" t="str">
            <v>b30671</v>
          </cell>
          <cell r="B658" t="str">
            <v>黒澤　彩華</v>
          </cell>
          <cell r="C658" t="str">
            <v>くろさわ　あやか</v>
          </cell>
          <cell r="D658">
            <v>36582</v>
          </cell>
          <cell r="E658">
            <v>43190</v>
          </cell>
          <cell r="F658">
            <v>18</v>
          </cell>
          <cell r="G658" t="str">
            <v>U18</v>
          </cell>
          <cell r="H658" t="str">
            <v>女</v>
          </cell>
          <cell r="I658" t="str">
            <v>B3E0016</v>
          </cell>
          <cell r="J658">
            <v>6000</v>
          </cell>
        </row>
        <row r="659">
          <cell r="A659" t="str">
            <v>b30672</v>
          </cell>
          <cell r="B659" t="str">
            <v>松田　枝歩実</v>
          </cell>
          <cell r="C659" t="str">
            <v>まつだ　しほみ</v>
          </cell>
          <cell r="D659">
            <v>36339</v>
          </cell>
          <cell r="E659">
            <v>43190</v>
          </cell>
          <cell r="F659">
            <v>18</v>
          </cell>
          <cell r="G659" t="str">
            <v>U18</v>
          </cell>
          <cell r="H659" t="str">
            <v>女</v>
          </cell>
          <cell r="I659" t="str">
            <v>B3E0016</v>
          </cell>
          <cell r="J659">
            <v>6000</v>
          </cell>
        </row>
        <row r="660">
          <cell r="A660" t="str">
            <v>b30673</v>
          </cell>
          <cell r="B660" t="str">
            <v>若生　ありさ</v>
          </cell>
          <cell r="C660" t="str">
            <v>わこう　ありさ</v>
          </cell>
          <cell r="D660">
            <v>36335</v>
          </cell>
          <cell r="E660">
            <v>43190</v>
          </cell>
          <cell r="F660">
            <v>18</v>
          </cell>
          <cell r="G660" t="str">
            <v>U18</v>
          </cell>
          <cell r="H660" t="str">
            <v>女</v>
          </cell>
          <cell r="I660" t="str">
            <v>B3E0016</v>
          </cell>
          <cell r="J660">
            <v>6000</v>
          </cell>
        </row>
        <row r="661">
          <cell r="A661" t="str">
            <v>b30674</v>
          </cell>
          <cell r="B661" t="str">
            <v>木村　美咲</v>
          </cell>
          <cell r="C661" t="str">
            <v>きむら　みさき</v>
          </cell>
          <cell r="D661">
            <v>36320</v>
          </cell>
          <cell r="E661">
            <v>43190</v>
          </cell>
          <cell r="F661">
            <v>18</v>
          </cell>
          <cell r="G661" t="str">
            <v>U18</v>
          </cell>
          <cell r="H661" t="str">
            <v>女</v>
          </cell>
          <cell r="I661" t="str">
            <v>B3E0016</v>
          </cell>
          <cell r="J661">
            <v>6000</v>
          </cell>
        </row>
        <row r="662">
          <cell r="A662" t="str">
            <v>b30675</v>
          </cell>
          <cell r="B662" t="str">
            <v>佐々木　楓</v>
          </cell>
          <cell r="C662" t="str">
            <v>ささき　かえで</v>
          </cell>
          <cell r="D662">
            <v>36496</v>
          </cell>
          <cell r="E662">
            <v>43190</v>
          </cell>
          <cell r="F662">
            <v>18</v>
          </cell>
          <cell r="G662" t="str">
            <v>U18</v>
          </cell>
          <cell r="H662" t="str">
            <v>女</v>
          </cell>
          <cell r="I662" t="str">
            <v>B3E0016</v>
          </cell>
          <cell r="J662">
            <v>6000</v>
          </cell>
        </row>
        <row r="663">
          <cell r="A663" t="str">
            <v>b30676</v>
          </cell>
          <cell r="B663" t="str">
            <v>相澤　佳央</v>
          </cell>
          <cell r="C663" t="str">
            <v>あいざわ　かお</v>
          </cell>
          <cell r="D663">
            <v>36393</v>
          </cell>
          <cell r="E663">
            <v>43190</v>
          </cell>
          <cell r="F663">
            <v>18</v>
          </cell>
          <cell r="G663" t="str">
            <v>U18</v>
          </cell>
          <cell r="H663" t="str">
            <v>女</v>
          </cell>
          <cell r="I663" t="str">
            <v>B3E0016</v>
          </cell>
          <cell r="J663">
            <v>6000</v>
          </cell>
        </row>
        <row r="664">
          <cell r="A664" t="str">
            <v>b30677</v>
          </cell>
          <cell r="B664" t="str">
            <v>菅野　裟理依</v>
          </cell>
          <cell r="C664" t="str">
            <v>かんの　さりい</v>
          </cell>
          <cell r="D664">
            <v>36287</v>
          </cell>
          <cell r="E664">
            <v>43190</v>
          </cell>
          <cell r="F664">
            <v>18</v>
          </cell>
          <cell r="G664" t="str">
            <v>U18</v>
          </cell>
          <cell r="H664" t="str">
            <v>女</v>
          </cell>
          <cell r="I664" t="str">
            <v>B3E0016</v>
          </cell>
          <cell r="J664">
            <v>6000</v>
          </cell>
        </row>
        <row r="665">
          <cell r="A665" t="str">
            <v>b30678</v>
          </cell>
          <cell r="B665" t="str">
            <v>林　和香</v>
          </cell>
          <cell r="C665" t="str">
            <v>はやし　のどか</v>
          </cell>
          <cell r="D665">
            <v>36344</v>
          </cell>
          <cell r="E665">
            <v>43190</v>
          </cell>
          <cell r="F665">
            <v>18</v>
          </cell>
          <cell r="G665" t="str">
            <v>U18</v>
          </cell>
          <cell r="H665" t="str">
            <v>女</v>
          </cell>
          <cell r="I665" t="str">
            <v>B3E0016</v>
          </cell>
          <cell r="J665">
            <v>6000</v>
          </cell>
        </row>
        <row r="666">
          <cell r="A666" t="str">
            <v>b30679</v>
          </cell>
          <cell r="B666" t="str">
            <v>安倍　さくら</v>
          </cell>
          <cell r="C666" t="str">
            <v>あべ　さくら</v>
          </cell>
          <cell r="D666">
            <v>36695</v>
          </cell>
          <cell r="E666">
            <v>43190</v>
          </cell>
          <cell r="F666">
            <v>17</v>
          </cell>
          <cell r="G666" t="str">
            <v>U18</v>
          </cell>
          <cell r="H666" t="str">
            <v>女</v>
          </cell>
          <cell r="I666" t="str">
            <v>B3E0016</v>
          </cell>
          <cell r="J666">
            <v>6000</v>
          </cell>
        </row>
        <row r="667">
          <cell r="A667" t="str">
            <v>b30680</v>
          </cell>
          <cell r="B667" t="str">
            <v>佐藤　恵</v>
          </cell>
          <cell r="C667" t="str">
            <v>さとう　けい</v>
          </cell>
          <cell r="D667">
            <v>36914</v>
          </cell>
          <cell r="E667">
            <v>43190</v>
          </cell>
          <cell r="F667">
            <v>17</v>
          </cell>
          <cell r="G667" t="str">
            <v>U18</v>
          </cell>
          <cell r="H667" t="str">
            <v>女</v>
          </cell>
          <cell r="I667" t="str">
            <v>B3E0016</v>
          </cell>
          <cell r="J667">
            <v>6000</v>
          </cell>
        </row>
        <row r="668">
          <cell r="A668" t="str">
            <v>b30681</v>
          </cell>
          <cell r="B668" t="str">
            <v>大場　妃旅</v>
          </cell>
          <cell r="C668" t="str">
            <v>おおば　ひろ</v>
          </cell>
          <cell r="D668">
            <v>36778</v>
          </cell>
          <cell r="E668">
            <v>43190</v>
          </cell>
          <cell r="F668">
            <v>17</v>
          </cell>
          <cell r="G668" t="str">
            <v>U18</v>
          </cell>
          <cell r="H668" t="str">
            <v>女</v>
          </cell>
          <cell r="I668" t="str">
            <v>B3E0016</v>
          </cell>
          <cell r="J668">
            <v>6000</v>
          </cell>
        </row>
        <row r="669">
          <cell r="A669" t="str">
            <v>b30682</v>
          </cell>
          <cell r="B669" t="str">
            <v>加藤　奈津美</v>
          </cell>
          <cell r="C669" t="str">
            <v>かとう　なつみ</v>
          </cell>
          <cell r="D669">
            <v>36684</v>
          </cell>
          <cell r="E669">
            <v>43190</v>
          </cell>
          <cell r="F669">
            <v>17</v>
          </cell>
          <cell r="G669" t="str">
            <v>U18</v>
          </cell>
          <cell r="H669" t="str">
            <v>女</v>
          </cell>
          <cell r="I669" t="str">
            <v>B3E0016</v>
          </cell>
          <cell r="J669">
            <v>6000</v>
          </cell>
        </row>
        <row r="670">
          <cell r="A670" t="str">
            <v>b30683</v>
          </cell>
          <cell r="B670" t="str">
            <v>阿部　果歩</v>
          </cell>
          <cell r="C670" t="str">
            <v>あべ　かほ</v>
          </cell>
          <cell r="D670">
            <v>36622</v>
          </cell>
          <cell r="E670">
            <v>43190</v>
          </cell>
          <cell r="F670">
            <v>17</v>
          </cell>
          <cell r="G670" t="str">
            <v>U18</v>
          </cell>
          <cell r="H670" t="str">
            <v>女</v>
          </cell>
          <cell r="I670" t="str">
            <v>B3E0016</v>
          </cell>
          <cell r="J670">
            <v>6000</v>
          </cell>
        </row>
        <row r="671">
          <cell r="A671" t="str">
            <v>b30684</v>
          </cell>
          <cell r="B671" t="str">
            <v>佐々木　春海</v>
          </cell>
          <cell r="C671" t="str">
            <v>ささき　はるみ</v>
          </cell>
          <cell r="D671">
            <v>36928</v>
          </cell>
          <cell r="E671">
            <v>43190</v>
          </cell>
          <cell r="F671">
            <v>17</v>
          </cell>
          <cell r="G671" t="str">
            <v>U18</v>
          </cell>
          <cell r="H671" t="str">
            <v>女</v>
          </cell>
          <cell r="I671" t="str">
            <v>B3E0016</v>
          </cell>
          <cell r="J671">
            <v>6000</v>
          </cell>
        </row>
        <row r="672">
          <cell r="A672" t="str">
            <v>b30685</v>
          </cell>
          <cell r="B672" t="str">
            <v>佐々木　梨乃</v>
          </cell>
          <cell r="C672" t="str">
            <v>ささき　りの</v>
          </cell>
          <cell r="D672">
            <v>39564</v>
          </cell>
          <cell r="E672">
            <v>43190</v>
          </cell>
          <cell r="F672">
            <v>9</v>
          </cell>
          <cell r="G672" t="str">
            <v>U9</v>
          </cell>
          <cell r="H672" t="str">
            <v>女</v>
          </cell>
          <cell r="I672">
            <v>0</v>
          </cell>
          <cell r="J672">
            <v>6000</v>
          </cell>
        </row>
        <row r="673">
          <cell r="A673" t="str">
            <v>b30686</v>
          </cell>
          <cell r="B673" t="str">
            <v>荒井　風優</v>
          </cell>
          <cell r="C673" t="str">
            <v>あらい　ふうゆ</v>
          </cell>
          <cell r="D673">
            <v>40190</v>
          </cell>
          <cell r="E673">
            <v>43190</v>
          </cell>
          <cell r="F673">
            <v>8</v>
          </cell>
          <cell r="G673" t="str">
            <v>U9</v>
          </cell>
          <cell r="H673" t="str">
            <v>女</v>
          </cell>
          <cell r="I673" t="str">
            <v>B4G0001</v>
          </cell>
          <cell r="J673">
            <v>6000</v>
          </cell>
        </row>
        <row r="674">
          <cell r="A674" t="str">
            <v>b30687</v>
          </cell>
          <cell r="B674" t="str">
            <v>鈴木　優菜</v>
          </cell>
          <cell r="C674" t="str">
            <v>すずき　ゆうな</v>
          </cell>
          <cell r="D674">
            <v>40052</v>
          </cell>
          <cell r="E674">
            <v>43190</v>
          </cell>
          <cell r="F674">
            <v>8</v>
          </cell>
          <cell r="G674" t="str">
            <v>U9</v>
          </cell>
          <cell r="H674" t="str">
            <v>女</v>
          </cell>
          <cell r="I674" t="str">
            <v>B4G0001</v>
          </cell>
          <cell r="J674">
            <v>6000</v>
          </cell>
        </row>
        <row r="675">
          <cell r="A675" t="str">
            <v>b30688</v>
          </cell>
          <cell r="B675" t="str">
            <v>藤原　茉凜</v>
          </cell>
          <cell r="C675" t="str">
            <v>ふじわら　まりん</v>
          </cell>
          <cell r="D675">
            <v>38258</v>
          </cell>
          <cell r="E675">
            <v>43190</v>
          </cell>
          <cell r="F675">
            <v>13</v>
          </cell>
          <cell r="G675" t="str">
            <v>U15</v>
          </cell>
          <cell r="H675" t="str">
            <v>女</v>
          </cell>
          <cell r="I675" t="str">
            <v>B2C0033</v>
          </cell>
          <cell r="J675">
            <v>6000</v>
          </cell>
        </row>
        <row r="676">
          <cell r="A676" t="str">
            <v>b30689</v>
          </cell>
          <cell r="B676" t="str">
            <v>及川　千穂</v>
          </cell>
          <cell r="C676" t="str">
            <v>おいかわ　ちほ</v>
          </cell>
          <cell r="D676">
            <v>38266</v>
          </cell>
          <cell r="E676">
            <v>43190</v>
          </cell>
          <cell r="F676">
            <v>13</v>
          </cell>
          <cell r="G676" t="str">
            <v>U15</v>
          </cell>
          <cell r="H676" t="str">
            <v>女</v>
          </cell>
          <cell r="I676" t="str">
            <v>B2C0033</v>
          </cell>
          <cell r="J676">
            <v>6000</v>
          </cell>
        </row>
        <row r="677">
          <cell r="A677" t="str">
            <v>b30690</v>
          </cell>
          <cell r="B677" t="str">
            <v>小林　麻亜弥</v>
          </cell>
          <cell r="C677" t="str">
            <v>こばやし　まあや</v>
          </cell>
          <cell r="D677">
            <v>38222</v>
          </cell>
          <cell r="E677">
            <v>43190</v>
          </cell>
          <cell r="F677">
            <v>13</v>
          </cell>
          <cell r="G677" t="str">
            <v>U15</v>
          </cell>
          <cell r="H677" t="str">
            <v>女</v>
          </cell>
          <cell r="I677" t="str">
            <v>B2C0033</v>
          </cell>
          <cell r="J677">
            <v>6000</v>
          </cell>
        </row>
        <row r="678">
          <cell r="A678" t="str">
            <v>b30691</v>
          </cell>
          <cell r="B678" t="str">
            <v>梅田　乙冬</v>
          </cell>
          <cell r="C678" t="str">
            <v>うめだ　おと</v>
          </cell>
          <cell r="D678">
            <v>38720</v>
          </cell>
          <cell r="E678">
            <v>43190</v>
          </cell>
          <cell r="F678">
            <v>12</v>
          </cell>
          <cell r="G678" t="str">
            <v>U12</v>
          </cell>
          <cell r="H678" t="str">
            <v>女</v>
          </cell>
          <cell r="I678" t="str">
            <v>B2C0033</v>
          </cell>
          <cell r="J678">
            <v>6000</v>
          </cell>
        </row>
        <row r="679">
          <cell r="A679" t="str">
            <v>b30692</v>
          </cell>
          <cell r="B679" t="str">
            <v>千葉　愛乃</v>
          </cell>
          <cell r="C679" t="str">
            <v>ちば　あいの</v>
          </cell>
          <cell r="D679">
            <v>38572</v>
          </cell>
          <cell r="E679">
            <v>43190</v>
          </cell>
          <cell r="F679">
            <v>12</v>
          </cell>
          <cell r="G679" t="str">
            <v>U12</v>
          </cell>
          <cell r="H679" t="str">
            <v>女</v>
          </cell>
          <cell r="I679" t="str">
            <v>B2C0033</v>
          </cell>
          <cell r="J679">
            <v>6000</v>
          </cell>
        </row>
        <row r="680">
          <cell r="A680" t="str">
            <v>b30693</v>
          </cell>
          <cell r="B680" t="str">
            <v>佐藤　煌夏</v>
          </cell>
          <cell r="C680" t="str">
            <v>さとう　てるな</v>
          </cell>
          <cell r="D680">
            <v>38576</v>
          </cell>
          <cell r="E680">
            <v>43190</v>
          </cell>
          <cell r="F680">
            <v>12</v>
          </cell>
          <cell r="G680" t="str">
            <v>U12</v>
          </cell>
          <cell r="H680" t="str">
            <v>女</v>
          </cell>
          <cell r="I680" t="str">
            <v>B2C0033</v>
          </cell>
          <cell r="J680">
            <v>6000</v>
          </cell>
        </row>
        <row r="681">
          <cell r="A681" t="str">
            <v>b30694</v>
          </cell>
          <cell r="B681" t="str">
            <v>佐々木　花菜</v>
          </cell>
          <cell r="C681" t="str">
            <v>ささき　はな</v>
          </cell>
          <cell r="D681">
            <v>38875</v>
          </cell>
          <cell r="E681">
            <v>43190</v>
          </cell>
          <cell r="F681">
            <v>11</v>
          </cell>
          <cell r="G681" t="str">
            <v>U12</v>
          </cell>
          <cell r="H681" t="str">
            <v>女</v>
          </cell>
          <cell r="I681" t="str">
            <v>B2C0033</v>
          </cell>
          <cell r="J681">
            <v>6000</v>
          </cell>
        </row>
        <row r="682">
          <cell r="A682" t="str">
            <v>b30695</v>
          </cell>
          <cell r="B682" t="str">
            <v>後藤　心音</v>
          </cell>
          <cell r="C682" t="str">
            <v>ごとう　しおん</v>
          </cell>
          <cell r="D682">
            <v>39011</v>
          </cell>
          <cell r="E682">
            <v>43190</v>
          </cell>
          <cell r="F682">
            <v>11</v>
          </cell>
          <cell r="G682" t="str">
            <v>U12</v>
          </cell>
          <cell r="H682" t="str">
            <v>女</v>
          </cell>
          <cell r="I682" t="str">
            <v>B2C0033</v>
          </cell>
          <cell r="J682">
            <v>6000</v>
          </cell>
        </row>
        <row r="683">
          <cell r="A683" t="str">
            <v>b30696</v>
          </cell>
          <cell r="B683" t="str">
            <v>大津　華凜</v>
          </cell>
          <cell r="C683" t="str">
            <v>おおつ　かりん</v>
          </cell>
          <cell r="D683">
            <v>38988</v>
          </cell>
          <cell r="E683">
            <v>43190</v>
          </cell>
          <cell r="F683">
            <v>11</v>
          </cell>
          <cell r="G683" t="str">
            <v>U12</v>
          </cell>
          <cell r="H683" t="str">
            <v>女</v>
          </cell>
          <cell r="I683" t="str">
            <v>B2C0033</v>
          </cell>
          <cell r="J683">
            <v>6000</v>
          </cell>
        </row>
        <row r="684">
          <cell r="A684" t="str">
            <v>b30697</v>
          </cell>
          <cell r="B684" t="str">
            <v>佐々木　祐愛</v>
          </cell>
          <cell r="C684" t="str">
            <v>ささき　ゆな</v>
          </cell>
          <cell r="D684">
            <v>38848</v>
          </cell>
          <cell r="E684">
            <v>43190</v>
          </cell>
          <cell r="F684">
            <v>11</v>
          </cell>
          <cell r="G684" t="str">
            <v>U12</v>
          </cell>
          <cell r="H684" t="str">
            <v>女</v>
          </cell>
          <cell r="I684" t="str">
            <v>B2C0033</v>
          </cell>
          <cell r="J684">
            <v>6000</v>
          </cell>
        </row>
        <row r="685">
          <cell r="A685" t="str">
            <v>b30698</v>
          </cell>
          <cell r="B685" t="str">
            <v>北舘　凛</v>
          </cell>
          <cell r="C685" t="str">
            <v>きただて　りん</v>
          </cell>
          <cell r="D685">
            <v>39016</v>
          </cell>
          <cell r="E685">
            <v>43190</v>
          </cell>
          <cell r="F685">
            <v>11</v>
          </cell>
          <cell r="G685" t="str">
            <v>U12</v>
          </cell>
          <cell r="H685" t="str">
            <v>女</v>
          </cell>
          <cell r="I685" t="str">
            <v>B2C0033</v>
          </cell>
          <cell r="J685">
            <v>6000</v>
          </cell>
        </row>
        <row r="686">
          <cell r="A686" t="str">
            <v>b30699</v>
          </cell>
          <cell r="B686" t="str">
            <v>秋嶋　一花</v>
          </cell>
          <cell r="C686" t="str">
            <v>あきしま　いちか</v>
          </cell>
          <cell r="D686">
            <v>38988</v>
          </cell>
          <cell r="E686">
            <v>43190</v>
          </cell>
          <cell r="F686">
            <v>11</v>
          </cell>
          <cell r="G686" t="str">
            <v>U12</v>
          </cell>
          <cell r="H686" t="str">
            <v>女</v>
          </cell>
          <cell r="I686" t="str">
            <v>B2C0033</v>
          </cell>
          <cell r="J686">
            <v>6000</v>
          </cell>
        </row>
        <row r="687">
          <cell r="A687" t="str">
            <v>b30700</v>
          </cell>
          <cell r="B687" t="str">
            <v>佐藤　青空</v>
          </cell>
          <cell r="C687" t="str">
            <v>さとう　あおぞら</v>
          </cell>
          <cell r="D687">
            <v>39010</v>
          </cell>
          <cell r="E687">
            <v>43190</v>
          </cell>
          <cell r="F687">
            <v>11</v>
          </cell>
          <cell r="G687" t="str">
            <v>U12</v>
          </cell>
          <cell r="H687" t="str">
            <v>女</v>
          </cell>
          <cell r="I687" t="str">
            <v>B2C0033</v>
          </cell>
          <cell r="J687">
            <v>6000</v>
          </cell>
        </row>
        <row r="688">
          <cell r="A688" t="str">
            <v>b30701</v>
          </cell>
          <cell r="B688" t="str">
            <v>小野寺　香羽</v>
          </cell>
          <cell r="C688" t="str">
            <v>おのでら　こはね</v>
          </cell>
          <cell r="D688">
            <v>38848</v>
          </cell>
          <cell r="E688">
            <v>43190</v>
          </cell>
          <cell r="F688">
            <v>11</v>
          </cell>
          <cell r="G688" t="str">
            <v>U12</v>
          </cell>
          <cell r="H688" t="str">
            <v>女</v>
          </cell>
          <cell r="I688" t="str">
            <v>B2C0033</v>
          </cell>
          <cell r="J688">
            <v>6000</v>
          </cell>
        </row>
        <row r="689">
          <cell r="A689" t="str">
            <v>b30702</v>
          </cell>
          <cell r="B689" t="str">
            <v>千葉　安里</v>
          </cell>
          <cell r="C689" t="str">
            <v>ちば　あんり</v>
          </cell>
          <cell r="D689">
            <v>38833</v>
          </cell>
          <cell r="E689">
            <v>43190</v>
          </cell>
          <cell r="F689">
            <v>11</v>
          </cell>
          <cell r="G689" t="str">
            <v>U12</v>
          </cell>
          <cell r="H689" t="str">
            <v>女</v>
          </cell>
          <cell r="I689" t="str">
            <v>B2C0033</v>
          </cell>
          <cell r="J689">
            <v>6000</v>
          </cell>
        </row>
        <row r="690">
          <cell r="A690" t="str">
            <v>b30703</v>
          </cell>
          <cell r="B690" t="str">
            <v>古内　桃花</v>
          </cell>
          <cell r="C690" t="str">
            <v>ふるうち　ももか</v>
          </cell>
          <cell r="D690">
            <v>40627</v>
          </cell>
          <cell r="E690">
            <v>43190</v>
          </cell>
          <cell r="F690">
            <v>7</v>
          </cell>
          <cell r="G690" t="str">
            <v>U9</v>
          </cell>
          <cell r="H690" t="str">
            <v>女</v>
          </cell>
          <cell r="I690" t="str">
            <v>B3G0047</v>
          </cell>
          <cell r="J690">
            <v>6000</v>
          </cell>
        </row>
        <row r="691">
          <cell r="A691" t="str">
            <v>b30705</v>
          </cell>
          <cell r="B691" t="str">
            <v>中西　芽依</v>
          </cell>
          <cell r="C691" t="str">
            <v>なかにし　めい</v>
          </cell>
          <cell r="D691">
            <v>40802</v>
          </cell>
          <cell r="E691">
            <v>43190</v>
          </cell>
          <cell r="F691">
            <v>6</v>
          </cell>
          <cell r="G691" t="str">
            <v>参加不可</v>
          </cell>
          <cell r="H691" t="str">
            <v>女</v>
          </cell>
          <cell r="I691" t="str">
            <v>B3G0047</v>
          </cell>
          <cell r="J691">
            <v>6000</v>
          </cell>
        </row>
        <row r="692">
          <cell r="A692" t="str">
            <v>b30706</v>
          </cell>
          <cell r="B692" t="str">
            <v>横田　純子</v>
          </cell>
          <cell r="C692" t="str">
            <v>よこた　じゅんこ</v>
          </cell>
          <cell r="D692">
            <v>21869</v>
          </cell>
          <cell r="E692">
            <v>43190</v>
          </cell>
          <cell r="F692">
            <v>58</v>
          </cell>
          <cell r="G692" t="str">
            <v>O23</v>
          </cell>
          <cell r="H692" t="str">
            <v>女</v>
          </cell>
          <cell r="I692" t="str">
            <v>B3G0036</v>
          </cell>
          <cell r="J692">
            <v>6000</v>
          </cell>
        </row>
        <row r="693">
          <cell r="A693" t="str">
            <v>b30707</v>
          </cell>
          <cell r="B693" t="str">
            <v>横田　智美</v>
          </cell>
          <cell r="C693" t="str">
            <v>よこた　ともみ</v>
          </cell>
          <cell r="D693">
            <v>30800</v>
          </cell>
          <cell r="E693">
            <v>43190</v>
          </cell>
          <cell r="F693">
            <v>33</v>
          </cell>
          <cell r="G693" t="str">
            <v>O23</v>
          </cell>
          <cell r="H693" t="str">
            <v>女</v>
          </cell>
          <cell r="I693" t="str">
            <v>B3G0036</v>
          </cell>
          <cell r="J693">
            <v>6000</v>
          </cell>
        </row>
        <row r="694">
          <cell r="A694" t="str">
            <v>b30709</v>
          </cell>
          <cell r="B694" t="str">
            <v>横田　純美</v>
          </cell>
          <cell r="C694" t="str">
            <v>よこた　すなみ</v>
          </cell>
          <cell r="D694">
            <v>34013</v>
          </cell>
          <cell r="E694">
            <v>43190</v>
          </cell>
          <cell r="F694">
            <v>25</v>
          </cell>
          <cell r="G694" t="str">
            <v>O23</v>
          </cell>
          <cell r="H694" t="str">
            <v>女</v>
          </cell>
          <cell r="I694" t="str">
            <v>B3G0036</v>
          </cell>
          <cell r="J694">
            <v>6000</v>
          </cell>
        </row>
        <row r="695">
          <cell r="A695" t="str">
            <v>b30710</v>
          </cell>
          <cell r="B695" t="str">
            <v>田山　夏音</v>
          </cell>
          <cell r="C695" t="str">
            <v>たやま　かのん</v>
          </cell>
          <cell r="D695">
            <v>40030</v>
          </cell>
          <cell r="E695">
            <v>43190</v>
          </cell>
          <cell r="F695">
            <v>8</v>
          </cell>
          <cell r="G695" t="str">
            <v>U9</v>
          </cell>
          <cell r="H695" t="str">
            <v>女</v>
          </cell>
          <cell r="I695" t="str">
            <v>B4G0003</v>
          </cell>
          <cell r="J695">
            <v>6000</v>
          </cell>
        </row>
        <row r="696">
          <cell r="A696" t="str">
            <v>b30711</v>
          </cell>
          <cell r="B696" t="str">
            <v>佐藤　稔子</v>
          </cell>
          <cell r="C696" t="str">
            <v>さとう　なるこ</v>
          </cell>
          <cell r="D696">
            <v>36614</v>
          </cell>
          <cell r="E696">
            <v>43190</v>
          </cell>
          <cell r="F696">
            <v>18</v>
          </cell>
          <cell r="G696" t="str">
            <v>U18</v>
          </cell>
          <cell r="H696" t="str">
            <v>女</v>
          </cell>
          <cell r="I696" t="str">
            <v>B4G0003</v>
          </cell>
          <cell r="J696">
            <v>6000</v>
          </cell>
        </row>
        <row r="697">
          <cell r="A697" t="str">
            <v>b30712</v>
          </cell>
          <cell r="B697" t="str">
            <v>菅原　そら</v>
          </cell>
          <cell r="C697" t="str">
            <v>すがわら　そら</v>
          </cell>
          <cell r="D697">
            <v>39051</v>
          </cell>
          <cell r="E697">
            <v>43190</v>
          </cell>
          <cell r="F697">
            <v>11</v>
          </cell>
          <cell r="G697" t="str">
            <v>U12</v>
          </cell>
          <cell r="H697" t="str">
            <v>女</v>
          </cell>
          <cell r="I697" t="str">
            <v>B4G0001</v>
          </cell>
          <cell r="J697">
            <v>6000</v>
          </cell>
        </row>
        <row r="698">
          <cell r="A698" t="str">
            <v>b30713</v>
          </cell>
          <cell r="B698" t="str">
            <v>菅生　麗</v>
          </cell>
          <cell r="C698" t="str">
            <v>すごう　うらら</v>
          </cell>
          <cell r="D698">
            <v>36053</v>
          </cell>
          <cell r="E698">
            <v>43190</v>
          </cell>
          <cell r="F698">
            <v>19</v>
          </cell>
          <cell r="G698" t="str">
            <v>U22</v>
          </cell>
          <cell r="H698" t="str">
            <v>女</v>
          </cell>
          <cell r="I698" t="str">
            <v>B3G0032</v>
          </cell>
          <cell r="J698">
            <v>6000</v>
          </cell>
        </row>
        <row r="699">
          <cell r="A699" t="str">
            <v>b30136</v>
          </cell>
          <cell r="B699" t="str">
            <v>五十嵐　北斗</v>
          </cell>
          <cell r="C699" t="str">
            <v>いがらし　ほくと</v>
          </cell>
          <cell r="D699">
            <v>34700</v>
          </cell>
          <cell r="E699">
            <v>43190</v>
          </cell>
          <cell r="F699">
            <v>23</v>
          </cell>
          <cell r="G699" t="str">
            <v>男子Ad</v>
          </cell>
          <cell r="H699" t="str">
            <v>男</v>
          </cell>
          <cell r="I699" t="str">
            <v>b2g0014</v>
          </cell>
          <cell r="J699">
            <v>6000</v>
          </cell>
        </row>
        <row r="700">
          <cell r="A700" t="str">
            <v>b30250</v>
          </cell>
          <cell r="B700" t="str">
            <v>小野寺　俐和</v>
          </cell>
          <cell r="C700" t="str">
            <v>おのでら　りお</v>
          </cell>
          <cell r="D700">
            <v>39357</v>
          </cell>
          <cell r="E700">
            <v>43190</v>
          </cell>
          <cell r="F700">
            <v>10</v>
          </cell>
          <cell r="G700" t="str">
            <v>男子Jr12</v>
          </cell>
          <cell r="H700" t="str">
            <v>男</v>
          </cell>
          <cell r="I700" t="str">
            <v>B2G0053</v>
          </cell>
          <cell r="J700">
            <v>6000</v>
          </cell>
        </row>
        <row r="701">
          <cell r="A701" t="str">
            <v>b30312</v>
          </cell>
          <cell r="B701" t="str">
            <v>照山　悠駿</v>
          </cell>
          <cell r="C701" t="str">
            <v>てるやま　ゆうしゅん</v>
          </cell>
          <cell r="D701">
            <v>37606</v>
          </cell>
          <cell r="E701">
            <v>43190</v>
          </cell>
          <cell r="F701">
            <v>15</v>
          </cell>
          <cell r="G701" t="str">
            <v>男子Jr17</v>
          </cell>
          <cell r="H701" t="str">
            <v>男</v>
          </cell>
          <cell r="I701" t="str">
            <v>B4D0005</v>
          </cell>
          <cell r="J701">
            <v>6000</v>
          </cell>
        </row>
        <row r="702">
          <cell r="A702" t="str">
            <v>b30416</v>
          </cell>
          <cell r="B702" t="str">
            <v>岡田　海太</v>
          </cell>
          <cell r="C702" t="str">
            <v>おかだ　かいた</v>
          </cell>
          <cell r="D702">
            <v>37616</v>
          </cell>
          <cell r="E702">
            <v>43190</v>
          </cell>
          <cell r="F702">
            <v>15</v>
          </cell>
          <cell r="G702" t="str">
            <v>男子Jr17</v>
          </cell>
          <cell r="H702" t="str">
            <v>男</v>
          </cell>
          <cell r="I702" t="str">
            <v>B1G0024</v>
          </cell>
          <cell r="J702">
            <v>6000</v>
          </cell>
        </row>
        <row r="703">
          <cell r="A703" t="str">
            <v>b30434</v>
          </cell>
          <cell r="B703" t="str">
            <v>荒川　颯汰</v>
          </cell>
          <cell r="C703" t="str">
            <v>あらかわ　そうた</v>
          </cell>
          <cell r="D703">
            <v>38026</v>
          </cell>
          <cell r="E703">
            <v>43190</v>
          </cell>
          <cell r="F703">
            <v>14</v>
          </cell>
          <cell r="G703" t="str">
            <v>男子Jr17</v>
          </cell>
          <cell r="H703" t="str">
            <v>男</v>
          </cell>
          <cell r="I703" t="str">
            <v>A1G0014</v>
          </cell>
          <cell r="J703">
            <v>6000</v>
          </cell>
        </row>
        <row r="704">
          <cell r="A704" t="str">
            <v>b30520</v>
          </cell>
          <cell r="B704" t="str">
            <v>天江　和樹</v>
          </cell>
          <cell r="C704" t="str">
            <v>あまえ　かずき</v>
          </cell>
          <cell r="D704">
            <v>38993</v>
          </cell>
          <cell r="E704">
            <v>43190</v>
          </cell>
          <cell r="F704">
            <v>11</v>
          </cell>
          <cell r="G704" t="str">
            <v>男子Jr12</v>
          </cell>
          <cell r="H704" t="str">
            <v>男</v>
          </cell>
          <cell r="I704" t="str">
            <v>B3G0032</v>
          </cell>
          <cell r="J704">
            <v>6000</v>
          </cell>
        </row>
        <row r="705">
          <cell r="A705" t="str">
            <v>b30539</v>
          </cell>
          <cell r="B705" t="str">
            <v>丹野　悠人</v>
          </cell>
          <cell r="C705" t="str">
            <v>たんの　はると</v>
          </cell>
          <cell r="D705">
            <v>39853</v>
          </cell>
          <cell r="E705">
            <v>43190</v>
          </cell>
          <cell r="F705">
            <v>9</v>
          </cell>
          <cell r="G705" t="str">
            <v>男子Jr12</v>
          </cell>
          <cell r="H705" t="str">
            <v>男</v>
          </cell>
          <cell r="I705" t="str">
            <v>B3G0032</v>
          </cell>
          <cell r="J705">
            <v>6000</v>
          </cell>
        </row>
        <row r="706">
          <cell r="A706" t="str">
            <v>b30541</v>
          </cell>
          <cell r="B706" t="str">
            <v>渡邊　真生</v>
          </cell>
          <cell r="C706" t="str">
            <v>わたなべ　まさき</v>
          </cell>
          <cell r="D706">
            <v>39846</v>
          </cell>
          <cell r="E706">
            <v>43190</v>
          </cell>
          <cell r="F706">
            <v>9</v>
          </cell>
          <cell r="G706" t="str">
            <v>男子Jr12</v>
          </cell>
          <cell r="H706" t="str">
            <v>男</v>
          </cell>
          <cell r="I706" t="str">
            <v>B3G0032</v>
          </cell>
          <cell r="J706">
            <v>6000</v>
          </cell>
        </row>
        <row r="707">
          <cell r="A707" t="str">
            <v>b30542</v>
          </cell>
          <cell r="B707" t="str">
            <v>天江　拓也</v>
          </cell>
          <cell r="C707" t="str">
            <v>あまえ　たくや</v>
          </cell>
          <cell r="D707">
            <v>37199</v>
          </cell>
          <cell r="E707">
            <v>43190</v>
          </cell>
          <cell r="F707">
            <v>16</v>
          </cell>
          <cell r="G707" t="str">
            <v>男子Jr17</v>
          </cell>
          <cell r="H707" t="str">
            <v>男</v>
          </cell>
          <cell r="I707" t="str">
            <v>B3G0032</v>
          </cell>
          <cell r="J707">
            <v>6000</v>
          </cell>
        </row>
        <row r="708">
          <cell r="A708" t="str">
            <v>b30544</v>
          </cell>
          <cell r="B708" t="str">
            <v>佐藤　幹太</v>
          </cell>
          <cell r="C708" t="str">
            <v>さとう　かんた</v>
          </cell>
          <cell r="D708">
            <v>40718</v>
          </cell>
          <cell r="E708">
            <v>43190</v>
          </cell>
          <cell r="F708">
            <v>6</v>
          </cell>
          <cell r="G708" t="str">
            <v>参加不可</v>
          </cell>
          <cell r="H708" t="str">
            <v>男</v>
          </cell>
          <cell r="I708" t="str">
            <v>B3G0032</v>
          </cell>
          <cell r="J708">
            <v>6000</v>
          </cell>
        </row>
        <row r="709">
          <cell r="A709" t="str">
            <v>b30563</v>
          </cell>
          <cell r="B709" t="str">
            <v>高橋　拓未</v>
          </cell>
          <cell r="C709" t="str">
            <v>たかはし　たくみ</v>
          </cell>
          <cell r="D709">
            <v>36503</v>
          </cell>
          <cell r="E709">
            <v>43190</v>
          </cell>
          <cell r="F709">
            <v>18</v>
          </cell>
          <cell r="G709" t="str">
            <v>男子Sr</v>
          </cell>
          <cell r="H709" t="str">
            <v>男</v>
          </cell>
          <cell r="I709" t="str">
            <v>B2E0040</v>
          </cell>
          <cell r="J709">
            <v>6000</v>
          </cell>
        </row>
        <row r="710">
          <cell r="A710" t="str">
            <v>b30571</v>
          </cell>
          <cell r="B710" t="str">
            <v>小白川　尊仁</v>
          </cell>
          <cell r="C710" t="str">
            <v>こしらかわ　たかひと</v>
          </cell>
          <cell r="D710">
            <v>37733</v>
          </cell>
          <cell r="E710">
            <v>43190</v>
          </cell>
          <cell r="F710">
            <v>14</v>
          </cell>
          <cell r="G710" t="str">
            <v>男子Jr17</v>
          </cell>
          <cell r="H710" t="str">
            <v>男</v>
          </cell>
          <cell r="I710" t="str">
            <v>B4G0043</v>
          </cell>
          <cell r="J710">
            <v>6000</v>
          </cell>
        </row>
        <row r="711">
          <cell r="A711" t="str">
            <v>b30595</v>
          </cell>
          <cell r="B711" t="str">
            <v>横田　大和</v>
          </cell>
          <cell r="C711" t="str">
            <v>よこた　やまと</v>
          </cell>
          <cell r="D711">
            <v>39116</v>
          </cell>
          <cell r="E711">
            <v>43190</v>
          </cell>
          <cell r="F711">
            <v>11</v>
          </cell>
          <cell r="G711" t="str">
            <v>男子Jr12</v>
          </cell>
          <cell r="H711" t="str">
            <v>男</v>
          </cell>
          <cell r="I711" t="str">
            <v>B3G0050</v>
          </cell>
          <cell r="J711">
            <v>6000</v>
          </cell>
        </row>
        <row r="712">
          <cell r="A712" t="str">
            <v>b30601</v>
          </cell>
          <cell r="B712" t="str">
            <v>今野　誠哉</v>
          </cell>
          <cell r="C712" t="str">
            <v>こんの　せいや</v>
          </cell>
          <cell r="D712">
            <v>39332</v>
          </cell>
          <cell r="E712">
            <v>43190</v>
          </cell>
          <cell r="F712">
            <v>10</v>
          </cell>
          <cell r="G712" t="str">
            <v>男子Jr12</v>
          </cell>
          <cell r="H712" t="str">
            <v>男</v>
          </cell>
          <cell r="I712" t="str">
            <v>B3G0050</v>
          </cell>
          <cell r="J712">
            <v>6000</v>
          </cell>
        </row>
        <row r="713">
          <cell r="A713" t="str">
            <v>b30704</v>
          </cell>
          <cell r="B713" t="str">
            <v>照井　美志人</v>
          </cell>
          <cell r="C713" t="str">
            <v>てるい　みしと</v>
          </cell>
          <cell r="D713">
            <v>40450</v>
          </cell>
          <cell r="E713">
            <v>43190</v>
          </cell>
          <cell r="F713">
            <v>7</v>
          </cell>
          <cell r="G713" t="str">
            <v>男子Jr12</v>
          </cell>
          <cell r="H713" t="str">
            <v>男</v>
          </cell>
          <cell r="I713" t="str">
            <v>B3G0047</v>
          </cell>
          <cell r="J713">
            <v>6000</v>
          </cell>
        </row>
        <row r="714">
          <cell r="A714" t="str">
            <v>b30708</v>
          </cell>
          <cell r="B714" t="str">
            <v>横田　正彦</v>
          </cell>
          <cell r="C714" t="str">
            <v>よこた　まさひこ</v>
          </cell>
          <cell r="D714">
            <v>19477</v>
          </cell>
          <cell r="E714">
            <v>43190</v>
          </cell>
          <cell r="F714">
            <v>64</v>
          </cell>
          <cell r="G714" t="str">
            <v>男子Ad</v>
          </cell>
          <cell r="H714" t="str">
            <v>男</v>
          </cell>
          <cell r="I714" t="str">
            <v>B3G0036</v>
          </cell>
          <cell r="J714">
            <v>6000</v>
          </cell>
        </row>
        <row r="716">
          <cell r="B716" t="str">
            <v>選択</v>
          </cell>
          <cell r="C716"/>
          <cell r="D716"/>
        </row>
      </sheetData>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登録内容コピー"/>
      <sheetName val="団体登録内容"/>
      <sheetName val="長３自由"/>
      <sheetName val="角２自由"/>
      <sheetName val="確認書自由"/>
      <sheetName val="構成員入金済み"/>
      <sheetName val="w S m S・ 2・ 3  (2)"/>
      <sheetName val="Sheet1"/>
      <sheetName val="最初に入力して下さい"/>
      <sheetName val="Sheet2"/>
    </sheetNames>
    <sheetDataSet>
      <sheetData sheetId="0" refreshError="1"/>
      <sheetData sheetId="1" refreshError="1"/>
      <sheetData sheetId="2" refreshError="1"/>
      <sheetData sheetId="3" refreshError="1"/>
      <sheetData sheetId="4" refreshError="1"/>
      <sheetData sheetId="5" refreshError="1">
        <row r="1">
          <cell r="A1" t="str">
            <v>b40001</v>
          </cell>
        </row>
        <row r="10">
          <cell r="E10">
            <v>40542</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E1002"/>
  <sheetViews>
    <sheetView showZeros="0" zoomScaleNormal="100" workbookViewId="0">
      <pane xSplit="4" ySplit="2" topLeftCell="E12" activePane="bottomRight" state="frozen"/>
      <selection pane="topRight" activeCell="E1" sqref="E1"/>
      <selection pane="bottomLeft" activeCell="A3" sqref="A3"/>
      <selection pane="bottomRight" activeCell="B23" sqref="B23"/>
    </sheetView>
  </sheetViews>
  <sheetFormatPr defaultColWidth="0" defaultRowHeight="13.5" x14ac:dyDescent="0.15"/>
  <cols>
    <col min="1" max="1" width="4.5" style="72" bestFit="1" customWidth="1"/>
    <col min="2" max="2" width="9" style="72" customWidth="1"/>
    <col min="3" max="3" width="9" style="72" bestFit="1" customWidth="1"/>
    <col min="4" max="4" width="50.25" style="72" bestFit="1" customWidth="1"/>
    <col min="5" max="5" width="61.875" style="72" bestFit="1" customWidth="1"/>
    <col min="6" max="6" width="9" style="72" bestFit="1" customWidth="1"/>
    <col min="7" max="7" width="12.375" style="72" bestFit="1" customWidth="1"/>
    <col min="8" max="8" width="7.125" style="72" bestFit="1" customWidth="1"/>
    <col min="9" max="9" width="9.5" style="72" bestFit="1" customWidth="1"/>
    <col min="10" max="10" width="25.5" style="72" bestFit="1" customWidth="1"/>
    <col min="11" max="11" width="19.75" style="47" bestFit="1" customWidth="1"/>
    <col min="12" max="12" width="15" style="72" bestFit="1" customWidth="1"/>
    <col min="13" max="13" width="13.875" style="72" bestFit="1" customWidth="1"/>
    <col min="14" max="14" width="15" style="72" bestFit="1" customWidth="1"/>
    <col min="15" max="15" width="5.75" style="72" bestFit="1" customWidth="1"/>
    <col min="16" max="16" width="12.375" style="72" bestFit="1" customWidth="1"/>
    <col min="17" max="17" width="7.125" style="72" bestFit="1" customWidth="1"/>
    <col min="18" max="18" width="9.5" style="72" bestFit="1" customWidth="1"/>
    <col min="19" max="19" width="33.875" style="72" bestFit="1" customWidth="1"/>
    <col min="20" max="20" width="19.75" style="47" bestFit="1" customWidth="1"/>
    <col min="21" max="21" width="15" style="72" bestFit="1" customWidth="1"/>
    <col min="22" max="22" width="13.875" style="72" bestFit="1" customWidth="1"/>
    <col min="23" max="23" width="15" style="72" bestFit="1" customWidth="1"/>
    <col min="24" max="24" width="5.75" style="72" bestFit="1" customWidth="1"/>
    <col min="25" max="25" width="5" style="72" bestFit="1" customWidth="1"/>
    <col min="26" max="26" width="3.25" style="72" bestFit="1" customWidth="1"/>
    <col min="27" max="27" width="5" style="72" bestFit="1" customWidth="1"/>
    <col min="28" max="28" width="3.25" style="72" bestFit="1" customWidth="1"/>
    <col min="29" max="34" width="4.75" style="72" customWidth="1"/>
    <col min="35" max="35" width="5" style="55" bestFit="1" customWidth="1"/>
    <col min="36" max="38" width="4.75" style="72" customWidth="1"/>
    <col min="39" max="40" width="3.25" style="72" bestFit="1" customWidth="1"/>
    <col min="41" max="43" width="3.125" style="72" bestFit="1" customWidth="1"/>
    <col min="44" max="44" width="3.25" style="72" bestFit="1" customWidth="1"/>
    <col min="45" max="45" width="6.375" style="72" bestFit="1" customWidth="1"/>
    <col min="46" max="47" width="8.75" style="72" bestFit="1" customWidth="1"/>
    <col min="48" max="48" width="8" style="72" bestFit="1" customWidth="1"/>
    <col min="49" max="49" width="9" style="72" customWidth="1"/>
    <col min="50" max="51" width="7.5" style="72" bestFit="1" customWidth="1"/>
    <col min="52" max="52" width="8" style="72" bestFit="1" customWidth="1"/>
    <col min="53" max="53" width="9" style="72" customWidth="1"/>
    <col min="54" max="55" width="8" style="72" bestFit="1" customWidth="1"/>
    <col min="56" max="56" width="9" style="72" customWidth="1"/>
    <col min="57" max="57" width="5.5" style="72" bestFit="1" customWidth="1"/>
    <col min="58" max="16384" width="9" style="72" hidden="1"/>
  </cols>
  <sheetData>
    <row r="1" spans="1:57" x14ac:dyDescent="0.15">
      <c r="A1" s="1"/>
      <c r="B1" s="347" t="s">
        <v>0</v>
      </c>
      <c r="C1" s="349" t="s">
        <v>1</v>
      </c>
      <c r="D1" s="338" t="s">
        <v>2</v>
      </c>
      <c r="E1" s="338" t="s">
        <v>3</v>
      </c>
      <c r="F1" s="338" t="s">
        <v>4</v>
      </c>
      <c r="G1" s="346" t="s">
        <v>5</v>
      </c>
      <c r="H1" s="346"/>
      <c r="I1" s="346"/>
      <c r="J1" s="346"/>
      <c r="K1" s="346"/>
      <c r="L1" s="346"/>
      <c r="M1" s="346"/>
      <c r="N1" s="346"/>
      <c r="O1" s="346"/>
      <c r="P1" s="338" t="s">
        <v>6</v>
      </c>
      <c r="Q1" s="338"/>
      <c r="R1" s="338"/>
      <c r="S1" s="338"/>
      <c r="T1" s="338"/>
      <c r="U1" s="338"/>
      <c r="V1" s="338"/>
      <c r="W1" s="338"/>
      <c r="X1" s="338"/>
      <c r="Y1" s="339" t="s">
        <v>7</v>
      </c>
      <c r="Z1" s="340"/>
      <c r="AA1" s="340"/>
      <c r="AB1" s="340"/>
      <c r="AC1" s="340"/>
      <c r="AD1" s="340"/>
      <c r="AE1" s="340"/>
      <c r="AF1" s="340"/>
      <c r="AG1" s="340"/>
      <c r="AH1" s="340"/>
      <c r="AI1" s="52"/>
      <c r="AJ1" s="48"/>
      <c r="AK1" s="48"/>
      <c r="AL1" s="48"/>
      <c r="AM1" s="341" t="s">
        <v>8</v>
      </c>
      <c r="AN1" s="342"/>
      <c r="AO1" s="343"/>
      <c r="AP1" s="341" t="s">
        <v>9</v>
      </c>
      <c r="AQ1" s="342"/>
      <c r="AR1" s="343"/>
      <c r="AS1" s="344" t="s">
        <v>10</v>
      </c>
      <c r="AT1" s="337">
        <f>COUNTIF(AS:AS,"&gt;1")</f>
        <v>36</v>
      </c>
      <c r="AU1" s="72">
        <v>43</v>
      </c>
      <c r="AV1" s="331">
        <f>COUNTA(D:D)-1</f>
        <v>280</v>
      </c>
      <c r="AX1" s="38"/>
      <c r="AY1" s="38"/>
      <c r="AZ1" s="38"/>
      <c r="BA1" s="38"/>
      <c r="BB1" s="38" t="s">
        <v>121</v>
      </c>
      <c r="BC1" s="38" t="s">
        <v>120</v>
      </c>
      <c r="BD1" s="38"/>
      <c r="BE1" s="72">
        <v>2015</v>
      </c>
    </row>
    <row r="2" spans="1:57" ht="14.25" thickBot="1" x14ac:dyDescent="0.2">
      <c r="A2" s="2"/>
      <c r="B2" s="348"/>
      <c r="C2" s="350"/>
      <c r="D2" s="351"/>
      <c r="E2" s="351"/>
      <c r="F2" s="351"/>
      <c r="G2" s="3" t="s">
        <v>11</v>
      </c>
      <c r="H2" s="3" t="s">
        <v>12</v>
      </c>
      <c r="I2" s="3" t="s">
        <v>13</v>
      </c>
      <c r="J2" s="3" t="s">
        <v>14</v>
      </c>
      <c r="K2" s="4" t="s">
        <v>15</v>
      </c>
      <c r="L2" s="3" t="s">
        <v>16</v>
      </c>
      <c r="M2" s="3" t="s">
        <v>17</v>
      </c>
      <c r="N2" s="3" t="s">
        <v>18</v>
      </c>
      <c r="O2" s="3" t="s">
        <v>19</v>
      </c>
      <c r="P2" s="3" t="s">
        <v>11</v>
      </c>
      <c r="Q2" s="3" t="s">
        <v>12</v>
      </c>
      <c r="R2" s="3" t="s">
        <v>13</v>
      </c>
      <c r="S2" s="3" t="s">
        <v>14</v>
      </c>
      <c r="T2" s="4" t="s">
        <v>15</v>
      </c>
      <c r="U2" s="3" t="s">
        <v>16</v>
      </c>
      <c r="V2" s="3" t="s">
        <v>20</v>
      </c>
      <c r="W2" s="3" t="s">
        <v>18</v>
      </c>
      <c r="X2" s="3" t="s">
        <v>19</v>
      </c>
      <c r="Y2" s="332" t="s">
        <v>7</v>
      </c>
      <c r="Z2" s="333"/>
      <c r="AA2" s="332" t="s">
        <v>21</v>
      </c>
      <c r="AB2" s="333"/>
      <c r="AC2" s="332" t="s">
        <v>22</v>
      </c>
      <c r="AD2" s="333"/>
      <c r="AE2" s="332" t="s">
        <v>23</v>
      </c>
      <c r="AF2" s="333"/>
      <c r="AG2" s="334" t="s">
        <v>24</v>
      </c>
      <c r="AH2" s="335"/>
      <c r="AI2" s="334" t="s">
        <v>1010</v>
      </c>
      <c r="AJ2" s="335"/>
      <c r="AK2" s="334" t="s">
        <v>1011</v>
      </c>
      <c r="AL2" s="336"/>
      <c r="AM2" s="5" t="s">
        <v>25</v>
      </c>
      <c r="AN2" s="77" t="s">
        <v>26</v>
      </c>
      <c r="AO2" s="6" t="s">
        <v>27</v>
      </c>
      <c r="AP2" s="7" t="s">
        <v>28</v>
      </c>
      <c r="AQ2" s="77" t="s">
        <v>29</v>
      </c>
      <c r="AR2" s="6" t="s">
        <v>30</v>
      </c>
      <c r="AS2" s="345"/>
      <c r="AT2" s="337"/>
      <c r="AV2" s="331"/>
      <c r="AX2" s="38" t="s">
        <v>122</v>
      </c>
      <c r="AY2" s="38" t="s">
        <v>123</v>
      </c>
      <c r="AZ2" s="38" t="s">
        <v>121</v>
      </c>
      <c r="BA2" s="38"/>
      <c r="BB2" s="38"/>
      <c r="BC2" s="38"/>
      <c r="BD2" s="38" t="s">
        <v>124</v>
      </c>
    </row>
    <row r="3" spans="1:57" ht="14.25" thickTop="1" x14ac:dyDescent="0.15">
      <c r="A3" s="72" t="e">
        <f>団体登録内容!#REF!</f>
        <v>#REF!</v>
      </c>
      <c r="B3" s="72" t="str">
        <f>団体登録内容!A3</f>
        <v>B4G0001</v>
      </c>
      <c r="C3" s="72" t="str">
        <f>団体登録内容!B3</f>
        <v>秋田県</v>
      </c>
      <c r="D3" s="72" t="str">
        <f>団体登録内容!C3</f>
        <v>保戸野バトン</v>
      </c>
      <c r="E3" s="72" t="str">
        <f>団体登録内容!D3</f>
        <v>ほどのばとん</v>
      </c>
      <c r="F3" s="72" t="str">
        <f>団体登録内容!E3</f>
        <v>一般</v>
      </c>
      <c r="G3" s="72" t="str">
        <f>団体登録内容!F3</f>
        <v>小畑　亜紀子</v>
      </c>
      <c r="H3" s="72" t="str">
        <f>団体登録内容!G3</f>
        <v>親の会会長</v>
      </c>
      <c r="I3" s="72" t="str">
        <f>団体登録内容!H3</f>
        <v>010-0905</v>
      </c>
      <c r="J3" s="72" t="str">
        <f>団体登録内容!I3</f>
        <v>秋田県秋田市保戸野中町</v>
      </c>
      <c r="K3" s="72" t="str">
        <f>団体登録内容!J3</f>
        <v>2-5</v>
      </c>
      <c r="L3" s="72" t="str">
        <f>団体登録内容!K3</f>
        <v>018-862-5311</v>
      </c>
      <c r="M3" s="72" t="str">
        <f>団体登録内容!L3</f>
        <v>018-862-5311</v>
      </c>
      <c r="N3" s="72" t="str">
        <f>団体登録内容!M3</f>
        <v>090-2972-0109</v>
      </c>
      <c r="O3" s="72">
        <f>団体登録内容!N3</f>
        <v>0</v>
      </c>
      <c r="P3" s="72" t="str">
        <f>団体登録内容!O3</f>
        <v>小畑　亜紀子</v>
      </c>
      <c r="Q3" s="72" t="str">
        <f>団体登録内容!P3</f>
        <v>親の会会長</v>
      </c>
      <c r="R3" s="72" t="str">
        <f>団体登録内容!Q3</f>
        <v>010-0905</v>
      </c>
      <c r="S3" s="72" t="str">
        <f>団体登録内容!R3</f>
        <v>秋田県秋田市保戸野中町</v>
      </c>
      <c r="T3" s="72" t="str">
        <f>団体登録内容!S3</f>
        <v>2-5</v>
      </c>
      <c r="U3" s="72" t="str">
        <f>団体登録内容!T3</f>
        <v>018-862-5311</v>
      </c>
      <c r="V3" s="72" t="str">
        <f>団体登録内容!U3</f>
        <v>018-862-5311</v>
      </c>
      <c r="W3" s="72" t="str">
        <f>団体登録内容!V3</f>
        <v>090-2972-0109</v>
      </c>
      <c r="X3" s="72" t="str">
        <f>団体登録内容!W3</f>
        <v/>
      </c>
      <c r="Y3" s="72">
        <f>団体登録内容!X3</f>
        <v>42842</v>
      </c>
      <c r="Z3" s="72">
        <f>団体登録内容!Y3</f>
        <v>8</v>
      </c>
      <c r="AA3" s="72" t="str">
        <f>団体登録内容!Z3</f>
        <v/>
      </c>
      <c r="AB3" s="72" t="str">
        <f>団体登録内容!AA3</f>
        <v/>
      </c>
      <c r="AC3" s="72" t="str">
        <f>団体登録内容!AB3</f>
        <v/>
      </c>
      <c r="AD3" s="72" t="str">
        <f>団体登録内容!AC3</f>
        <v/>
      </c>
      <c r="AE3" s="72" t="str">
        <f>団体登録内容!AD3</f>
        <v/>
      </c>
      <c r="AF3" s="72" t="str">
        <f>団体登録内容!AE3</f>
        <v/>
      </c>
      <c r="AG3" s="72" t="str">
        <f>団体登録内容!AF3</f>
        <v/>
      </c>
      <c r="AH3" s="72" t="str">
        <f>団体登録内容!AG3</f>
        <v/>
      </c>
      <c r="AI3" s="72" t="str">
        <f>団体登録内容!AH3</f>
        <v/>
      </c>
      <c r="AJ3" s="72" t="str">
        <f>団体登録内容!AI3</f>
        <v/>
      </c>
      <c r="AK3" s="72" t="str">
        <f>団体登録内容!AJ3</f>
        <v/>
      </c>
      <c r="AL3" s="72" t="str">
        <f>団体登録内容!AK3</f>
        <v/>
      </c>
      <c r="AM3" s="72">
        <f>団体登録内容!AL3</f>
        <v>8</v>
      </c>
      <c r="AN3" s="72">
        <f>団体登録内容!AM3</f>
        <v>8</v>
      </c>
      <c r="AO3" s="72" t="str">
        <f>団体登録内容!AN3</f>
        <v/>
      </c>
      <c r="AP3" s="72">
        <f>団体登録内容!AO3</f>
        <v>0</v>
      </c>
      <c r="AQ3" s="72">
        <f>団体登録内容!AP3</f>
        <v>0</v>
      </c>
      <c r="AR3" s="72">
        <f>団体登録内容!AQ3</f>
        <v>8</v>
      </c>
      <c r="AS3" s="72">
        <f>団体登録内容!AR3</f>
        <v>42842</v>
      </c>
      <c r="AT3" s="72" t="e">
        <f>団体登録内容!#REF!</f>
        <v>#REF!</v>
      </c>
      <c r="AU3" s="72" t="e">
        <f>団体登録内容!#REF!</f>
        <v>#REF!</v>
      </c>
      <c r="AV3" s="72" t="e">
        <f>団体登録内容!#REF!</f>
        <v>#REF!</v>
      </c>
      <c r="AW3" s="72" t="e">
        <f>団体登録内容!#REF!</f>
        <v>#REF!</v>
      </c>
      <c r="AX3" s="72" t="e">
        <f>団体登録内容!#REF!</f>
        <v>#REF!</v>
      </c>
      <c r="AY3" s="72" t="e">
        <f>団体登録内容!#REF!</f>
        <v>#REF!</v>
      </c>
      <c r="AZ3" s="72" t="e">
        <f>団体登録内容!#REF!</f>
        <v>#REF!</v>
      </c>
      <c r="BA3" s="72" t="e">
        <f>団体登録内容!#REF!</f>
        <v>#REF!</v>
      </c>
      <c r="BB3" s="72" t="e">
        <f>団体登録内容!#REF!</f>
        <v>#REF!</v>
      </c>
      <c r="BC3" s="72" t="e">
        <f>団体登録内容!#REF!</f>
        <v>#REF!</v>
      </c>
      <c r="BD3" s="72" t="e">
        <f>団体登録内容!#REF!</f>
        <v>#REF!</v>
      </c>
      <c r="BE3" s="72" t="e">
        <f>団体登録内容!#REF!</f>
        <v>#REF!</v>
      </c>
    </row>
    <row r="4" spans="1:57" x14ac:dyDescent="0.15">
      <c r="A4" s="72" t="e">
        <f>団体登録内容!#REF!</f>
        <v>#REF!</v>
      </c>
      <c r="B4" s="72" t="str">
        <f>団体登録内容!A4</f>
        <v>B2G0002</v>
      </c>
      <c r="C4" s="72" t="str">
        <f>団体登録内容!B4</f>
        <v>岩手県</v>
      </c>
      <c r="D4" s="72" t="str">
        <f>団体登録内容!C4</f>
        <v>Ｙ・Ｓ・Ｙバトンチーム岩手</v>
      </c>
      <c r="E4" s="72" t="str">
        <f>団体登録内容!D4</f>
        <v>わいえすわいばとんちーむいわて</v>
      </c>
      <c r="F4" s="72" t="str">
        <f>団体登録内容!E4</f>
        <v>一般</v>
      </c>
      <c r="G4" s="72" t="str">
        <f>団体登録内容!F4</f>
        <v>芳賀　容子</v>
      </c>
      <c r="H4" s="72" t="str">
        <f>団体登録内容!G4</f>
        <v>団体長</v>
      </c>
      <c r="I4" s="72" t="str">
        <f>団体登録内容!H4</f>
        <v>023-0036</v>
      </c>
      <c r="J4" s="72" t="str">
        <f>団体登録内容!I4</f>
        <v>岩手県奥州市水沢区北栗林</v>
      </c>
      <c r="K4" s="72" t="str">
        <f>団体登録内容!J4</f>
        <v>6-10</v>
      </c>
      <c r="L4" s="72" t="str">
        <f>団体登録内容!K4</f>
        <v>0197-22-3932</v>
      </c>
      <c r="M4" s="72" t="str">
        <f>団体登録内容!L4</f>
        <v>0197-22-3932</v>
      </c>
      <c r="N4" s="72" t="str">
        <f>団体登録内容!M4</f>
        <v>090-4887-8343</v>
      </c>
      <c r="O4" s="72">
        <f>団体登録内容!N4</f>
        <v>0</v>
      </c>
      <c r="P4" s="72" t="str">
        <f>団体登録内容!O4</f>
        <v>芳賀　容子</v>
      </c>
      <c r="Q4" s="72" t="str">
        <f>団体登録内容!P4</f>
        <v>団体長</v>
      </c>
      <c r="R4" s="72" t="str">
        <f>団体登録内容!Q4</f>
        <v>023-0036</v>
      </c>
      <c r="S4" s="72" t="str">
        <f>団体登録内容!R4</f>
        <v>岩手県奥州市水沢区北栗林</v>
      </c>
      <c r="T4" s="72" t="str">
        <f>団体登録内容!S4</f>
        <v>6-10</v>
      </c>
      <c r="U4" s="72" t="str">
        <f>団体登録内容!T4</f>
        <v>0197-22-3932</v>
      </c>
      <c r="V4" s="72" t="str">
        <f>団体登録内容!U4</f>
        <v>0197-22-3932</v>
      </c>
      <c r="W4" s="72" t="str">
        <f>団体登録内容!V4</f>
        <v>090-4887-8343</v>
      </c>
      <c r="X4" s="72" t="str">
        <f>団体登録内容!W4</f>
        <v/>
      </c>
      <c r="Y4" s="72" t="str">
        <f>団体登録内容!X4</f>
        <v/>
      </c>
      <c r="Z4" s="72" t="str">
        <f>団体登録内容!Y4</f>
        <v/>
      </c>
      <c r="AA4" s="72" t="str">
        <f>団体登録内容!Z4</f>
        <v/>
      </c>
      <c r="AB4" s="72" t="str">
        <f>団体登録内容!AA4</f>
        <v/>
      </c>
      <c r="AC4" s="72" t="str">
        <f>団体登録内容!AB4</f>
        <v/>
      </c>
      <c r="AD4" s="72" t="str">
        <f>団体登録内容!AC4</f>
        <v/>
      </c>
      <c r="AE4" s="72" t="str">
        <f>団体登録内容!AD4</f>
        <v/>
      </c>
      <c r="AF4" s="72" t="str">
        <f>団体登録内容!AE4</f>
        <v/>
      </c>
      <c r="AG4" s="72" t="str">
        <f>団体登録内容!AF4</f>
        <v/>
      </c>
      <c r="AH4" s="72" t="str">
        <f>団体登録内容!AG4</f>
        <v/>
      </c>
      <c r="AI4" s="72" t="str">
        <f>団体登録内容!AH4</f>
        <v/>
      </c>
      <c r="AJ4" s="72" t="str">
        <f>団体登録内容!AI4</f>
        <v/>
      </c>
      <c r="AK4" s="72" t="str">
        <f>団体登録内容!AJ4</f>
        <v/>
      </c>
      <c r="AL4" s="72" t="str">
        <f>団体登録内容!AK4</f>
        <v/>
      </c>
      <c r="AM4" s="72">
        <f>団体登録内容!AL4</f>
        <v>0</v>
      </c>
      <c r="AN4" s="72">
        <f>団体登録内容!AM4</f>
        <v>0</v>
      </c>
      <c r="AO4" s="72" t="str">
        <f>団体登録内容!AN4</f>
        <v/>
      </c>
      <c r="AP4" s="72">
        <f>団体登録内容!AO4</f>
        <v>0</v>
      </c>
      <c r="AQ4" s="72">
        <f>団体登録内容!AP4</f>
        <v>0</v>
      </c>
      <c r="AR4" s="72">
        <f>団体登録内容!AQ4</f>
        <v>0</v>
      </c>
      <c r="AS4" s="72" t="str">
        <f>団体登録内容!AR4</f>
        <v/>
      </c>
      <c r="AT4" s="72" t="e">
        <f>団体登録内容!#REF!</f>
        <v>#REF!</v>
      </c>
      <c r="AU4" s="72" t="e">
        <f>団体登録内容!#REF!</f>
        <v>#REF!</v>
      </c>
      <c r="AV4" s="72" t="e">
        <f>団体登録内容!#REF!</f>
        <v>#REF!</v>
      </c>
      <c r="AW4" s="72" t="e">
        <f>団体登録内容!#REF!</f>
        <v>#REF!</v>
      </c>
      <c r="AX4" s="72" t="e">
        <f>団体登録内容!#REF!</f>
        <v>#REF!</v>
      </c>
      <c r="AY4" s="72" t="e">
        <f>団体登録内容!#REF!</f>
        <v>#REF!</v>
      </c>
      <c r="AZ4" s="72" t="e">
        <f>団体登録内容!#REF!</f>
        <v>#REF!</v>
      </c>
      <c r="BA4" s="72" t="e">
        <f>団体登録内容!#REF!</f>
        <v>#REF!</v>
      </c>
      <c r="BB4" s="72" t="e">
        <f>団体登録内容!#REF!</f>
        <v>#REF!</v>
      </c>
      <c r="BC4" s="72" t="e">
        <f>団体登録内容!#REF!</f>
        <v>#REF!</v>
      </c>
      <c r="BD4" s="72" t="e">
        <f>団体登録内容!#REF!</f>
        <v>#REF!</v>
      </c>
      <c r="BE4" s="72" t="e">
        <f>団体登録内容!#REF!</f>
        <v>#REF!</v>
      </c>
    </row>
    <row r="5" spans="1:57" x14ac:dyDescent="0.15">
      <c r="A5" s="72" t="e">
        <f>団体登録内容!#REF!</f>
        <v>#REF!</v>
      </c>
      <c r="B5" s="72" t="str">
        <f>団体登録内容!A5</f>
        <v>B4G0003</v>
      </c>
      <c r="C5" s="72" t="str">
        <f>団体登録内容!B5</f>
        <v>秋田県</v>
      </c>
      <c r="D5" s="72" t="str">
        <f>団体登録内容!C5</f>
        <v>バトンメイツＬｉｔｔｌｅ　Ｍｅｒｍａｉｄ</v>
      </c>
      <c r="E5" s="72" t="str">
        <f>団体登録内容!D5</f>
        <v>ばとんめいつりとる　まーめいど</v>
      </c>
      <c r="F5" s="72" t="str">
        <f>団体登録内容!E5</f>
        <v>一般</v>
      </c>
      <c r="G5" s="72" t="str">
        <f>団体登録内容!F5</f>
        <v>武藤　尚子</v>
      </c>
      <c r="H5" s="72" t="str">
        <f>団体登録内容!G5</f>
        <v>主宰</v>
      </c>
      <c r="I5" s="72" t="str">
        <f>団体登録内容!H5</f>
        <v>019-1701</v>
      </c>
      <c r="J5" s="72" t="str">
        <f>団体登録内容!I5</f>
        <v>秋田県大仙市神宮寺字大浦前</v>
      </c>
      <c r="K5" s="72" t="str">
        <f>団体登録内容!J5</f>
        <v>86-3</v>
      </c>
      <c r="L5" s="72" t="str">
        <f>団体登録内容!K5</f>
        <v>0187-72-3462</v>
      </c>
      <c r="M5" s="72" t="str">
        <f>団体登録内容!L5</f>
        <v>0187-72-3484</v>
      </c>
      <c r="N5" s="72" t="str">
        <f>団体登録内容!M5</f>
        <v>090-2798-8308</v>
      </c>
      <c r="O5" s="72" t="str">
        <f>団体登録内容!N5</f>
        <v>@</v>
      </c>
      <c r="P5" s="72" t="str">
        <f>団体登録内容!O5</f>
        <v>武藤　尚子</v>
      </c>
      <c r="Q5" s="72" t="str">
        <f>団体登録内容!P5</f>
        <v>主宰</v>
      </c>
      <c r="R5" s="72" t="str">
        <f>団体登録内容!Q5</f>
        <v>019-1701</v>
      </c>
      <c r="S5" s="72" t="str">
        <f>団体登録内容!R5</f>
        <v>秋田県大仙市神宮寺字大浦前</v>
      </c>
      <c r="T5" s="72" t="str">
        <f>団体登録内容!S5</f>
        <v>86-3</v>
      </c>
      <c r="U5" s="72" t="str">
        <f>団体登録内容!T5</f>
        <v>0187-72-3462</v>
      </c>
      <c r="V5" s="72" t="str">
        <f>団体登録内容!U5</f>
        <v>0187-72-3484</v>
      </c>
      <c r="W5" s="72" t="str">
        <f>団体登録内容!V5</f>
        <v>090-2798-8308</v>
      </c>
      <c r="X5" s="72" t="str">
        <f>団体登録内容!W5</f>
        <v>@</v>
      </c>
      <c r="Y5" s="72">
        <f>団体登録内容!X5</f>
        <v>42843</v>
      </c>
      <c r="Z5" s="72">
        <f>団体登録内容!Y5</f>
        <v>21</v>
      </c>
      <c r="AA5" s="72">
        <f>団体登録内容!Z5</f>
        <v>42852</v>
      </c>
      <c r="AB5" s="72">
        <f>団体登録内容!AA5</f>
        <v>2</v>
      </c>
      <c r="AC5" s="72" t="str">
        <f>団体登録内容!AB5</f>
        <v/>
      </c>
      <c r="AD5" s="72" t="str">
        <f>団体登録内容!AC5</f>
        <v/>
      </c>
      <c r="AE5" s="72" t="str">
        <f>団体登録内容!AD5</f>
        <v/>
      </c>
      <c r="AF5" s="72" t="str">
        <f>団体登録内容!AE5</f>
        <v/>
      </c>
      <c r="AG5" s="72" t="str">
        <f>団体登録内容!AF5</f>
        <v/>
      </c>
      <c r="AH5" s="72" t="str">
        <f>団体登録内容!AG5</f>
        <v/>
      </c>
      <c r="AI5" s="72" t="str">
        <f>団体登録内容!AH5</f>
        <v/>
      </c>
      <c r="AJ5" s="72" t="str">
        <f>団体登録内容!AI5</f>
        <v/>
      </c>
      <c r="AK5" s="72" t="str">
        <f>団体登録内容!AJ5</f>
        <v/>
      </c>
      <c r="AL5" s="72" t="str">
        <f>団体登録内容!AK5</f>
        <v/>
      </c>
      <c r="AM5" s="72">
        <f>団体登録内容!AL5</f>
        <v>23</v>
      </c>
      <c r="AN5" s="72">
        <f>団体登録内容!AM5</f>
        <v>23</v>
      </c>
      <c r="AO5" s="72" t="str">
        <f>団体登録内容!AN5</f>
        <v/>
      </c>
      <c r="AP5" s="72">
        <f>団体登録内容!AO5</f>
        <v>0</v>
      </c>
      <c r="AQ5" s="72">
        <f>団体登録内容!AP5</f>
        <v>0</v>
      </c>
      <c r="AR5" s="72">
        <f>団体登録内容!AQ5</f>
        <v>23</v>
      </c>
      <c r="AS5" s="72">
        <f>団体登録内容!AR5</f>
        <v>42843</v>
      </c>
      <c r="AT5" s="72" t="e">
        <f>団体登録内容!#REF!</f>
        <v>#REF!</v>
      </c>
      <c r="AU5" s="72" t="e">
        <f>団体登録内容!#REF!</f>
        <v>#REF!</v>
      </c>
      <c r="AV5" s="72" t="e">
        <f>団体登録内容!#REF!</f>
        <v>#REF!</v>
      </c>
      <c r="AW5" s="72" t="e">
        <f>団体登録内容!#REF!</f>
        <v>#REF!</v>
      </c>
      <c r="AX5" s="72" t="e">
        <f>団体登録内容!#REF!</f>
        <v>#REF!</v>
      </c>
      <c r="AY5" s="72" t="e">
        <f>団体登録内容!#REF!</f>
        <v>#REF!</v>
      </c>
      <c r="AZ5" s="72" t="e">
        <f>団体登録内容!#REF!</f>
        <v>#REF!</v>
      </c>
      <c r="BA5" s="72" t="e">
        <f>団体登録内容!#REF!</f>
        <v>#REF!</v>
      </c>
      <c r="BB5" s="72" t="e">
        <f>団体登録内容!#REF!</f>
        <v>#REF!</v>
      </c>
      <c r="BC5" s="72" t="e">
        <f>団体登録内容!#REF!</f>
        <v>#REF!</v>
      </c>
      <c r="BD5" s="72" t="e">
        <f>団体登録内容!#REF!</f>
        <v>#REF!</v>
      </c>
      <c r="BE5" s="72" t="e">
        <f>団体登録内容!#REF!</f>
        <v>#REF!</v>
      </c>
    </row>
    <row r="6" spans="1:57" x14ac:dyDescent="0.15">
      <c r="A6" s="72" t="e">
        <f>団体登録内容!#REF!</f>
        <v>#REF!</v>
      </c>
      <c r="B6" s="72" t="str">
        <f>団体登録内容!A6</f>
        <v>B5G0004</v>
      </c>
      <c r="C6" s="72" t="str">
        <f>団体登録内容!B6</f>
        <v>山形県</v>
      </c>
      <c r="D6" s="72" t="str">
        <f>団体登録内容!C6</f>
        <v>鶴岡バトンスクールＲａｙ</v>
      </c>
      <c r="E6" s="72" t="str">
        <f>団体登録内容!D6</f>
        <v>つるおかばとんすくーるれい</v>
      </c>
      <c r="F6" s="72" t="str">
        <f>団体登録内容!E6</f>
        <v>一般</v>
      </c>
      <c r="G6" s="72" t="str">
        <f>団体登録内容!F6</f>
        <v>堀江　千佳子</v>
      </c>
      <c r="H6" s="72">
        <f>団体登録内容!G6</f>
        <v>0</v>
      </c>
      <c r="I6" s="72" t="str">
        <f>団体登録内容!H6</f>
        <v>997-0824</v>
      </c>
      <c r="J6" s="72" t="str">
        <f>団体登録内容!I6</f>
        <v>山形県鶴岡市日枝</v>
      </c>
      <c r="K6" s="72" t="str">
        <f>団体登録内容!J6</f>
        <v>字鳥居上55-5</v>
      </c>
      <c r="L6" s="72" t="str">
        <f>団体登録内容!K6</f>
        <v>0235-25-3191</v>
      </c>
      <c r="M6" s="72" t="str">
        <f>団体登録内容!L6</f>
        <v>0235-25-3191</v>
      </c>
      <c r="N6" s="72" t="str">
        <f>団体登録内容!M6</f>
        <v>090-8787-3938</v>
      </c>
      <c r="O6" s="72">
        <f>団体登録内容!N6</f>
        <v>0</v>
      </c>
      <c r="P6" s="72" t="str">
        <f>団体登録内容!O6</f>
        <v>浅沼　夏奈</v>
      </c>
      <c r="Q6" s="72">
        <f>団体登録内容!P6</f>
        <v>0</v>
      </c>
      <c r="R6" s="72" t="str">
        <f>団体登録内容!Q6</f>
        <v>997-0032</v>
      </c>
      <c r="S6" s="72" t="str">
        <f>団体登録内容!R6</f>
        <v>山形県鶴岡市上畑町</v>
      </c>
      <c r="T6" s="72" t="str">
        <f>団体登録内容!S6</f>
        <v>8-62-1</v>
      </c>
      <c r="U6" s="72" t="str">
        <f>団体登録内容!T6</f>
        <v>0235-22-8146</v>
      </c>
      <c r="V6" s="72" t="str">
        <f>団体登録内容!U6</f>
        <v>0235-22-8146</v>
      </c>
      <c r="W6" s="72" t="str">
        <f>団体登録内容!V6</f>
        <v>080-1832-1702</v>
      </c>
      <c r="X6" s="72" t="str">
        <f>団体登録内容!W6</f>
        <v/>
      </c>
      <c r="Y6" s="72">
        <f>団体登録内容!X6</f>
        <v>42844</v>
      </c>
      <c r="Z6" s="72">
        <f>団体登録内容!Y6</f>
        <v>6</v>
      </c>
      <c r="AA6" s="72" t="str">
        <f>団体登録内容!Z6</f>
        <v/>
      </c>
      <c r="AB6" s="72" t="str">
        <f>団体登録内容!AA6</f>
        <v/>
      </c>
      <c r="AC6" s="72" t="str">
        <f>団体登録内容!AB6</f>
        <v/>
      </c>
      <c r="AD6" s="72" t="str">
        <f>団体登録内容!AC6</f>
        <v/>
      </c>
      <c r="AE6" s="72" t="str">
        <f>団体登録内容!AD6</f>
        <v/>
      </c>
      <c r="AF6" s="72" t="str">
        <f>団体登録内容!AE6</f>
        <v/>
      </c>
      <c r="AG6" s="72" t="str">
        <f>団体登録内容!AF6</f>
        <v/>
      </c>
      <c r="AH6" s="72" t="str">
        <f>団体登録内容!AG6</f>
        <v/>
      </c>
      <c r="AI6" s="72" t="str">
        <f>団体登録内容!AH6</f>
        <v/>
      </c>
      <c r="AJ6" s="72" t="str">
        <f>団体登録内容!AI6</f>
        <v/>
      </c>
      <c r="AK6" s="72" t="str">
        <f>団体登録内容!AJ6</f>
        <v/>
      </c>
      <c r="AL6" s="72" t="str">
        <f>団体登録内容!AK6</f>
        <v/>
      </c>
      <c r="AM6" s="72">
        <f>団体登録内容!AL6</f>
        <v>6</v>
      </c>
      <c r="AN6" s="72">
        <f>団体登録内容!AM6</f>
        <v>6</v>
      </c>
      <c r="AO6" s="72" t="str">
        <f>団体登録内容!AN6</f>
        <v/>
      </c>
      <c r="AP6" s="72">
        <f>団体登録内容!AO6</f>
        <v>0</v>
      </c>
      <c r="AQ6" s="72">
        <f>団体登録内容!AP6</f>
        <v>0</v>
      </c>
      <c r="AR6" s="72">
        <f>団体登録内容!AQ6</f>
        <v>6</v>
      </c>
      <c r="AS6" s="72">
        <f>団体登録内容!AR6</f>
        <v>42844</v>
      </c>
      <c r="AT6" s="72" t="e">
        <f>団体登録内容!#REF!</f>
        <v>#REF!</v>
      </c>
      <c r="AU6" s="72" t="e">
        <f>団体登録内容!#REF!</f>
        <v>#REF!</v>
      </c>
      <c r="AV6" s="72" t="e">
        <f>団体登録内容!#REF!</f>
        <v>#REF!</v>
      </c>
      <c r="AW6" s="72" t="e">
        <f>団体登録内容!#REF!</f>
        <v>#REF!</v>
      </c>
      <c r="AX6" s="72" t="e">
        <f>団体登録内容!#REF!</f>
        <v>#REF!</v>
      </c>
      <c r="AY6" s="72" t="e">
        <f>団体登録内容!#REF!</f>
        <v>#REF!</v>
      </c>
      <c r="AZ6" s="72" t="e">
        <f>団体登録内容!#REF!</f>
        <v>#REF!</v>
      </c>
      <c r="BA6" s="72" t="e">
        <f>団体登録内容!#REF!</f>
        <v>#REF!</v>
      </c>
      <c r="BB6" s="72" t="e">
        <f>団体登録内容!#REF!</f>
        <v>#REF!</v>
      </c>
      <c r="BC6" s="72" t="e">
        <f>団体登録内容!#REF!</f>
        <v>#REF!</v>
      </c>
      <c r="BD6" s="72" t="e">
        <f>団体登録内容!#REF!</f>
        <v>#REF!</v>
      </c>
      <c r="BE6" s="72" t="e">
        <f>団体登録内容!#REF!</f>
        <v>#REF!</v>
      </c>
    </row>
    <row r="7" spans="1:57" x14ac:dyDescent="0.15">
      <c r="A7" s="72" t="e">
        <f>団体登録内容!#REF!</f>
        <v>#REF!</v>
      </c>
      <c r="B7" s="72" t="str">
        <f>団体登録内容!A7</f>
        <v>B4D0005</v>
      </c>
      <c r="C7" s="72" t="str">
        <f>団体登録内容!B7</f>
        <v>秋田県</v>
      </c>
      <c r="D7" s="72" t="str">
        <f>団体登録内容!C7</f>
        <v>秋田市立山王中学校バトン部</v>
      </c>
      <c r="E7" s="72" t="str">
        <f>団体登録内容!D7</f>
        <v>あきたしりつさんのうちゅうがっこうばとんぶ</v>
      </c>
      <c r="F7" s="72" t="str">
        <f>団体登録内容!E7</f>
        <v>中学校</v>
      </c>
      <c r="G7" s="72" t="str">
        <f>団体登録内容!F7</f>
        <v>佐藤　薫</v>
      </c>
      <c r="H7" s="72" t="str">
        <f>団体登録内容!G7</f>
        <v>校長</v>
      </c>
      <c r="I7" s="72" t="str">
        <f>団体登録内容!H7</f>
        <v>010-0951</v>
      </c>
      <c r="J7" s="72" t="str">
        <f>団体登録内容!I7</f>
        <v>秋田県秋田市山王</v>
      </c>
      <c r="K7" s="72" t="str">
        <f>団体登録内容!J7</f>
        <v>3-1-24</v>
      </c>
      <c r="L7" s="72" t="str">
        <f>団体登録内容!K7</f>
        <v>018-823-8361</v>
      </c>
      <c r="M7" s="72" t="str">
        <f>団体登録内容!L7</f>
        <v>018-823-8363</v>
      </c>
      <c r="N7" s="72">
        <f>団体登録内容!M7</f>
        <v>0</v>
      </c>
      <c r="O7" s="72">
        <f>団体登録内容!N7</f>
        <v>0</v>
      </c>
      <c r="P7" s="72" t="str">
        <f>団体登録内容!O7</f>
        <v>小笠原　仁子</v>
      </c>
      <c r="Q7" s="72">
        <f>団体登録内容!P7</f>
        <v>0</v>
      </c>
      <c r="R7" s="72" t="str">
        <f>団体登録内容!Q7</f>
        <v>010-0951</v>
      </c>
      <c r="S7" s="72" t="str">
        <f>団体登録内容!R7</f>
        <v>秋田県秋田市山王</v>
      </c>
      <c r="T7" s="72" t="str">
        <f>団体登録内容!S7</f>
        <v>3-1-24</v>
      </c>
      <c r="U7" s="72" t="str">
        <f>団体登録内容!T7</f>
        <v>018-823-8361</v>
      </c>
      <c r="V7" s="72" t="str">
        <f>団体登録内容!U7</f>
        <v>018-823-8363</v>
      </c>
      <c r="W7" s="72">
        <f>団体登録内容!V7</f>
        <v>0</v>
      </c>
      <c r="X7" s="72" t="str">
        <f>団体登録内容!W7</f>
        <v/>
      </c>
      <c r="Y7" s="72">
        <f>団体登録内容!X7</f>
        <v>42870</v>
      </c>
      <c r="Z7" s="72">
        <f>団体登録内容!Y7</f>
        <v>20</v>
      </c>
      <c r="AA7" s="72" t="str">
        <f>団体登録内容!Z7</f>
        <v/>
      </c>
      <c r="AB7" s="72" t="str">
        <f>団体登録内容!AA7</f>
        <v/>
      </c>
      <c r="AC7" s="72" t="str">
        <f>団体登録内容!AB7</f>
        <v/>
      </c>
      <c r="AD7" s="72" t="str">
        <f>団体登録内容!AC7</f>
        <v/>
      </c>
      <c r="AE7" s="72" t="str">
        <f>団体登録内容!AD7</f>
        <v/>
      </c>
      <c r="AF7" s="72" t="str">
        <f>団体登録内容!AE7</f>
        <v/>
      </c>
      <c r="AG7" s="72" t="str">
        <f>団体登録内容!AF7</f>
        <v/>
      </c>
      <c r="AH7" s="72" t="str">
        <f>団体登録内容!AG7</f>
        <v/>
      </c>
      <c r="AI7" s="72" t="str">
        <f>団体登録内容!AH7</f>
        <v/>
      </c>
      <c r="AJ7" s="72" t="str">
        <f>団体登録内容!AI7</f>
        <v/>
      </c>
      <c r="AK7" s="72" t="str">
        <f>団体登録内容!AJ7</f>
        <v/>
      </c>
      <c r="AL7" s="72" t="str">
        <f>団体登録内容!AK7</f>
        <v/>
      </c>
      <c r="AM7" s="72">
        <f>団体登録内容!AL7</f>
        <v>20</v>
      </c>
      <c r="AN7" s="72">
        <f>団体登録内容!AM7</f>
        <v>20</v>
      </c>
      <c r="AO7" s="72" t="str">
        <f>団体登録内容!AN7</f>
        <v/>
      </c>
      <c r="AP7" s="72">
        <f>団体登録内容!AO7</f>
        <v>0</v>
      </c>
      <c r="AQ7" s="72">
        <f>団体登録内容!AP7</f>
        <v>0</v>
      </c>
      <c r="AR7" s="72">
        <f>団体登録内容!AQ7</f>
        <v>20</v>
      </c>
      <c r="AS7" s="72">
        <f>団体登録内容!AR7</f>
        <v>42870</v>
      </c>
      <c r="AT7" s="72" t="e">
        <f>団体登録内容!#REF!</f>
        <v>#REF!</v>
      </c>
      <c r="AU7" s="72" t="e">
        <f>団体登録内容!#REF!</f>
        <v>#REF!</v>
      </c>
      <c r="AV7" s="72" t="e">
        <f>団体登録内容!#REF!</f>
        <v>#REF!</v>
      </c>
      <c r="AW7" s="72" t="e">
        <f>団体登録内容!#REF!</f>
        <v>#REF!</v>
      </c>
      <c r="AX7" s="72" t="e">
        <f>団体登録内容!#REF!</f>
        <v>#REF!</v>
      </c>
      <c r="AY7" s="72" t="e">
        <f>団体登録内容!#REF!</f>
        <v>#REF!</v>
      </c>
      <c r="AZ7" s="72" t="e">
        <f>団体登録内容!#REF!</f>
        <v>#REF!</v>
      </c>
      <c r="BA7" s="72" t="e">
        <f>団体登録内容!#REF!</f>
        <v>#REF!</v>
      </c>
      <c r="BB7" s="72" t="e">
        <f>団体登録内容!#REF!</f>
        <v>#REF!</v>
      </c>
      <c r="BC7" s="72" t="e">
        <f>団体登録内容!#REF!</f>
        <v>#REF!</v>
      </c>
      <c r="BD7" s="72" t="e">
        <f>団体登録内容!#REF!</f>
        <v>#REF!</v>
      </c>
      <c r="BE7" s="72" t="e">
        <f>団体登録内容!#REF!</f>
        <v>#REF!</v>
      </c>
    </row>
    <row r="8" spans="1:57" x14ac:dyDescent="0.15">
      <c r="A8" s="72" t="e">
        <f>団体登録内容!#REF!</f>
        <v>#REF!</v>
      </c>
      <c r="B8" s="72" t="str">
        <f>団体登録内容!A8</f>
        <v>B5G0006</v>
      </c>
      <c r="C8" s="72" t="str">
        <f>団体登録内容!B8</f>
        <v>山形県</v>
      </c>
      <c r="D8" s="72" t="str">
        <f>団体登録内容!C8</f>
        <v>鶴岡Ｂａｔｏｎ　Ｓｔｕｄｉｏ　Ａｌｉｃｅ</v>
      </c>
      <c r="E8" s="72" t="str">
        <f>団体登録内容!D8</f>
        <v>つるおかばとん　すたじお　ありす</v>
      </c>
      <c r="F8" s="72" t="str">
        <f>団体登録内容!E8</f>
        <v>一般</v>
      </c>
      <c r="G8" s="72" t="str">
        <f>団体登録内容!F8</f>
        <v>五戸　宏美</v>
      </c>
      <c r="H8" s="72">
        <f>団体登録内容!G8</f>
        <v>0</v>
      </c>
      <c r="I8" s="72" t="str">
        <f>団体登録内容!H8</f>
        <v>997-0826</v>
      </c>
      <c r="J8" s="72" t="str">
        <f>団体登録内容!I8</f>
        <v>山形県鶴岡市美原町</v>
      </c>
      <c r="K8" s="72" t="str">
        <f>団体登録内容!J8</f>
        <v>20-17</v>
      </c>
      <c r="L8" s="72">
        <f>団体登録内容!K8</f>
        <v>0</v>
      </c>
      <c r="M8" s="72">
        <f>団体登録内容!L8</f>
        <v>0</v>
      </c>
      <c r="N8" s="72" t="str">
        <f>団体登録内容!M8</f>
        <v>090-2605-2330</v>
      </c>
      <c r="O8" s="72">
        <f>団体登録内容!N8</f>
        <v>0</v>
      </c>
      <c r="P8" s="72" t="str">
        <f>団体登録内容!O8</f>
        <v>浅沼　夏奈</v>
      </c>
      <c r="Q8" s="72">
        <f>団体登録内容!P8</f>
        <v>0</v>
      </c>
      <c r="R8" s="72" t="str">
        <f>団体登録内容!Q8</f>
        <v>997-0032</v>
      </c>
      <c r="S8" s="72" t="str">
        <f>団体登録内容!R8</f>
        <v>山形県鶴岡市上畑町</v>
      </c>
      <c r="T8" s="72" t="str">
        <f>団体登録内容!S8</f>
        <v>8-62-1</v>
      </c>
      <c r="U8" s="72" t="str">
        <f>団体登録内容!T8</f>
        <v>0235-22-8146</v>
      </c>
      <c r="V8" s="72" t="str">
        <f>団体登録内容!U8</f>
        <v>0235-22-8146</v>
      </c>
      <c r="W8" s="72" t="str">
        <f>団体登録内容!V8</f>
        <v>080-1832-1702</v>
      </c>
      <c r="X8" s="72">
        <f>団体登録内容!W8</f>
        <v>0</v>
      </c>
      <c r="Y8" s="72" t="str">
        <f>団体登録内容!X8</f>
        <v/>
      </c>
      <c r="Z8" s="72" t="str">
        <f>団体登録内容!Y8</f>
        <v/>
      </c>
      <c r="AA8" s="72" t="str">
        <f>団体登録内容!Z8</f>
        <v/>
      </c>
      <c r="AB8" s="72" t="str">
        <f>団体登録内容!AA8</f>
        <v/>
      </c>
      <c r="AC8" s="72" t="str">
        <f>団体登録内容!AB8</f>
        <v/>
      </c>
      <c r="AD8" s="72" t="str">
        <f>団体登録内容!AC8</f>
        <v/>
      </c>
      <c r="AE8" s="72" t="str">
        <f>団体登録内容!AD8</f>
        <v/>
      </c>
      <c r="AF8" s="72" t="str">
        <f>団体登録内容!AE8</f>
        <v/>
      </c>
      <c r="AG8" s="72" t="str">
        <f>団体登録内容!AF8</f>
        <v/>
      </c>
      <c r="AH8" s="72" t="str">
        <f>団体登録内容!AG8</f>
        <v/>
      </c>
      <c r="AI8" s="72" t="str">
        <f>団体登録内容!AH8</f>
        <v/>
      </c>
      <c r="AJ8" s="72" t="str">
        <f>団体登録内容!AI8</f>
        <v/>
      </c>
      <c r="AK8" s="72" t="str">
        <f>団体登録内容!AJ8</f>
        <v/>
      </c>
      <c r="AL8" s="72" t="str">
        <f>団体登録内容!AK8</f>
        <v/>
      </c>
      <c r="AM8" s="72">
        <f>団体登録内容!AL8</f>
        <v>0</v>
      </c>
      <c r="AN8" s="72">
        <f>団体登録内容!AM8</f>
        <v>0</v>
      </c>
      <c r="AO8" s="72" t="str">
        <f>団体登録内容!AN8</f>
        <v/>
      </c>
      <c r="AP8" s="72">
        <f>団体登録内容!AO8</f>
        <v>0</v>
      </c>
      <c r="AQ8" s="72">
        <f>団体登録内容!AP8</f>
        <v>0</v>
      </c>
      <c r="AR8" s="72">
        <f>団体登録内容!AQ8</f>
        <v>0</v>
      </c>
      <c r="AS8" s="72" t="str">
        <f>団体登録内容!AR8</f>
        <v/>
      </c>
      <c r="AT8" s="72" t="e">
        <f>団体登録内容!#REF!</f>
        <v>#REF!</v>
      </c>
      <c r="AU8" s="72" t="e">
        <f>団体登録内容!#REF!</f>
        <v>#REF!</v>
      </c>
      <c r="AV8" s="72" t="e">
        <f>団体登録内容!#REF!</f>
        <v>#REF!</v>
      </c>
      <c r="AW8" s="72" t="e">
        <f>団体登録内容!#REF!</f>
        <v>#REF!</v>
      </c>
      <c r="AX8" s="72" t="e">
        <f>団体登録内容!#REF!</f>
        <v>#REF!</v>
      </c>
      <c r="AY8" s="72" t="e">
        <f>団体登録内容!#REF!</f>
        <v>#REF!</v>
      </c>
      <c r="AZ8" s="72" t="e">
        <f>団体登録内容!#REF!</f>
        <v>#REF!</v>
      </c>
      <c r="BA8" s="72" t="e">
        <f>団体登録内容!#REF!</f>
        <v>#REF!</v>
      </c>
      <c r="BB8" s="72" t="e">
        <f>団体登録内容!#REF!</f>
        <v>#REF!</v>
      </c>
      <c r="BC8" s="72" t="e">
        <f>団体登録内容!#REF!</f>
        <v>#REF!</v>
      </c>
      <c r="BD8" s="72" t="e">
        <f>団体登録内容!#REF!</f>
        <v>#REF!</v>
      </c>
      <c r="BE8" s="72" t="e">
        <f>団体登録内容!#REF!</f>
        <v>#REF!</v>
      </c>
    </row>
    <row r="9" spans="1:57" x14ac:dyDescent="0.15">
      <c r="A9" s="72" t="e">
        <f>団体登録内容!#REF!</f>
        <v>#REF!</v>
      </c>
      <c r="B9" s="72" t="str">
        <f>団体登録内容!A9</f>
        <v>B5G0007</v>
      </c>
      <c r="C9" s="72" t="str">
        <f>団体登録内容!B9</f>
        <v>山形県</v>
      </c>
      <c r="D9" s="72" t="str">
        <f>団体登録内容!C9</f>
        <v>山形ジュニアバトントワリングスクール</v>
      </c>
      <c r="E9" s="72" t="str">
        <f>団体登録内容!D9</f>
        <v>やまがたじゅにあばとんとわりんぐすくーる</v>
      </c>
      <c r="F9" s="72" t="str">
        <f>団体登録内容!E9</f>
        <v>一般</v>
      </c>
      <c r="G9" s="72" t="str">
        <f>団体登録内容!F9</f>
        <v>後藤　美佐</v>
      </c>
      <c r="H9" s="72" t="str">
        <f>団体登録内容!G9</f>
        <v>代表</v>
      </c>
      <c r="I9" s="72" t="str">
        <f>団体登録内容!H9</f>
        <v>997-0821</v>
      </c>
      <c r="J9" s="72" t="str">
        <f>団体登録内容!I9</f>
        <v>山形県鶴岡市三光町</v>
      </c>
      <c r="K9" s="72" t="str">
        <f>団体登録内容!J9</f>
        <v>8-20A</v>
      </c>
      <c r="L9" s="72" t="str">
        <f>団体登録内容!K9</f>
        <v>0235-22-8146</v>
      </c>
      <c r="M9" s="72" t="str">
        <f>団体登録内容!L9</f>
        <v>0235-22-8146</v>
      </c>
      <c r="N9" s="72" t="str">
        <f>団体登録内容!M9</f>
        <v>080-1832-1702</v>
      </c>
      <c r="O9" s="72">
        <f>団体登録内容!N9</f>
        <v>0</v>
      </c>
      <c r="P9" s="72" t="str">
        <f>団体登録内容!O9</f>
        <v>浅沼　夏奈</v>
      </c>
      <c r="Q9" s="72">
        <f>団体登録内容!P9</f>
        <v>0</v>
      </c>
      <c r="R9" s="72" t="str">
        <f>団体登録内容!Q9</f>
        <v>997-0032</v>
      </c>
      <c r="S9" s="72" t="str">
        <f>団体登録内容!R9</f>
        <v>山形県鶴岡市上畑町</v>
      </c>
      <c r="T9" s="72" t="str">
        <f>団体登録内容!S9</f>
        <v>8-62-1</v>
      </c>
      <c r="U9" s="72" t="str">
        <f>団体登録内容!T9</f>
        <v>0235-22-8146</v>
      </c>
      <c r="V9" s="72" t="str">
        <f>団体登録内容!U9</f>
        <v>0235-22-8146</v>
      </c>
      <c r="W9" s="72" t="str">
        <f>団体登録内容!V9</f>
        <v>080-1832-1702</v>
      </c>
      <c r="X9" s="72" t="str">
        <f>団体登録内容!W9</f>
        <v/>
      </c>
      <c r="Y9" s="72">
        <f>団体登録内容!X9</f>
        <v>42844</v>
      </c>
      <c r="Z9" s="72">
        <f>団体登録内容!Y9</f>
        <v>6</v>
      </c>
      <c r="AA9" s="72" t="str">
        <f>団体登録内容!Z9</f>
        <v/>
      </c>
      <c r="AB9" s="72" t="str">
        <f>団体登録内容!AA9</f>
        <v/>
      </c>
      <c r="AC9" s="72" t="str">
        <f>団体登録内容!AB9</f>
        <v/>
      </c>
      <c r="AD9" s="72" t="str">
        <f>団体登録内容!AC9</f>
        <v/>
      </c>
      <c r="AE9" s="72" t="str">
        <f>団体登録内容!AD9</f>
        <v/>
      </c>
      <c r="AF9" s="72" t="str">
        <f>団体登録内容!AE9</f>
        <v/>
      </c>
      <c r="AG9" s="72" t="str">
        <f>団体登録内容!AF9</f>
        <v/>
      </c>
      <c r="AH9" s="72" t="str">
        <f>団体登録内容!AG9</f>
        <v/>
      </c>
      <c r="AI9" s="72" t="str">
        <f>団体登録内容!AH9</f>
        <v/>
      </c>
      <c r="AJ9" s="72" t="str">
        <f>団体登録内容!AI9</f>
        <v/>
      </c>
      <c r="AK9" s="72" t="str">
        <f>団体登録内容!AJ9</f>
        <v/>
      </c>
      <c r="AL9" s="72" t="str">
        <f>団体登録内容!AK9</f>
        <v/>
      </c>
      <c r="AM9" s="72">
        <f>団体登録内容!AL9</f>
        <v>6</v>
      </c>
      <c r="AN9" s="72">
        <f>団体登録内容!AM9</f>
        <v>6</v>
      </c>
      <c r="AO9" s="72" t="str">
        <f>団体登録内容!AN9</f>
        <v/>
      </c>
      <c r="AP9" s="72">
        <f>団体登録内容!AO9</f>
        <v>0</v>
      </c>
      <c r="AQ9" s="72">
        <f>団体登録内容!AP9</f>
        <v>0</v>
      </c>
      <c r="AR9" s="72">
        <f>団体登録内容!AQ9</f>
        <v>6</v>
      </c>
      <c r="AS9" s="72">
        <f>団体登録内容!AR9</f>
        <v>42844</v>
      </c>
      <c r="AT9" s="72" t="e">
        <f>団体登録内容!#REF!</f>
        <v>#REF!</v>
      </c>
      <c r="AU9" s="72" t="e">
        <f>団体登録内容!#REF!</f>
        <v>#REF!</v>
      </c>
      <c r="AV9" s="72" t="e">
        <f>団体登録内容!#REF!</f>
        <v>#REF!</v>
      </c>
      <c r="AW9" s="72" t="e">
        <f>団体登録内容!#REF!</f>
        <v>#REF!</v>
      </c>
      <c r="AX9" s="72" t="e">
        <f>団体登録内容!#REF!</f>
        <v>#REF!</v>
      </c>
      <c r="AY9" s="72" t="e">
        <f>団体登録内容!#REF!</f>
        <v>#REF!</v>
      </c>
      <c r="AZ9" s="72" t="e">
        <f>団体登録内容!#REF!</f>
        <v>#REF!</v>
      </c>
      <c r="BA9" s="72" t="e">
        <f>団体登録内容!#REF!</f>
        <v>#REF!</v>
      </c>
      <c r="BB9" s="72" t="e">
        <f>団体登録内容!#REF!</f>
        <v>#REF!</v>
      </c>
      <c r="BC9" s="72" t="e">
        <f>団体登録内容!#REF!</f>
        <v>#REF!</v>
      </c>
      <c r="BD9" s="72" t="e">
        <f>団体登録内容!#REF!</f>
        <v>#REF!</v>
      </c>
      <c r="BE9" s="72" t="e">
        <f>団体登録内容!#REF!</f>
        <v>#REF!</v>
      </c>
    </row>
    <row r="10" spans="1:57" x14ac:dyDescent="0.15">
      <c r="A10" s="72" t="e">
        <f>団体登録内容!#REF!</f>
        <v>#REF!</v>
      </c>
      <c r="B10" s="72" t="str">
        <f>団体登録内容!A10</f>
        <v>B1E0008</v>
      </c>
      <c r="C10" s="72" t="str">
        <f>団体登録内容!B10</f>
        <v>青森県</v>
      </c>
      <c r="D10" s="72" t="str">
        <f>団体登録内容!C10</f>
        <v>千葉学園高等学校バトン部</v>
      </c>
      <c r="E10" s="72" t="str">
        <f>団体登録内容!D10</f>
        <v>ちばがくえんこうとうがっこうばとんぶ</v>
      </c>
      <c r="F10" s="72" t="str">
        <f>団体登録内容!E10</f>
        <v>高等学校</v>
      </c>
      <c r="G10" s="72" t="str">
        <f>団体登録内容!F10</f>
        <v>千葉　満</v>
      </c>
      <c r="H10" s="72" t="str">
        <f>団体登録内容!G10</f>
        <v>校長</v>
      </c>
      <c r="I10" s="72" t="str">
        <f>団体登録内容!H10</f>
        <v>031-0001</v>
      </c>
      <c r="J10" s="72" t="str">
        <f>団体登録内容!I10</f>
        <v>青森県八戸市類家</v>
      </c>
      <c r="K10" s="72" t="str">
        <f>団体登録内容!J10</f>
        <v>1-1-11</v>
      </c>
      <c r="L10" s="72" t="str">
        <f>団体登録内容!K10</f>
        <v>0178-43-4321</v>
      </c>
      <c r="M10" s="72" t="str">
        <f>団体登録内容!L10</f>
        <v>0178-43-8898</v>
      </c>
      <c r="N10" s="72">
        <f>団体登録内容!M10</f>
        <v>0</v>
      </c>
      <c r="O10" s="72">
        <f>団体登録内容!N10</f>
        <v>0</v>
      </c>
      <c r="P10" s="72" t="str">
        <f>団体登録内容!O10</f>
        <v>本戸　靖子</v>
      </c>
      <c r="Q10" s="72">
        <f>団体登録内容!P10</f>
        <v>0</v>
      </c>
      <c r="R10" s="72" t="str">
        <f>団体登録内容!Q10</f>
        <v>031-0001</v>
      </c>
      <c r="S10" s="72" t="str">
        <f>団体登録内容!R10</f>
        <v>青森県八戸市類家</v>
      </c>
      <c r="T10" s="72" t="str">
        <f>団体登録内容!S10</f>
        <v>1-1-11</v>
      </c>
      <c r="U10" s="72" t="str">
        <f>団体登録内容!T10</f>
        <v>0178-43-4321</v>
      </c>
      <c r="V10" s="72" t="str">
        <f>団体登録内容!U10</f>
        <v>0178-43-8898</v>
      </c>
      <c r="W10" s="72" t="str">
        <f>団体登録内容!V10</f>
        <v>080-5558-1522</v>
      </c>
      <c r="X10" s="72" t="str">
        <f>団体登録内容!W10</f>
        <v/>
      </c>
      <c r="Y10" s="72">
        <f>団体登録内容!X10</f>
        <v>42866</v>
      </c>
      <c r="Z10" s="72">
        <f>団体登録内容!Y10</f>
        <v>10</v>
      </c>
      <c r="AA10" s="72" t="str">
        <f>団体登録内容!Z10</f>
        <v/>
      </c>
      <c r="AB10" s="72" t="str">
        <f>団体登録内容!AA10</f>
        <v/>
      </c>
      <c r="AC10" s="72" t="str">
        <f>団体登録内容!AB10</f>
        <v/>
      </c>
      <c r="AD10" s="72" t="str">
        <f>団体登録内容!AC10</f>
        <v/>
      </c>
      <c r="AE10" s="72" t="str">
        <f>団体登録内容!AD10</f>
        <v/>
      </c>
      <c r="AF10" s="72" t="str">
        <f>団体登録内容!AE10</f>
        <v/>
      </c>
      <c r="AG10" s="72" t="str">
        <f>団体登録内容!AF10</f>
        <v/>
      </c>
      <c r="AH10" s="72" t="str">
        <f>団体登録内容!AG10</f>
        <v/>
      </c>
      <c r="AI10" s="72" t="str">
        <f>団体登録内容!AH10</f>
        <v/>
      </c>
      <c r="AJ10" s="72" t="str">
        <f>団体登録内容!AI10</f>
        <v/>
      </c>
      <c r="AK10" s="72" t="str">
        <f>団体登録内容!AJ10</f>
        <v/>
      </c>
      <c r="AL10" s="72" t="str">
        <f>団体登録内容!AK10</f>
        <v/>
      </c>
      <c r="AM10" s="72">
        <f>団体登録内容!AL10</f>
        <v>10</v>
      </c>
      <c r="AN10" s="72">
        <f>団体登録内容!AM10</f>
        <v>10</v>
      </c>
      <c r="AO10" s="72" t="str">
        <f>団体登録内容!AN10</f>
        <v/>
      </c>
      <c r="AP10" s="72">
        <f>団体登録内容!AO10</f>
        <v>0</v>
      </c>
      <c r="AQ10" s="72">
        <f>団体登録内容!AP10</f>
        <v>0</v>
      </c>
      <c r="AR10" s="72">
        <f>団体登録内容!AQ10</f>
        <v>10</v>
      </c>
      <c r="AS10" s="72">
        <f>団体登録内容!AR10</f>
        <v>42866</v>
      </c>
      <c r="AT10" s="72" t="e">
        <f>団体登録内容!#REF!</f>
        <v>#REF!</v>
      </c>
      <c r="AU10" s="72" t="e">
        <f>団体登録内容!#REF!</f>
        <v>#REF!</v>
      </c>
      <c r="AV10" s="72" t="e">
        <f>団体登録内容!#REF!</f>
        <v>#REF!</v>
      </c>
      <c r="AW10" s="72" t="e">
        <f>団体登録内容!#REF!</f>
        <v>#REF!</v>
      </c>
      <c r="AX10" s="72" t="e">
        <f>団体登録内容!#REF!</f>
        <v>#REF!</v>
      </c>
      <c r="AY10" s="72" t="e">
        <f>団体登録内容!#REF!</f>
        <v>#REF!</v>
      </c>
      <c r="AZ10" s="72" t="e">
        <f>団体登録内容!#REF!</f>
        <v>#REF!</v>
      </c>
      <c r="BA10" s="72" t="e">
        <f>団体登録内容!#REF!</f>
        <v>#REF!</v>
      </c>
      <c r="BB10" s="72" t="e">
        <f>団体登録内容!#REF!</f>
        <v>#REF!</v>
      </c>
      <c r="BC10" s="72" t="e">
        <f>団体登録内容!#REF!</f>
        <v>#REF!</v>
      </c>
      <c r="BD10" s="72" t="e">
        <f>団体登録内容!#REF!</f>
        <v>#REF!</v>
      </c>
      <c r="BE10" s="72" t="e">
        <f>団体登録内容!#REF!</f>
        <v>#REF!</v>
      </c>
    </row>
    <row r="11" spans="1:57" x14ac:dyDescent="0.15">
      <c r="A11" s="72" t="e">
        <f>団体登録内容!#REF!</f>
        <v>#REF!</v>
      </c>
      <c r="B11" s="72" t="str">
        <f>団体登録内容!A11</f>
        <v>B3G0009</v>
      </c>
      <c r="C11" s="72" t="str">
        <f>団体登録内容!B11</f>
        <v>宮城県</v>
      </c>
      <c r="D11" s="72" t="str">
        <f>団体登録内容!C11</f>
        <v>トライアングルバトンクラブ</v>
      </c>
      <c r="E11" s="72" t="str">
        <f>団体登録内容!D11</f>
        <v>とらいあんぐるばとんくらぶ</v>
      </c>
      <c r="F11" s="72" t="str">
        <f>団体登録内容!E11</f>
        <v>一般</v>
      </c>
      <c r="G11" s="72" t="str">
        <f>団体登録内容!F11</f>
        <v>植木　史子</v>
      </c>
      <c r="H11" s="72" t="str">
        <f>団体登録内容!G11</f>
        <v>主宰</v>
      </c>
      <c r="I11" s="72" t="str">
        <f>団体登録内容!H11</f>
        <v>981-0932</v>
      </c>
      <c r="J11" s="72" t="str">
        <f>団体登録内容!I11</f>
        <v>宮城県仙台市青葉区木町</v>
      </c>
      <c r="K11" s="72" t="str">
        <f>団体登録内容!J11</f>
        <v>11-7</v>
      </c>
      <c r="L11" s="72" t="str">
        <f>団体登録内容!K11</f>
        <v>022-234-0577</v>
      </c>
      <c r="M11" s="72" t="str">
        <f>団体登録内容!L11</f>
        <v>022-275-2304</v>
      </c>
      <c r="N11" s="72" t="str">
        <f>団体登録内容!M11</f>
        <v>090-8259-6702</v>
      </c>
      <c r="O11" s="72" t="str">
        <f>団体登録内容!N11</f>
        <v>@</v>
      </c>
      <c r="P11" s="72" t="str">
        <f>団体登録内容!O11</f>
        <v>植木　史子</v>
      </c>
      <c r="Q11" s="72" t="str">
        <f>団体登録内容!P11</f>
        <v>主宰</v>
      </c>
      <c r="R11" s="72" t="str">
        <f>団体登録内容!Q11</f>
        <v>981-0932</v>
      </c>
      <c r="S11" s="72" t="str">
        <f>団体登録内容!R11</f>
        <v>宮城県仙台市青葉区木町</v>
      </c>
      <c r="T11" s="72" t="str">
        <f>団体登録内容!S11</f>
        <v>11-7</v>
      </c>
      <c r="U11" s="72" t="str">
        <f>団体登録内容!T11</f>
        <v>022-234-0577</v>
      </c>
      <c r="V11" s="72" t="str">
        <f>団体登録内容!U11</f>
        <v>022-275-2304</v>
      </c>
      <c r="W11" s="72" t="str">
        <f>団体登録内容!V11</f>
        <v>090-8259-6702</v>
      </c>
      <c r="X11" s="72" t="str">
        <f>団体登録内容!W11</f>
        <v>@</v>
      </c>
      <c r="Y11" s="72" t="str">
        <f>団体登録内容!X11</f>
        <v/>
      </c>
      <c r="Z11" s="72" t="str">
        <f>団体登録内容!Y11</f>
        <v/>
      </c>
      <c r="AA11" s="72" t="str">
        <f>団体登録内容!Z11</f>
        <v/>
      </c>
      <c r="AB11" s="72" t="str">
        <f>団体登録内容!AA11</f>
        <v/>
      </c>
      <c r="AC11" s="72" t="str">
        <f>団体登録内容!AB11</f>
        <v/>
      </c>
      <c r="AD11" s="72" t="str">
        <f>団体登録内容!AC11</f>
        <v/>
      </c>
      <c r="AE11" s="72" t="str">
        <f>団体登録内容!AD11</f>
        <v/>
      </c>
      <c r="AF11" s="72" t="str">
        <f>団体登録内容!AE11</f>
        <v/>
      </c>
      <c r="AG11" s="72" t="str">
        <f>団体登録内容!AF11</f>
        <v/>
      </c>
      <c r="AH11" s="72" t="str">
        <f>団体登録内容!AG11</f>
        <v/>
      </c>
      <c r="AI11" s="72" t="str">
        <f>団体登録内容!AH11</f>
        <v/>
      </c>
      <c r="AJ11" s="72" t="str">
        <f>団体登録内容!AI11</f>
        <v/>
      </c>
      <c r="AK11" s="72" t="str">
        <f>団体登録内容!AJ11</f>
        <v/>
      </c>
      <c r="AL11" s="72" t="str">
        <f>団体登録内容!AK11</f>
        <v/>
      </c>
      <c r="AM11" s="72">
        <f>団体登録内容!AL11</f>
        <v>0</v>
      </c>
      <c r="AN11" s="72">
        <f>団体登録内容!AM11</f>
        <v>0</v>
      </c>
      <c r="AO11" s="72" t="str">
        <f>団体登録内容!AN11</f>
        <v/>
      </c>
      <c r="AP11" s="72">
        <f>団体登録内容!AO11</f>
        <v>0</v>
      </c>
      <c r="AQ11" s="72">
        <f>団体登録内容!AP11</f>
        <v>0</v>
      </c>
      <c r="AR11" s="72">
        <f>団体登録内容!AQ11</f>
        <v>0</v>
      </c>
      <c r="AS11" s="72" t="str">
        <f>団体登録内容!AR11</f>
        <v/>
      </c>
      <c r="AT11" s="72" t="e">
        <f>団体登録内容!#REF!</f>
        <v>#REF!</v>
      </c>
      <c r="AU11" s="72" t="e">
        <f>団体登録内容!#REF!</f>
        <v>#REF!</v>
      </c>
      <c r="AV11" s="72" t="e">
        <f>団体登録内容!#REF!</f>
        <v>#REF!</v>
      </c>
      <c r="AW11" s="72" t="e">
        <f>団体登録内容!#REF!</f>
        <v>#REF!</v>
      </c>
      <c r="AX11" s="72" t="e">
        <f>団体登録内容!#REF!</f>
        <v>#REF!</v>
      </c>
      <c r="AY11" s="72" t="e">
        <f>団体登録内容!#REF!</f>
        <v>#REF!</v>
      </c>
      <c r="AZ11" s="72" t="e">
        <f>団体登録内容!#REF!</f>
        <v>#REF!</v>
      </c>
      <c r="BA11" s="72" t="e">
        <f>団体登録内容!#REF!</f>
        <v>#REF!</v>
      </c>
      <c r="BB11" s="72" t="e">
        <f>団体登録内容!#REF!</f>
        <v>#REF!</v>
      </c>
      <c r="BC11" s="72" t="e">
        <f>団体登録内容!#REF!</f>
        <v>#REF!</v>
      </c>
      <c r="BD11" s="72" t="e">
        <f>団体登録内容!#REF!</f>
        <v>#REF!</v>
      </c>
      <c r="BE11" s="72" t="e">
        <f>団体登録内容!#REF!</f>
        <v>#REF!</v>
      </c>
    </row>
    <row r="12" spans="1:57" x14ac:dyDescent="0.15">
      <c r="A12" s="72" t="e">
        <f>団体登録内容!#REF!</f>
        <v>#REF!</v>
      </c>
      <c r="B12" s="72" t="str">
        <f>団体登録内容!A12</f>
        <v>退会</v>
      </c>
      <c r="C12" s="72" t="str">
        <f>団体登録内容!B12</f>
        <v>宮城県</v>
      </c>
      <c r="D12" s="72" t="str">
        <f>団体登録内容!C12</f>
        <v>トワールチームスピカ</v>
      </c>
      <c r="E12" s="72" t="str">
        <f>団体登録内容!D12</f>
        <v>とわーるちーむすぴか</v>
      </c>
      <c r="F12" s="72" t="str">
        <f>団体登録内容!E12</f>
        <v>一般</v>
      </c>
      <c r="G12" s="72" t="str">
        <f>団体登録内容!F12</f>
        <v>遠藤　かおり</v>
      </c>
      <c r="H12" s="72">
        <f>団体登録内容!G12</f>
        <v>0</v>
      </c>
      <c r="I12" s="72" t="str">
        <f>団体登録内容!H12</f>
        <v>981-3132</v>
      </c>
      <c r="J12" s="72" t="str">
        <f>団体登録内容!I12</f>
        <v>宮城県仙台市泉区将監</v>
      </c>
      <c r="K12" s="72" t="str">
        <f>団体登録内容!J12</f>
        <v>3-14-12</v>
      </c>
      <c r="L12" s="72" t="str">
        <f>団体登録内容!K12</f>
        <v>022-375-1360</v>
      </c>
      <c r="M12" s="72" t="str">
        <f>団体登録内容!L12</f>
        <v>022-375-1360</v>
      </c>
      <c r="N12" s="72" t="str">
        <f>団体登録内容!M12</f>
        <v>090-7568-1890</v>
      </c>
      <c r="O12" s="72" t="str">
        <f>団体登録内容!N12</f>
        <v>@</v>
      </c>
      <c r="P12" s="72" t="str">
        <f>団体登録内容!O12</f>
        <v>遠藤　かおり</v>
      </c>
      <c r="Q12" s="72">
        <f>団体登録内容!P12</f>
        <v>0</v>
      </c>
      <c r="R12" s="72" t="str">
        <f>団体登録内容!Q12</f>
        <v>981-3132</v>
      </c>
      <c r="S12" s="72" t="str">
        <f>団体登録内容!R12</f>
        <v>宮城県仙台市泉区将監</v>
      </c>
      <c r="T12" s="72" t="str">
        <f>団体登録内容!S12</f>
        <v>3-14-12</v>
      </c>
      <c r="U12" s="72" t="str">
        <f>団体登録内容!T12</f>
        <v>022-375-1360</v>
      </c>
      <c r="V12" s="72" t="str">
        <f>団体登録内容!U12</f>
        <v>022-375-1360</v>
      </c>
      <c r="W12" s="72" t="str">
        <f>団体登録内容!V12</f>
        <v>090-7568-1890</v>
      </c>
      <c r="X12" s="72" t="str">
        <f>団体登録内容!W12</f>
        <v>@</v>
      </c>
      <c r="Y12" s="72" t="str">
        <f>団体登録内容!X12</f>
        <v/>
      </c>
      <c r="Z12" s="72" t="str">
        <f>団体登録内容!Y12</f>
        <v/>
      </c>
      <c r="AA12" s="72" t="str">
        <f>団体登録内容!Z12</f>
        <v/>
      </c>
      <c r="AB12" s="72" t="str">
        <f>団体登録内容!AA12</f>
        <v/>
      </c>
      <c r="AC12" s="72" t="str">
        <f>団体登録内容!AB12</f>
        <v/>
      </c>
      <c r="AD12" s="72" t="str">
        <f>団体登録内容!AC12</f>
        <v/>
      </c>
      <c r="AE12" s="72" t="str">
        <f>団体登録内容!AD12</f>
        <v/>
      </c>
      <c r="AF12" s="72" t="str">
        <f>団体登録内容!AE12</f>
        <v/>
      </c>
      <c r="AG12" s="72" t="str">
        <f>団体登録内容!AF12</f>
        <v/>
      </c>
      <c r="AH12" s="72" t="str">
        <f>団体登録内容!AG12</f>
        <v/>
      </c>
      <c r="AI12" s="72" t="str">
        <f>団体登録内容!AH12</f>
        <v/>
      </c>
      <c r="AJ12" s="72" t="str">
        <f>団体登録内容!AI12</f>
        <v/>
      </c>
      <c r="AK12" s="72" t="str">
        <f>団体登録内容!AJ12</f>
        <v/>
      </c>
      <c r="AL12" s="72" t="str">
        <f>団体登録内容!AK12</f>
        <v/>
      </c>
      <c r="AM12" s="72">
        <f>団体登録内容!AL12</f>
        <v>0</v>
      </c>
      <c r="AN12" s="72">
        <f>団体登録内容!AM12</f>
        <v>0</v>
      </c>
      <c r="AO12" s="72" t="str">
        <f>団体登録内容!AN12</f>
        <v/>
      </c>
      <c r="AP12" s="72">
        <f>団体登録内容!AO12</f>
        <v>0</v>
      </c>
      <c r="AQ12" s="72">
        <f>団体登録内容!AP12</f>
        <v>0</v>
      </c>
      <c r="AR12" s="72">
        <f>団体登録内容!AQ12</f>
        <v>0</v>
      </c>
      <c r="AS12" s="72" t="str">
        <f>団体登録内容!AR12</f>
        <v/>
      </c>
      <c r="AT12" s="72" t="e">
        <f>団体登録内容!#REF!</f>
        <v>#REF!</v>
      </c>
      <c r="AU12" s="72" t="e">
        <f>団体登録内容!#REF!</f>
        <v>#REF!</v>
      </c>
      <c r="AV12" s="72" t="e">
        <f>団体登録内容!#REF!</f>
        <v>#REF!</v>
      </c>
      <c r="AW12" s="72" t="e">
        <f>団体登録内容!#REF!</f>
        <v>#REF!</v>
      </c>
      <c r="AX12" s="72" t="e">
        <f>団体登録内容!#REF!</f>
        <v>#REF!</v>
      </c>
      <c r="AY12" s="72" t="e">
        <f>団体登録内容!#REF!</f>
        <v>#REF!</v>
      </c>
      <c r="AZ12" s="72" t="e">
        <f>団体登録内容!#REF!</f>
        <v>#REF!</v>
      </c>
      <c r="BA12" s="72" t="e">
        <f>団体登録内容!#REF!</f>
        <v>#REF!</v>
      </c>
      <c r="BB12" s="72" t="e">
        <f>団体登録内容!#REF!</f>
        <v>#REF!</v>
      </c>
      <c r="BC12" s="72" t="e">
        <f>団体登録内容!#REF!</f>
        <v>#REF!</v>
      </c>
      <c r="BD12" s="72" t="e">
        <f>団体登録内容!#REF!</f>
        <v>#REF!</v>
      </c>
      <c r="BE12" s="72" t="e">
        <f>団体登録内容!#REF!</f>
        <v>#REF!</v>
      </c>
    </row>
    <row r="13" spans="1:57" x14ac:dyDescent="0.15">
      <c r="A13" s="72" t="e">
        <f>団体登録内容!#REF!</f>
        <v>#REF!</v>
      </c>
      <c r="B13" s="72" t="str">
        <f>団体登録内容!A13</f>
        <v>B3G0011</v>
      </c>
      <c r="C13" s="72" t="str">
        <f>団体登録内容!B13</f>
        <v>宮城県</v>
      </c>
      <c r="D13" s="72" t="str">
        <f>団体登録内容!C13</f>
        <v>ＦＩＣＳ・Ｍ</v>
      </c>
      <c r="E13" s="72" t="str">
        <f>団体登録内容!D13</f>
        <v>ふぃくすえむ</v>
      </c>
      <c r="F13" s="72" t="str">
        <f>団体登録内容!E13</f>
        <v>一般</v>
      </c>
      <c r="G13" s="72" t="str">
        <f>団体登録内容!F13</f>
        <v>村上　摩里</v>
      </c>
      <c r="H13" s="72" t="str">
        <f>団体登録内容!G13</f>
        <v>代表</v>
      </c>
      <c r="I13" s="72" t="str">
        <f>団体登録内容!H13</f>
        <v>981-3363</v>
      </c>
      <c r="J13" s="72" t="str">
        <f>団体登録内容!I13</f>
        <v>宮城県黒川郡富谷町杜乃橋</v>
      </c>
      <c r="K13" s="72" t="str">
        <f>団体登録内容!J13</f>
        <v>1-1-5</v>
      </c>
      <c r="L13" s="72" t="str">
        <f>団体登録内容!K13</f>
        <v>022-346-8312</v>
      </c>
      <c r="M13" s="72" t="str">
        <f>団体登録内容!L13</f>
        <v>022-346-8312</v>
      </c>
      <c r="N13" s="72" t="str">
        <f>団体登録内容!M13</f>
        <v>090-7327-4944</v>
      </c>
      <c r="O13" s="72" t="str">
        <f>団体登録内容!N13</f>
        <v>@</v>
      </c>
      <c r="P13" s="72" t="str">
        <f>団体登録内容!O13</f>
        <v>村上　摩里</v>
      </c>
      <c r="Q13" s="72" t="str">
        <f>団体登録内容!P13</f>
        <v>代表</v>
      </c>
      <c r="R13" s="72" t="str">
        <f>団体登録内容!Q13</f>
        <v>981-3363</v>
      </c>
      <c r="S13" s="72" t="str">
        <f>団体登録内容!R13</f>
        <v>宮城県黒川郡富谷町杜乃橋</v>
      </c>
      <c r="T13" s="72" t="str">
        <f>団体登録内容!S13</f>
        <v>1-1-5</v>
      </c>
      <c r="U13" s="72" t="str">
        <f>団体登録内容!T13</f>
        <v>022-346-8312</v>
      </c>
      <c r="V13" s="72" t="str">
        <f>団体登録内容!U13</f>
        <v>022-346-8312</v>
      </c>
      <c r="W13" s="72" t="str">
        <f>団体登録内容!V13</f>
        <v>090-7327-4944</v>
      </c>
      <c r="X13" s="72" t="str">
        <f>団体登録内容!W13</f>
        <v>@</v>
      </c>
      <c r="Y13" s="72">
        <f>団体登録内容!X13</f>
        <v>42864</v>
      </c>
      <c r="Z13" s="72">
        <f>団体登録内容!Y13</f>
        <v>29</v>
      </c>
      <c r="AA13" s="72" t="str">
        <f>団体登録内容!Z13</f>
        <v/>
      </c>
      <c r="AB13" s="72" t="str">
        <f>団体登録内容!AA13</f>
        <v/>
      </c>
      <c r="AC13" s="72" t="str">
        <f>団体登録内容!AB13</f>
        <v/>
      </c>
      <c r="AD13" s="72" t="str">
        <f>団体登録内容!AC13</f>
        <v/>
      </c>
      <c r="AE13" s="72" t="str">
        <f>団体登録内容!AD13</f>
        <v/>
      </c>
      <c r="AF13" s="72" t="str">
        <f>団体登録内容!AE13</f>
        <v/>
      </c>
      <c r="AG13" s="72" t="str">
        <f>団体登録内容!AF13</f>
        <v/>
      </c>
      <c r="AH13" s="72" t="str">
        <f>団体登録内容!AG13</f>
        <v/>
      </c>
      <c r="AI13" s="72" t="str">
        <f>団体登録内容!AH13</f>
        <v/>
      </c>
      <c r="AJ13" s="72" t="str">
        <f>団体登録内容!AI13</f>
        <v/>
      </c>
      <c r="AK13" s="72" t="str">
        <f>団体登録内容!AJ13</f>
        <v/>
      </c>
      <c r="AL13" s="72" t="str">
        <f>団体登録内容!AK13</f>
        <v/>
      </c>
      <c r="AM13" s="72">
        <f>団体登録内容!AL13</f>
        <v>29</v>
      </c>
      <c r="AN13" s="72">
        <f>団体登録内容!AM13</f>
        <v>29</v>
      </c>
      <c r="AO13" s="72" t="str">
        <f>団体登録内容!AN13</f>
        <v/>
      </c>
      <c r="AP13" s="72">
        <f>団体登録内容!AO13</f>
        <v>0</v>
      </c>
      <c r="AQ13" s="72">
        <f>団体登録内容!AP13</f>
        <v>0</v>
      </c>
      <c r="AR13" s="72">
        <f>団体登録内容!AQ13</f>
        <v>29</v>
      </c>
      <c r="AS13" s="72">
        <f>団体登録内容!AR13</f>
        <v>42864</v>
      </c>
      <c r="AT13" s="72" t="e">
        <f>団体登録内容!#REF!</f>
        <v>#REF!</v>
      </c>
      <c r="AU13" s="72" t="e">
        <f>団体登録内容!#REF!</f>
        <v>#REF!</v>
      </c>
      <c r="AV13" s="72" t="e">
        <f>団体登録内容!#REF!</f>
        <v>#REF!</v>
      </c>
      <c r="AW13" s="72" t="e">
        <f>団体登録内容!#REF!</f>
        <v>#REF!</v>
      </c>
      <c r="AX13" s="72" t="e">
        <f>団体登録内容!#REF!</f>
        <v>#REF!</v>
      </c>
      <c r="AY13" s="72" t="e">
        <f>団体登録内容!#REF!</f>
        <v>#REF!</v>
      </c>
      <c r="AZ13" s="72" t="e">
        <f>団体登録内容!#REF!</f>
        <v>#REF!</v>
      </c>
      <c r="BA13" s="72" t="e">
        <f>団体登録内容!#REF!</f>
        <v>#REF!</v>
      </c>
      <c r="BB13" s="72" t="e">
        <f>団体登録内容!#REF!</f>
        <v>#REF!</v>
      </c>
      <c r="BC13" s="72" t="e">
        <f>団体登録内容!#REF!</f>
        <v>#REF!</v>
      </c>
      <c r="BD13" s="72" t="e">
        <f>団体登録内容!#REF!</f>
        <v>#REF!</v>
      </c>
      <c r="BE13" s="72" t="e">
        <f>団体登録内容!#REF!</f>
        <v>#REF!</v>
      </c>
    </row>
    <row r="14" spans="1:57" x14ac:dyDescent="0.15">
      <c r="A14" s="72" t="e">
        <f>団体登録内容!#REF!</f>
        <v>#REF!</v>
      </c>
      <c r="B14" s="72" t="str">
        <f>団体登録内容!A14</f>
        <v>B1C0012</v>
      </c>
      <c r="C14" s="72" t="str">
        <f>団体登録内容!B14</f>
        <v>青森県</v>
      </c>
      <c r="D14" s="72" t="str">
        <f>団体登録内容!C14</f>
        <v>三戸町立三戸小学校バトン部</v>
      </c>
      <c r="E14" s="72" t="str">
        <f>団体登録内容!D14</f>
        <v>さんのへちょうりつさんのへしょうがっこうばとんぶ</v>
      </c>
      <c r="F14" s="72" t="str">
        <f>団体登録内容!E14</f>
        <v>小学校</v>
      </c>
      <c r="G14" s="72" t="str">
        <f>団体登録内容!F14</f>
        <v>小泉　一純</v>
      </c>
      <c r="H14" s="72" t="str">
        <f>団体登録内容!G14</f>
        <v>校長</v>
      </c>
      <c r="I14" s="72" t="str">
        <f>団体登録内容!H14</f>
        <v>039-0112</v>
      </c>
      <c r="J14" s="72" t="str">
        <f>団体登録内容!I14</f>
        <v>青森県三戸郡三戸町梅内字権現林</v>
      </c>
      <c r="K14" s="72" t="str">
        <f>団体登録内容!J14</f>
        <v>1</v>
      </c>
      <c r="L14" s="72" t="str">
        <f>団体登録内容!K14</f>
        <v>0179-22-1125</v>
      </c>
      <c r="M14" s="72" t="str">
        <f>団体登録内容!L14</f>
        <v>0179-22-2796</v>
      </c>
      <c r="N14" s="72">
        <f>団体登録内容!M14</f>
        <v>0</v>
      </c>
      <c r="O14" s="72" t="str">
        <f>団体登録内容!N14</f>
        <v>@</v>
      </c>
      <c r="P14" s="72" t="str">
        <f>団体登録内容!O14</f>
        <v>福岡　恵</v>
      </c>
      <c r="Q14" s="72">
        <f>団体登録内容!P14</f>
        <v>0</v>
      </c>
      <c r="R14" s="72" t="str">
        <f>団体登録内容!Q14</f>
        <v>039-0112</v>
      </c>
      <c r="S14" s="72" t="str">
        <f>団体登録内容!R14</f>
        <v>青森県三戸郡三戸町梅内字権現林</v>
      </c>
      <c r="T14" s="72" t="str">
        <f>団体登録内容!S14</f>
        <v>1</v>
      </c>
      <c r="U14" s="72" t="str">
        <f>団体登録内容!T14</f>
        <v>0179-22-1125</v>
      </c>
      <c r="V14" s="72" t="str">
        <f>団体登録内容!U14</f>
        <v>0179-22-2796</v>
      </c>
      <c r="W14" s="72">
        <f>団体登録内容!V14</f>
        <v>0</v>
      </c>
      <c r="X14" s="72" t="str">
        <f>団体登録内容!W14</f>
        <v>@</v>
      </c>
      <c r="Y14" s="72">
        <f>団体登録内容!X14</f>
        <v>42843</v>
      </c>
      <c r="Z14" s="72">
        <f>団体登録内容!Y14</f>
        <v>10</v>
      </c>
      <c r="AA14" s="72" t="str">
        <f>団体登録内容!Z14</f>
        <v/>
      </c>
      <c r="AB14" s="72" t="str">
        <f>団体登録内容!AA14</f>
        <v/>
      </c>
      <c r="AC14" s="72" t="str">
        <f>団体登録内容!AB14</f>
        <v/>
      </c>
      <c r="AD14" s="72" t="str">
        <f>団体登録内容!AC14</f>
        <v/>
      </c>
      <c r="AE14" s="72" t="str">
        <f>団体登録内容!AD14</f>
        <v/>
      </c>
      <c r="AF14" s="72" t="str">
        <f>団体登録内容!AE14</f>
        <v/>
      </c>
      <c r="AG14" s="72" t="str">
        <f>団体登録内容!AF14</f>
        <v/>
      </c>
      <c r="AH14" s="72" t="str">
        <f>団体登録内容!AG14</f>
        <v/>
      </c>
      <c r="AI14" s="72" t="str">
        <f>団体登録内容!AH14</f>
        <v/>
      </c>
      <c r="AJ14" s="72" t="str">
        <f>団体登録内容!AI14</f>
        <v/>
      </c>
      <c r="AK14" s="72" t="str">
        <f>団体登録内容!AJ14</f>
        <v/>
      </c>
      <c r="AL14" s="72" t="str">
        <f>団体登録内容!AK14</f>
        <v/>
      </c>
      <c r="AM14" s="72">
        <f>団体登録内容!AL14</f>
        <v>10</v>
      </c>
      <c r="AN14" s="72">
        <f>団体登録内容!AM14</f>
        <v>10</v>
      </c>
      <c r="AO14" s="72" t="str">
        <f>団体登録内容!AN14</f>
        <v/>
      </c>
      <c r="AP14" s="72">
        <f>団体登録内容!AO14</f>
        <v>0</v>
      </c>
      <c r="AQ14" s="72">
        <f>団体登録内容!AP14</f>
        <v>0</v>
      </c>
      <c r="AR14" s="72">
        <f>団体登録内容!AQ14</f>
        <v>10</v>
      </c>
      <c r="AS14" s="72">
        <f>団体登録内容!AR14</f>
        <v>42843</v>
      </c>
      <c r="AT14" s="72" t="e">
        <f>団体登録内容!#REF!</f>
        <v>#REF!</v>
      </c>
      <c r="AU14" s="72" t="e">
        <f>団体登録内容!#REF!</f>
        <v>#REF!</v>
      </c>
      <c r="AV14" s="72" t="e">
        <f>団体登録内容!#REF!</f>
        <v>#REF!</v>
      </c>
      <c r="AW14" s="72" t="e">
        <f>団体登録内容!#REF!</f>
        <v>#REF!</v>
      </c>
      <c r="AX14" s="72" t="e">
        <f>団体登録内容!#REF!</f>
        <v>#REF!</v>
      </c>
      <c r="AY14" s="72" t="e">
        <f>団体登録内容!#REF!</f>
        <v>#REF!</v>
      </c>
      <c r="AZ14" s="72" t="e">
        <f>団体登録内容!#REF!</f>
        <v>#REF!</v>
      </c>
      <c r="BA14" s="72" t="e">
        <f>団体登録内容!#REF!</f>
        <v>#REF!</v>
      </c>
      <c r="BB14" s="72" t="e">
        <f>団体登録内容!#REF!</f>
        <v>#REF!</v>
      </c>
      <c r="BC14" s="72" t="e">
        <f>団体登録内容!#REF!</f>
        <v>#REF!</v>
      </c>
      <c r="BD14" s="72" t="e">
        <f>団体登録内容!#REF!</f>
        <v>#REF!</v>
      </c>
      <c r="BE14" s="72" t="e">
        <f>団体登録内容!#REF!</f>
        <v>#REF!</v>
      </c>
    </row>
    <row r="15" spans="1:57" x14ac:dyDescent="0.15">
      <c r="A15" s="72" t="e">
        <f>団体登録内容!#REF!</f>
        <v>#REF!</v>
      </c>
      <c r="B15" s="72" t="str">
        <f>団体登録内容!A15</f>
        <v>B1G0013</v>
      </c>
      <c r="C15" s="72" t="str">
        <f>団体登録内容!B15</f>
        <v>青森県</v>
      </c>
      <c r="D15" s="72" t="str">
        <f>団体登録内容!C15</f>
        <v>上久保ダンスバトンクラブ</v>
      </c>
      <c r="E15" s="72" t="str">
        <f>団体登録内容!D15</f>
        <v>かみくぼだんすばとんくらぶ</v>
      </c>
      <c r="F15" s="72" t="str">
        <f>団体登録内容!E15</f>
        <v>一般</v>
      </c>
      <c r="G15" s="72" t="str">
        <f>団体登録内容!F15</f>
        <v>榊　舞</v>
      </c>
      <c r="H15" s="72" t="str">
        <f>団体登録内容!G15</f>
        <v>指導者</v>
      </c>
      <c r="I15" s="72" t="str">
        <f>団体登録内容!H15</f>
        <v>039-1105</v>
      </c>
      <c r="J15" s="72" t="str">
        <f>団体登録内容!I15</f>
        <v>青森県八戸市大字八幡</v>
      </c>
      <c r="K15" s="72" t="str">
        <f>団体登録内容!J15</f>
        <v>字上ミ沢20-14</v>
      </c>
      <c r="L15" s="72" t="str">
        <f>団体登録内容!K15</f>
        <v>0178-27-6828</v>
      </c>
      <c r="M15" s="72" t="str">
        <f>団体登録内容!L15</f>
        <v>0178-27-6828</v>
      </c>
      <c r="N15" s="72" t="str">
        <f>団体登録内容!M15</f>
        <v>080-1817-1152</v>
      </c>
      <c r="O15" s="72">
        <f>団体登録内容!N15</f>
        <v>0</v>
      </c>
      <c r="P15" s="72" t="str">
        <f>団体登録内容!O15</f>
        <v>米沢　美幸</v>
      </c>
      <c r="Q15" s="72" t="str">
        <f>団体登録内容!P15</f>
        <v>育成会会員</v>
      </c>
      <c r="R15" s="72" t="str">
        <f>団体登録内容!Q15</f>
        <v>033-0041</v>
      </c>
      <c r="S15" s="72" t="str">
        <f>団体登録内容!R15</f>
        <v>青森県三沢市大町</v>
      </c>
      <c r="T15" s="72" t="str">
        <f>団体登録内容!S15</f>
        <v>1-5-18</v>
      </c>
      <c r="U15" s="72" t="str">
        <f>団体登録内容!T15</f>
        <v>0176-53-5488</v>
      </c>
      <c r="V15" s="72" t="str">
        <f>団体登録内容!U15</f>
        <v>0176-53-5488</v>
      </c>
      <c r="W15" s="72" t="str">
        <f>団体登録内容!V15</f>
        <v>080-3322-0176</v>
      </c>
      <c r="X15" s="72" t="str">
        <f>団体登録内容!W15</f>
        <v>@</v>
      </c>
      <c r="Y15" s="72">
        <f>団体登録内容!X15</f>
        <v>42867</v>
      </c>
      <c r="Z15" s="72">
        <f>団体登録内容!Y15</f>
        <v>11</v>
      </c>
      <c r="AA15" s="72" t="str">
        <f>団体登録内容!Z15</f>
        <v/>
      </c>
      <c r="AB15" s="72" t="str">
        <f>団体登録内容!AA15</f>
        <v/>
      </c>
      <c r="AC15" s="72" t="str">
        <f>団体登録内容!AB15</f>
        <v/>
      </c>
      <c r="AD15" s="72" t="str">
        <f>団体登録内容!AC15</f>
        <v/>
      </c>
      <c r="AE15" s="72" t="str">
        <f>団体登録内容!AD15</f>
        <v/>
      </c>
      <c r="AF15" s="72" t="str">
        <f>団体登録内容!AE15</f>
        <v/>
      </c>
      <c r="AG15" s="72" t="str">
        <f>団体登録内容!AF15</f>
        <v/>
      </c>
      <c r="AH15" s="72" t="str">
        <f>団体登録内容!AG15</f>
        <v/>
      </c>
      <c r="AI15" s="72" t="str">
        <f>団体登録内容!AH15</f>
        <v/>
      </c>
      <c r="AJ15" s="72" t="str">
        <f>団体登録内容!AI15</f>
        <v/>
      </c>
      <c r="AK15" s="72" t="str">
        <f>団体登録内容!AJ15</f>
        <v/>
      </c>
      <c r="AL15" s="72" t="str">
        <f>団体登録内容!AK15</f>
        <v/>
      </c>
      <c r="AM15" s="72">
        <f>団体登録内容!AL15</f>
        <v>11</v>
      </c>
      <c r="AN15" s="72">
        <f>団体登録内容!AM15</f>
        <v>11</v>
      </c>
      <c r="AO15" s="72" t="str">
        <f>団体登録内容!AN15</f>
        <v/>
      </c>
      <c r="AP15" s="72">
        <f>団体登録内容!AO15</f>
        <v>0</v>
      </c>
      <c r="AQ15" s="72">
        <f>団体登録内容!AP15</f>
        <v>0</v>
      </c>
      <c r="AR15" s="72">
        <f>団体登録内容!AQ15</f>
        <v>11</v>
      </c>
      <c r="AS15" s="72">
        <f>団体登録内容!AR15</f>
        <v>42867</v>
      </c>
      <c r="AT15" s="72" t="e">
        <f>団体登録内容!#REF!</f>
        <v>#REF!</v>
      </c>
      <c r="AU15" s="72" t="e">
        <f>団体登録内容!#REF!</f>
        <v>#REF!</v>
      </c>
      <c r="AV15" s="72" t="e">
        <f>団体登録内容!#REF!</f>
        <v>#REF!</v>
      </c>
      <c r="AW15" s="72" t="e">
        <f>団体登録内容!#REF!</f>
        <v>#REF!</v>
      </c>
      <c r="AX15" s="72" t="e">
        <f>団体登録内容!#REF!</f>
        <v>#REF!</v>
      </c>
      <c r="AY15" s="72" t="e">
        <f>団体登録内容!#REF!</f>
        <v>#REF!</v>
      </c>
      <c r="AZ15" s="72" t="e">
        <f>団体登録内容!#REF!</f>
        <v>#REF!</v>
      </c>
      <c r="BA15" s="72" t="e">
        <f>団体登録内容!#REF!</f>
        <v>#REF!</v>
      </c>
      <c r="BB15" s="72" t="e">
        <f>団体登録内容!#REF!</f>
        <v>#REF!</v>
      </c>
      <c r="BC15" s="72" t="e">
        <f>団体登録内容!#REF!</f>
        <v>#REF!</v>
      </c>
      <c r="BD15" s="72" t="e">
        <f>団体登録内容!#REF!</f>
        <v>#REF!</v>
      </c>
      <c r="BE15" s="72" t="e">
        <f>団体登録内容!#REF!</f>
        <v>#REF!</v>
      </c>
    </row>
    <row r="16" spans="1:57" x14ac:dyDescent="0.15">
      <c r="A16" s="72" t="e">
        <f>団体登録内容!#REF!</f>
        <v>#REF!</v>
      </c>
      <c r="B16" s="72" t="str">
        <f>団体登録内容!A16</f>
        <v>B2G0014</v>
      </c>
      <c r="C16" s="72" t="str">
        <f>団体登録内容!B16</f>
        <v>岩手県</v>
      </c>
      <c r="D16" s="72" t="str">
        <f>団体登録内容!C16</f>
        <v>ＰＬ岩手ＭＢＡ</v>
      </c>
      <c r="E16" s="72" t="str">
        <f>団体登録内容!D16</f>
        <v>ぴーえるいわてえむびーえー</v>
      </c>
      <c r="F16" s="72" t="str">
        <f>団体登録内容!E16</f>
        <v>一般</v>
      </c>
      <c r="G16" s="72" t="str">
        <f>団体登録内容!F16</f>
        <v>日比野　猛</v>
      </c>
      <c r="H16" s="72" t="str">
        <f>団体登録内容!G16</f>
        <v>団体長</v>
      </c>
      <c r="I16" s="72" t="str">
        <f>団体登録内容!H16</f>
        <v>020-0886</v>
      </c>
      <c r="J16" s="72" t="str">
        <f>団体登録内容!I16</f>
        <v>岩手県盛岡市若園町</v>
      </c>
      <c r="K16" s="72" t="str">
        <f>団体登録内容!J16</f>
        <v>3-5　ＰＬ盛岡教会</v>
      </c>
      <c r="L16" s="72" t="str">
        <f>団体登録内容!K16</f>
        <v>019-654-3351</v>
      </c>
      <c r="M16" s="72" t="str">
        <f>団体登録内容!L16</f>
        <v>019-653-3764</v>
      </c>
      <c r="N16" s="72" t="str">
        <f>団体登録内容!M16</f>
        <v>080-1830-8714</v>
      </c>
      <c r="O16" s="72" t="str">
        <f>団体登録内容!N16</f>
        <v>@</v>
      </c>
      <c r="P16" s="72" t="str">
        <f>団体登録内容!O16</f>
        <v>日比野　猛</v>
      </c>
      <c r="Q16" s="72" t="str">
        <f>団体登録内容!P16</f>
        <v>団体長</v>
      </c>
      <c r="R16" s="72" t="str">
        <f>団体登録内容!Q16</f>
        <v>020-0886</v>
      </c>
      <c r="S16" s="72" t="str">
        <f>団体登録内容!R16</f>
        <v>岩手県盛岡市若園町</v>
      </c>
      <c r="T16" s="72" t="str">
        <f>団体登録内容!S16</f>
        <v>3-5　ＰＬ盛岡教会</v>
      </c>
      <c r="U16" s="72" t="str">
        <f>団体登録内容!T16</f>
        <v>019-654-3351</v>
      </c>
      <c r="V16" s="72" t="str">
        <f>団体登録内容!U16</f>
        <v>019-653-3764</v>
      </c>
      <c r="W16" s="72" t="str">
        <f>団体登録内容!V16</f>
        <v>080-1830-8714</v>
      </c>
      <c r="X16" s="72" t="str">
        <f>団体登録内容!W16</f>
        <v>@</v>
      </c>
      <c r="Y16" s="72">
        <f>団体登録内容!X16</f>
        <v>42863</v>
      </c>
      <c r="Z16" s="72">
        <f>団体登録内容!Y16</f>
        <v>20</v>
      </c>
      <c r="AA16" s="72" t="str">
        <f>団体登録内容!Z16</f>
        <v/>
      </c>
      <c r="AB16" s="72" t="str">
        <f>団体登録内容!AA16</f>
        <v/>
      </c>
      <c r="AC16" s="72" t="str">
        <f>団体登録内容!AB16</f>
        <v/>
      </c>
      <c r="AD16" s="72" t="str">
        <f>団体登録内容!AC16</f>
        <v/>
      </c>
      <c r="AE16" s="72" t="str">
        <f>団体登録内容!AD16</f>
        <v/>
      </c>
      <c r="AF16" s="72" t="str">
        <f>団体登録内容!AE16</f>
        <v/>
      </c>
      <c r="AG16" s="72" t="str">
        <f>団体登録内容!AF16</f>
        <v/>
      </c>
      <c r="AH16" s="72" t="str">
        <f>団体登録内容!AG16</f>
        <v/>
      </c>
      <c r="AI16" s="72" t="str">
        <f>団体登録内容!AH16</f>
        <v/>
      </c>
      <c r="AJ16" s="72" t="str">
        <f>団体登録内容!AI16</f>
        <v/>
      </c>
      <c r="AK16" s="72" t="str">
        <f>団体登録内容!AJ16</f>
        <v/>
      </c>
      <c r="AL16" s="72" t="str">
        <f>団体登録内容!AK16</f>
        <v/>
      </c>
      <c r="AM16" s="72">
        <f>団体登録内容!AL16</f>
        <v>20</v>
      </c>
      <c r="AN16" s="72">
        <f>団体登録内容!AM16</f>
        <v>20</v>
      </c>
      <c r="AO16" s="72" t="str">
        <f>団体登録内容!AN16</f>
        <v/>
      </c>
      <c r="AP16" s="72">
        <f>団体登録内容!AO16</f>
        <v>1</v>
      </c>
      <c r="AQ16" s="72">
        <f>団体登録内容!AP16</f>
        <v>0</v>
      </c>
      <c r="AR16" s="72">
        <f>団体登録内容!AQ16</f>
        <v>19</v>
      </c>
      <c r="AS16" s="72">
        <f>団体登録内容!AR16</f>
        <v>42863</v>
      </c>
      <c r="AT16" s="72" t="e">
        <f>団体登録内容!#REF!</f>
        <v>#REF!</v>
      </c>
      <c r="AU16" s="72" t="e">
        <f>団体登録内容!#REF!</f>
        <v>#REF!</v>
      </c>
      <c r="AV16" s="72" t="e">
        <f>団体登録内容!#REF!</f>
        <v>#REF!</v>
      </c>
      <c r="AW16" s="72" t="e">
        <f>団体登録内容!#REF!</f>
        <v>#REF!</v>
      </c>
      <c r="AX16" s="72" t="e">
        <f>団体登録内容!#REF!</f>
        <v>#REF!</v>
      </c>
      <c r="AY16" s="72" t="e">
        <f>団体登録内容!#REF!</f>
        <v>#REF!</v>
      </c>
      <c r="AZ16" s="72" t="e">
        <f>団体登録内容!#REF!</f>
        <v>#REF!</v>
      </c>
      <c r="BA16" s="72" t="e">
        <f>団体登録内容!#REF!</f>
        <v>#REF!</v>
      </c>
      <c r="BB16" s="72" t="e">
        <f>団体登録内容!#REF!</f>
        <v>#REF!</v>
      </c>
      <c r="BC16" s="72" t="e">
        <f>団体登録内容!#REF!</f>
        <v>#REF!</v>
      </c>
      <c r="BD16" s="72" t="e">
        <f>団体登録内容!#REF!</f>
        <v>#REF!</v>
      </c>
      <c r="BE16" s="72" t="e">
        <f>団体登録内容!#REF!</f>
        <v>#REF!</v>
      </c>
    </row>
    <row r="17" spans="1:57" x14ac:dyDescent="0.15">
      <c r="A17" s="72" t="e">
        <f>団体登録内容!#REF!</f>
        <v>#REF!</v>
      </c>
      <c r="B17" s="72" t="str">
        <f>団体登録内容!A17</f>
        <v>B3E0015</v>
      </c>
      <c r="C17" s="72" t="str">
        <f>団体登録内容!B17</f>
        <v>宮城県</v>
      </c>
      <c r="D17" s="72" t="str">
        <f>団体登録内容!C17</f>
        <v>聖ドミニコ学院中学校高等学校</v>
      </c>
      <c r="E17" s="72" t="str">
        <f>団体登録内容!D17</f>
        <v>せいどみにこがくいんちゅうがっこうこうとうがっこう</v>
      </c>
      <c r="F17" s="72" t="str">
        <f>団体登録内容!E17</f>
        <v>高等学校</v>
      </c>
      <c r="G17" s="72" t="str">
        <f>団体登録内容!F17</f>
        <v>高橋　延一</v>
      </c>
      <c r="H17" s="72" t="str">
        <f>団体登録内容!G17</f>
        <v>校長</v>
      </c>
      <c r="I17" s="72" t="str">
        <f>団体登録内容!H17</f>
        <v>980-0874</v>
      </c>
      <c r="J17" s="72" t="str">
        <f>団体登録内容!I17</f>
        <v>宮城県仙台市青葉区角五郎</v>
      </c>
      <c r="K17" s="72" t="str">
        <f>団体登録内容!J17</f>
        <v>2-2-14</v>
      </c>
      <c r="L17" s="72" t="str">
        <f>団体登録内容!K17</f>
        <v>022-222-6337</v>
      </c>
      <c r="M17" s="72" t="str">
        <f>団体登録内容!L17</f>
        <v>022-221-6203</v>
      </c>
      <c r="N17" s="72">
        <f>団体登録内容!M17</f>
        <v>0</v>
      </c>
      <c r="O17" s="72">
        <f>団体登録内容!N17</f>
        <v>0</v>
      </c>
      <c r="P17" s="72" t="str">
        <f>団体登録内容!O17</f>
        <v>遠藤　洋子</v>
      </c>
      <c r="Q17" s="72">
        <f>団体登録内容!P17</f>
        <v>0</v>
      </c>
      <c r="R17" s="72" t="str">
        <f>団体登録内容!Q17</f>
        <v>980-0874</v>
      </c>
      <c r="S17" s="72" t="str">
        <f>団体登録内容!R17</f>
        <v>宮城県仙台市青葉区角五郎</v>
      </c>
      <c r="T17" s="72" t="str">
        <f>団体登録内容!S17</f>
        <v>2-2-14</v>
      </c>
      <c r="U17" s="72" t="str">
        <f>団体登録内容!T17</f>
        <v>022-222-6337</v>
      </c>
      <c r="V17" s="72" t="str">
        <f>団体登録内容!U17</f>
        <v>022-221-6203</v>
      </c>
      <c r="W17" s="72">
        <f>団体登録内容!V17</f>
        <v>0</v>
      </c>
      <c r="X17" s="72" t="str">
        <f>団体登録内容!W17</f>
        <v/>
      </c>
      <c r="Y17" s="72">
        <f>団体登録内容!X17</f>
        <v>42872</v>
      </c>
      <c r="Z17" s="72">
        <f>団体登録内容!Y17</f>
        <v>19</v>
      </c>
      <c r="AA17" s="72" t="str">
        <f>団体登録内容!Z17</f>
        <v/>
      </c>
      <c r="AB17" s="72" t="str">
        <f>団体登録内容!AA17</f>
        <v/>
      </c>
      <c r="AC17" s="72" t="str">
        <f>団体登録内容!AB17</f>
        <v/>
      </c>
      <c r="AD17" s="72" t="str">
        <f>団体登録内容!AC17</f>
        <v/>
      </c>
      <c r="AE17" s="72" t="str">
        <f>団体登録内容!AD17</f>
        <v/>
      </c>
      <c r="AF17" s="72" t="str">
        <f>団体登録内容!AE17</f>
        <v/>
      </c>
      <c r="AG17" s="72" t="str">
        <f>団体登録内容!AF17</f>
        <v/>
      </c>
      <c r="AH17" s="72" t="str">
        <f>団体登録内容!AG17</f>
        <v/>
      </c>
      <c r="AI17" s="72" t="str">
        <f>団体登録内容!AH17</f>
        <v/>
      </c>
      <c r="AJ17" s="72" t="str">
        <f>団体登録内容!AI17</f>
        <v/>
      </c>
      <c r="AK17" s="72" t="str">
        <f>団体登録内容!AJ17</f>
        <v/>
      </c>
      <c r="AL17" s="72" t="str">
        <f>団体登録内容!AK17</f>
        <v/>
      </c>
      <c r="AM17" s="72">
        <f>団体登録内容!AL17</f>
        <v>19</v>
      </c>
      <c r="AN17" s="72">
        <f>団体登録内容!AM17</f>
        <v>19</v>
      </c>
      <c r="AO17" s="72" t="str">
        <f>団体登録内容!AN17</f>
        <v/>
      </c>
      <c r="AP17" s="72">
        <f>団体登録内容!AO17</f>
        <v>0</v>
      </c>
      <c r="AQ17" s="72">
        <f>団体登録内容!AP17</f>
        <v>0</v>
      </c>
      <c r="AR17" s="72">
        <f>団体登録内容!AQ17</f>
        <v>19</v>
      </c>
      <c r="AS17" s="72">
        <f>団体登録内容!AR17</f>
        <v>42872</v>
      </c>
      <c r="AT17" s="72" t="e">
        <f>団体登録内容!#REF!</f>
        <v>#REF!</v>
      </c>
      <c r="AU17" s="72" t="e">
        <f>団体登録内容!#REF!</f>
        <v>#REF!</v>
      </c>
      <c r="AV17" s="72" t="e">
        <f>団体登録内容!#REF!</f>
        <v>#REF!</v>
      </c>
      <c r="AW17" s="72" t="e">
        <f>団体登録内容!#REF!</f>
        <v>#REF!</v>
      </c>
      <c r="AX17" s="72" t="e">
        <f>団体登録内容!#REF!</f>
        <v>#REF!</v>
      </c>
      <c r="AY17" s="72" t="e">
        <f>団体登録内容!#REF!</f>
        <v>#REF!</v>
      </c>
      <c r="AZ17" s="72" t="e">
        <f>団体登録内容!#REF!</f>
        <v>#REF!</v>
      </c>
      <c r="BA17" s="72" t="e">
        <f>団体登録内容!#REF!</f>
        <v>#REF!</v>
      </c>
      <c r="BB17" s="72" t="e">
        <f>団体登録内容!#REF!</f>
        <v>#REF!</v>
      </c>
      <c r="BC17" s="72" t="e">
        <f>団体登録内容!#REF!</f>
        <v>#REF!</v>
      </c>
      <c r="BD17" s="72" t="e">
        <f>団体登録内容!#REF!</f>
        <v>#REF!</v>
      </c>
      <c r="BE17" s="72" t="e">
        <f>団体登録内容!#REF!</f>
        <v>#REF!</v>
      </c>
    </row>
    <row r="18" spans="1:57" x14ac:dyDescent="0.15">
      <c r="A18" s="72" t="e">
        <f>団体登録内容!#REF!</f>
        <v>#REF!</v>
      </c>
      <c r="B18" s="72" t="str">
        <f>団体登録内容!A18</f>
        <v>B3E0016</v>
      </c>
      <c r="C18" s="72" t="str">
        <f>団体登録内容!B18</f>
        <v>宮城県</v>
      </c>
      <c r="D18" s="72" t="str">
        <f>団体登録内容!C18</f>
        <v>常盤木学園高等学校バトントワリング部</v>
      </c>
      <c r="E18" s="72" t="str">
        <f>団体登録内容!D18</f>
        <v>ときわぎがくえんこうとうがっこうばとんとわりんぐぶ</v>
      </c>
      <c r="F18" s="72" t="str">
        <f>団体登録内容!E18</f>
        <v>高等学校</v>
      </c>
      <c r="G18" s="72" t="str">
        <f>団体登録内容!F18</f>
        <v>松良　千廣</v>
      </c>
      <c r="H18" s="72" t="str">
        <f>団体登録内容!G18</f>
        <v>校長</v>
      </c>
      <c r="I18" s="72" t="str">
        <f>団体登録内容!H18</f>
        <v>980-0003</v>
      </c>
      <c r="J18" s="72" t="str">
        <f>団体登録内容!I18</f>
        <v>宮城県仙台市青葉区小田原</v>
      </c>
      <c r="K18" s="72" t="str">
        <f>団体登録内容!J18</f>
        <v>4-3-20</v>
      </c>
      <c r="L18" s="72" t="str">
        <f>団体登録内容!K18</f>
        <v>022-263-1755</v>
      </c>
      <c r="M18" s="72" t="str">
        <f>団体登録内容!L18</f>
        <v>022-211-1483</v>
      </c>
      <c r="N18" s="72">
        <f>団体登録内容!M18</f>
        <v>0</v>
      </c>
      <c r="O18" s="72">
        <f>団体登録内容!N18</f>
        <v>0</v>
      </c>
      <c r="P18" s="72" t="str">
        <f>団体登録内容!O18</f>
        <v>小山　さゆり</v>
      </c>
      <c r="Q18" s="72">
        <f>団体登録内容!P18</f>
        <v>0</v>
      </c>
      <c r="R18" s="72" t="str">
        <f>団体登録内容!Q18</f>
        <v>980-0003</v>
      </c>
      <c r="S18" s="72" t="str">
        <f>団体登録内容!R18</f>
        <v>宮城県仙台市青葉区小田原</v>
      </c>
      <c r="T18" s="72" t="str">
        <f>団体登録内容!S18</f>
        <v>4-3-20</v>
      </c>
      <c r="U18" s="72" t="str">
        <f>団体登録内容!T18</f>
        <v>022-263-1755</v>
      </c>
      <c r="V18" s="72" t="str">
        <f>団体登録内容!U18</f>
        <v>022-211-1483</v>
      </c>
      <c r="W18" s="72">
        <f>団体登録内容!V18</f>
        <v>0</v>
      </c>
      <c r="X18" s="72" t="str">
        <f>団体登録内容!W18</f>
        <v/>
      </c>
      <c r="Y18" s="72" t="str">
        <f>団体登録内容!X18</f>
        <v/>
      </c>
      <c r="Z18" s="72" t="str">
        <f>団体登録内容!Y18</f>
        <v/>
      </c>
      <c r="AA18" s="72" t="str">
        <f>団体登録内容!Z18</f>
        <v/>
      </c>
      <c r="AB18" s="72" t="str">
        <f>団体登録内容!AA18</f>
        <v/>
      </c>
      <c r="AC18" s="72" t="str">
        <f>団体登録内容!AB18</f>
        <v/>
      </c>
      <c r="AD18" s="72" t="str">
        <f>団体登録内容!AC18</f>
        <v/>
      </c>
      <c r="AE18" s="72" t="str">
        <f>団体登録内容!AD18</f>
        <v/>
      </c>
      <c r="AF18" s="72" t="str">
        <f>団体登録内容!AE18</f>
        <v/>
      </c>
      <c r="AG18" s="72" t="str">
        <f>団体登録内容!AF18</f>
        <v/>
      </c>
      <c r="AH18" s="72" t="str">
        <f>団体登録内容!AG18</f>
        <v/>
      </c>
      <c r="AI18" s="72" t="str">
        <f>団体登録内容!AH18</f>
        <v/>
      </c>
      <c r="AJ18" s="72" t="str">
        <f>団体登録内容!AI18</f>
        <v/>
      </c>
      <c r="AK18" s="72" t="str">
        <f>団体登録内容!AJ18</f>
        <v/>
      </c>
      <c r="AL18" s="72" t="str">
        <f>団体登録内容!AK18</f>
        <v/>
      </c>
      <c r="AM18" s="72">
        <f>団体登録内容!AL18</f>
        <v>0</v>
      </c>
      <c r="AN18" s="72">
        <f>団体登録内容!AM18</f>
        <v>0</v>
      </c>
      <c r="AO18" s="72" t="str">
        <f>団体登録内容!AN18</f>
        <v/>
      </c>
      <c r="AP18" s="72">
        <f>団体登録内容!AO18</f>
        <v>0</v>
      </c>
      <c r="AQ18" s="72">
        <f>団体登録内容!AP18</f>
        <v>0</v>
      </c>
      <c r="AR18" s="72">
        <f>団体登録内容!AQ18</f>
        <v>0</v>
      </c>
      <c r="AS18" s="72" t="str">
        <f>団体登録内容!AR18</f>
        <v/>
      </c>
      <c r="AT18" s="72" t="e">
        <f>団体登録内容!#REF!</f>
        <v>#REF!</v>
      </c>
      <c r="AU18" s="72" t="e">
        <f>団体登録内容!#REF!</f>
        <v>#REF!</v>
      </c>
      <c r="AV18" s="72" t="e">
        <f>団体登録内容!#REF!</f>
        <v>#REF!</v>
      </c>
      <c r="AW18" s="72" t="e">
        <f>団体登録内容!#REF!</f>
        <v>#REF!</v>
      </c>
      <c r="AX18" s="72" t="e">
        <f>団体登録内容!#REF!</f>
        <v>#REF!</v>
      </c>
      <c r="AY18" s="72" t="e">
        <f>団体登録内容!#REF!</f>
        <v>#REF!</v>
      </c>
      <c r="AZ18" s="72" t="e">
        <f>団体登録内容!#REF!</f>
        <v>#REF!</v>
      </c>
      <c r="BA18" s="72" t="e">
        <f>団体登録内容!#REF!</f>
        <v>#REF!</v>
      </c>
      <c r="BB18" s="72" t="e">
        <f>団体登録内容!#REF!</f>
        <v>#REF!</v>
      </c>
      <c r="BC18" s="72" t="e">
        <f>団体登録内容!#REF!</f>
        <v>#REF!</v>
      </c>
      <c r="BD18" s="72" t="e">
        <f>団体登録内容!#REF!</f>
        <v>#REF!</v>
      </c>
      <c r="BE18" s="72" t="e">
        <f>団体登録内容!#REF!</f>
        <v>#REF!</v>
      </c>
    </row>
    <row r="19" spans="1:57" x14ac:dyDescent="0.15">
      <c r="A19" s="72" t="e">
        <f>団体登録内容!#REF!</f>
        <v>#REF!</v>
      </c>
      <c r="B19" s="72" t="str">
        <f>団体登録内容!A19</f>
        <v>B1G0017</v>
      </c>
      <c r="C19" s="72" t="str">
        <f>団体登録内容!B19</f>
        <v>青森県</v>
      </c>
      <c r="D19" s="72" t="str">
        <f>団体登録内容!C19</f>
        <v>Ｄｒｅａｍ　ｋｉｄｓ</v>
      </c>
      <c r="E19" s="72" t="str">
        <f>団体登録内容!D19</f>
        <v>どりーむ　きっず</v>
      </c>
      <c r="F19" s="72" t="str">
        <f>団体登録内容!E19</f>
        <v>一般</v>
      </c>
      <c r="G19" s="72" t="str">
        <f>団体登録内容!F19</f>
        <v>伊保内　綾子</v>
      </c>
      <c r="H19" s="72">
        <f>団体登録内容!G19</f>
        <v>0</v>
      </c>
      <c r="I19" s="72" t="str">
        <f>団体登録内容!H19</f>
        <v>031-0822</v>
      </c>
      <c r="J19" s="72" t="str">
        <f>団体登録内容!I19</f>
        <v>青森県八戸市白銀町八森</v>
      </c>
      <c r="K19" s="72" t="str">
        <f>団体登録内容!J19</f>
        <v>9-11</v>
      </c>
      <c r="L19" s="72" t="str">
        <f>団体登録内容!K19</f>
        <v>0178-34-2212</v>
      </c>
      <c r="M19" s="72">
        <f>団体登録内容!L19</f>
        <v>0</v>
      </c>
      <c r="N19" s="72" t="str">
        <f>団体登録内容!M19</f>
        <v>090-6227-8325</v>
      </c>
      <c r="O19" s="72" t="str">
        <f>団体登録内容!N19</f>
        <v>@</v>
      </c>
      <c r="P19" s="72" t="str">
        <f>団体登録内容!O19</f>
        <v>伊保内　綾子</v>
      </c>
      <c r="Q19" s="72">
        <f>団体登録内容!P19</f>
        <v>0</v>
      </c>
      <c r="R19" s="72" t="str">
        <f>団体登録内容!Q19</f>
        <v>031-0822</v>
      </c>
      <c r="S19" s="72" t="str">
        <f>団体登録内容!R19</f>
        <v>青森県八戸市白銀町八森</v>
      </c>
      <c r="T19" s="72" t="str">
        <f>団体登録内容!S19</f>
        <v>9-11</v>
      </c>
      <c r="U19" s="72">
        <f>団体登録内容!T19</f>
        <v>0</v>
      </c>
      <c r="V19" s="72">
        <f>団体登録内容!U19</f>
        <v>0</v>
      </c>
      <c r="W19" s="72" t="str">
        <f>団体登録内容!V19</f>
        <v>090-6227-8325</v>
      </c>
      <c r="X19" s="72" t="str">
        <f>団体登録内容!W19</f>
        <v>@</v>
      </c>
      <c r="Y19" s="72">
        <f>団体登録内容!X19</f>
        <v>42844</v>
      </c>
      <c r="Z19" s="72">
        <f>団体登録内容!Y19</f>
        <v>20</v>
      </c>
      <c r="AA19" s="72">
        <f>団体登録内容!Z19</f>
        <v>42872</v>
      </c>
      <c r="AB19" s="72">
        <f>団体登録内容!AA19</f>
        <v>1</v>
      </c>
      <c r="AC19" s="72" t="str">
        <f>団体登録内容!AB19</f>
        <v/>
      </c>
      <c r="AD19" s="72" t="str">
        <f>団体登録内容!AC19</f>
        <v/>
      </c>
      <c r="AE19" s="72" t="str">
        <f>団体登録内容!AD19</f>
        <v/>
      </c>
      <c r="AF19" s="72" t="str">
        <f>団体登録内容!AE19</f>
        <v/>
      </c>
      <c r="AG19" s="72" t="str">
        <f>団体登録内容!AF19</f>
        <v/>
      </c>
      <c r="AH19" s="72" t="str">
        <f>団体登録内容!AG19</f>
        <v/>
      </c>
      <c r="AI19" s="72" t="str">
        <f>団体登録内容!AH19</f>
        <v/>
      </c>
      <c r="AJ19" s="72" t="str">
        <f>団体登録内容!AI19</f>
        <v/>
      </c>
      <c r="AK19" s="72" t="str">
        <f>団体登録内容!AJ19</f>
        <v/>
      </c>
      <c r="AL19" s="72" t="str">
        <f>団体登録内容!AK19</f>
        <v/>
      </c>
      <c r="AM19" s="72">
        <f>団体登録内容!AL19</f>
        <v>21</v>
      </c>
      <c r="AN19" s="72">
        <f>団体登録内容!AM19</f>
        <v>21</v>
      </c>
      <c r="AO19" s="72" t="str">
        <f>団体登録内容!AN19</f>
        <v/>
      </c>
      <c r="AP19" s="72">
        <f>団体登録内容!AO19</f>
        <v>0</v>
      </c>
      <c r="AQ19" s="72">
        <f>団体登録内容!AP19</f>
        <v>0</v>
      </c>
      <c r="AR19" s="72">
        <f>団体登録内容!AQ19</f>
        <v>21</v>
      </c>
      <c r="AS19" s="72">
        <f>団体登録内容!AR19</f>
        <v>42844</v>
      </c>
      <c r="AT19" s="72" t="e">
        <f>団体登録内容!#REF!</f>
        <v>#REF!</v>
      </c>
      <c r="AU19" s="72" t="e">
        <f>団体登録内容!#REF!</f>
        <v>#REF!</v>
      </c>
      <c r="AV19" s="72" t="e">
        <f>団体登録内容!#REF!</f>
        <v>#REF!</v>
      </c>
      <c r="AW19" s="72" t="e">
        <f>団体登録内容!#REF!</f>
        <v>#REF!</v>
      </c>
      <c r="AX19" s="72" t="e">
        <f>団体登録内容!#REF!</f>
        <v>#REF!</v>
      </c>
      <c r="AY19" s="72" t="e">
        <f>団体登録内容!#REF!</f>
        <v>#REF!</v>
      </c>
      <c r="AZ19" s="72" t="e">
        <f>団体登録内容!#REF!</f>
        <v>#REF!</v>
      </c>
      <c r="BA19" s="72" t="e">
        <f>団体登録内容!#REF!</f>
        <v>#REF!</v>
      </c>
      <c r="BB19" s="72" t="e">
        <f>団体登録内容!#REF!</f>
        <v>#REF!</v>
      </c>
      <c r="BC19" s="72" t="e">
        <f>団体登録内容!#REF!</f>
        <v>#REF!</v>
      </c>
      <c r="BD19" s="72" t="e">
        <f>団体登録内容!#REF!</f>
        <v>#REF!</v>
      </c>
      <c r="BE19" s="72" t="e">
        <f>団体登録内容!#REF!</f>
        <v>#REF!</v>
      </c>
    </row>
    <row r="20" spans="1:57" x14ac:dyDescent="0.15">
      <c r="A20" s="72" t="e">
        <f>団体登録内容!#REF!</f>
        <v>#REF!</v>
      </c>
      <c r="B20" s="72" t="str">
        <f>団体登録内容!A20</f>
        <v>B3G0018</v>
      </c>
      <c r="C20" s="72" t="str">
        <f>団体登録内容!B20</f>
        <v>宮城県</v>
      </c>
      <c r="D20" s="72" t="str">
        <f>団体登録内容!C20</f>
        <v>バトンチームスターフェスティバル仙台</v>
      </c>
      <c r="E20" s="72" t="str">
        <f>団体登録内容!D20</f>
        <v>ばとんちーむすたーふぇすてぃばるせんだい</v>
      </c>
      <c r="F20" s="72" t="str">
        <f>団体登録内容!E20</f>
        <v>一般</v>
      </c>
      <c r="G20" s="72" t="str">
        <f>団体登録内容!F20</f>
        <v>奥山　達也</v>
      </c>
      <c r="H20" s="72" t="str">
        <f>団体登録内容!G20</f>
        <v>主宰</v>
      </c>
      <c r="I20" s="72" t="str">
        <f>団体登録内容!H20</f>
        <v>999-5103</v>
      </c>
      <c r="J20" s="72" t="str">
        <f>団体登録内容!I20</f>
        <v>山形県新庄市泉田</v>
      </c>
      <c r="K20" s="72" t="str">
        <f>団体登録内容!J20</f>
        <v>212</v>
      </c>
      <c r="L20" s="72">
        <f>団体登録内容!K20</f>
        <v>0</v>
      </c>
      <c r="M20" s="72">
        <f>団体登録内容!L20</f>
        <v>0</v>
      </c>
      <c r="N20" s="72" t="str">
        <f>団体登録内容!M20</f>
        <v>090-8920-1772</v>
      </c>
      <c r="O20" s="72">
        <f>団体登録内容!N20</f>
        <v>0</v>
      </c>
      <c r="P20" s="72" t="str">
        <f>団体登録内容!O20</f>
        <v>岩崎　博美</v>
      </c>
      <c r="Q20" s="72">
        <f>団体登録内容!P20</f>
        <v>0</v>
      </c>
      <c r="R20" s="72" t="str">
        <f>団体登録内容!Q20</f>
        <v>983-0836</v>
      </c>
      <c r="S20" s="72" t="str">
        <f>団体登録内容!R20</f>
        <v>宮城県仙台市宮城野区幸町</v>
      </c>
      <c r="T20" s="72" t="str">
        <f>団体登録内容!S20</f>
        <v>2丁目5-20-407</v>
      </c>
      <c r="U20" s="72" t="str">
        <f>団体登録内容!T20</f>
        <v>022-342-1337</v>
      </c>
      <c r="V20" s="72" t="str">
        <f>団体登録内容!U20</f>
        <v>022-342-1337</v>
      </c>
      <c r="W20" s="72" t="str">
        <f>団体登録内容!V20</f>
        <v>090-4311-3881</v>
      </c>
      <c r="X20" s="72" t="str">
        <f>団体登録内容!W20</f>
        <v>@</v>
      </c>
      <c r="Y20" s="72">
        <f>団体登録内容!X20</f>
        <v>42851</v>
      </c>
      <c r="Z20" s="72">
        <f>団体登録内容!Y20</f>
        <v>18</v>
      </c>
      <c r="AA20" s="72" t="str">
        <f>団体登録内容!Z20</f>
        <v/>
      </c>
      <c r="AB20" s="72" t="str">
        <f>団体登録内容!AA20</f>
        <v/>
      </c>
      <c r="AC20" s="72" t="str">
        <f>団体登録内容!AB20</f>
        <v/>
      </c>
      <c r="AD20" s="72" t="str">
        <f>団体登録内容!AC20</f>
        <v/>
      </c>
      <c r="AE20" s="72" t="str">
        <f>団体登録内容!AD20</f>
        <v/>
      </c>
      <c r="AF20" s="72" t="str">
        <f>団体登録内容!AE20</f>
        <v/>
      </c>
      <c r="AG20" s="72" t="str">
        <f>団体登録内容!AF20</f>
        <v/>
      </c>
      <c r="AH20" s="72" t="str">
        <f>団体登録内容!AG20</f>
        <v/>
      </c>
      <c r="AI20" s="72" t="str">
        <f>団体登録内容!AH20</f>
        <v/>
      </c>
      <c r="AJ20" s="72" t="str">
        <f>団体登録内容!AI20</f>
        <v/>
      </c>
      <c r="AK20" s="72" t="str">
        <f>団体登録内容!AJ20</f>
        <v/>
      </c>
      <c r="AL20" s="72" t="str">
        <f>団体登録内容!AK20</f>
        <v/>
      </c>
      <c r="AM20" s="72">
        <f>団体登録内容!AL20</f>
        <v>18</v>
      </c>
      <c r="AN20" s="72">
        <f>団体登録内容!AM20</f>
        <v>18</v>
      </c>
      <c r="AO20" s="72" t="str">
        <f>団体登録内容!AN20</f>
        <v/>
      </c>
      <c r="AP20" s="72">
        <f>団体登録内容!AO20</f>
        <v>0</v>
      </c>
      <c r="AQ20" s="72">
        <f>団体登録内容!AP20</f>
        <v>0</v>
      </c>
      <c r="AR20" s="72">
        <f>団体登録内容!AQ20</f>
        <v>18</v>
      </c>
      <c r="AS20" s="72">
        <f>団体登録内容!AR20</f>
        <v>42851</v>
      </c>
      <c r="AT20" s="72" t="e">
        <f>団体登録内容!#REF!</f>
        <v>#REF!</v>
      </c>
      <c r="AU20" s="72" t="e">
        <f>団体登録内容!#REF!</f>
        <v>#REF!</v>
      </c>
      <c r="AV20" s="72" t="e">
        <f>団体登録内容!#REF!</f>
        <v>#REF!</v>
      </c>
      <c r="AW20" s="72" t="e">
        <f>団体登録内容!#REF!</f>
        <v>#REF!</v>
      </c>
      <c r="AX20" s="72" t="e">
        <f>団体登録内容!#REF!</f>
        <v>#REF!</v>
      </c>
      <c r="AY20" s="72" t="e">
        <f>団体登録内容!#REF!</f>
        <v>#REF!</v>
      </c>
      <c r="AZ20" s="72" t="e">
        <f>団体登録内容!#REF!</f>
        <v>#REF!</v>
      </c>
      <c r="BA20" s="72" t="e">
        <f>団体登録内容!#REF!</f>
        <v>#REF!</v>
      </c>
      <c r="BB20" s="72" t="e">
        <f>団体登録内容!#REF!</f>
        <v>#REF!</v>
      </c>
      <c r="BC20" s="72" t="e">
        <f>団体登録内容!#REF!</f>
        <v>#REF!</v>
      </c>
      <c r="BD20" s="72" t="e">
        <f>団体登録内容!#REF!</f>
        <v>#REF!</v>
      </c>
      <c r="BE20" s="72" t="e">
        <f>団体登録内容!#REF!</f>
        <v>#REF!</v>
      </c>
    </row>
    <row r="21" spans="1:57" s="42" customFormat="1" x14ac:dyDescent="0.15">
      <c r="A21" s="72" t="e">
        <f>団体登録内容!#REF!</f>
        <v>#REF!</v>
      </c>
      <c r="B21" s="72" t="str">
        <f>団体登録内容!A21</f>
        <v>退会</v>
      </c>
      <c r="C21" s="72" t="str">
        <f>団体登録内容!B21</f>
        <v>宮城県</v>
      </c>
      <c r="D21" s="72" t="str">
        <f>団体登録内容!C21</f>
        <v>スターフェスティバル仙台Ｊｒ☆</v>
      </c>
      <c r="E21" s="72" t="str">
        <f>団体登録内容!D21</f>
        <v>すたーふぇすてぃばるせんだいじゅにあ</v>
      </c>
      <c r="F21" s="72" t="str">
        <f>団体登録内容!E21</f>
        <v>一般</v>
      </c>
      <c r="G21" s="72" t="str">
        <f>団体登録内容!F21</f>
        <v>柳田　由美子</v>
      </c>
      <c r="H21" s="72">
        <f>団体登録内容!G21</f>
        <v>0</v>
      </c>
      <c r="I21" s="72" t="str">
        <f>団体登録内容!H21</f>
        <v>983-0833</v>
      </c>
      <c r="J21" s="72" t="str">
        <f>団体登録内容!I21</f>
        <v>宮城県仙台市宮城野区東仙台</v>
      </c>
      <c r="K21" s="72" t="str">
        <f>団体登録内容!J21</f>
        <v>6-18-1-204</v>
      </c>
      <c r="L21" s="72">
        <f>団体登録内容!K21</f>
        <v>0</v>
      </c>
      <c r="M21" s="72">
        <f>団体登録内容!L21</f>
        <v>0</v>
      </c>
      <c r="N21" s="72">
        <f>団体登録内容!M21</f>
        <v>0</v>
      </c>
      <c r="O21" s="72">
        <f>団体登録内容!N21</f>
        <v>0</v>
      </c>
      <c r="P21" s="72" t="str">
        <f>団体登録内容!O21</f>
        <v>岩崎　博美</v>
      </c>
      <c r="Q21" s="72">
        <f>団体登録内容!P21</f>
        <v>0</v>
      </c>
      <c r="R21" s="72" t="str">
        <f>団体登録内容!Q21</f>
        <v>983-0833</v>
      </c>
      <c r="S21" s="72" t="str">
        <f>団体登録内容!R21</f>
        <v>宮城県仙台市宮城野区東仙台</v>
      </c>
      <c r="T21" s="72" t="str">
        <f>団体登録内容!S21</f>
        <v>6-21-15-306　石川様方</v>
      </c>
      <c r="U21" s="72" t="str">
        <f>団体登録内容!T21</f>
        <v>022-256-1357</v>
      </c>
      <c r="V21" s="72" t="str">
        <f>団体登録内容!U21</f>
        <v>022-256-1357</v>
      </c>
      <c r="W21" s="72" t="str">
        <f>団体登録内容!V21</f>
        <v>090-4311-3881</v>
      </c>
      <c r="X21" s="72" t="str">
        <f>団体登録内容!W21</f>
        <v>@</v>
      </c>
      <c r="Y21" s="72" t="str">
        <f>団体登録内容!X21</f>
        <v/>
      </c>
      <c r="Z21" s="72" t="str">
        <f>団体登録内容!Y21</f>
        <v/>
      </c>
      <c r="AA21" s="72" t="str">
        <f>団体登録内容!Z21</f>
        <v/>
      </c>
      <c r="AB21" s="72" t="str">
        <f>団体登録内容!AA21</f>
        <v/>
      </c>
      <c r="AC21" s="72" t="str">
        <f>団体登録内容!AB21</f>
        <v/>
      </c>
      <c r="AD21" s="72" t="str">
        <f>団体登録内容!AC21</f>
        <v/>
      </c>
      <c r="AE21" s="72" t="str">
        <f>団体登録内容!AD21</f>
        <v/>
      </c>
      <c r="AF21" s="72" t="str">
        <f>団体登録内容!AE21</f>
        <v/>
      </c>
      <c r="AG21" s="72" t="str">
        <f>団体登録内容!AF21</f>
        <v/>
      </c>
      <c r="AH21" s="72" t="str">
        <f>団体登録内容!AG21</f>
        <v/>
      </c>
      <c r="AI21" s="72" t="str">
        <f>団体登録内容!AH21</f>
        <v/>
      </c>
      <c r="AJ21" s="72" t="str">
        <f>団体登録内容!AI21</f>
        <v/>
      </c>
      <c r="AK21" s="72" t="str">
        <f>団体登録内容!AJ21</f>
        <v/>
      </c>
      <c r="AL21" s="72" t="str">
        <f>団体登録内容!AK21</f>
        <v/>
      </c>
      <c r="AM21" s="72">
        <f>団体登録内容!AL21</f>
        <v>0</v>
      </c>
      <c r="AN21" s="72">
        <f>団体登録内容!AM21</f>
        <v>0</v>
      </c>
      <c r="AO21" s="72" t="str">
        <f>団体登録内容!AN21</f>
        <v/>
      </c>
      <c r="AP21" s="72">
        <f>団体登録内容!AO21</f>
        <v>0</v>
      </c>
      <c r="AQ21" s="72">
        <f>団体登録内容!AP21</f>
        <v>0</v>
      </c>
      <c r="AR21" s="72">
        <f>団体登録内容!AQ21</f>
        <v>0</v>
      </c>
      <c r="AS21" s="72" t="str">
        <f>団体登録内容!AR21</f>
        <v/>
      </c>
      <c r="AT21" s="72" t="e">
        <f>団体登録内容!#REF!</f>
        <v>#REF!</v>
      </c>
      <c r="AU21" s="72" t="e">
        <f>団体登録内容!#REF!</f>
        <v>#REF!</v>
      </c>
      <c r="AV21" s="72" t="e">
        <f>団体登録内容!#REF!</f>
        <v>#REF!</v>
      </c>
      <c r="AW21" s="72" t="e">
        <f>団体登録内容!#REF!</f>
        <v>#REF!</v>
      </c>
      <c r="AX21" s="72" t="e">
        <f>団体登録内容!#REF!</f>
        <v>#REF!</v>
      </c>
      <c r="AY21" s="72" t="e">
        <f>団体登録内容!#REF!</f>
        <v>#REF!</v>
      </c>
      <c r="AZ21" s="72" t="e">
        <f>団体登録内容!#REF!</f>
        <v>#REF!</v>
      </c>
      <c r="BA21" s="72" t="e">
        <f>団体登録内容!#REF!</f>
        <v>#REF!</v>
      </c>
      <c r="BB21" s="72" t="e">
        <f>団体登録内容!#REF!</f>
        <v>#REF!</v>
      </c>
      <c r="BC21" s="72" t="e">
        <f>団体登録内容!#REF!</f>
        <v>#REF!</v>
      </c>
      <c r="BD21" s="72" t="e">
        <f>団体登録内容!#REF!</f>
        <v>#REF!</v>
      </c>
      <c r="BE21" s="72" t="e">
        <f>団体登録内容!#REF!</f>
        <v>#REF!</v>
      </c>
    </row>
    <row r="22" spans="1:57" x14ac:dyDescent="0.15">
      <c r="A22" s="72" t="e">
        <f>団体登録内容!#REF!</f>
        <v>#REF!</v>
      </c>
      <c r="B22" s="72" t="str">
        <f>団体登録内容!A22</f>
        <v>B3G0020</v>
      </c>
      <c r="C22" s="72" t="str">
        <f>団体登録内容!B22</f>
        <v>宮城県</v>
      </c>
      <c r="D22" s="72" t="str">
        <f>団体登録内容!C22</f>
        <v>リトルスターバトン</v>
      </c>
      <c r="E22" s="72" t="str">
        <f>団体登録内容!D22</f>
        <v>りとるすたーばとん</v>
      </c>
      <c r="F22" s="72" t="str">
        <f>団体登録内容!E22</f>
        <v>一般</v>
      </c>
      <c r="G22" s="72" t="str">
        <f>団体登録内容!F22</f>
        <v>町田　千代子</v>
      </c>
      <c r="H22" s="72" t="str">
        <f>団体登録内容!G22</f>
        <v>主宰</v>
      </c>
      <c r="I22" s="72" t="str">
        <f>団体登録内容!H22</f>
        <v>983-0826</v>
      </c>
      <c r="J22" s="72" t="str">
        <f>団体登録内容!I22</f>
        <v>宮城県仙台市宮城野区鶴ヶ谷東</v>
      </c>
      <c r="K22" s="72" t="str">
        <f>団体登録内容!J22</f>
        <v>4-9-19</v>
      </c>
      <c r="L22" s="72" t="str">
        <f>団体登録内容!K22</f>
        <v>022-251-8283</v>
      </c>
      <c r="M22" s="72" t="str">
        <f>団体登録内容!L22</f>
        <v>022-251-8283</v>
      </c>
      <c r="N22" s="72" t="str">
        <f>団体登録内容!M22</f>
        <v>090-5830-6336</v>
      </c>
      <c r="O22" s="72" t="str">
        <f>団体登録内容!N22</f>
        <v>@</v>
      </c>
      <c r="P22" s="72" t="str">
        <f>団体登録内容!O22</f>
        <v>町田　千代子</v>
      </c>
      <c r="Q22" s="72" t="str">
        <f>団体登録内容!P22</f>
        <v>主宰</v>
      </c>
      <c r="R22" s="72" t="str">
        <f>団体登録内容!Q22</f>
        <v>983-0826</v>
      </c>
      <c r="S22" s="72" t="str">
        <f>団体登録内容!R22</f>
        <v>宮城県仙台市宮城野区鶴ヶ谷東</v>
      </c>
      <c r="T22" s="72" t="str">
        <f>団体登録内容!S22</f>
        <v>4-9-19</v>
      </c>
      <c r="U22" s="72" t="str">
        <f>団体登録内容!T22</f>
        <v>022-251-8283</v>
      </c>
      <c r="V22" s="72" t="str">
        <f>団体登録内容!U22</f>
        <v>022-251-8283</v>
      </c>
      <c r="W22" s="72" t="str">
        <f>団体登録内容!V22</f>
        <v>090-5830-6336</v>
      </c>
      <c r="X22" s="72" t="str">
        <f>団体登録内容!W22</f>
        <v>@</v>
      </c>
      <c r="Y22" s="72">
        <f>団体登録内容!X22</f>
        <v>42872</v>
      </c>
      <c r="Z22" s="72">
        <f>団体登録内容!Y22</f>
        <v>13</v>
      </c>
      <c r="AA22" s="72" t="str">
        <f>団体登録内容!Z22</f>
        <v/>
      </c>
      <c r="AB22" s="72" t="str">
        <f>団体登録内容!AA22</f>
        <v/>
      </c>
      <c r="AC22" s="72" t="str">
        <f>団体登録内容!AB22</f>
        <v/>
      </c>
      <c r="AD22" s="72" t="str">
        <f>団体登録内容!AC22</f>
        <v/>
      </c>
      <c r="AE22" s="72" t="str">
        <f>団体登録内容!AD22</f>
        <v/>
      </c>
      <c r="AF22" s="72" t="str">
        <f>団体登録内容!AE22</f>
        <v/>
      </c>
      <c r="AG22" s="72" t="str">
        <f>団体登録内容!AF22</f>
        <v/>
      </c>
      <c r="AH22" s="72" t="str">
        <f>団体登録内容!AG22</f>
        <v/>
      </c>
      <c r="AI22" s="72" t="str">
        <f>団体登録内容!AH22</f>
        <v/>
      </c>
      <c r="AJ22" s="72" t="str">
        <f>団体登録内容!AI22</f>
        <v/>
      </c>
      <c r="AK22" s="72" t="str">
        <f>団体登録内容!AJ22</f>
        <v/>
      </c>
      <c r="AL22" s="72" t="str">
        <f>団体登録内容!AK22</f>
        <v/>
      </c>
      <c r="AM22" s="72">
        <f>団体登録内容!AL22</f>
        <v>13</v>
      </c>
      <c r="AN22" s="72">
        <f>団体登録内容!AM22</f>
        <v>13</v>
      </c>
      <c r="AO22" s="72" t="str">
        <f>団体登録内容!AN22</f>
        <v/>
      </c>
      <c r="AP22" s="72">
        <f>団体登録内容!AO22</f>
        <v>0</v>
      </c>
      <c r="AQ22" s="72">
        <f>団体登録内容!AP22</f>
        <v>0</v>
      </c>
      <c r="AR22" s="72">
        <f>団体登録内容!AQ22</f>
        <v>13</v>
      </c>
      <c r="AS22" s="72">
        <f>団体登録内容!AR22</f>
        <v>42872</v>
      </c>
      <c r="AT22" s="72" t="e">
        <f>団体登録内容!#REF!</f>
        <v>#REF!</v>
      </c>
      <c r="AU22" s="72" t="e">
        <f>団体登録内容!#REF!</f>
        <v>#REF!</v>
      </c>
      <c r="AV22" s="72" t="e">
        <f>団体登録内容!#REF!</f>
        <v>#REF!</v>
      </c>
      <c r="AW22" s="72" t="e">
        <f>団体登録内容!#REF!</f>
        <v>#REF!</v>
      </c>
      <c r="AX22" s="72" t="e">
        <f>団体登録内容!#REF!</f>
        <v>#REF!</v>
      </c>
      <c r="AY22" s="72" t="e">
        <f>団体登録内容!#REF!</f>
        <v>#REF!</v>
      </c>
      <c r="AZ22" s="72" t="e">
        <f>団体登録内容!#REF!</f>
        <v>#REF!</v>
      </c>
      <c r="BA22" s="72" t="e">
        <f>団体登録内容!#REF!</f>
        <v>#REF!</v>
      </c>
      <c r="BB22" s="72" t="e">
        <f>団体登録内容!#REF!</f>
        <v>#REF!</v>
      </c>
      <c r="BC22" s="72" t="e">
        <f>団体登録内容!#REF!</f>
        <v>#REF!</v>
      </c>
      <c r="BD22" s="72" t="e">
        <f>団体登録内容!#REF!</f>
        <v>#REF!</v>
      </c>
      <c r="BE22" s="72" t="e">
        <f>団体登録内容!#REF!</f>
        <v>#REF!</v>
      </c>
    </row>
    <row r="23" spans="1:57" x14ac:dyDescent="0.15">
      <c r="A23" s="72" t="e">
        <f>団体登録内容!#REF!</f>
        <v>#REF!</v>
      </c>
      <c r="B23" s="45" t="s">
        <v>299</v>
      </c>
      <c r="C23" s="72" t="str">
        <f>団体登録内容!B23</f>
        <v>青森県</v>
      </c>
      <c r="D23" s="72" t="str">
        <f>団体登録内容!C23</f>
        <v>ＰＬ青森ＭＢＡ</v>
      </c>
      <c r="E23" s="72" t="str">
        <f>団体登録内容!D23</f>
        <v>ぴーえるあおもりえむびーえー</v>
      </c>
      <c r="F23" s="72" t="str">
        <f>団体登録内容!E23</f>
        <v>一般</v>
      </c>
      <c r="G23" s="72" t="str">
        <f>団体登録内容!F23</f>
        <v>岸本　福明</v>
      </c>
      <c r="H23" s="72" t="str">
        <f>団体登録内容!G23</f>
        <v>団体長</v>
      </c>
      <c r="I23" s="72" t="str">
        <f>団体登録内容!H23</f>
        <v>038-0024</v>
      </c>
      <c r="J23" s="72" t="str">
        <f>団体登録内容!I23</f>
        <v>青森県青森市浪館前田</v>
      </c>
      <c r="K23" s="72" t="str">
        <f>団体登録内容!J23</f>
        <v>4-1-37　ＰＬ青森教会</v>
      </c>
      <c r="L23" s="72" t="str">
        <f>団体登録内容!K23</f>
        <v>017-766-3812</v>
      </c>
      <c r="M23" s="72" t="str">
        <f>団体登録内容!L23</f>
        <v>017-766-6270</v>
      </c>
      <c r="N23" s="72">
        <f>団体登録内容!M23</f>
        <v>0</v>
      </c>
      <c r="O23" s="72">
        <f>団体登録内容!N23</f>
        <v>0</v>
      </c>
      <c r="P23" s="72" t="str">
        <f>団体登録内容!O23</f>
        <v>岸本　福明</v>
      </c>
      <c r="Q23" s="72" t="str">
        <f>団体登録内容!P23</f>
        <v>団体長</v>
      </c>
      <c r="R23" s="72" t="str">
        <f>団体登録内容!Q23</f>
        <v>038-0024</v>
      </c>
      <c r="S23" s="72" t="str">
        <f>団体登録内容!R23</f>
        <v>青森県青森市浪館前田</v>
      </c>
      <c r="T23" s="72" t="str">
        <f>団体登録内容!S23</f>
        <v>4-1-37　ＰＬ青森教会</v>
      </c>
      <c r="U23" s="72" t="str">
        <f>団体登録内容!T23</f>
        <v>017-766-3812</v>
      </c>
      <c r="V23" s="72" t="str">
        <f>団体登録内容!U23</f>
        <v>017-766-6270</v>
      </c>
      <c r="W23" s="72">
        <f>団体登録内容!V23</f>
        <v>0</v>
      </c>
      <c r="X23" s="72" t="str">
        <f>団体登録内容!W23</f>
        <v/>
      </c>
      <c r="Y23" s="72" t="str">
        <f>団体登録内容!X23</f>
        <v/>
      </c>
      <c r="Z23" s="72" t="str">
        <f>団体登録内容!Y23</f>
        <v/>
      </c>
      <c r="AA23" s="72" t="str">
        <f>団体登録内容!Z23</f>
        <v/>
      </c>
      <c r="AB23" s="72" t="str">
        <f>団体登録内容!AA23</f>
        <v/>
      </c>
      <c r="AC23" s="72" t="str">
        <f>団体登録内容!AB23</f>
        <v/>
      </c>
      <c r="AD23" s="72" t="str">
        <f>団体登録内容!AC23</f>
        <v/>
      </c>
      <c r="AE23" s="72" t="str">
        <f>団体登録内容!AD23</f>
        <v/>
      </c>
      <c r="AF23" s="72" t="str">
        <f>団体登録内容!AE23</f>
        <v/>
      </c>
      <c r="AG23" s="72" t="str">
        <f>団体登録内容!AF23</f>
        <v/>
      </c>
      <c r="AH23" s="72" t="str">
        <f>団体登録内容!AG23</f>
        <v/>
      </c>
      <c r="AI23" s="72" t="str">
        <f>団体登録内容!AH23</f>
        <v/>
      </c>
      <c r="AJ23" s="72" t="str">
        <f>団体登録内容!AI23</f>
        <v/>
      </c>
      <c r="AK23" s="72" t="str">
        <f>団体登録内容!AJ23</f>
        <v/>
      </c>
      <c r="AL23" s="72" t="str">
        <f>団体登録内容!AK23</f>
        <v/>
      </c>
      <c r="AM23" s="72">
        <f>団体登録内容!AL23</f>
        <v>0</v>
      </c>
      <c r="AN23" s="72">
        <f>団体登録内容!AM23</f>
        <v>0</v>
      </c>
      <c r="AO23" s="72" t="str">
        <f>団体登録内容!AN23</f>
        <v/>
      </c>
      <c r="AP23" s="72">
        <f>団体登録内容!AO23</f>
        <v>0</v>
      </c>
      <c r="AQ23" s="72">
        <f>団体登録内容!AP23</f>
        <v>0</v>
      </c>
      <c r="AR23" s="72">
        <f>団体登録内容!AQ23</f>
        <v>0</v>
      </c>
      <c r="AS23" s="72" t="str">
        <f>団体登録内容!AR23</f>
        <v/>
      </c>
      <c r="AT23" s="72" t="e">
        <f>団体登録内容!#REF!</f>
        <v>#REF!</v>
      </c>
      <c r="AU23" s="72" t="e">
        <f>団体登録内容!#REF!</f>
        <v>#REF!</v>
      </c>
      <c r="AV23" s="72" t="e">
        <f>団体登録内容!#REF!</f>
        <v>#REF!</v>
      </c>
      <c r="AW23" s="72" t="e">
        <f>団体登録内容!#REF!</f>
        <v>#REF!</v>
      </c>
      <c r="AX23" s="72" t="e">
        <f>団体登録内容!#REF!</f>
        <v>#REF!</v>
      </c>
      <c r="AY23" s="72" t="e">
        <f>団体登録内容!#REF!</f>
        <v>#REF!</v>
      </c>
      <c r="AZ23" s="72" t="e">
        <f>団体登録内容!#REF!</f>
        <v>#REF!</v>
      </c>
      <c r="BA23" s="72" t="e">
        <f>団体登録内容!#REF!</f>
        <v>#REF!</v>
      </c>
      <c r="BB23" s="72" t="e">
        <f>団体登録内容!#REF!</f>
        <v>#REF!</v>
      </c>
      <c r="BC23" s="72" t="e">
        <f>団体登録内容!#REF!</f>
        <v>#REF!</v>
      </c>
      <c r="BD23" s="72" t="e">
        <f>団体登録内容!#REF!</f>
        <v>#REF!</v>
      </c>
      <c r="BE23" s="72" t="e">
        <f>団体登録内容!#REF!</f>
        <v>#REF!</v>
      </c>
    </row>
    <row r="24" spans="1:57" x14ac:dyDescent="0.15">
      <c r="A24" s="72" t="e">
        <f>団体登録内容!#REF!</f>
        <v>#REF!</v>
      </c>
      <c r="B24" s="72" t="str">
        <f>団体登録内容!A24</f>
        <v>B4D0022</v>
      </c>
      <c r="C24" s="72" t="str">
        <f>団体登録内容!B24</f>
        <v>秋田県</v>
      </c>
      <c r="D24" s="72" t="str">
        <f>団体登録内容!C24</f>
        <v>秋田市立秋田南中学校バトン部</v>
      </c>
      <c r="E24" s="72" t="str">
        <f>団体登録内容!D24</f>
        <v>あきたしりつあきたみなみちゅうがっこうばとんぶ</v>
      </c>
      <c r="F24" s="72" t="str">
        <f>団体登録内容!E24</f>
        <v>中学校</v>
      </c>
      <c r="G24" s="72" t="str">
        <f>団体登録内容!F24</f>
        <v>茜谷　英也</v>
      </c>
      <c r="H24" s="72" t="str">
        <f>団体登録内容!G24</f>
        <v>校長</v>
      </c>
      <c r="I24" s="72" t="str">
        <f>団体登録内容!H24</f>
        <v>010-0014</v>
      </c>
      <c r="J24" s="72" t="str">
        <f>団体登録内容!I24</f>
        <v>秋田県秋田市南通宮田</v>
      </c>
      <c r="K24" s="72" t="str">
        <f>団体登録内容!J24</f>
        <v>15-1</v>
      </c>
      <c r="L24" s="72" t="str">
        <f>団体登録内容!K24</f>
        <v>018-833-8467</v>
      </c>
      <c r="M24" s="72" t="str">
        <f>団体登録内容!L24</f>
        <v>018-833-8468</v>
      </c>
      <c r="N24" s="72">
        <f>団体登録内容!M24</f>
        <v>0</v>
      </c>
      <c r="O24" s="72" t="str">
        <f>団体登録内容!N24</f>
        <v>@</v>
      </c>
      <c r="P24" s="72" t="str">
        <f>団体登録内容!O24</f>
        <v>長沼　倫子</v>
      </c>
      <c r="Q24" s="72" t="str">
        <f>団体登録内容!P24</f>
        <v>教諭</v>
      </c>
      <c r="R24" s="72" t="str">
        <f>団体登録内容!Q24</f>
        <v>010-0014</v>
      </c>
      <c r="S24" s="72" t="str">
        <f>団体登録内容!R24</f>
        <v>秋田県秋田市南通宮田</v>
      </c>
      <c r="T24" s="72" t="str">
        <f>団体登録内容!S24</f>
        <v>15-1</v>
      </c>
      <c r="U24" s="72" t="str">
        <f>団体登録内容!T24</f>
        <v>018-833-8467</v>
      </c>
      <c r="V24" s="72" t="str">
        <f>団体登録内容!U24</f>
        <v>018-833-8468</v>
      </c>
      <c r="W24" s="72" t="str">
        <f>団体登録内容!V24</f>
        <v>080-1839-4502</v>
      </c>
      <c r="X24" s="72" t="str">
        <f>団体登録内容!W24</f>
        <v>@</v>
      </c>
      <c r="Y24" s="72">
        <f>団体登録内容!X24</f>
        <v>42852</v>
      </c>
      <c r="Z24" s="72">
        <f>団体登録内容!Y24</f>
        <v>16</v>
      </c>
      <c r="AA24" s="72" t="str">
        <f>団体登録内容!Z24</f>
        <v/>
      </c>
      <c r="AB24" s="72" t="str">
        <f>団体登録内容!AA24</f>
        <v/>
      </c>
      <c r="AC24" s="72" t="str">
        <f>団体登録内容!AB24</f>
        <v/>
      </c>
      <c r="AD24" s="72" t="str">
        <f>団体登録内容!AC24</f>
        <v/>
      </c>
      <c r="AE24" s="72" t="str">
        <f>団体登録内容!AD24</f>
        <v/>
      </c>
      <c r="AF24" s="72" t="str">
        <f>団体登録内容!AE24</f>
        <v/>
      </c>
      <c r="AG24" s="72" t="str">
        <f>団体登録内容!AF24</f>
        <v/>
      </c>
      <c r="AH24" s="72" t="str">
        <f>団体登録内容!AG24</f>
        <v/>
      </c>
      <c r="AI24" s="72" t="str">
        <f>団体登録内容!AH24</f>
        <v/>
      </c>
      <c r="AJ24" s="72" t="str">
        <f>団体登録内容!AI24</f>
        <v/>
      </c>
      <c r="AK24" s="72" t="str">
        <f>団体登録内容!AJ24</f>
        <v/>
      </c>
      <c r="AL24" s="72" t="str">
        <f>団体登録内容!AK24</f>
        <v/>
      </c>
      <c r="AM24" s="72">
        <f>団体登録内容!AL24</f>
        <v>16</v>
      </c>
      <c r="AN24" s="72">
        <f>団体登録内容!AM24</f>
        <v>16</v>
      </c>
      <c r="AO24" s="72" t="str">
        <f>団体登録内容!AN24</f>
        <v/>
      </c>
      <c r="AP24" s="72">
        <f>団体登録内容!AO24</f>
        <v>0</v>
      </c>
      <c r="AQ24" s="72">
        <f>団体登録内容!AP24</f>
        <v>0</v>
      </c>
      <c r="AR24" s="72">
        <f>団体登録内容!AQ24</f>
        <v>16</v>
      </c>
      <c r="AS24" s="72">
        <f>団体登録内容!AR24</f>
        <v>42852</v>
      </c>
      <c r="AT24" s="72" t="e">
        <f>団体登録内容!#REF!</f>
        <v>#REF!</v>
      </c>
      <c r="AU24" s="72" t="e">
        <f>団体登録内容!#REF!</f>
        <v>#REF!</v>
      </c>
      <c r="AV24" s="72" t="e">
        <f>団体登録内容!#REF!</f>
        <v>#REF!</v>
      </c>
      <c r="AW24" s="72" t="e">
        <f>団体登録内容!#REF!</f>
        <v>#REF!</v>
      </c>
      <c r="AX24" s="72" t="e">
        <f>団体登録内容!#REF!</f>
        <v>#REF!</v>
      </c>
      <c r="AY24" s="72" t="e">
        <f>団体登録内容!#REF!</f>
        <v>#REF!</v>
      </c>
      <c r="AZ24" s="72" t="e">
        <f>団体登録内容!#REF!</f>
        <v>#REF!</v>
      </c>
      <c r="BA24" s="72" t="e">
        <f>団体登録内容!#REF!</f>
        <v>#REF!</v>
      </c>
      <c r="BB24" s="72" t="e">
        <f>団体登録内容!#REF!</f>
        <v>#REF!</v>
      </c>
      <c r="BC24" s="72" t="e">
        <f>団体登録内容!#REF!</f>
        <v>#REF!</v>
      </c>
      <c r="BD24" s="72" t="e">
        <f>団体登録内容!#REF!</f>
        <v>#REF!</v>
      </c>
      <c r="BE24" s="72" t="e">
        <f>団体登録内容!#REF!</f>
        <v>#REF!</v>
      </c>
    </row>
    <row r="25" spans="1:57" x14ac:dyDescent="0.15">
      <c r="A25" s="72" t="e">
        <f>団体登録内容!#REF!</f>
        <v>#REF!</v>
      </c>
      <c r="B25" s="72" t="str">
        <f>団体登録内容!A25</f>
        <v>退会</v>
      </c>
      <c r="C25" s="72" t="str">
        <f>団体登録内容!B25</f>
        <v>山形県</v>
      </c>
      <c r="D25" s="72" t="str">
        <f>団体登録内容!C25</f>
        <v>ＰＬ山形ＭＢＡ</v>
      </c>
      <c r="E25" s="72" t="str">
        <f>団体登録内容!D25</f>
        <v>ぴーえるやまがたえむびーえい</v>
      </c>
      <c r="F25" s="72" t="str">
        <f>団体登録内容!E25</f>
        <v>一般</v>
      </c>
      <c r="G25" s="72" t="str">
        <f>団体登録内容!F25</f>
        <v>澤　拓雄</v>
      </c>
      <c r="H25" s="72" t="str">
        <f>団体登録内容!G25</f>
        <v>団体長</v>
      </c>
      <c r="I25" s="72" t="str">
        <f>団体登録内容!H25</f>
        <v>992-0017</v>
      </c>
      <c r="J25" s="72" t="str">
        <f>団体登録内容!I25</f>
        <v>山形県米沢市桜木町</v>
      </c>
      <c r="K25" s="72" t="str">
        <f>団体登録内容!J25</f>
        <v>1-74</v>
      </c>
      <c r="L25" s="72" t="str">
        <f>団体登録内容!K25</f>
        <v>0238-21-3332</v>
      </c>
      <c r="M25" s="72" t="str">
        <f>団体登録内容!L25</f>
        <v>0238-21-3303</v>
      </c>
      <c r="N25" s="72">
        <f>団体登録内容!M25</f>
        <v>0</v>
      </c>
      <c r="O25" s="72">
        <f>団体登録内容!N25</f>
        <v>0</v>
      </c>
      <c r="P25" s="72" t="str">
        <f>団体登録内容!O25</f>
        <v>澤　拓雄</v>
      </c>
      <c r="Q25" s="72" t="str">
        <f>団体登録内容!P25</f>
        <v>団体長</v>
      </c>
      <c r="R25" s="72" t="str">
        <f>団体登録内容!Q25</f>
        <v>992-0017</v>
      </c>
      <c r="S25" s="72" t="str">
        <f>団体登録内容!R25</f>
        <v>山形県米沢市桜木町</v>
      </c>
      <c r="T25" s="72" t="str">
        <f>団体登録内容!S25</f>
        <v>1-74</v>
      </c>
      <c r="U25" s="72" t="str">
        <f>団体登録内容!T25</f>
        <v>0238-21-3332</v>
      </c>
      <c r="V25" s="72" t="str">
        <f>団体登録内容!U25</f>
        <v>0238-21-3308</v>
      </c>
      <c r="W25" s="72">
        <f>団体登録内容!V25</f>
        <v>0</v>
      </c>
      <c r="X25" s="72" t="str">
        <f>団体登録内容!W25</f>
        <v/>
      </c>
      <c r="Y25" s="72" t="str">
        <f>団体登録内容!X25</f>
        <v/>
      </c>
      <c r="Z25" s="72" t="str">
        <f>団体登録内容!Y25</f>
        <v/>
      </c>
      <c r="AA25" s="72" t="str">
        <f>団体登録内容!Z25</f>
        <v/>
      </c>
      <c r="AB25" s="72" t="str">
        <f>団体登録内容!AA25</f>
        <v/>
      </c>
      <c r="AC25" s="72" t="str">
        <f>団体登録内容!AB25</f>
        <v/>
      </c>
      <c r="AD25" s="72" t="str">
        <f>団体登録内容!AC25</f>
        <v/>
      </c>
      <c r="AE25" s="72" t="str">
        <f>団体登録内容!AD25</f>
        <v/>
      </c>
      <c r="AF25" s="72" t="str">
        <f>団体登録内容!AE25</f>
        <v/>
      </c>
      <c r="AG25" s="72" t="str">
        <f>団体登録内容!AF25</f>
        <v/>
      </c>
      <c r="AH25" s="72" t="str">
        <f>団体登録内容!AG25</f>
        <v/>
      </c>
      <c r="AI25" s="72" t="str">
        <f>団体登録内容!AH25</f>
        <v/>
      </c>
      <c r="AJ25" s="72" t="str">
        <f>団体登録内容!AI25</f>
        <v/>
      </c>
      <c r="AK25" s="72" t="str">
        <f>団体登録内容!AJ25</f>
        <v/>
      </c>
      <c r="AL25" s="72" t="str">
        <f>団体登録内容!AK25</f>
        <v/>
      </c>
      <c r="AM25" s="72">
        <f>団体登録内容!AL25</f>
        <v>0</v>
      </c>
      <c r="AN25" s="72">
        <f>団体登録内容!AM25</f>
        <v>0</v>
      </c>
      <c r="AO25" s="72" t="str">
        <f>団体登録内容!AN25</f>
        <v/>
      </c>
      <c r="AP25" s="72">
        <f>団体登録内容!AO25</f>
        <v>0</v>
      </c>
      <c r="AQ25" s="72">
        <f>団体登録内容!AP25</f>
        <v>0</v>
      </c>
      <c r="AR25" s="72">
        <f>団体登録内容!AQ25</f>
        <v>0</v>
      </c>
      <c r="AS25" s="72" t="str">
        <f>団体登録内容!AR25</f>
        <v/>
      </c>
      <c r="AT25" s="72" t="e">
        <f>団体登録内容!#REF!</f>
        <v>#REF!</v>
      </c>
      <c r="AU25" s="72" t="e">
        <f>団体登録内容!#REF!</f>
        <v>#REF!</v>
      </c>
      <c r="AV25" s="72" t="e">
        <f>団体登録内容!#REF!</f>
        <v>#REF!</v>
      </c>
      <c r="AW25" s="72" t="e">
        <f>団体登録内容!#REF!</f>
        <v>#REF!</v>
      </c>
      <c r="AX25" s="72" t="e">
        <f>団体登録内容!#REF!</f>
        <v>#REF!</v>
      </c>
      <c r="AY25" s="72" t="e">
        <f>団体登録内容!#REF!</f>
        <v>#REF!</v>
      </c>
      <c r="AZ25" s="72" t="e">
        <f>団体登録内容!#REF!</f>
        <v>#REF!</v>
      </c>
      <c r="BA25" s="72" t="e">
        <f>団体登録内容!#REF!</f>
        <v>#REF!</v>
      </c>
      <c r="BB25" s="72" t="e">
        <f>団体登録内容!#REF!</f>
        <v>#REF!</v>
      </c>
      <c r="BC25" s="72" t="e">
        <f>団体登録内容!#REF!</f>
        <v>#REF!</v>
      </c>
      <c r="BD25" s="72" t="e">
        <f>団体登録内容!#REF!</f>
        <v>#REF!</v>
      </c>
      <c r="BE25" s="72" t="e">
        <f>団体登録内容!#REF!</f>
        <v>#REF!</v>
      </c>
    </row>
    <row r="26" spans="1:57" x14ac:dyDescent="0.15">
      <c r="A26" s="72" t="e">
        <f>団体登録内容!#REF!</f>
        <v>#REF!</v>
      </c>
      <c r="B26" s="72" t="str">
        <f>団体登録内容!A26</f>
        <v>B1G0024</v>
      </c>
      <c r="C26" s="72" t="str">
        <f>団体登録内容!B26</f>
        <v>青森県</v>
      </c>
      <c r="D26" s="72" t="str">
        <f>団体登録内容!C26</f>
        <v>バトンチームＡｒｉｅｓ</v>
      </c>
      <c r="E26" s="72" t="str">
        <f>団体登録内容!D26</f>
        <v>ばとんちーむありえす</v>
      </c>
      <c r="F26" s="72" t="str">
        <f>団体登録内容!E26</f>
        <v>一般</v>
      </c>
      <c r="G26" s="72" t="str">
        <f>団体登録内容!F26</f>
        <v>小笠原　祐子</v>
      </c>
      <c r="H26" s="72" t="str">
        <f>団体登録内容!G26</f>
        <v>代表</v>
      </c>
      <c r="I26" s="72" t="str">
        <f>団体登録内容!H26</f>
        <v>031-0054</v>
      </c>
      <c r="J26" s="72" t="str">
        <f>団体登録内容!I26</f>
        <v>青森県八戸市稲荷町</v>
      </c>
      <c r="K26" s="72" t="str">
        <f>団体登録内容!J26</f>
        <v>15</v>
      </c>
      <c r="L26" s="72">
        <f>団体登録内容!K26</f>
        <v>0</v>
      </c>
      <c r="M26" s="72" t="str">
        <f>団体登録内容!L26</f>
        <v>0178-46-1188</v>
      </c>
      <c r="N26" s="72" t="str">
        <f>団体登録内容!M26</f>
        <v>090-7285-0169</v>
      </c>
      <c r="O26" s="72">
        <f>団体登録内容!N26</f>
        <v>0</v>
      </c>
      <c r="P26" s="72" t="str">
        <f>団体登録内容!O26</f>
        <v>小笠原　祐子</v>
      </c>
      <c r="Q26" s="72" t="str">
        <f>団体登録内容!P26</f>
        <v>代表</v>
      </c>
      <c r="R26" s="72" t="str">
        <f>団体登録内容!Q26</f>
        <v>031-0054</v>
      </c>
      <c r="S26" s="72" t="str">
        <f>団体登録内容!R26</f>
        <v>青森県八戸市稲荷町</v>
      </c>
      <c r="T26" s="72" t="str">
        <f>団体登録内容!S26</f>
        <v>15</v>
      </c>
      <c r="U26" s="72">
        <f>団体登録内容!T26</f>
        <v>0</v>
      </c>
      <c r="V26" s="72" t="str">
        <f>団体登録内容!U26</f>
        <v>0178-46-1188</v>
      </c>
      <c r="W26" s="72" t="str">
        <f>団体登録内容!V26</f>
        <v>090-7285-0169</v>
      </c>
      <c r="X26" s="72" t="str">
        <f>団体登録内容!W26</f>
        <v/>
      </c>
      <c r="Y26" s="72">
        <f>団体登録内容!X26</f>
        <v>42863</v>
      </c>
      <c r="Z26" s="72">
        <f>団体登録内容!Y26</f>
        <v>33</v>
      </c>
      <c r="AA26" s="72" t="str">
        <f>団体登録内容!Z26</f>
        <v/>
      </c>
      <c r="AB26" s="72" t="str">
        <f>団体登録内容!AA26</f>
        <v/>
      </c>
      <c r="AC26" s="72" t="str">
        <f>団体登録内容!AB26</f>
        <v/>
      </c>
      <c r="AD26" s="72" t="str">
        <f>団体登録内容!AC26</f>
        <v/>
      </c>
      <c r="AE26" s="72" t="str">
        <f>団体登録内容!AD26</f>
        <v/>
      </c>
      <c r="AF26" s="72" t="str">
        <f>団体登録内容!AE26</f>
        <v/>
      </c>
      <c r="AG26" s="72" t="str">
        <f>団体登録内容!AF26</f>
        <v/>
      </c>
      <c r="AH26" s="72" t="str">
        <f>団体登録内容!AG26</f>
        <v/>
      </c>
      <c r="AI26" s="72" t="str">
        <f>団体登録内容!AH26</f>
        <v/>
      </c>
      <c r="AJ26" s="72" t="str">
        <f>団体登録内容!AI26</f>
        <v/>
      </c>
      <c r="AK26" s="72" t="str">
        <f>団体登録内容!AJ26</f>
        <v/>
      </c>
      <c r="AL26" s="72" t="str">
        <f>団体登録内容!AK26</f>
        <v/>
      </c>
      <c r="AM26" s="72">
        <f>団体登録内容!AL26</f>
        <v>33</v>
      </c>
      <c r="AN26" s="72">
        <f>団体登録内容!AM26</f>
        <v>33</v>
      </c>
      <c r="AO26" s="72" t="str">
        <f>団体登録内容!AN26</f>
        <v/>
      </c>
      <c r="AP26" s="72">
        <f>団体登録内容!AO26</f>
        <v>0</v>
      </c>
      <c r="AQ26" s="72">
        <f>団体登録内容!AP26</f>
        <v>0</v>
      </c>
      <c r="AR26" s="72">
        <f>団体登録内容!AQ26</f>
        <v>33</v>
      </c>
      <c r="AS26" s="72">
        <f>団体登録内容!AR26</f>
        <v>42863</v>
      </c>
      <c r="AT26" s="72" t="e">
        <f>団体登録内容!#REF!</f>
        <v>#REF!</v>
      </c>
      <c r="AU26" s="72" t="e">
        <f>団体登録内容!#REF!</f>
        <v>#REF!</v>
      </c>
      <c r="AV26" s="72" t="e">
        <f>団体登録内容!#REF!</f>
        <v>#REF!</v>
      </c>
      <c r="AW26" s="72" t="e">
        <f>団体登録内容!#REF!</f>
        <v>#REF!</v>
      </c>
      <c r="AX26" s="72" t="e">
        <f>団体登録内容!#REF!</f>
        <v>#REF!</v>
      </c>
      <c r="AY26" s="72" t="e">
        <f>団体登録内容!#REF!</f>
        <v>#REF!</v>
      </c>
      <c r="AZ26" s="72" t="e">
        <f>団体登録内容!#REF!</f>
        <v>#REF!</v>
      </c>
      <c r="BA26" s="72" t="e">
        <f>団体登録内容!#REF!</f>
        <v>#REF!</v>
      </c>
      <c r="BB26" s="72" t="e">
        <f>団体登録内容!#REF!</f>
        <v>#REF!</v>
      </c>
      <c r="BC26" s="72" t="e">
        <f>団体登録内容!#REF!</f>
        <v>#REF!</v>
      </c>
      <c r="BD26" s="72" t="e">
        <f>団体登録内容!#REF!</f>
        <v>#REF!</v>
      </c>
      <c r="BE26" s="72" t="e">
        <f>団体登録内容!#REF!</f>
        <v>#REF!</v>
      </c>
    </row>
    <row r="27" spans="1:57" x14ac:dyDescent="0.15">
      <c r="A27" s="72" t="e">
        <f>団体登録内容!#REF!</f>
        <v>#REF!</v>
      </c>
      <c r="B27" s="72" t="str">
        <f>団体登録内容!A27</f>
        <v>B4G0025</v>
      </c>
      <c r="C27" s="72" t="str">
        <f>団体登録内容!B27</f>
        <v>秋田県</v>
      </c>
      <c r="D27" s="72" t="str">
        <f>団体登録内容!C27</f>
        <v>秋田フリップバトンサークル</v>
      </c>
      <c r="E27" s="72" t="str">
        <f>団体登録内容!D27</f>
        <v>あきたふりっぷばとんさーくる</v>
      </c>
      <c r="F27" s="72" t="str">
        <f>団体登録内容!E27</f>
        <v>一般</v>
      </c>
      <c r="G27" s="72" t="str">
        <f>団体登録内容!F27</f>
        <v>誉田　真弓</v>
      </c>
      <c r="H27" s="72" t="str">
        <f>団体登録内容!G27</f>
        <v>代表</v>
      </c>
      <c r="I27" s="72" t="str">
        <f>団体登録内容!H27</f>
        <v>011-0903</v>
      </c>
      <c r="J27" s="72" t="str">
        <f>団体登録内容!I27</f>
        <v>秋田県秋田市寺内油田</v>
      </c>
      <c r="K27" s="72" t="str">
        <f>団体登録内容!J27</f>
        <v>3-1-1</v>
      </c>
      <c r="L27" s="72" t="str">
        <f>団体登録内容!K27</f>
        <v>018-845-9177</v>
      </c>
      <c r="M27" s="72" t="str">
        <f>団体登録内容!L27</f>
        <v>018-845-9177</v>
      </c>
      <c r="N27" s="72">
        <f>団体登録内容!M27</f>
        <v>0</v>
      </c>
      <c r="O27" s="72" t="str">
        <f>団体登録内容!N27</f>
        <v>@</v>
      </c>
      <c r="P27" s="72" t="str">
        <f>団体登録内容!O27</f>
        <v>誉田　真弓</v>
      </c>
      <c r="Q27" s="72" t="str">
        <f>団体登録内容!P27</f>
        <v>代表</v>
      </c>
      <c r="R27" s="72" t="str">
        <f>団体登録内容!Q27</f>
        <v>011-0903</v>
      </c>
      <c r="S27" s="72" t="str">
        <f>団体登録内容!R27</f>
        <v>秋田県秋田市寺内油田</v>
      </c>
      <c r="T27" s="72" t="str">
        <f>団体登録内容!S27</f>
        <v>3-1-1</v>
      </c>
      <c r="U27" s="72" t="str">
        <f>団体登録内容!T27</f>
        <v>018-845-9177</v>
      </c>
      <c r="V27" s="72" t="str">
        <f>団体登録内容!U27</f>
        <v>018-845-9177</v>
      </c>
      <c r="W27" s="72" t="str">
        <f>団体登録内容!V27</f>
        <v>080-1818-8818</v>
      </c>
      <c r="X27" s="72" t="str">
        <f>団体登録内容!W27</f>
        <v>@</v>
      </c>
      <c r="Y27" s="72">
        <f>団体登録内容!X27</f>
        <v>42850</v>
      </c>
      <c r="Z27" s="72">
        <f>団体登録内容!Y27</f>
        <v>18</v>
      </c>
      <c r="AA27" s="72" t="str">
        <f>団体登録内容!Z27</f>
        <v/>
      </c>
      <c r="AB27" s="72" t="str">
        <f>団体登録内容!AA27</f>
        <v/>
      </c>
      <c r="AC27" s="72" t="str">
        <f>団体登録内容!AB27</f>
        <v/>
      </c>
      <c r="AD27" s="72" t="str">
        <f>団体登録内容!AC27</f>
        <v/>
      </c>
      <c r="AE27" s="72" t="str">
        <f>団体登録内容!AD27</f>
        <v/>
      </c>
      <c r="AF27" s="72" t="str">
        <f>団体登録内容!AE27</f>
        <v/>
      </c>
      <c r="AG27" s="72" t="str">
        <f>団体登録内容!AF27</f>
        <v/>
      </c>
      <c r="AH27" s="72" t="str">
        <f>団体登録内容!AG27</f>
        <v/>
      </c>
      <c r="AI27" s="72" t="str">
        <f>団体登録内容!AH27</f>
        <v/>
      </c>
      <c r="AJ27" s="72" t="str">
        <f>団体登録内容!AI27</f>
        <v/>
      </c>
      <c r="AK27" s="72" t="str">
        <f>団体登録内容!AJ27</f>
        <v/>
      </c>
      <c r="AL27" s="72" t="str">
        <f>団体登録内容!AK27</f>
        <v/>
      </c>
      <c r="AM27" s="72">
        <f>団体登録内容!AL27</f>
        <v>18</v>
      </c>
      <c r="AN27" s="72">
        <f>団体登録内容!AM27</f>
        <v>18</v>
      </c>
      <c r="AO27" s="72" t="str">
        <f>団体登録内容!AN27</f>
        <v/>
      </c>
      <c r="AP27" s="72">
        <f>団体登録内容!AO27</f>
        <v>0</v>
      </c>
      <c r="AQ27" s="72">
        <f>団体登録内容!AP27</f>
        <v>0</v>
      </c>
      <c r="AR27" s="72">
        <f>団体登録内容!AQ27</f>
        <v>18</v>
      </c>
      <c r="AS27" s="72">
        <f>団体登録内容!AR27</f>
        <v>42850</v>
      </c>
      <c r="AT27" s="72" t="e">
        <f>団体登録内容!#REF!</f>
        <v>#REF!</v>
      </c>
      <c r="AU27" s="72" t="e">
        <f>団体登録内容!#REF!</f>
        <v>#REF!</v>
      </c>
      <c r="AV27" s="72" t="e">
        <f>団体登録内容!#REF!</f>
        <v>#REF!</v>
      </c>
      <c r="AW27" s="72" t="e">
        <f>団体登録内容!#REF!</f>
        <v>#REF!</v>
      </c>
      <c r="AX27" s="72" t="e">
        <f>団体登録内容!#REF!</f>
        <v>#REF!</v>
      </c>
      <c r="AY27" s="72" t="e">
        <f>団体登録内容!#REF!</f>
        <v>#REF!</v>
      </c>
      <c r="AZ27" s="72" t="e">
        <f>団体登録内容!#REF!</f>
        <v>#REF!</v>
      </c>
      <c r="BA27" s="72" t="e">
        <f>団体登録内容!#REF!</f>
        <v>#REF!</v>
      </c>
      <c r="BB27" s="72" t="e">
        <f>団体登録内容!#REF!</f>
        <v>#REF!</v>
      </c>
      <c r="BC27" s="72" t="e">
        <f>団体登録内容!#REF!</f>
        <v>#REF!</v>
      </c>
      <c r="BD27" s="72" t="e">
        <f>団体登録内容!#REF!</f>
        <v>#REF!</v>
      </c>
      <c r="BE27" s="72" t="e">
        <f>団体登録内容!#REF!</f>
        <v>#REF!</v>
      </c>
    </row>
    <row r="28" spans="1:57" x14ac:dyDescent="0.15">
      <c r="A28" s="72" t="e">
        <f>団体登録内容!#REF!</f>
        <v>#REF!</v>
      </c>
      <c r="B28" s="72" t="str">
        <f>団体登録内容!A28</f>
        <v>B1E0026</v>
      </c>
      <c r="C28" s="72" t="str">
        <f>団体登録内容!B28</f>
        <v>青森県</v>
      </c>
      <c r="D28" s="72" t="str">
        <f>団体登録内容!C28</f>
        <v>向陵高等学校バトン部</v>
      </c>
      <c r="E28" s="72" t="str">
        <f>団体登録内容!D28</f>
        <v>こうりょうこうとうがっこうばとんぶ</v>
      </c>
      <c r="F28" s="72" t="str">
        <f>団体登録内容!E28</f>
        <v>高等学校</v>
      </c>
      <c r="G28" s="72" t="str">
        <f>団体登録内容!F28</f>
        <v>清野　耕司</v>
      </c>
      <c r="H28" s="72" t="str">
        <f>団体登録内容!G28</f>
        <v>学校長</v>
      </c>
      <c r="I28" s="72" t="str">
        <f>団体登録内容!H28</f>
        <v>031-0011</v>
      </c>
      <c r="J28" s="72" t="str">
        <f>団体登録内容!I28</f>
        <v>青森県八戸市田向間の田</v>
      </c>
      <c r="K28" s="72" t="str">
        <f>団体登録内容!J28</f>
        <v>30</v>
      </c>
      <c r="L28" s="72" t="str">
        <f>団体登録内容!K28</f>
        <v>0178-44-3866</v>
      </c>
      <c r="M28" s="72" t="str">
        <f>団体登録内容!L28</f>
        <v>0178-43-9077</v>
      </c>
      <c r="N28" s="72" t="str">
        <f>団体登録内容!M28</f>
        <v>090-1066-2207</v>
      </c>
      <c r="O28" s="72" t="str">
        <f>団体登録内容!N28</f>
        <v>@</v>
      </c>
      <c r="P28" s="72" t="str">
        <f>団体登録内容!O28</f>
        <v>佐藤　美咲</v>
      </c>
      <c r="Q28" s="72" t="str">
        <f>団体登録内容!P28</f>
        <v>教諭・顧問</v>
      </c>
      <c r="R28" s="72" t="str">
        <f>団体登録内容!Q28</f>
        <v>031-0011</v>
      </c>
      <c r="S28" s="72" t="str">
        <f>団体登録内容!R28</f>
        <v>青森県八戸市田向間の田</v>
      </c>
      <c r="T28" s="72" t="str">
        <f>団体登録内容!S28</f>
        <v>30</v>
      </c>
      <c r="U28" s="72" t="str">
        <f>団体登録内容!T28</f>
        <v>0178-44-3866</v>
      </c>
      <c r="V28" s="72" t="str">
        <f>団体登録内容!U28</f>
        <v>0178-43-9077</v>
      </c>
      <c r="W28" s="72" t="str">
        <f>団体登録内容!V28</f>
        <v>090-6195-4319</v>
      </c>
      <c r="X28" s="72" t="str">
        <f>団体登録内容!W28</f>
        <v>@</v>
      </c>
      <c r="Y28" s="72">
        <f>団体登録内容!X28</f>
        <v>42867</v>
      </c>
      <c r="Z28" s="72">
        <f>団体登録内容!Y28</f>
        <v>6</v>
      </c>
      <c r="AA28" s="72" t="str">
        <f>団体登録内容!Z28</f>
        <v/>
      </c>
      <c r="AB28" s="72" t="str">
        <f>団体登録内容!AA28</f>
        <v/>
      </c>
      <c r="AC28" s="72" t="str">
        <f>団体登録内容!AB28</f>
        <v/>
      </c>
      <c r="AD28" s="72" t="str">
        <f>団体登録内容!AC28</f>
        <v/>
      </c>
      <c r="AE28" s="72" t="str">
        <f>団体登録内容!AD28</f>
        <v/>
      </c>
      <c r="AF28" s="72" t="str">
        <f>団体登録内容!AE28</f>
        <v/>
      </c>
      <c r="AG28" s="72" t="str">
        <f>団体登録内容!AF28</f>
        <v/>
      </c>
      <c r="AH28" s="72" t="str">
        <f>団体登録内容!AG28</f>
        <v/>
      </c>
      <c r="AI28" s="72" t="str">
        <f>団体登録内容!AH28</f>
        <v/>
      </c>
      <c r="AJ28" s="72" t="str">
        <f>団体登録内容!AI28</f>
        <v/>
      </c>
      <c r="AK28" s="72" t="str">
        <f>団体登録内容!AJ28</f>
        <v/>
      </c>
      <c r="AL28" s="72" t="str">
        <f>団体登録内容!AK28</f>
        <v/>
      </c>
      <c r="AM28" s="72">
        <f>団体登録内容!AL28</f>
        <v>6</v>
      </c>
      <c r="AN28" s="72">
        <f>団体登録内容!AM28</f>
        <v>6</v>
      </c>
      <c r="AO28" s="72" t="str">
        <f>団体登録内容!AN28</f>
        <v/>
      </c>
      <c r="AP28" s="72">
        <f>団体登録内容!AO28</f>
        <v>0</v>
      </c>
      <c r="AQ28" s="72">
        <f>団体登録内容!AP28</f>
        <v>0</v>
      </c>
      <c r="AR28" s="72">
        <f>団体登録内容!AQ28</f>
        <v>6</v>
      </c>
      <c r="AS28" s="72">
        <f>団体登録内容!AR28</f>
        <v>42867</v>
      </c>
      <c r="AT28" s="72" t="e">
        <f>団体登録内容!#REF!</f>
        <v>#REF!</v>
      </c>
      <c r="AU28" s="72" t="e">
        <f>団体登録内容!#REF!</f>
        <v>#REF!</v>
      </c>
      <c r="AV28" s="72" t="e">
        <f>団体登録内容!#REF!</f>
        <v>#REF!</v>
      </c>
      <c r="AW28" s="72" t="e">
        <f>団体登録内容!#REF!</f>
        <v>#REF!</v>
      </c>
      <c r="AX28" s="72" t="e">
        <f>団体登録内容!#REF!</f>
        <v>#REF!</v>
      </c>
      <c r="AY28" s="72" t="e">
        <f>団体登録内容!#REF!</f>
        <v>#REF!</v>
      </c>
      <c r="AZ28" s="72" t="e">
        <f>団体登録内容!#REF!</f>
        <v>#REF!</v>
      </c>
      <c r="BA28" s="72" t="e">
        <f>団体登録内容!#REF!</f>
        <v>#REF!</v>
      </c>
      <c r="BB28" s="72" t="e">
        <f>団体登録内容!#REF!</f>
        <v>#REF!</v>
      </c>
      <c r="BC28" s="72" t="e">
        <f>団体登録内容!#REF!</f>
        <v>#REF!</v>
      </c>
      <c r="BD28" s="72" t="e">
        <f>団体登録内容!#REF!</f>
        <v>#REF!</v>
      </c>
      <c r="BE28" s="72" t="e">
        <f>団体登録内容!#REF!</f>
        <v>#REF!</v>
      </c>
    </row>
    <row r="29" spans="1:57" x14ac:dyDescent="0.15">
      <c r="A29" s="72" t="e">
        <f>団体登録内容!#REF!</f>
        <v>#REF!</v>
      </c>
      <c r="B29" s="72" t="str">
        <f>団体登録内容!A29</f>
        <v>B4C0027</v>
      </c>
      <c r="C29" s="72" t="str">
        <f>団体登録内容!B29</f>
        <v>秋田県</v>
      </c>
      <c r="D29" s="72" t="str">
        <f>団体登録内容!C29</f>
        <v>湯沢西小学校バトン部</v>
      </c>
      <c r="E29" s="72" t="str">
        <f>団体登録内容!D29</f>
        <v>ゆざわにししょうがっこうばとんぶ</v>
      </c>
      <c r="F29" s="72" t="str">
        <f>団体登録内容!E29</f>
        <v>小学校</v>
      </c>
      <c r="G29" s="72" t="str">
        <f>団体登録内容!F29</f>
        <v>新田　毅</v>
      </c>
      <c r="H29" s="72" t="str">
        <f>団体登録内容!G29</f>
        <v>校長</v>
      </c>
      <c r="I29" s="72" t="str">
        <f>団体登録内容!H29</f>
        <v>012-0043</v>
      </c>
      <c r="J29" s="72" t="str">
        <f>団体登録内容!I29</f>
        <v>秋田県湯沢市字万石</v>
      </c>
      <c r="K29" s="72" t="str">
        <f>団体登録内容!J29</f>
        <v>26</v>
      </c>
      <c r="L29" s="72" t="str">
        <f>団体登録内容!K29</f>
        <v>0183-72-5150</v>
      </c>
      <c r="M29" s="72" t="str">
        <f>団体登録内容!L29</f>
        <v>0183-72-2681</v>
      </c>
      <c r="N29" s="72">
        <f>団体登録内容!M29</f>
        <v>0</v>
      </c>
      <c r="O29" s="72" t="str">
        <f>団体登録内容!N29</f>
        <v>@</v>
      </c>
      <c r="P29" s="72" t="str">
        <f>団体登録内容!O29</f>
        <v>黒澤　英美子</v>
      </c>
      <c r="Q29" s="72">
        <f>団体登録内容!P29</f>
        <v>0</v>
      </c>
      <c r="R29" s="72" t="str">
        <f>団体登録内容!Q29</f>
        <v>012-0043</v>
      </c>
      <c r="S29" s="72" t="str">
        <f>団体登録内容!R29</f>
        <v>秋田県湯沢市字万石</v>
      </c>
      <c r="T29" s="72" t="str">
        <f>団体登録内容!S29</f>
        <v>26</v>
      </c>
      <c r="U29" s="72" t="str">
        <f>団体登録内容!T29</f>
        <v>0183-72-5150</v>
      </c>
      <c r="V29" s="72" t="str">
        <f>団体登録内容!U29</f>
        <v>0183-72-2681</v>
      </c>
      <c r="W29" s="72">
        <f>団体登録内容!V29</f>
        <v>0</v>
      </c>
      <c r="X29" s="72" t="str">
        <f>団体登録内容!W29</f>
        <v>@</v>
      </c>
      <c r="Y29" s="72">
        <f>団体登録内容!X29</f>
        <v>42866</v>
      </c>
      <c r="Z29" s="72">
        <f>団体登録内容!Y29</f>
        <v>10</v>
      </c>
      <c r="AA29" s="72" t="str">
        <f>団体登録内容!Z29</f>
        <v/>
      </c>
      <c r="AB29" s="72" t="str">
        <f>団体登録内容!AA29</f>
        <v/>
      </c>
      <c r="AC29" s="72" t="str">
        <f>団体登録内容!AB29</f>
        <v/>
      </c>
      <c r="AD29" s="72" t="str">
        <f>団体登録内容!AC29</f>
        <v/>
      </c>
      <c r="AE29" s="72" t="str">
        <f>団体登録内容!AD29</f>
        <v/>
      </c>
      <c r="AF29" s="72" t="str">
        <f>団体登録内容!AE29</f>
        <v/>
      </c>
      <c r="AG29" s="72" t="str">
        <f>団体登録内容!AF29</f>
        <v/>
      </c>
      <c r="AH29" s="72" t="str">
        <f>団体登録内容!AG29</f>
        <v/>
      </c>
      <c r="AI29" s="72" t="str">
        <f>団体登録内容!AH29</f>
        <v/>
      </c>
      <c r="AJ29" s="72" t="str">
        <f>団体登録内容!AI29</f>
        <v/>
      </c>
      <c r="AK29" s="72" t="str">
        <f>団体登録内容!AJ29</f>
        <v/>
      </c>
      <c r="AL29" s="72" t="str">
        <f>団体登録内容!AK29</f>
        <v/>
      </c>
      <c r="AM29" s="72">
        <f>団体登録内容!AL29</f>
        <v>10</v>
      </c>
      <c r="AN29" s="72">
        <f>団体登録内容!AM29</f>
        <v>10</v>
      </c>
      <c r="AO29" s="72" t="str">
        <f>団体登録内容!AN29</f>
        <v/>
      </c>
      <c r="AP29" s="72">
        <f>団体登録内容!AO29</f>
        <v>0</v>
      </c>
      <c r="AQ29" s="72">
        <f>団体登録内容!AP29</f>
        <v>0</v>
      </c>
      <c r="AR29" s="72">
        <f>団体登録内容!AQ29</f>
        <v>10</v>
      </c>
      <c r="AS29" s="72">
        <f>団体登録内容!AR29</f>
        <v>42866</v>
      </c>
      <c r="AT29" s="72" t="e">
        <f>団体登録内容!#REF!</f>
        <v>#REF!</v>
      </c>
      <c r="AU29" s="72" t="e">
        <f>団体登録内容!#REF!</f>
        <v>#REF!</v>
      </c>
      <c r="AV29" s="72" t="e">
        <f>団体登録内容!#REF!</f>
        <v>#REF!</v>
      </c>
      <c r="AW29" s="72" t="e">
        <f>団体登録内容!#REF!</f>
        <v>#REF!</v>
      </c>
      <c r="AX29" s="72" t="e">
        <f>団体登録内容!#REF!</f>
        <v>#REF!</v>
      </c>
      <c r="AY29" s="72" t="e">
        <f>団体登録内容!#REF!</f>
        <v>#REF!</v>
      </c>
      <c r="AZ29" s="72" t="e">
        <f>団体登録内容!#REF!</f>
        <v>#REF!</v>
      </c>
      <c r="BA29" s="72" t="e">
        <f>団体登録内容!#REF!</f>
        <v>#REF!</v>
      </c>
      <c r="BB29" s="72" t="e">
        <f>団体登録内容!#REF!</f>
        <v>#REF!</v>
      </c>
      <c r="BC29" s="72" t="e">
        <f>団体登録内容!#REF!</f>
        <v>#REF!</v>
      </c>
      <c r="BD29" s="72" t="e">
        <f>団体登録内容!#REF!</f>
        <v>#REF!</v>
      </c>
      <c r="BE29" s="72" t="e">
        <f>団体登録内容!#REF!</f>
        <v>#REF!</v>
      </c>
    </row>
    <row r="30" spans="1:57" x14ac:dyDescent="0.15">
      <c r="A30" s="72" t="e">
        <f>団体登録内容!#REF!</f>
        <v>#REF!</v>
      </c>
      <c r="B30" s="72" t="str">
        <f>団体登録内容!A30</f>
        <v>B3G0028</v>
      </c>
      <c r="C30" s="72" t="str">
        <f>団体登録内容!B30</f>
        <v>宮城県</v>
      </c>
      <c r="D30" s="72" t="str">
        <f>団体登録内容!C30</f>
        <v>Ｊｅｗｅｌ　Ｂａｔｏｎ　Ｔｅａｍ</v>
      </c>
      <c r="E30" s="72" t="str">
        <f>団体登録内容!D30</f>
        <v>じゅえる　ばとん　ちーむ</v>
      </c>
      <c r="F30" s="72" t="str">
        <f>団体登録内容!E30</f>
        <v>一般</v>
      </c>
      <c r="G30" s="72" t="str">
        <f>団体登録内容!F30</f>
        <v>及川　美智代</v>
      </c>
      <c r="H30" s="72">
        <f>団体登録内容!G30</f>
        <v>0</v>
      </c>
      <c r="I30" s="72" t="str">
        <f>団体登録内容!H30</f>
        <v>980-0003</v>
      </c>
      <c r="J30" s="72" t="str">
        <f>団体登録内容!I30</f>
        <v>宮城県仙台市青葉区小田原</v>
      </c>
      <c r="K30" s="72" t="str">
        <f>団体登録内容!J30</f>
        <v>8-11-6-504</v>
      </c>
      <c r="L30" s="72" t="str">
        <f>団体登録内容!K30</f>
        <v>022-398-9525</v>
      </c>
      <c r="M30" s="72" t="str">
        <f>団体登録内容!L30</f>
        <v>022-398-9525</v>
      </c>
      <c r="N30" s="72" t="str">
        <f>団体登録内容!M30</f>
        <v>090-7063-1440</v>
      </c>
      <c r="O30" s="72">
        <f>団体登録内容!N30</f>
        <v>0</v>
      </c>
      <c r="P30" s="72" t="str">
        <f>団体登録内容!O30</f>
        <v>及川　美智代</v>
      </c>
      <c r="Q30" s="72">
        <f>団体登録内容!P30</f>
        <v>0</v>
      </c>
      <c r="R30" s="72" t="str">
        <f>団体登録内容!Q30</f>
        <v>980-0003</v>
      </c>
      <c r="S30" s="72" t="str">
        <f>団体登録内容!R30</f>
        <v>宮城県仙台市青葉区小田原</v>
      </c>
      <c r="T30" s="72" t="str">
        <f>団体登録内容!S30</f>
        <v>8-11-6-504</v>
      </c>
      <c r="U30" s="72" t="str">
        <f>団体登録内容!T30</f>
        <v>022-398-9525</v>
      </c>
      <c r="V30" s="72" t="str">
        <f>団体登録内容!U30</f>
        <v>022-398-9525</v>
      </c>
      <c r="W30" s="72" t="str">
        <f>団体登録内容!V30</f>
        <v>090-7063-1440</v>
      </c>
      <c r="X30" s="72" t="str">
        <f>団体登録内容!W30</f>
        <v/>
      </c>
      <c r="Y30" s="72">
        <f>団体登録内容!X30</f>
        <v>42864</v>
      </c>
      <c r="Z30" s="72">
        <f>団体登録内容!Y30</f>
        <v>14</v>
      </c>
      <c r="AA30" s="72" t="str">
        <f>団体登録内容!Z30</f>
        <v/>
      </c>
      <c r="AB30" s="72" t="str">
        <f>団体登録内容!AA30</f>
        <v/>
      </c>
      <c r="AC30" s="72" t="str">
        <f>団体登録内容!AB30</f>
        <v/>
      </c>
      <c r="AD30" s="72" t="str">
        <f>団体登録内容!AC30</f>
        <v/>
      </c>
      <c r="AE30" s="72" t="str">
        <f>団体登録内容!AD30</f>
        <v/>
      </c>
      <c r="AF30" s="72" t="str">
        <f>団体登録内容!AE30</f>
        <v/>
      </c>
      <c r="AG30" s="72" t="str">
        <f>団体登録内容!AF30</f>
        <v/>
      </c>
      <c r="AH30" s="72" t="str">
        <f>団体登録内容!AG30</f>
        <v/>
      </c>
      <c r="AI30" s="72" t="str">
        <f>団体登録内容!AH30</f>
        <v/>
      </c>
      <c r="AJ30" s="72" t="str">
        <f>団体登録内容!AI30</f>
        <v/>
      </c>
      <c r="AK30" s="72" t="str">
        <f>団体登録内容!AJ30</f>
        <v/>
      </c>
      <c r="AL30" s="72" t="str">
        <f>団体登録内容!AK30</f>
        <v/>
      </c>
      <c r="AM30" s="72">
        <f>団体登録内容!AL30</f>
        <v>14</v>
      </c>
      <c r="AN30" s="72">
        <f>団体登録内容!AM30</f>
        <v>14</v>
      </c>
      <c r="AO30" s="72" t="str">
        <f>団体登録内容!AN30</f>
        <v/>
      </c>
      <c r="AP30" s="72">
        <f>団体登録内容!AO30</f>
        <v>0</v>
      </c>
      <c r="AQ30" s="72">
        <f>団体登録内容!AP30</f>
        <v>0</v>
      </c>
      <c r="AR30" s="72">
        <f>団体登録内容!AQ30</f>
        <v>14</v>
      </c>
      <c r="AS30" s="72">
        <f>団体登録内容!AR30</f>
        <v>42864</v>
      </c>
      <c r="AT30" s="72" t="e">
        <f>団体登録内容!#REF!</f>
        <v>#REF!</v>
      </c>
      <c r="AU30" s="72" t="e">
        <f>団体登録内容!#REF!</f>
        <v>#REF!</v>
      </c>
      <c r="AV30" s="72" t="e">
        <f>団体登録内容!#REF!</f>
        <v>#REF!</v>
      </c>
      <c r="AW30" s="72" t="e">
        <f>団体登録内容!#REF!</f>
        <v>#REF!</v>
      </c>
      <c r="AX30" s="72" t="e">
        <f>団体登録内容!#REF!</f>
        <v>#REF!</v>
      </c>
      <c r="AY30" s="72" t="e">
        <f>団体登録内容!#REF!</f>
        <v>#REF!</v>
      </c>
      <c r="AZ30" s="72" t="e">
        <f>団体登録内容!#REF!</f>
        <v>#REF!</v>
      </c>
      <c r="BA30" s="72" t="e">
        <f>団体登録内容!#REF!</f>
        <v>#REF!</v>
      </c>
      <c r="BB30" s="72" t="e">
        <f>団体登録内容!#REF!</f>
        <v>#REF!</v>
      </c>
      <c r="BC30" s="72" t="e">
        <f>団体登録内容!#REF!</f>
        <v>#REF!</v>
      </c>
      <c r="BD30" s="72" t="e">
        <f>団体登録内容!#REF!</f>
        <v>#REF!</v>
      </c>
      <c r="BE30" s="72" t="e">
        <f>団体登録内容!#REF!</f>
        <v>#REF!</v>
      </c>
    </row>
    <row r="31" spans="1:57" x14ac:dyDescent="0.15">
      <c r="A31" s="72" t="e">
        <f>団体登録内容!#REF!</f>
        <v>#REF!</v>
      </c>
      <c r="B31" s="72" t="str">
        <f>団体登録内容!A31</f>
        <v>B4E0029</v>
      </c>
      <c r="C31" s="72" t="str">
        <f>団体登録内容!B31</f>
        <v>秋田県</v>
      </c>
      <c r="D31" s="72" t="str">
        <f>団体登録内容!C31</f>
        <v>秋田和洋女子高等学校バトントワリング部</v>
      </c>
      <c r="E31" s="72" t="str">
        <f>団体登録内容!D31</f>
        <v>あきたわようじょしこうとうがっこうばとんとわりんぐぶ</v>
      </c>
      <c r="F31" s="72" t="str">
        <f>団体登録内容!E31</f>
        <v>高等学校</v>
      </c>
      <c r="G31" s="72" t="str">
        <f>団体登録内容!F31</f>
        <v>山手　健一</v>
      </c>
      <c r="H31" s="72" t="str">
        <f>団体登録内容!G31</f>
        <v>校長</v>
      </c>
      <c r="I31" s="72" t="str">
        <f>団体登録内容!H31</f>
        <v>010-0875</v>
      </c>
      <c r="J31" s="72" t="str">
        <f>団体登録内容!I31</f>
        <v>秋田県秋田市千秋明徳町</v>
      </c>
      <c r="K31" s="72" t="str">
        <f>団体登録内容!J31</f>
        <v>2-26</v>
      </c>
      <c r="L31" s="72" t="str">
        <f>団体登録内容!K31</f>
        <v>018-833-1353</v>
      </c>
      <c r="M31" s="72" t="str">
        <f>団体登録内容!L31</f>
        <v>018-833-1342</v>
      </c>
      <c r="N31" s="72">
        <f>団体登録内容!M31</f>
        <v>0</v>
      </c>
      <c r="O31" s="72">
        <f>団体登録内容!N31</f>
        <v>0</v>
      </c>
      <c r="P31" s="72" t="str">
        <f>団体登録内容!O31</f>
        <v>三浦　麻紀</v>
      </c>
      <c r="Q31" s="72" t="str">
        <f>団体登録内容!P31</f>
        <v>教諭</v>
      </c>
      <c r="R31" s="72" t="str">
        <f>団体登録内容!Q31</f>
        <v>010-0875</v>
      </c>
      <c r="S31" s="72" t="str">
        <f>団体登録内容!R31</f>
        <v>秋田県秋田市千秋明徳町</v>
      </c>
      <c r="T31" s="72" t="str">
        <f>団体登録内容!S31</f>
        <v>2-26</v>
      </c>
      <c r="U31" s="72" t="str">
        <f>団体登録内容!T31</f>
        <v>018-833-1353</v>
      </c>
      <c r="V31" s="72" t="str">
        <f>団体登録内容!U31</f>
        <v>018-833-1342</v>
      </c>
      <c r="W31" s="72" t="str">
        <f>団体登録内容!V31</f>
        <v>090-2602-6638</v>
      </c>
      <c r="X31" s="72" t="str">
        <f>団体登録内容!W31</f>
        <v/>
      </c>
      <c r="Y31" s="72">
        <f>団体登録内容!X31</f>
        <v>42853</v>
      </c>
      <c r="Z31" s="72">
        <f>団体登録内容!Y31</f>
        <v>12</v>
      </c>
      <c r="AA31" s="72" t="str">
        <f>団体登録内容!Z31</f>
        <v/>
      </c>
      <c r="AB31" s="72" t="str">
        <f>団体登録内容!AA31</f>
        <v/>
      </c>
      <c r="AC31" s="72" t="str">
        <f>団体登録内容!AB31</f>
        <v/>
      </c>
      <c r="AD31" s="72" t="str">
        <f>団体登録内容!AC31</f>
        <v/>
      </c>
      <c r="AE31" s="72" t="str">
        <f>団体登録内容!AD31</f>
        <v/>
      </c>
      <c r="AF31" s="72" t="str">
        <f>団体登録内容!AE31</f>
        <v/>
      </c>
      <c r="AG31" s="72" t="str">
        <f>団体登録内容!AF31</f>
        <v/>
      </c>
      <c r="AH31" s="72" t="str">
        <f>団体登録内容!AG31</f>
        <v/>
      </c>
      <c r="AI31" s="72" t="str">
        <f>団体登録内容!AH31</f>
        <v/>
      </c>
      <c r="AJ31" s="72" t="str">
        <f>団体登録内容!AI31</f>
        <v/>
      </c>
      <c r="AK31" s="72" t="str">
        <f>団体登録内容!AJ31</f>
        <v/>
      </c>
      <c r="AL31" s="72" t="str">
        <f>団体登録内容!AK31</f>
        <v/>
      </c>
      <c r="AM31" s="72">
        <f>団体登録内容!AL31</f>
        <v>12</v>
      </c>
      <c r="AN31" s="72">
        <f>団体登録内容!AM31</f>
        <v>12</v>
      </c>
      <c r="AO31" s="72" t="str">
        <f>団体登録内容!AN31</f>
        <v/>
      </c>
      <c r="AP31" s="72">
        <f>団体登録内容!AO31</f>
        <v>0</v>
      </c>
      <c r="AQ31" s="72">
        <f>団体登録内容!AP31</f>
        <v>0</v>
      </c>
      <c r="AR31" s="72">
        <f>団体登録内容!AQ31</f>
        <v>12</v>
      </c>
      <c r="AS31" s="72">
        <f>団体登録内容!AR31</f>
        <v>42853</v>
      </c>
      <c r="AT31" s="72" t="e">
        <f>団体登録内容!#REF!</f>
        <v>#REF!</v>
      </c>
      <c r="AU31" s="72" t="e">
        <f>団体登録内容!#REF!</f>
        <v>#REF!</v>
      </c>
      <c r="AV31" s="72" t="e">
        <f>団体登録内容!#REF!</f>
        <v>#REF!</v>
      </c>
      <c r="AW31" s="72" t="e">
        <f>団体登録内容!#REF!</f>
        <v>#REF!</v>
      </c>
      <c r="AX31" s="72" t="e">
        <f>団体登録内容!#REF!</f>
        <v>#REF!</v>
      </c>
      <c r="AY31" s="72" t="e">
        <f>団体登録内容!#REF!</f>
        <v>#REF!</v>
      </c>
      <c r="AZ31" s="72" t="e">
        <f>団体登録内容!#REF!</f>
        <v>#REF!</v>
      </c>
      <c r="BA31" s="72" t="e">
        <f>団体登録内容!#REF!</f>
        <v>#REF!</v>
      </c>
      <c r="BB31" s="72" t="e">
        <f>団体登録内容!#REF!</f>
        <v>#REF!</v>
      </c>
      <c r="BC31" s="72" t="e">
        <f>団体登録内容!#REF!</f>
        <v>#REF!</v>
      </c>
      <c r="BD31" s="72" t="e">
        <f>団体登録内容!#REF!</f>
        <v>#REF!</v>
      </c>
      <c r="BE31" s="72" t="e">
        <f>団体登録内容!#REF!</f>
        <v>#REF!</v>
      </c>
    </row>
    <row r="32" spans="1:57" x14ac:dyDescent="0.15">
      <c r="A32" s="72" t="e">
        <f>団体登録内容!#REF!</f>
        <v>#REF!</v>
      </c>
      <c r="B32" s="72" t="str">
        <f>団体登録内容!A32</f>
        <v>B1C0030</v>
      </c>
      <c r="C32" s="72" t="str">
        <f>団体登録内容!B32</f>
        <v>青森県</v>
      </c>
      <c r="D32" s="72" t="str">
        <f>団体登録内容!C32</f>
        <v>八戸市立柏崎小学校バトン部</v>
      </c>
      <c r="E32" s="72" t="str">
        <f>団体登録内容!D32</f>
        <v>はちのへしりつかしわざきしょうがっこうばとんぶ</v>
      </c>
      <c r="F32" s="72" t="str">
        <f>団体登録内容!E32</f>
        <v>小学校</v>
      </c>
      <c r="G32" s="72" t="str">
        <f>団体登録内容!F32</f>
        <v>髙野　康一</v>
      </c>
      <c r="H32" s="72" t="str">
        <f>団体登録内容!G32</f>
        <v>学校長</v>
      </c>
      <c r="I32" s="72" t="str">
        <f>団体登録内容!H32</f>
        <v>031-0804</v>
      </c>
      <c r="J32" s="72" t="str">
        <f>団体登録内容!I32</f>
        <v>青森県八戸市青葉</v>
      </c>
      <c r="K32" s="72" t="str">
        <f>団体登録内容!J32</f>
        <v>2-7-1</v>
      </c>
      <c r="L32" s="72" t="str">
        <f>団体登録内容!K32</f>
        <v>0178-43-2263</v>
      </c>
      <c r="M32" s="72" t="str">
        <f>団体登録内容!L32</f>
        <v>0178-71-1370</v>
      </c>
      <c r="N32" s="72">
        <f>団体登録内容!M32</f>
        <v>0</v>
      </c>
      <c r="O32" s="72" t="str">
        <f>団体登録内容!N32</f>
        <v>@</v>
      </c>
      <c r="P32" s="72" t="str">
        <f>団体登録内容!O32</f>
        <v>大河　ひとみ</v>
      </c>
      <c r="Q32" s="72">
        <f>団体登録内容!P32</f>
        <v>0</v>
      </c>
      <c r="R32" s="72" t="str">
        <f>団体登録内容!Q32</f>
        <v>031-0804</v>
      </c>
      <c r="S32" s="72" t="str">
        <f>団体登録内容!R32</f>
        <v>青森県八戸市青葉</v>
      </c>
      <c r="T32" s="72" t="str">
        <f>団体登録内容!S32</f>
        <v>2-7-1</v>
      </c>
      <c r="U32" s="72" t="str">
        <f>団体登録内容!T32</f>
        <v>0178-43-2263</v>
      </c>
      <c r="V32" s="72" t="str">
        <f>団体登録内容!U32</f>
        <v>0178-71-1370</v>
      </c>
      <c r="W32" s="72" t="str">
        <f>団体登録内容!V32</f>
        <v>090-7793-9782</v>
      </c>
      <c r="X32" s="72" t="str">
        <f>団体登録内容!W32</f>
        <v>@</v>
      </c>
      <c r="Y32" s="72">
        <f>団体登録内容!X32</f>
        <v>42863</v>
      </c>
      <c r="Z32" s="72">
        <f>団体登録内容!Y32</f>
        <v>18</v>
      </c>
      <c r="AA32" s="72" t="str">
        <f>団体登録内容!Z32</f>
        <v/>
      </c>
      <c r="AB32" s="72" t="str">
        <f>団体登録内容!AA32</f>
        <v/>
      </c>
      <c r="AC32" s="72" t="str">
        <f>団体登録内容!AB32</f>
        <v/>
      </c>
      <c r="AD32" s="72" t="str">
        <f>団体登録内容!AC32</f>
        <v/>
      </c>
      <c r="AE32" s="72" t="str">
        <f>団体登録内容!AD32</f>
        <v/>
      </c>
      <c r="AF32" s="72" t="str">
        <f>団体登録内容!AE32</f>
        <v/>
      </c>
      <c r="AG32" s="72" t="str">
        <f>団体登録内容!AF32</f>
        <v/>
      </c>
      <c r="AH32" s="72" t="str">
        <f>団体登録内容!AG32</f>
        <v/>
      </c>
      <c r="AI32" s="72" t="str">
        <f>団体登録内容!AH32</f>
        <v/>
      </c>
      <c r="AJ32" s="72" t="str">
        <f>団体登録内容!AI32</f>
        <v/>
      </c>
      <c r="AK32" s="72" t="str">
        <f>団体登録内容!AJ32</f>
        <v/>
      </c>
      <c r="AL32" s="72" t="str">
        <f>団体登録内容!AK32</f>
        <v/>
      </c>
      <c r="AM32" s="72">
        <f>団体登録内容!AL32</f>
        <v>18</v>
      </c>
      <c r="AN32" s="72">
        <f>団体登録内容!AM32</f>
        <v>18</v>
      </c>
      <c r="AO32" s="72" t="str">
        <f>団体登録内容!AN32</f>
        <v/>
      </c>
      <c r="AP32" s="72">
        <f>団体登録内容!AO32</f>
        <v>0</v>
      </c>
      <c r="AQ32" s="72">
        <f>団体登録内容!AP32</f>
        <v>0</v>
      </c>
      <c r="AR32" s="72">
        <f>団体登録内容!AQ32</f>
        <v>18</v>
      </c>
      <c r="AS32" s="72">
        <f>団体登録内容!AR32</f>
        <v>42863</v>
      </c>
      <c r="AT32" s="72" t="e">
        <f>団体登録内容!#REF!</f>
        <v>#REF!</v>
      </c>
      <c r="AU32" s="72" t="e">
        <f>団体登録内容!#REF!</f>
        <v>#REF!</v>
      </c>
      <c r="AV32" s="72" t="e">
        <f>団体登録内容!#REF!</f>
        <v>#REF!</v>
      </c>
      <c r="AW32" s="72" t="e">
        <f>団体登録内容!#REF!</f>
        <v>#REF!</v>
      </c>
      <c r="AX32" s="72" t="e">
        <f>団体登録内容!#REF!</f>
        <v>#REF!</v>
      </c>
      <c r="AY32" s="72" t="e">
        <f>団体登録内容!#REF!</f>
        <v>#REF!</v>
      </c>
      <c r="AZ32" s="72" t="e">
        <f>団体登録内容!#REF!</f>
        <v>#REF!</v>
      </c>
      <c r="BA32" s="72" t="e">
        <f>団体登録内容!#REF!</f>
        <v>#REF!</v>
      </c>
      <c r="BB32" s="72" t="e">
        <f>団体登録内容!#REF!</f>
        <v>#REF!</v>
      </c>
      <c r="BC32" s="72" t="e">
        <f>団体登録内容!#REF!</f>
        <v>#REF!</v>
      </c>
      <c r="BD32" s="72" t="e">
        <f>団体登録内容!#REF!</f>
        <v>#REF!</v>
      </c>
      <c r="BE32" s="72" t="e">
        <f>団体登録内容!#REF!</f>
        <v>#REF!</v>
      </c>
    </row>
    <row r="33" spans="1:57" x14ac:dyDescent="0.15">
      <c r="A33" s="72" t="e">
        <f>団体登録内容!#REF!</f>
        <v>#REF!</v>
      </c>
      <c r="B33" s="72" t="str">
        <f>団体登録内容!A33</f>
        <v>B2E0031</v>
      </c>
      <c r="C33" s="72" t="str">
        <f>団体登録内容!B33</f>
        <v>岩手県</v>
      </c>
      <c r="D33" s="72" t="str">
        <f>団体登録内容!C33</f>
        <v>岩手女子高等学校バトントワリング部</v>
      </c>
      <c r="E33" s="72" t="str">
        <f>団体登録内容!D33</f>
        <v>いわてじょしこうとうがっこうばとんとわりんぐぶ</v>
      </c>
      <c r="F33" s="72" t="str">
        <f>団体登録内容!E33</f>
        <v>高等学校</v>
      </c>
      <c r="G33" s="72" t="str">
        <f>団体登録内容!F33</f>
        <v>佐藤　章</v>
      </c>
      <c r="H33" s="72" t="str">
        <f>団体登録内容!G33</f>
        <v>校長</v>
      </c>
      <c r="I33" s="72" t="str">
        <f>団体登録内容!H33</f>
        <v>020-0025</v>
      </c>
      <c r="J33" s="72" t="str">
        <f>団体登録内容!I33</f>
        <v>岩手県盛岡市大沢川原</v>
      </c>
      <c r="K33" s="72" t="str">
        <f>団体登録内容!J33</f>
        <v>1-5-34</v>
      </c>
      <c r="L33" s="72" t="str">
        <f>団体登録内容!K33</f>
        <v>019-623-6467</v>
      </c>
      <c r="M33" s="72" t="str">
        <f>団体登録内容!L33</f>
        <v>019-652-3327</v>
      </c>
      <c r="N33" s="72">
        <f>団体登録内容!M33</f>
        <v>0</v>
      </c>
      <c r="O33" s="72">
        <f>団体登録内容!N33</f>
        <v>0</v>
      </c>
      <c r="P33" s="72" t="str">
        <f>団体登録内容!O33</f>
        <v>山本　知子</v>
      </c>
      <c r="Q33" s="72">
        <f>団体登録内容!P33</f>
        <v>0</v>
      </c>
      <c r="R33" s="72" t="str">
        <f>団体登録内容!Q33</f>
        <v>020-0025</v>
      </c>
      <c r="S33" s="72" t="str">
        <f>団体登録内容!R33</f>
        <v>岩手県盛岡市大沢川原</v>
      </c>
      <c r="T33" s="72" t="str">
        <f>団体登録内容!S33</f>
        <v>1-5-34</v>
      </c>
      <c r="U33" s="72" t="str">
        <f>団体登録内容!T33</f>
        <v>019-623-6467</v>
      </c>
      <c r="V33" s="72" t="str">
        <f>団体登録内容!U33</f>
        <v>019-652-3327</v>
      </c>
      <c r="W33" s="72" t="str">
        <f>団体登録内容!V33</f>
        <v>090-1494-2042</v>
      </c>
      <c r="X33" s="72" t="str">
        <f>団体登録内容!W33</f>
        <v/>
      </c>
      <c r="Y33" s="72" t="str">
        <f>団体登録内容!X33</f>
        <v/>
      </c>
      <c r="Z33" s="72" t="str">
        <f>団体登録内容!Y33</f>
        <v/>
      </c>
      <c r="AA33" s="72" t="str">
        <f>団体登録内容!Z33</f>
        <v/>
      </c>
      <c r="AB33" s="72" t="str">
        <f>団体登録内容!AA33</f>
        <v/>
      </c>
      <c r="AC33" s="72" t="str">
        <f>団体登録内容!AB33</f>
        <v/>
      </c>
      <c r="AD33" s="72" t="str">
        <f>団体登録内容!AC33</f>
        <v/>
      </c>
      <c r="AE33" s="72" t="str">
        <f>団体登録内容!AD33</f>
        <v/>
      </c>
      <c r="AF33" s="72" t="str">
        <f>団体登録内容!AE33</f>
        <v/>
      </c>
      <c r="AG33" s="72" t="str">
        <f>団体登録内容!AF33</f>
        <v/>
      </c>
      <c r="AH33" s="72" t="str">
        <f>団体登録内容!AG33</f>
        <v/>
      </c>
      <c r="AI33" s="72" t="str">
        <f>団体登録内容!AH33</f>
        <v/>
      </c>
      <c r="AJ33" s="72" t="str">
        <f>団体登録内容!AI33</f>
        <v/>
      </c>
      <c r="AK33" s="72" t="str">
        <f>団体登録内容!AJ33</f>
        <v/>
      </c>
      <c r="AL33" s="72" t="str">
        <f>団体登録内容!AK33</f>
        <v/>
      </c>
      <c r="AM33" s="72">
        <f>団体登録内容!AL33</f>
        <v>0</v>
      </c>
      <c r="AN33" s="72">
        <f>団体登録内容!AM33</f>
        <v>12</v>
      </c>
      <c r="AO33" s="72" t="str">
        <f>団体登録内容!AN33</f>
        <v>×</v>
      </c>
      <c r="AP33" s="72">
        <f>団体登録内容!AO33</f>
        <v>0</v>
      </c>
      <c r="AQ33" s="72">
        <f>団体登録内容!AP33</f>
        <v>0</v>
      </c>
      <c r="AR33" s="72">
        <f>団体登録内容!AQ33</f>
        <v>12</v>
      </c>
      <c r="AS33" s="72" t="str">
        <f>団体登録内容!AR33</f>
        <v/>
      </c>
      <c r="AT33" s="72" t="e">
        <f>団体登録内容!#REF!</f>
        <v>#REF!</v>
      </c>
      <c r="AU33" s="72" t="e">
        <f>団体登録内容!#REF!</f>
        <v>#REF!</v>
      </c>
      <c r="AV33" s="72" t="e">
        <f>団体登録内容!#REF!</f>
        <v>#REF!</v>
      </c>
      <c r="AW33" s="72" t="e">
        <f>団体登録内容!#REF!</f>
        <v>#REF!</v>
      </c>
      <c r="AX33" s="72" t="e">
        <f>団体登録内容!#REF!</f>
        <v>#REF!</v>
      </c>
      <c r="AY33" s="72" t="e">
        <f>団体登録内容!#REF!</f>
        <v>#REF!</v>
      </c>
      <c r="AZ33" s="72" t="e">
        <f>団体登録内容!#REF!</f>
        <v>#REF!</v>
      </c>
      <c r="BA33" s="72" t="e">
        <f>団体登録内容!#REF!</f>
        <v>#REF!</v>
      </c>
      <c r="BB33" s="72" t="e">
        <f>団体登録内容!#REF!</f>
        <v>#REF!</v>
      </c>
      <c r="BC33" s="72" t="e">
        <f>団体登録内容!#REF!</f>
        <v>#REF!</v>
      </c>
      <c r="BD33" s="72" t="e">
        <f>団体登録内容!#REF!</f>
        <v>#REF!</v>
      </c>
      <c r="BE33" s="72" t="e">
        <f>団体登録内容!#REF!</f>
        <v>#REF!</v>
      </c>
    </row>
    <row r="34" spans="1:57" x14ac:dyDescent="0.15">
      <c r="A34" s="72" t="e">
        <f>団体登録内容!#REF!</f>
        <v>#REF!</v>
      </c>
      <c r="B34" s="72" t="str">
        <f>団体登録内容!A34</f>
        <v>B3G0032</v>
      </c>
      <c r="C34" s="72" t="str">
        <f>団体登録内容!B34</f>
        <v>宮城県</v>
      </c>
      <c r="D34" s="72" t="str">
        <f>団体登録内容!C34</f>
        <v>ＰＬ宮城ＭＢＡ</v>
      </c>
      <c r="E34" s="72" t="str">
        <f>団体登録内容!D34</f>
        <v>ぴーえるみやぎえむびーえい</v>
      </c>
      <c r="F34" s="72" t="str">
        <f>団体登録内容!E34</f>
        <v>一般</v>
      </c>
      <c r="G34" s="72" t="str">
        <f>団体登録内容!F34</f>
        <v>河野　貴志</v>
      </c>
      <c r="H34" s="72" t="str">
        <f>団体登録内容!G34</f>
        <v>団体長</v>
      </c>
      <c r="I34" s="72" t="str">
        <f>団体登録内容!H34</f>
        <v>980-0803</v>
      </c>
      <c r="J34" s="72" t="str">
        <f>団体登録内容!I34</f>
        <v>宮城県仙台市青葉区国分町</v>
      </c>
      <c r="K34" s="72" t="str">
        <f>団体登録内容!J34</f>
        <v>3-11-23</v>
      </c>
      <c r="L34" s="72" t="str">
        <f>団体登録内容!K34</f>
        <v>022-224-1551</v>
      </c>
      <c r="M34" s="72" t="str">
        <f>団体登録内容!L34</f>
        <v>022-221-3284</v>
      </c>
      <c r="N34" s="72">
        <f>団体登録内容!M34</f>
        <v>0</v>
      </c>
      <c r="O34" s="72">
        <f>団体登録内容!N34</f>
        <v>0</v>
      </c>
      <c r="P34" s="72" t="str">
        <f>団体登録内容!O34</f>
        <v>横田　正彦</v>
      </c>
      <c r="Q34" s="72">
        <f>団体登録内容!P34</f>
        <v>0</v>
      </c>
      <c r="R34" s="72" t="str">
        <f>団体登録内容!Q34</f>
        <v>980-0803</v>
      </c>
      <c r="S34" s="72" t="str">
        <f>団体登録内容!R34</f>
        <v>宮城県仙台市青葉区国分町</v>
      </c>
      <c r="T34" s="72" t="str">
        <f>団体登録内容!S34</f>
        <v>3-11-23</v>
      </c>
      <c r="U34" s="72" t="str">
        <f>団体登録内容!T34</f>
        <v>022-224-1551</v>
      </c>
      <c r="V34" s="72" t="str">
        <f>団体登録内容!U34</f>
        <v>022-221-3284</v>
      </c>
      <c r="W34" s="72">
        <f>団体登録内容!V34</f>
        <v>0</v>
      </c>
      <c r="X34" s="72" t="str">
        <f>団体登録内容!W34</f>
        <v/>
      </c>
      <c r="Y34" s="72" t="str">
        <f>団体登録内容!X34</f>
        <v/>
      </c>
      <c r="Z34" s="72" t="str">
        <f>団体登録内容!Y34</f>
        <v/>
      </c>
      <c r="AA34" s="72" t="str">
        <f>団体登録内容!Z34</f>
        <v/>
      </c>
      <c r="AB34" s="72" t="str">
        <f>団体登録内容!AA34</f>
        <v/>
      </c>
      <c r="AC34" s="72" t="str">
        <f>団体登録内容!AB34</f>
        <v/>
      </c>
      <c r="AD34" s="72" t="str">
        <f>団体登録内容!AC34</f>
        <v/>
      </c>
      <c r="AE34" s="72" t="str">
        <f>団体登録内容!AD34</f>
        <v/>
      </c>
      <c r="AF34" s="72" t="str">
        <f>団体登録内容!AE34</f>
        <v/>
      </c>
      <c r="AG34" s="72" t="str">
        <f>団体登録内容!AF34</f>
        <v/>
      </c>
      <c r="AH34" s="72" t="str">
        <f>団体登録内容!AG34</f>
        <v/>
      </c>
      <c r="AI34" s="72" t="str">
        <f>団体登録内容!AH34</f>
        <v/>
      </c>
      <c r="AJ34" s="72" t="str">
        <f>団体登録内容!AI34</f>
        <v/>
      </c>
      <c r="AK34" s="72" t="str">
        <f>団体登録内容!AJ34</f>
        <v/>
      </c>
      <c r="AL34" s="72" t="str">
        <f>団体登録内容!AK34</f>
        <v/>
      </c>
      <c r="AM34" s="72">
        <f>団体登録内容!AL34</f>
        <v>0</v>
      </c>
      <c r="AN34" s="72">
        <f>団体登録内容!AM34</f>
        <v>0</v>
      </c>
      <c r="AO34" s="72" t="str">
        <f>団体登録内容!AN34</f>
        <v/>
      </c>
      <c r="AP34" s="72">
        <f>団体登録内容!AO34</f>
        <v>0</v>
      </c>
      <c r="AQ34" s="72">
        <f>団体登録内容!AP34</f>
        <v>0</v>
      </c>
      <c r="AR34" s="72">
        <f>団体登録内容!AQ34</f>
        <v>0</v>
      </c>
      <c r="AS34" s="72" t="str">
        <f>団体登録内容!AR34</f>
        <v/>
      </c>
      <c r="AT34" s="72" t="e">
        <f>団体登録内容!#REF!</f>
        <v>#REF!</v>
      </c>
      <c r="AU34" s="72" t="e">
        <f>団体登録内容!#REF!</f>
        <v>#REF!</v>
      </c>
      <c r="AV34" s="72" t="e">
        <f>団体登録内容!#REF!</f>
        <v>#REF!</v>
      </c>
      <c r="AW34" s="72" t="e">
        <f>団体登録内容!#REF!</f>
        <v>#REF!</v>
      </c>
      <c r="AX34" s="72" t="e">
        <f>団体登録内容!#REF!</f>
        <v>#REF!</v>
      </c>
      <c r="AY34" s="72" t="e">
        <f>団体登録内容!#REF!</f>
        <v>#REF!</v>
      </c>
      <c r="AZ34" s="72" t="e">
        <f>団体登録内容!#REF!</f>
        <v>#REF!</v>
      </c>
      <c r="BA34" s="72" t="e">
        <f>団体登録内容!#REF!</f>
        <v>#REF!</v>
      </c>
      <c r="BB34" s="72" t="e">
        <f>団体登録内容!#REF!</f>
        <v>#REF!</v>
      </c>
      <c r="BC34" s="72" t="e">
        <f>団体登録内容!#REF!</f>
        <v>#REF!</v>
      </c>
      <c r="BD34" s="72" t="e">
        <f>団体登録内容!#REF!</f>
        <v>#REF!</v>
      </c>
      <c r="BE34" s="72" t="e">
        <f>団体登録内容!#REF!</f>
        <v>#REF!</v>
      </c>
    </row>
    <row r="35" spans="1:57" x14ac:dyDescent="0.15">
      <c r="A35" s="72" t="e">
        <f>団体登録内容!#REF!</f>
        <v>#REF!</v>
      </c>
      <c r="B35" s="72" t="str">
        <f>団体登録内容!A35</f>
        <v>B2C0033</v>
      </c>
      <c r="C35" s="72" t="str">
        <f>団体登録内容!B35</f>
        <v>岩手県</v>
      </c>
      <c r="D35" s="72" t="str">
        <f>団体登録内容!C35</f>
        <v>奥州市立真城小学校バトンクラブ</v>
      </c>
      <c r="E35" s="72" t="str">
        <f>団体登録内容!D35</f>
        <v>おうしゅうしりつしんじょうしょうがっこうばとんくらぶ</v>
      </c>
      <c r="F35" s="72" t="str">
        <f>団体登録内容!E35</f>
        <v>小学校</v>
      </c>
      <c r="G35" s="72" t="str">
        <f>団体登録内容!F35</f>
        <v>色川　秀一</v>
      </c>
      <c r="H35" s="72" t="str">
        <f>団体登録内容!G35</f>
        <v>校長</v>
      </c>
      <c r="I35" s="72" t="str">
        <f>団体登録内容!H35</f>
        <v>023-0841</v>
      </c>
      <c r="J35" s="72" t="str">
        <f>団体登録内容!I35</f>
        <v>岩手県奥州市水沢区真城字高田</v>
      </c>
      <c r="K35" s="72" t="str">
        <f>団体登録内容!J35</f>
        <v>44-1</v>
      </c>
      <c r="L35" s="72" t="str">
        <f>団体登録内容!K35</f>
        <v>0197-23-2959</v>
      </c>
      <c r="M35" s="72" t="str">
        <f>団体登録内容!L35</f>
        <v>0197-24-7405</v>
      </c>
      <c r="N35" s="72">
        <f>団体登録内容!M35</f>
        <v>0</v>
      </c>
      <c r="O35" s="72">
        <f>団体登録内容!N35</f>
        <v>0</v>
      </c>
      <c r="P35" s="72" t="str">
        <f>団体登録内容!O35</f>
        <v>伊藤　和絵</v>
      </c>
      <c r="Q35" s="72" t="str">
        <f>団体登録内容!P35</f>
        <v>教諭</v>
      </c>
      <c r="R35" s="72" t="str">
        <f>団体登録内容!Q35</f>
        <v>023-0841</v>
      </c>
      <c r="S35" s="72" t="str">
        <f>団体登録内容!R35</f>
        <v>岩手県奥州市水沢区真城字高田</v>
      </c>
      <c r="T35" s="72" t="str">
        <f>団体登録内容!S35</f>
        <v>44-1</v>
      </c>
      <c r="U35" s="72" t="str">
        <f>団体登録内容!T35</f>
        <v>0197-23-2959</v>
      </c>
      <c r="V35" s="72" t="str">
        <f>団体登録内容!U35</f>
        <v>0197-24-7405</v>
      </c>
      <c r="W35" s="72">
        <f>団体登録内容!V35</f>
        <v>0</v>
      </c>
      <c r="X35" s="72" t="str">
        <f>団体登録内容!W35</f>
        <v/>
      </c>
      <c r="Y35" s="72" t="str">
        <f>団体登録内容!X35</f>
        <v/>
      </c>
      <c r="Z35" s="72" t="str">
        <f>団体登録内容!Y35</f>
        <v/>
      </c>
      <c r="AA35" s="72" t="str">
        <f>団体登録内容!Z35</f>
        <v/>
      </c>
      <c r="AB35" s="72" t="str">
        <f>団体登録内容!AA35</f>
        <v/>
      </c>
      <c r="AC35" s="72" t="str">
        <f>団体登録内容!AB35</f>
        <v/>
      </c>
      <c r="AD35" s="72" t="str">
        <f>団体登録内容!AC35</f>
        <v/>
      </c>
      <c r="AE35" s="72" t="str">
        <f>団体登録内容!AD35</f>
        <v/>
      </c>
      <c r="AF35" s="72" t="str">
        <f>団体登録内容!AE35</f>
        <v/>
      </c>
      <c r="AG35" s="72" t="str">
        <f>団体登録内容!AF35</f>
        <v/>
      </c>
      <c r="AH35" s="72" t="str">
        <f>団体登録内容!AG35</f>
        <v/>
      </c>
      <c r="AI35" s="72" t="str">
        <f>団体登録内容!AH35</f>
        <v/>
      </c>
      <c r="AJ35" s="72" t="str">
        <f>団体登録内容!AI35</f>
        <v/>
      </c>
      <c r="AK35" s="72" t="str">
        <f>団体登録内容!AJ35</f>
        <v/>
      </c>
      <c r="AL35" s="72" t="str">
        <f>団体登録内容!AK35</f>
        <v/>
      </c>
      <c r="AM35" s="72">
        <f>団体登録内容!AL35</f>
        <v>0</v>
      </c>
      <c r="AN35" s="72">
        <f>団体登録内容!AM35</f>
        <v>0</v>
      </c>
      <c r="AO35" s="72" t="str">
        <f>団体登録内容!AN35</f>
        <v/>
      </c>
      <c r="AP35" s="72">
        <f>団体登録内容!AO35</f>
        <v>0</v>
      </c>
      <c r="AQ35" s="72">
        <f>団体登録内容!AP35</f>
        <v>0</v>
      </c>
      <c r="AR35" s="72">
        <f>団体登録内容!AQ35</f>
        <v>0</v>
      </c>
      <c r="AS35" s="72" t="str">
        <f>団体登録内容!AR35</f>
        <v/>
      </c>
      <c r="AT35" s="72" t="e">
        <f>団体登録内容!#REF!</f>
        <v>#REF!</v>
      </c>
      <c r="AU35" s="72" t="e">
        <f>団体登録内容!#REF!</f>
        <v>#REF!</v>
      </c>
      <c r="AV35" s="72" t="e">
        <f>団体登録内容!#REF!</f>
        <v>#REF!</v>
      </c>
      <c r="AW35" s="72" t="e">
        <f>団体登録内容!#REF!</f>
        <v>#REF!</v>
      </c>
      <c r="AX35" s="72" t="e">
        <f>団体登録内容!#REF!</f>
        <v>#REF!</v>
      </c>
      <c r="AY35" s="72" t="e">
        <f>団体登録内容!#REF!</f>
        <v>#REF!</v>
      </c>
      <c r="AZ35" s="72" t="e">
        <f>団体登録内容!#REF!</f>
        <v>#REF!</v>
      </c>
      <c r="BA35" s="72" t="e">
        <f>団体登録内容!#REF!</f>
        <v>#REF!</v>
      </c>
      <c r="BB35" s="72" t="e">
        <f>団体登録内容!#REF!</f>
        <v>#REF!</v>
      </c>
      <c r="BC35" s="72" t="e">
        <f>団体登録内容!#REF!</f>
        <v>#REF!</v>
      </c>
      <c r="BD35" s="72" t="e">
        <f>団体登録内容!#REF!</f>
        <v>#REF!</v>
      </c>
      <c r="BE35" s="72" t="e">
        <f>団体登録内容!#REF!</f>
        <v>#REF!</v>
      </c>
    </row>
    <row r="36" spans="1:57" x14ac:dyDescent="0.15">
      <c r="A36" s="72" t="e">
        <f>団体登録内容!#REF!</f>
        <v>#REF!</v>
      </c>
      <c r="B36" s="72" t="str">
        <f>団体登録内容!A36</f>
        <v>B4C0034</v>
      </c>
      <c r="C36" s="72" t="str">
        <f>団体登録内容!B36</f>
        <v>秋田県</v>
      </c>
      <c r="D36" s="72" t="str">
        <f>団体登録内容!C36</f>
        <v>横手市立十文字第一小学校バトン部</v>
      </c>
      <c r="E36" s="72" t="str">
        <f>団体登録内容!D36</f>
        <v>よこてしりつじゅうもんじだいいちしょうがっこうばとんぶ</v>
      </c>
      <c r="F36" s="72" t="str">
        <f>団体登録内容!E36</f>
        <v>小学校</v>
      </c>
      <c r="G36" s="72" t="str">
        <f>団体登録内容!F36</f>
        <v>佐藤　稔</v>
      </c>
      <c r="H36" s="72" t="str">
        <f>団体登録内容!G36</f>
        <v>校長</v>
      </c>
      <c r="I36" s="72" t="str">
        <f>団体登録内容!H36</f>
        <v>019-0523</v>
      </c>
      <c r="J36" s="72" t="str">
        <f>団体登録内容!I36</f>
        <v>秋田県横手市十文字町字十文字</v>
      </c>
      <c r="K36" s="72" t="str">
        <f>団体登録内容!J36</f>
        <v>48</v>
      </c>
      <c r="L36" s="72" t="str">
        <f>団体登録内容!K36</f>
        <v>0182-42-1020</v>
      </c>
      <c r="M36" s="72" t="str">
        <f>団体登録内容!L36</f>
        <v>0182-42-4700</v>
      </c>
      <c r="N36" s="72">
        <f>団体登録内容!M36</f>
        <v>0</v>
      </c>
      <c r="O36" s="72">
        <f>団体登録内容!N36</f>
        <v>0</v>
      </c>
      <c r="P36" s="72" t="str">
        <f>団体登録内容!O36</f>
        <v>赤川　太</v>
      </c>
      <c r="Q36" s="72" t="str">
        <f>団体登録内容!P36</f>
        <v>校長</v>
      </c>
      <c r="R36" s="72" t="str">
        <f>団体登録内容!Q36</f>
        <v>019-0523</v>
      </c>
      <c r="S36" s="72" t="str">
        <f>団体登録内容!R36</f>
        <v>秋田県横手市十文字町字十文字</v>
      </c>
      <c r="T36" s="72" t="str">
        <f>団体登録内容!S36</f>
        <v>48</v>
      </c>
      <c r="U36" s="72" t="str">
        <f>団体登録内容!T36</f>
        <v>0182-42-1020</v>
      </c>
      <c r="V36" s="72" t="str">
        <f>団体登録内容!U36</f>
        <v>0182-42-4700</v>
      </c>
      <c r="W36" s="72">
        <f>団体登録内容!V36</f>
        <v>0</v>
      </c>
      <c r="X36" s="72" t="str">
        <f>団体登録内容!W36</f>
        <v/>
      </c>
      <c r="Y36" s="72">
        <f>団体登録内容!X36</f>
        <v>42870</v>
      </c>
      <c r="Z36" s="72">
        <f>団体登録内容!Y36</f>
        <v>9</v>
      </c>
      <c r="AA36" s="72" t="str">
        <f>団体登録内容!Z36</f>
        <v/>
      </c>
      <c r="AB36" s="72" t="str">
        <f>団体登録内容!AA36</f>
        <v/>
      </c>
      <c r="AC36" s="72" t="str">
        <f>団体登録内容!AB36</f>
        <v/>
      </c>
      <c r="AD36" s="72" t="str">
        <f>団体登録内容!AC36</f>
        <v/>
      </c>
      <c r="AE36" s="72" t="str">
        <f>団体登録内容!AD36</f>
        <v/>
      </c>
      <c r="AF36" s="72" t="str">
        <f>団体登録内容!AE36</f>
        <v/>
      </c>
      <c r="AG36" s="72" t="str">
        <f>団体登録内容!AF36</f>
        <v/>
      </c>
      <c r="AH36" s="72" t="str">
        <f>団体登録内容!AG36</f>
        <v/>
      </c>
      <c r="AI36" s="72" t="str">
        <f>団体登録内容!AH36</f>
        <v/>
      </c>
      <c r="AJ36" s="72" t="str">
        <f>団体登録内容!AI36</f>
        <v/>
      </c>
      <c r="AK36" s="72" t="str">
        <f>団体登録内容!AJ36</f>
        <v/>
      </c>
      <c r="AL36" s="72" t="str">
        <f>団体登録内容!AK36</f>
        <v/>
      </c>
      <c r="AM36" s="72">
        <f>団体登録内容!AL36</f>
        <v>9</v>
      </c>
      <c r="AN36" s="72">
        <f>団体登録内容!AM36</f>
        <v>9</v>
      </c>
      <c r="AO36" s="72" t="str">
        <f>団体登録内容!AN36</f>
        <v/>
      </c>
      <c r="AP36" s="72">
        <f>団体登録内容!AO36</f>
        <v>0</v>
      </c>
      <c r="AQ36" s="72">
        <f>団体登録内容!AP36</f>
        <v>0</v>
      </c>
      <c r="AR36" s="72">
        <f>団体登録内容!AQ36</f>
        <v>9</v>
      </c>
      <c r="AS36" s="72">
        <f>団体登録内容!AR36</f>
        <v>42870</v>
      </c>
      <c r="AT36" s="72" t="e">
        <f>団体登録内容!#REF!</f>
        <v>#REF!</v>
      </c>
      <c r="AU36" s="72" t="e">
        <f>団体登録内容!#REF!</f>
        <v>#REF!</v>
      </c>
      <c r="AV36" s="72" t="e">
        <f>団体登録内容!#REF!</f>
        <v>#REF!</v>
      </c>
      <c r="AW36" s="72" t="e">
        <f>団体登録内容!#REF!</f>
        <v>#REF!</v>
      </c>
      <c r="AX36" s="72" t="e">
        <f>団体登録内容!#REF!</f>
        <v>#REF!</v>
      </c>
      <c r="AY36" s="72" t="e">
        <f>団体登録内容!#REF!</f>
        <v>#REF!</v>
      </c>
      <c r="AZ36" s="72" t="e">
        <f>団体登録内容!#REF!</f>
        <v>#REF!</v>
      </c>
      <c r="BA36" s="72" t="e">
        <f>団体登録内容!#REF!</f>
        <v>#REF!</v>
      </c>
      <c r="BB36" s="72" t="e">
        <f>団体登録内容!#REF!</f>
        <v>#REF!</v>
      </c>
      <c r="BC36" s="72" t="e">
        <f>団体登録内容!#REF!</f>
        <v>#REF!</v>
      </c>
      <c r="BD36" s="72" t="e">
        <f>団体登録内容!#REF!</f>
        <v>#REF!</v>
      </c>
      <c r="BE36" s="72" t="e">
        <f>団体登録内容!#REF!</f>
        <v>#REF!</v>
      </c>
    </row>
    <row r="37" spans="1:57" x14ac:dyDescent="0.15">
      <c r="A37" s="72" t="e">
        <f>団体登録内容!#REF!</f>
        <v>#REF!</v>
      </c>
      <c r="B37" s="72" t="str">
        <f>団体登録内容!A37</f>
        <v>B2E0035</v>
      </c>
      <c r="C37" s="72" t="str">
        <f>団体登録内容!B37</f>
        <v>岩手県</v>
      </c>
      <c r="D37" s="72" t="str">
        <f>団体登録内容!C37</f>
        <v>盛岡誠桜高等学校</v>
      </c>
      <c r="E37" s="72" t="str">
        <f>団体登録内容!D37</f>
        <v>もりおかせいおうこうとうがっこう</v>
      </c>
      <c r="F37" s="72" t="str">
        <f>団体登録内容!E37</f>
        <v>高等学校</v>
      </c>
      <c r="G37" s="72" t="str">
        <f>団体登録内容!F37</f>
        <v>附田　政登</v>
      </c>
      <c r="H37" s="72" t="str">
        <f>団体登録内容!G37</f>
        <v>学校長</v>
      </c>
      <c r="I37" s="72" t="str">
        <f>団体登録内容!H37</f>
        <v>020-0114</v>
      </c>
      <c r="J37" s="72" t="str">
        <f>団体登録内容!I37</f>
        <v>岩手県盛岡市高松</v>
      </c>
      <c r="K37" s="72" t="str">
        <f>団体登録内容!J37</f>
        <v>1-21-14</v>
      </c>
      <c r="L37" s="72" t="str">
        <f>団体登録内容!K37</f>
        <v>019-661-3633</v>
      </c>
      <c r="M37" s="72" t="str">
        <f>団体登録内容!L37</f>
        <v>019-663-0819</v>
      </c>
      <c r="N37" s="72">
        <f>団体登録内容!M37</f>
        <v>0</v>
      </c>
      <c r="O37" s="72">
        <f>団体登録内容!N37</f>
        <v>0</v>
      </c>
      <c r="P37" s="72" t="str">
        <f>団体登録内容!O37</f>
        <v>千田　加代子</v>
      </c>
      <c r="Q37" s="72">
        <f>団体登録内容!P37</f>
        <v>0</v>
      </c>
      <c r="R37" s="72" t="str">
        <f>団体登録内容!Q37</f>
        <v>020-0114</v>
      </c>
      <c r="S37" s="72" t="str">
        <f>団体登録内容!R37</f>
        <v>岩手県盛岡市高松</v>
      </c>
      <c r="T37" s="72" t="str">
        <f>団体登録内容!S37</f>
        <v>1-21-14</v>
      </c>
      <c r="U37" s="72" t="str">
        <f>団体登録内容!T37</f>
        <v>019-661-3633</v>
      </c>
      <c r="V37" s="72" t="str">
        <f>団体登録内容!U37</f>
        <v>019-663-0819</v>
      </c>
      <c r="W37" s="72">
        <f>団体登録内容!V37</f>
        <v>0</v>
      </c>
      <c r="X37" s="72" t="str">
        <f>団体登録内容!W37</f>
        <v/>
      </c>
      <c r="Y37" s="72">
        <f>団体登録内容!X37</f>
        <v>42856</v>
      </c>
      <c r="Z37" s="72">
        <f>団体登録内容!Y37</f>
        <v>19</v>
      </c>
      <c r="AA37" s="72" t="str">
        <f>団体登録内容!Z37</f>
        <v/>
      </c>
      <c r="AB37" s="72" t="str">
        <f>団体登録内容!AA37</f>
        <v/>
      </c>
      <c r="AC37" s="72" t="str">
        <f>団体登録内容!AB37</f>
        <v/>
      </c>
      <c r="AD37" s="72" t="str">
        <f>団体登録内容!AC37</f>
        <v/>
      </c>
      <c r="AE37" s="72" t="str">
        <f>団体登録内容!AD37</f>
        <v/>
      </c>
      <c r="AF37" s="72" t="str">
        <f>団体登録内容!AE37</f>
        <v/>
      </c>
      <c r="AG37" s="72" t="str">
        <f>団体登録内容!AF37</f>
        <v/>
      </c>
      <c r="AH37" s="72" t="str">
        <f>団体登録内容!AG37</f>
        <v/>
      </c>
      <c r="AI37" s="72" t="str">
        <f>団体登録内容!AH37</f>
        <v/>
      </c>
      <c r="AJ37" s="72" t="str">
        <f>団体登録内容!AI37</f>
        <v/>
      </c>
      <c r="AK37" s="72" t="str">
        <f>団体登録内容!AJ37</f>
        <v/>
      </c>
      <c r="AL37" s="72" t="str">
        <f>団体登録内容!AK37</f>
        <v/>
      </c>
      <c r="AM37" s="72">
        <f>団体登録内容!AL37</f>
        <v>19</v>
      </c>
      <c r="AN37" s="72">
        <f>団体登録内容!AM37</f>
        <v>19</v>
      </c>
      <c r="AO37" s="72" t="str">
        <f>団体登録内容!AN37</f>
        <v/>
      </c>
      <c r="AP37" s="72">
        <f>団体登録内容!AO37</f>
        <v>0</v>
      </c>
      <c r="AQ37" s="72">
        <f>団体登録内容!AP37</f>
        <v>0</v>
      </c>
      <c r="AR37" s="72">
        <f>団体登録内容!AQ37</f>
        <v>19</v>
      </c>
      <c r="AS37" s="72">
        <f>団体登録内容!AR37</f>
        <v>42856</v>
      </c>
      <c r="AT37" s="72" t="e">
        <f>団体登録内容!#REF!</f>
        <v>#REF!</v>
      </c>
      <c r="AU37" s="72" t="e">
        <f>団体登録内容!#REF!</f>
        <v>#REF!</v>
      </c>
      <c r="AV37" s="72" t="e">
        <f>団体登録内容!#REF!</f>
        <v>#REF!</v>
      </c>
      <c r="AW37" s="72" t="e">
        <f>団体登録内容!#REF!</f>
        <v>#REF!</v>
      </c>
      <c r="AX37" s="72" t="e">
        <f>団体登録内容!#REF!</f>
        <v>#REF!</v>
      </c>
      <c r="AY37" s="72" t="e">
        <f>団体登録内容!#REF!</f>
        <v>#REF!</v>
      </c>
      <c r="AZ37" s="72" t="e">
        <f>団体登録内容!#REF!</f>
        <v>#REF!</v>
      </c>
      <c r="BA37" s="72" t="e">
        <f>団体登録内容!#REF!</f>
        <v>#REF!</v>
      </c>
      <c r="BB37" s="72" t="e">
        <f>団体登録内容!#REF!</f>
        <v>#REF!</v>
      </c>
      <c r="BC37" s="72" t="e">
        <f>団体登録内容!#REF!</f>
        <v>#REF!</v>
      </c>
      <c r="BD37" s="72" t="e">
        <f>団体登録内容!#REF!</f>
        <v>#REF!</v>
      </c>
      <c r="BE37" s="72" t="e">
        <f>団体登録内容!#REF!</f>
        <v>#REF!</v>
      </c>
    </row>
    <row r="38" spans="1:57" x14ac:dyDescent="0.15">
      <c r="A38" s="72" t="e">
        <f>団体登録内容!#REF!</f>
        <v>#REF!</v>
      </c>
      <c r="B38" s="72" t="str">
        <f>団体登録内容!A38</f>
        <v>B3G0036</v>
      </c>
      <c r="C38" s="72" t="str">
        <f>団体登録内容!B38</f>
        <v>宮城県</v>
      </c>
      <c r="D38" s="72" t="str">
        <f>団体登録内容!C38</f>
        <v>Ｊｕｎｋｏ　Ｂａｔｏｎ　Ｃｌｕｂ</v>
      </c>
      <c r="E38" s="72" t="str">
        <f>団体登録内容!D38</f>
        <v>じゅんこ　ばとん　くらぶ</v>
      </c>
      <c r="F38" s="72" t="str">
        <f>団体登録内容!E38</f>
        <v>一般</v>
      </c>
      <c r="G38" s="72" t="str">
        <f>団体登録内容!F38</f>
        <v>横田　純子</v>
      </c>
      <c r="H38" s="72" t="str">
        <f>団体登録内容!G38</f>
        <v>主宰</v>
      </c>
      <c r="I38" s="72" t="str">
        <f>団体登録内容!H38</f>
        <v>981-0936</v>
      </c>
      <c r="J38" s="72" t="str">
        <f>団体登録内容!I38</f>
        <v>宮城県仙台市青葉区千代田町</v>
      </c>
      <c r="K38" s="72" t="str">
        <f>団体登録内容!J38</f>
        <v>4-39</v>
      </c>
      <c r="L38" s="72" t="str">
        <f>団体登録内容!K38</f>
        <v>022-271-1394</v>
      </c>
      <c r="M38" s="72" t="str">
        <f>団体登録内容!L38</f>
        <v>022-271-1394</v>
      </c>
      <c r="N38" s="72">
        <f>団体登録内容!M38</f>
        <v>0</v>
      </c>
      <c r="O38" s="72">
        <f>団体登録内容!N38</f>
        <v>0</v>
      </c>
      <c r="P38" s="72" t="str">
        <f>団体登録内容!O38</f>
        <v>横田　正彦</v>
      </c>
      <c r="Q38" s="72">
        <f>団体登録内容!P38</f>
        <v>0</v>
      </c>
      <c r="R38" s="72" t="str">
        <f>団体登録内容!Q38</f>
        <v>981-0936</v>
      </c>
      <c r="S38" s="72" t="str">
        <f>団体登録内容!R38</f>
        <v>宮城県仙台市青葉区千代田町</v>
      </c>
      <c r="T38" s="72" t="str">
        <f>団体登録内容!S38</f>
        <v>4-39</v>
      </c>
      <c r="U38" s="72" t="str">
        <f>団体登録内容!T38</f>
        <v>022-271-1394</v>
      </c>
      <c r="V38" s="72" t="str">
        <f>団体登録内容!U38</f>
        <v>022-271-1394</v>
      </c>
      <c r="W38" s="72" t="str">
        <f>団体登録内容!V38</f>
        <v>080-1831-3941</v>
      </c>
      <c r="X38" s="72" t="str">
        <f>団体登録内容!W38</f>
        <v>@</v>
      </c>
      <c r="Y38" s="72" t="str">
        <f>団体登録内容!X38</f>
        <v/>
      </c>
      <c r="Z38" s="72" t="str">
        <f>団体登録内容!Y38</f>
        <v/>
      </c>
      <c r="AA38" s="72" t="str">
        <f>団体登録内容!Z38</f>
        <v/>
      </c>
      <c r="AB38" s="72" t="str">
        <f>団体登録内容!AA38</f>
        <v/>
      </c>
      <c r="AC38" s="72" t="str">
        <f>団体登録内容!AB38</f>
        <v/>
      </c>
      <c r="AD38" s="72" t="str">
        <f>団体登録内容!AC38</f>
        <v/>
      </c>
      <c r="AE38" s="72" t="str">
        <f>団体登録内容!AD38</f>
        <v/>
      </c>
      <c r="AF38" s="72" t="str">
        <f>団体登録内容!AE38</f>
        <v/>
      </c>
      <c r="AG38" s="72" t="str">
        <f>団体登録内容!AF38</f>
        <v/>
      </c>
      <c r="AH38" s="72" t="str">
        <f>団体登録内容!AG38</f>
        <v/>
      </c>
      <c r="AI38" s="72" t="str">
        <f>団体登録内容!AH38</f>
        <v/>
      </c>
      <c r="AJ38" s="72" t="str">
        <f>団体登録内容!AI38</f>
        <v/>
      </c>
      <c r="AK38" s="72" t="str">
        <f>団体登録内容!AJ38</f>
        <v/>
      </c>
      <c r="AL38" s="72" t="str">
        <f>団体登録内容!AK38</f>
        <v/>
      </c>
      <c r="AM38" s="72">
        <f>団体登録内容!AL38</f>
        <v>0</v>
      </c>
      <c r="AN38" s="72">
        <f>団体登録内容!AM38</f>
        <v>0</v>
      </c>
      <c r="AO38" s="72" t="str">
        <f>団体登録内容!AN38</f>
        <v/>
      </c>
      <c r="AP38" s="72">
        <f>団体登録内容!AO38</f>
        <v>0</v>
      </c>
      <c r="AQ38" s="72">
        <f>団体登録内容!AP38</f>
        <v>0</v>
      </c>
      <c r="AR38" s="72">
        <f>団体登録内容!AQ38</f>
        <v>0</v>
      </c>
      <c r="AS38" s="72" t="str">
        <f>団体登録内容!AR38</f>
        <v/>
      </c>
      <c r="AT38" s="72" t="e">
        <f>団体登録内容!#REF!</f>
        <v>#REF!</v>
      </c>
      <c r="AU38" s="72" t="e">
        <f>団体登録内容!#REF!</f>
        <v>#REF!</v>
      </c>
      <c r="AV38" s="72" t="e">
        <f>団体登録内容!#REF!</f>
        <v>#REF!</v>
      </c>
      <c r="AW38" s="72" t="e">
        <f>団体登録内容!#REF!</f>
        <v>#REF!</v>
      </c>
      <c r="AX38" s="72" t="e">
        <f>団体登録内容!#REF!</f>
        <v>#REF!</v>
      </c>
      <c r="AY38" s="72" t="e">
        <f>団体登録内容!#REF!</f>
        <v>#REF!</v>
      </c>
      <c r="AZ38" s="72" t="e">
        <f>団体登録内容!#REF!</f>
        <v>#REF!</v>
      </c>
      <c r="BA38" s="72" t="e">
        <f>団体登録内容!#REF!</f>
        <v>#REF!</v>
      </c>
      <c r="BB38" s="72" t="e">
        <f>団体登録内容!#REF!</f>
        <v>#REF!</v>
      </c>
      <c r="BC38" s="72" t="e">
        <f>団体登録内容!#REF!</f>
        <v>#REF!</v>
      </c>
      <c r="BD38" s="72" t="e">
        <f>団体登録内容!#REF!</f>
        <v>#REF!</v>
      </c>
      <c r="BE38" s="72" t="e">
        <f>団体登録内容!#REF!</f>
        <v>#REF!</v>
      </c>
    </row>
    <row r="39" spans="1:57" x14ac:dyDescent="0.15">
      <c r="A39" s="72" t="e">
        <f>団体登録内容!#REF!</f>
        <v>#REF!</v>
      </c>
      <c r="B39" s="72" t="str">
        <f>団体登録内容!A39</f>
        <v>退会</v>
      </c>
      <c r="C39" s="72" t="str">
        <f>団体登録内容!B39</f>
        <v>宮城県</v>
      </c>
      <c r="D39" s="72" t="str">
        <f>団体登録内容!C39</f>
        <v>宮城学院中学校バトン班</v>
      </c>
      <c r="E39" s="72" t="str">
        <f>団体登録内容!D39</f>
        <v>みやぎがくいんちゅうがっこうばとんはん</v>
      </c>
      <c r="F39" s="72" t="str">
        <f>団体登録内容!E39</f>
        <v>中学校</v>
      </c>
      <c r="G39" s="72" t="str">
        <f>団体登録内容!F39</f>
        <v>松本　利勝</v>
      </c>
      <c r="H39" s="72" t="str">
        <f>団体登録内容!G39</f>
        <v>校長</v>
      </c>
      <c r="I39" s="72" t="str">
        <f>団体登録内容!H39</f>
        <v>981-8557</v>
      </c>
      <c r="J39" s="72" t="str">
        <f>団体登録内容!I39</f>
        <v>宮城県仙台市青葉区桜ヶ丘</v>
      </c>
      <c r="K39" s="72" t="str">
        <f>団体登録内容!J39</f>
        <v>9-1-1</v>
      </c>
      <c r="L39" s="72" t="str">
        <f>団体登録内容!K39</f>
        <v>022-279-1332</v>
      </c>
      <c r="M39" s="72" t="str">
        <f>団体登録内容!L39</f>
        <v>022-279-5113</v>
      </c>
      <c r="N39" s="72">
        <f>団体登録内容!M39</f>
        <v>0</v>
      </c>
      <c r="O39" s="72" t="str">
        <f>団体登録内容!N39</f>
        <v>@</v>
      </c>
      <c r="P39" s="72" t="str">
        <f>団体登録内容!O39</f>
        <v>松本　彰子</v>
      </c>
      <c r="Q39" s="72" t="str">
        <f>団体登録内容!P39</f>
        <v>教諭</v>
      </c>
      <c r="R39" s="72" t="str">
        <f>団体登録内容!Q39</f>
        <v>981-8557</v>
      </c>
      <c r="S39" s="72" t="str">
        <f>団体登録内容!R39</f>
        <v>宮城県仙台市青葉区桜ヶ丘</v>
      </c>
      <c r="T39" s="72" t="str">
        <f>団体登録内容!S39</f>
        <v>9-1-1</v>
      </c>
      <c r="U39" s="72" t="str">
        <f>団体登録内容!T39</f>
        <v>022-279-1332</v>
      </c>
      <c r="V39" s="72" t="str">
        <f>団体登録内容!U39</f>
        <v>022-279-5113</v>
      </c>
      <c r="W39" s="72">
        <f>団体登録内容!V39</f>
        <v>0</v>
      </c>
      <c r="X39" s="72" t="str">
        <f>団体登録内容!W39</f>
        <v>@</v>
      </c>
      <c r="Y39" s="72" t="str">
        <f>団体登録内容!X39</f>
        <v/>
      </c>
      <c r="Z39" s="72" t="str">
        <f>団体登録内容!Y39</f>
        <v/>
      </c>
      <c r="AA39" s="72" t="str">
        <f>団体登録内容!Z39</f>
        <v/>
      </c>
      <c r="AB39" s="72" t="str">
        <f>団体登録内容!AA39</f>
        <v/>
      </c>
      <c r="AC39" s="72" t="str">
        <f>団体登録内容!AB39</f>
        <v/>
      </c>
      <c r="AD39" s="72" t="str">
        <f>団体登録内容!AC39</f>
        <v/>
      </c>
      <c r="AE39" s="72" t="str">
        <f>団体登録内容!AD39</f>
        <v/>
      </c>
      <c r="AF39" s="72" t="str">
        <f>団体登録内容!AE39</f>
        <v/>
      </c>
      <c r="AG39" s="72" t="str">
        <f>団体登録内容!AF39</f>
        <v/>
      </c>
      <c r="AH39" s="72" t="str">
        <f>団体登録内容!AG39</f>
        <v/>
      </c>
      <c r="AI39" s="72" t="str">
        <f>団体登録内容!AH39</f>
        <v/>
      </c>
      <c r="AJ39" s="72" t="str">
        <f>団体登録内容!AI39</f>
        <v/>
      </c>
      <c r="AK39" s="72" t="str">
        <f>団体登録内容!AJ39</f>
        <v/>
      </c>
      <c r="AL39" s="72" t="str">
        <f>団体登録内容!AK39</f>
        <v/>
      </c>
      <c r="AM39" s="72">
        <f>団体登録内容!AL39</f>
        <v>0</v>
      </c>
      <c r="AN39" s="72">
        <f>団体登録内容!AM39</f>
        <v>0</v>
      </c>
      <c r="AO39" s="72" t="str">
        <f>団体登録内容!AN39</f>
        <v/>
      </c>
      <c r="AP39" s="72">
        <f>団体登録内容!AO39</f>
        <v>0</v>
      </c>
      <c r="AQ39" s="72">
        <f>団体登録内容!AP39</f>
        <v>0</v>
      </c>
      <c r="AR39" s="72">
        <f>団体登録内容!AQ39</f>
        <v>0</v>
      </c>
      <c r="AS39" s="72" t="str">
        <f>団体登録内容!AR39</f>
        <v/>
      </c>
      <c r="AT39" s="72" t="e">
        <f>団体登録内容!#REF!</f>
        <v>#REF!</v>
      </c>
      <c r="AU39" s="72" t="e">
        <f>団体登録内容!#REF!</f>
        <v>#REF!</v>
      </c>
      <c r="AV39" s="72" t="e">
        <f>団体登録内容!#REF!</f>
        <v>#REF!</v>
      </c>
      <c r="AW39" s="72" t="e">
        <f>団体登録内容!#REF!</f>
        <v>#REF!</v>
      </c>
      <c r="AX39" s="72" t="e">
        <f>団体登録内容!#REF!</f>
        <v>#REF!</v>
      </c>
      <c r="AY39" s="72" t="e">
        <f>団体登録内容!#REF!</f>
        <v>#REF!</v>
      </c>
      <c r="AZ39" s="72" t="e">
        <f>団体登録内容!#REF!</f>
        <v>#REF!</v>
      </c>
      <c r="BA39" s="72" t="e">
        <f>団体登録内容!#REF!</f>
        <v>#REF!</v>
      </c>
      <c r="BB39" s="72" t="e">
        <f>団体登録内容!#REF!</f>
        <v>#REF!</v>
      </c>
      <c r="BC39" s="72" t="e">
        <f>団体登録内容!#REF!</f>
        <v>#REF!</v>
      </c>
      <c r="BD39" s="72" t="e">
        <f>団体登録内容!#REF!</f>
        <v>#REF!</v>
      </c>
      <c r="BE39" s="72" t="e">
        <f>団体登録内容!#REF!</f>
        <v>#REF!</v>
      </c>
    </row>
    <row r="40" spans="1:57" x14ac:dyDescent="0.15">
      <c r="A40" s="72" t="e">
        <f>団体登録内容!#REF!</f>
        <v>#REF!</v>
      </c>
      <c r="B40" s="72" t="str">
        <f>団体登録内容!A40</f>
        <v>B1C0038</v>
      </c>
      <c r="C40" s="72" t="str">
        <f>団体登録内容!B40</f>
        <v>青森県</v>
      </c>
      <c r="D40" s="72" t="str">
        <f>団体登録内容!C40</f>
        <v>八戸市立吹上小学校バトン部</v>
      </c>
      <c r="E40" s="72" t="str">
        <f>団体登録内容!D40</f>
        <v>はちのへしりつふきあげしょうがっこうばとんぶ</v>
      </c>
      <c r="F40" s="72" t="str">
        <f>団体登録内容!E40</f>
        <v>小学校</v>
      </c>
      <c r="G40" s="72" t="str">
        <f>団体登録内容!F40</f>
        <v>内山　伸治</v>
      </c>
      <c r="H40" s="72" t="str">
        <f>団体登録内容!G40</f>
        <v>校長</v>
      </c>
      <c r="I40" s="72" t="str">
        <f>団体登録内容!H40</f>
        <v>031-0003</v>
      </c>
      <c r="J40" s="72" t="str">
        <f>団体登録内容!I40</f>
        <v>青森県八戸市吹上</v>
      </c>
      <c r="K40" s="72" t="str">
        <f>団体登録内容!J40</f>
        <v>1-14-36</v>
      </c>
      <c r="L40" s="72" t="str">
        <f>団体登録内容!K40</f>
        <v>0178-44-0527</v>
      </c>
      <c r="M40" s="72" t="str">
        <f>団体登録内容!L40</f>
        <v>0178-71-1379</v>
      </c>
      <c r="N40" s="72" t="str">
        <f>団体登録内容!M40</f>
        <v>090-2366-4600</v>
      </c>
      <c r="O40" s="72">
        <f>団体登録内容!N40</f>
        <v>0</v>
      </c>
      <c r="P40" s="72" t="str">
        <f>団体登録内容!O40</f>
        <v>菅原　夕紀子</v>
      </c>
      <c r="Q40" s="72">
        <f>団体登録内容!P40</f>
        <v>0</v>
      </c>
      <c r="R40" s="72" t="str">
        <f>団体登録内容!Q40</f>
        <v>031-0003</v>
      </c>
      <c r="S40" s="72" t="str">
        <f>団体登録内容!R40</f>
        <v>青森県八戸市吹上</v>
      </c>
      <c r="T40" s="72" t="str">
        <f>団体登録内容!S40</f>
        <v>1-14-36</v>
      </c>
      <c r="U40" s="72" t="str">
        <f>団体登録内容!T40</f>
        <v>0178-44-0527</v>
      </c>
      <c r="V40" s="72" t="str">
        <f>団体登録内容!U40</f>
        <v>0178-71-1379</v>
      </c>
      <c r="W40" s="72" t="str">
        <f>団体登録内容!V40</f>
        <v>090-2366-4600</v>
      </c>
      <c r="X40" s="72" t="str">
        <f>団体登録内容!W40</f>
        <v/>
      </c>
      <c r="Y40" s="72" t="str">
        <f>団体登録内容!X40</f>
        <v/>
      </c>
      <c r="Z40" s="72" t="str">
        <f>団体登録内容!Y40</f>
        <v/>
      </c>
      <c r="AA40" s="72" t="str">
        <f>団体登録内容!Z40</f>
        <v/>
      </c>
      <c r="AB40" s="72" t="str">
        <f>団体登録内容!AA40</f>
        <v/>
      </c>
      <c r="AC40" s="72" t="str">
        <f>団体登録内容!AB40</f>
        <v/>
      </c>
      <c r="AD40" s="72" t="str">
        <f>団体登録内容!AC40</f>
        <v/>
      </c>
      <c r="AE40" s="72" t="str">
        <f>団体登録内容!AD40</f>
        <v/>
      </c>
      <c r="AF40" s="72" t="str">
        <f>団体登録内容!AE40</f>
        <v/>
      </c>
      <c r="AG40" s="72" t="str">
        <f>団体登録内容!AF40</f>
        <v/>
      </c>
      <c r="AH40" s="72" t="str">
        <f>団体登録内容!AG40</f>
        <v/>
      </c>
      <c r="AI40" s="72" t="str">
        <f>団体登録内容!AH40</f>
        <v/>
      </c>
      <c r="AJ40" s="72" t="str">
        <f>団体登録内容!AI40</f>
        <v/>
      </c>
      <c r="AK40" s="72" t="str">
        <f>団体登録内容!AJ40</f>
        <v/>
      </c>
      <c r="AL40" s="72" t="str">
        <f>団体登録内容!AK40</f>
        <v/>
      </c>
      <c r="AM40" s="72">
        <f>団体登録内容!AL40</f>
        <v>0</v>
      </c>
      <c r="AN40" s="72">
        <f>団体登録内容!AM40</f>
        <v>0</v>
      </c>
      <c r="AO40" s="72" t="str">
        <f>団体登録内容!AN40</f>
        <v/>
      </c>
      <c r="AP40" s="72">
        <f>団体登録内容!AO40</f>
        <v>0</v>
      </c>
      <c r="AQ40" s="72">
        <f>団体登録内容!AP40</f>
        <v>0</v>
      </c>
      <c r="AR40" s="72">
        <f>団体登録内容!AQ40</f>
        <v>0</v>
      </c>
      <c r="AS40" s="72" t="str">
        <f>団体登録内容!AR40</f>
        <v/>
      </c>
      <c r="AT40" s="72" t="e">
        <f>団体登録内容!#REF!</f>
        <v>#REF!</v>
      </c>
      <c r="AU40" s="72" t="e">
        <f>団体登録内容!#REF!</f>
        <v>#REF!</v>
      </c>
      <c r="AV40" s="72" t="e">
        <f>団体登録内容!#REF!</f>
        <v>#REF!</v>
      </c>
      <c r="AW40" s="72" t="e">
        <f>団体登録内容!#REF!</f>
        <v>#REF!</v>
      </c>
      <c r="AX40" s="72" t="e">
        <f>団体登録内容!#REF!</f>
        <v>#REF!</v>
      </c>
      <c r="AY40" s="72" t="e">
        <f>団体登録内容!#REF!</f>
        <v>#REF!</v>
      </c>
      <c r="AZ40" s="72" t="e">
        <f>団体登録内容!#REF!</f>
        <v>#REF!</v>
      </c>
      <c r="BA40" s="72" t="e">
        <f>団体登録内容!#REF!</f>
        <v>#REF!</v>
      </c>
      <c r="BB40" s="72" t="e">
        <f>団体登録内容!#REF!</f>
        <v>#REF!</v>
      </c>
      <c r="BC40" s="72" t="e">
        <f>団体登録内容!#REF!</f>
        <v>#REF!</v>
      </c>
      <c r="BD40" s="72" t="e">
        <f>団体登録内容!#REF!</f>
        <v>#REF!</v>
      </c>
      <c r="BE40" s="72" t="e">
        <f>団体登録内容!#REF!</f>
        <v>#REF!</v>
      </c>
    </row>
    <row r="41" spans="1:57" x14ac:dyDescent="0.15">
      <c r="A41" s="72" t="e">
        <f>団体登録内容!#REF!</f>
        <v>#REF!</v>
      </c>
      <c r="B41" s="72" t="str">
        <f>団体登録内容!A41</f>
        <v>B1C0039</v>
      </c>
      <c r="C41" s="72" t="str">
        <f>団体登録内容!B41</f>
        <v>青森県</v>
      </c>
      <c r="D41" s="72" t="str">
        <f>団体登録内容!C41</f>
        <v>八戸市立根城小学校バトン部</v>
      </c>
      <c r="E41" s="72" t="str">
        <f>団体登録内容!D41</f>
        <v>はちのへしりつねじょうしょうがっこうばとんぶ</v>
      </c>
      <c r="F41" s="72" t="str">
        <f>団体登録内容!E41</f>
        <v>小学校</v>
      </c>
      <c r="G41" s="72" t="str">
        <f>団体登録内容!F41</f>
        <v>今井　裕一</v>
      </c>
      <c r="H41" s="72" t="str">
        <f>団体登録内容!G41</f>
        <v>校長</v>
      </c>
      <c r="I41" s="72" t="str">
        <f>団体登録内容!H41</f>
        <v>039-1166</v>
      </c>
      <c r="J41" s="72" t="str">
        <f>団体登録内容!I41</f>
        <v>青森県八戸市根城</v>
      </c>
      <c r="K41" s="72" t="str">
        <f>団体登録内容!J41</f>
        <v>4-22-27</v>
      </c>
      <c r="L41" s="72" t="str">
        <f>団体登録内容!K41</f>
        <v>0178-22-0248</v>
      </c>
      <c r="M41" s="72" t="str">
        <f>団体登録内容!L41</f>
        <v>0178-71-1376</v>
      </c>
      <c r="N41" s="72">
        <f>団体登録内容!M41</f>
        <v>0</v>
      </c>
      <c r="O41" s="72">
        <f>団体登録内容!N41</f>
        <v>0</v>
      </c>
      <c r="P41" s="72" t="str">
        <f>団体登録内容!O41</f>
        <v>中川　彩子</v>
      </c>
      <c r="Q41" s="72" t="str">
        <f>団体登録内容!P41</f>
        <v>教諭</v>
      </c>
      <c r="R41" s="72" t="str">
        <f>団体登録内容!Q41</f>
        <v>039-1166</v>
      </c>
      <c r="S41" s="72" t="str">
        <f>団体登録内容!R41</f>
        <v>青森県八戸市根城</v>
      </c>
      <c r="T41" s="72" t="str">
        <f>団体登録内容!S41</f>
        <v>4-22-27</v>
      </c>
      <c r="U41" s="72" t="str">
        <f>団体登録内容!T41</f>
        <v>0178-22-0248</v>
      </c>
      <c r="V41" s="72" t="str">
        <f>団体登録内容!U41</f>
        <v>0178-71-1376</v>
      </c>
      <c r="W41" s="72" t="str">
        <f>団体登録内容!V41</f>
        <v>090-2990-8800</v>
      </c>
      <c r="X41" s="72" t="str">
        <f>団体登録内容!W41</f>
        <v/>
      </c>
      <c r="Y41" s="72">
        <f>団体登録内容!X41</f>
        <v>42857</v>
      </c>
      <c r="Z41" s="72">
        <f>団体登録内容!Y41</f>
        <v>3</v>
      </c>
      <c r="AA41" s="72" t="str">
        <f>団体登録内容!Z41</f>
        <v/>
      </c>
      <c r="AB41" s="72" t="str">
        <f>団体登録内容!AA41</f>
        <v/>
      </c>
      <c r="AC41" s="72" t="str">
        <f>団体登録内容!AB41</f>
        <v/>
      </c>
      <c r="AD41" s="72" t="str">
        <f>団体登録内容!AC41</f>
        <v/>
      </c>
      <c r="AE41" s="72" t="str">
        <f>団体登録内容!AD41</f>
        <v/>
      </c>
      <c r="AF41" s="72" t="str">
        <f>団体登録内容!AE41</f>
        <v/>
      </c>
      <c r="AG41" s="72" t="str">
        <f>団体登録内容!AF41</f>
        <v/>
      </c>
      <c r="AH41" s="72" t="str">
        <f>団体登録内容!AG41</f>
        <v/>
      </c>
      <c r="AI41" s="72" t="str">
        <f>団体登録内容!AH41</f>
        <v/>
      </c>
      <c r="AJ41" s="72" t="str">
        <f>団体登録内容!AI41</f>
        <v/>
      </c>
      <c r="AK41" s="72" t="str">
        <f>団体登録内容!AJ41</f>
        <v/>
      </c>
      <c r="AL41" s="72" t="str">
        <f>団体登録内容!AK41</f>
        <v/>
      </c>
      <c r="AM41" s="72">
        <f>団体登録内容!AL41</f>
        <v>3</v>
      </c>
      <c r="AN41" s="72">
        <f>団体登録内容!AM41</f>
        <v>3</v>
      </c>
      <c r="AO41" s="72" t="str">
        <f>団体登録内容!AN41</f>
        <v/>
      </c>
      <c r="AP41" s="72">
        <f>団体登録内容!AO41</f>
        <v>0</v>
      </c>
      <c r="AQ41" s="72">
        <f>団体登録内容!AP41</f>
        <v>0</v>
      </c>
      <c r="AR41" s="72">
        <f>団体登録内容!AQ41</f>
        <v>3</v>
      </c>
      <c r="AS41" s="72">
        <f>団体登録内容!AR41</f>
        <v>42857</v>
      </c>
      <c r="AT41" s="72" t="e">
        <f>団体登録内容!#REF!</f>
        <v>#REF!</v>
      </c>
      <c r="AU41" s="72" t="e">
        <f>団体登録内容!#REF!</f>
        <v>#REF!</v>
      </c>
      <c r="AV41" s="72" t="e">
        <f>団体登録内容!#REF!</f>
        <v>#REF!</v>
      </c>
      <c r="AW41" s="72" t="e">
        <f>団体登録内容!#REF!</f>
        <v>#REF!</v>
      </c>
      <c r="AX41" s="72" t="e">
        <f>団体登録内容!#REF!</f>
        <v>#REF!</v>
      </c>
      <c r="AY41" s="72" t="e">
        <f>団体登録内容!#REF!</f>
        <v>#REF!</v>
      </c>
      <c r="AZ41" s="72" t="e">
        <f>団体登録内容!#REF!</f>
        <v>#REF!</v>
      </c>
      <c r="BA41" s="72" t="e">
        <f>団体登録内容!#REF!</f>
        <v>#REF!</v>
      </c>
      <c r="BB41" s="72" t="e">
        <f>団体登録内容!#REF!</f>
        <v>#REF!</v>
      </c>
      <c r="BC41" s="72" t="e">
        <f>団体登録内容!#REF!</f>
        <v>#REF!</v>
      </c>
      <c r="BD41" s="72" t="e">
        <f>団体登録内容!#REF!</f>
        <v>#REF!</v>
      </c>
      <c r="BE41" s="72" t="e">
        <f>団体登録内容!#REF!</f>
        <v>#REF!</v>
      </c>
    </row>
    <row r="42" spans="1:57" x14ac:dyDescent="0.15">
      <c r="A42" s="72" t="e">
        <f>団体登録内容!#REF!</f>
        <v>#REF!</v>
      </c>
      <c r="B42" s="72" t="str">
        <f>団体登録内容!A42</f>
        <v>B2E0040</v>
      </c>
      <c r="C42" s="72" t="str">
        <f>団体登録内容!B42</f>
        <v>岩手県</v>
      </c>
      <c r="D42" s="72" t="str">
        <f>団体登録内容!C42</f>
        <v>岩手県立盛岡第四高等学校バトントワリング部</v>
      </c>
      <c r="E42" s="72" t="str">
        <f>団体登録内容!D42</f>
        <v>いわてけんりつもりおかだいしこうとうがっこうばとんとわりんぐぶ</v>
      </c>
      <c r="F42" s="72" t="str">
        <f>団体登録内容!E42</f>
        <v>高等学校</v>
      </c>
      <c r="G42" s="72" t="str">
        <f>団体登録内容!F42</f>
        <v>髙橋　隆</v>
      </c>
      <c r="H42" s="72" t="str">
        <f>団体登録内容!G42</f>
        <v>校長</v>
      </c>
      <c r="I42" s="72" t="str">
        <f>団体登録内容!H42</f>
        <v>020-0835</v>
      </c>
      <c r="J42" s="72" t="str">
        <f>団体登録内容!I42</f>
        <v>岩手県盛岡市津志田</v>
      </c>
      <c r="K42" s="72" t="str">
        <f>団体登録内容!J42</f>
        <v>26-17-1</v>
      </c>
      <c r="L42" s="72" t="str">
        <f>団体登録内容!K42</f>
        <v>019-636-0742</v>
      </c>
      <c r="M42" s="72" t="str">
        <f>団体登録内容!L42</f>
        <v>019-636-0797</v>
      </c>
      <c r="N42" s="72">
        <f>団体登録内容!M42</f>
        <v>0</v>
      </c>
      <c r="O42" s="72">
        <f>団体登録内容!N42</f>
        <v>0</v>
      </c>
      <c r="P42" s="72" t="str">
        <f>団体登録内容!O42</f>
        <v>大釜　由紀</v>
      </c>
      <c r="Q42" s="72" t="str">
        <f>団体登録内容!P42</f>
        <v>教諭</v>
      </c>
      <c r="R42" s="72" t="str">
        <f>団体登録内容!Q42</f>
        <v>020-0835</v>
      </c>
      <c r="S42" s="72" t="str">
        <f>団体登録内容!R42</f>
        <v>岩手県盛岡市津志田</v>
      </c>
      <c r="T42" s="72" t="str">
        <f>団体登録内容!S42</f>
        <v>26-17-1</v>
      </c>
      <c r="U42" s="72" t="str">
        <f>団体登録内容!T42</f>
        <v>019-636-0742</v>
      </c>
      <c r="V42" s="72" t="str">
        <f>団体登録内容!U42</f>
        <v>019-636-0797</v>
      </c>
      <c r="W42" s="72" t="str">
        <f>団体登録内容!V42</f>
        <v>090-7337-0716</v>
      </c>
      <c r="X42" s="72" t="str">
        <f>団体登録内容!W42</f>
        <v/>
      </c>
      <c r="Y42" s="72" t="str">
        <f>団体登録内容!X42</f>
        <v/>
      </c>
      <c r="Z42" s="72" t="str">
        <f>団体登録内容!Y42</f>
        <v/>
      </c>
      <c r="AA42" s="72" t="str">
        <f>団体登録内容!Z42</f>
        <v/>
      </c>
      <c r="AB42" s="72" t="str">
        <f>団体登録内容!AA42</f>
        <v/>
      </c>
      <c r="AC42" s="72" t="str">
        <f>団体登録内容!AB42</f>
        <v/>
      </c>
      <c r="AD42" s="72" t="str">
        <f>団体登録内容!AC42</f>
        <v/>
      </c>
      <c r="AE42" s="72" t="str">
        <f>団体登録内容!AD42</f>
        <v/>
      </c>
      <c r="AF42" s="72" t="str">
        <f>団体登録内容!AE42</f>
        <v/>
      </c>
      <c r="AG42" s="72" t="str">
        <f>団体登録内容!AF42</f>
        <v/>
      </c>
      <c r="AH42" s="72" t="str">
        <f>団体登録内容!AG42</f>
        <v/>
      </c>
      <c r="AI42" s="72" t="str">
        <f>団体登録内容!AH42</f>
        <v/>
      </c>
      <c r="AJ42" s="72" t="str">
        <f>団体登録内容!AI42</f>
        <v/>
      </c>
      <c r="AK42" s="72" t="str">
        <f>団体登録内容!AJ42</f>
        <v/>
      </c>
      <c r="AL42" s="72" t="str">
        <f>団体登録内容!AK42</f>
        <v/>
      </c>
      <c r="AM42" s="72">
        <f>団体登録内容!AL42</f>
        <v>0</v>
      </c>
      <c r="AN42" s="72">
        <f>団体登録内容!AM42</f>
        <v>0</v>
      </c>
      <c r="AO42" s="72" t="str">
        <f>団体登録内容!AN42</f>
        <v/>
      </c>
      <c r="AP42" s="72">
        <f>団体登録内容!AO42</f>
        <v>0</v>
      </c>
      <c r="AQ42" s="72">
        <f>団体登録内容!AP42</f>
        <v>0</v>
      </c>
      <c r="AR42" s="72">
        <f>団体登録内容!AQ42</f>
        <v>0</v>
      </c>
      <c r="AS42" s="72" t="str">
        <f>団体登録内容!AR42</f>
        <v/>
      </c>
      <c r="AT42" s="72" t="e">
        <f>団体登録内容!#REF!</f>
        <v>#REF!</v>
      </c>
      <c r="AU42" s="72" t="e">
        <f>団体登録内容!#REF!</f>
        <v>#REF!</v>
      </c>
      <c r="AV42" s="72" t="e">
        <f>団体登録内容!#REF!</f>
        <v>#REF!</v>
      </c>
      <c r="AW42" s="72" t="e">
        <f>団体登録内容!#REF!</f>
        <v>#REF!</v>
      </c>
      <c r="AX42" s="72" t="e">
        <f>団体登録内容!#REF!</f>
        <v>#REF!</v>
      </c>
      <c r="AY42" s="72" t="e">
        <f>団体登録内容!#REF!</f>
        <v>#REF!</v>
      </c>
      <c r="AZ42" s="72" t="e">
        <f>団体登録内容!#REF!</f>
        <v>#REF!</v>
      </c>
      <c r="BA42" s="72" t="e">
        <f>団体登録内容!#REF!</f>
        <v>#REF!</v>
      </c>
      <c r="BB42" s="72" t="e">
        <f>団体登録内容!#REF!</f>
        <v>#REF!</v>
      </c>
      <c r="BC42" s="72" t="e">
        <f>団体登録内容!#REF!</f>
        <v>#REF!</v>
      </c>
      <c r="BD42" s="72" t="e">
        <f>団体登録内容!#REF!</f>
        <v>#REF!</v>
      </c>
      <c r="BE42" s="72" t="e">
        <f>団体登録内容!#REF!</f>
        <v>#REF!</v>
      </c>
    </row>
    <row r="43" spans="1:57" x14ac:dyDescent="0.15">
      <c r="A43" s="72" t="e">
        <f>団体登録内容!#REF!</f>
        <v>#REF!</v>
      </c>
      <c r="B43" s="72" t="str">
        <f>団体登録内容!A43</f>
        <v>B2G0041</v>
      </c>
      <c r="C43" s="72" t="str">
        <f>団体登録内容!B43</f>
        <v>岩手県</v>
      </c>
      <c r="D43" s="72" t="str">
        <f>団体登録内容!C43</f>
        <v>フェアリーバトントワラーズ</v>
      </c>
      <c r="E43" s="72" t="str">
        <f>団体登録内容!D43</f>
        <v>ふぇありーばとんとわらーず</v>
      </c>
      <c r="F43" s="72" t="str">
        <f>団体登録内容!E43</f>
        <v>一般</v>
      </c>
      <c r="G43" s="72" t="str">
        <f>団体登録内容!F43</f>
        <v>高橋　明美</v>
      </c>
      <c r="H43" s="72" t="str">
        <f>団体登録内容!G43</f>
        <v>代表</v>
      </c>
      <c r="I43" s="72" t="str">
        <f>団体登録内容!H43</f>
        <v>020-0103</v>
      </c>
      <c r="J43" s="72" t="str">
        <f>団体登録内容!I43</f>
        <v>岩手県盛岡市西松園</v>
      </c>
      <c r="K43" s="72" t="str">
        <f>団体登録内容!J43</f>
        <v>1-4-1</v>
      </c>
      <c r="L43" s="72" t="str">
        <f>団体登録内容!K43</f>
        <v>019-661-2261</v>
      </c>
      <c r="M43" s="72" t="str">
        <f>団体登録内容!L43</f>
        <v>019-661-2261</v>
      </c>
      <c r="N43" s="72" t="str">
        <f>団体登録内容!M43</f>
        <v>090-1379-7279</v>
      </c>
      <c r="O43" s="72" t="str">
        <f>団体登録内容!N43</f>
        <v>@</v>
      </c>
      <c r="P43" s="72" t="str">
        <f>団体登録内容!O43</f>
        <v>高橋　明美</v>
      </c>
      <c r="Q43" s="72" t="str">
        <f>団体登録内容!P43</f>
        <v>代表</v>
      </c>
      <c r="R43" s="72" t="str">
        <f>団体登録内容!Q43</f>
        <v>020-0103</v>
      </c>
      <c r="S43" s="72" t="str">
        <f>団体登録内容!R43</f>
        <v>岩手県盛岡市西松園</v>
      </c>
      <c r="T43" s="72" t="str">
        <f>団体登録内容!S43</f>
        <v>1-4-1</v>
      </c>
      <c r="U43" s="72" t="str">
        <f>団体登録内容!T43</f>
        <v>019-661-2261</v>
      </c>
      <c r="V43" s="72" t="str">
        <f>団体登録内容!U43</f>
        <v>019-661-2261</v>
      </c>
      <c r="W43" s="72" t="str">
        <f>団体登録内容!V43</f>
        <v>090-1379-7279</v>
      </c>
      <c r="X43" s="72" t="str">
        <f>団体登録内容!W43</f>
        <v>@</v>
      </c>
      <c r="Y43" s="72">
        <f>団体登録内容!X43</f>
        <v>42866</v>
      </c>
      <c r="Z43" s="72">
        <f>団体登録内容!Y43</f>
        <v>5</v>
      </c>
      <c r="AA43" s="72" t="str">
        <f>団体登録内容!Z43</f>
        <v/>
      </c>
      <c r="AB43" s="72" t="str">
        <f>団体登録内容!AA43</f>
        <v/>
      </c>
      <c r="AC43" s="72" t="str">
        <f>団体登録内容!AB43</f>
        <v/>
      </c>
      <c r="AD43" s="72" t="str">
        <f>団体登録内容!AC43</f>
        <v/>
      </c>
      <c r="AE43" s="72" t="str">
        <f>団体登録内容!AD43</f>
        <v/>
      </c>
      <c r="AF43" s="72" t="str">
        <f>団体登録内容!AE43</f>
        <v/>
      </c>
      <c r="AG43" s="72" t="str">
        <f>団体登録内容!AF43</f>
        <v/>
      </c>
      <c r="AH43" s="72" t="str">
        <f>団体登録内容!AG43</f>
        <v/>
      </c>
      <c r="AI43" s="72" t="str">
        <f>団体登録内容!AH43</f>
        <v/>
      </c>
      <c r="AJ43" s="72" t="str">
        <f>団体登録内容!AI43</f>
        <v/>
      </c>
      <c r="AK43" s="72" t="str">
        <f>団体登録内容!AJ43</f>
        <v/>
      </c>
      <c r="AL43" s="72" t="str">
        <f>団体登録内容!AK43</f>
        <v/>
      </c>
      <c r="AM43" s="72">
        <f>団体登録内容!AL43</f>
        <v>5</v>
      </c>
      <c r="AN43" s="72">
        <f>団体登録内容!AM43</f>
        <v>5</v>
      </c>
      <c r="AO43" s="72" t="str">
        <f>団体登録内容!AN43</f>
        <v/>
      </c>
      <c r="AP43" s="72">
        <f>団体登録内容!AO43</f>
        <v>0</v>
      </c>
      <c r="AQ43" s="72">
        <f>団体登録内容!AP43</f>
        <v>0</v>
      </c>
      <c r="AR43" s="72">
        <f>団体登録内容!AQ43</f>
        <v>5</v>
      </c>
      <c r="AS43" s="72">
        <f>団体登録内容!AR43</f>
        <v>42866</v>
      </c>
      <c r="AT43" s="72" t="e">
        <f>団体登録内容!#REF!</f>
        <v>#REF!</v>
      </c>
      <c r="AU43" s="72" t="e">
        <f>団体登録内容!#REF!</f>
        <v>#REF!</v>
      </c>
      <c r="AV43" s="72" t="e">
        <f>団体登録内容!#REF!</f>
        <v>#REF!</v>
      </c>
      <c r="AW43" s="72" t="e">
        <f>団体登録内容!#REF!</f>
        <v>#REF!</v>
      </c>
      <c r="AX43" s="72" t="e">
        <f>団体登録内容!#REF!</f>
        <v>#REF!</v>
      </c>
      <c r="AY43" s="72" t="e">
        <f>団体登録内容!#REF!</f>
        <v>#REF!</v>
      </c>
      <c r="AZ43" s="72" t="e">
        <f>団体登録内容!#REF!</f>
        <v>#REF!</v>
      </c>
      <c r="BA43" s="72" t="e">
        <f>団体登録内容!#REF!</f>
        <v>#REF!</v>
      </c>
      <c r="BB43" s="72" t="e">
        <f>団体登録内容!#REF!</f>
        <v>#REF!</v>
      </c>
      <c r="BC43" s="72" t="e">
        <f>団体登録内容!#REF!</f>
        <v>#REF!</v>
      </c>
      <c r="BD43" s="72" t="e">
        <f>団体登録内容!#REF!</f>
        <v>#REF!</v>
      </c>
      <c r="BE43" s="72" t="e">
        <f>団体登録内容!#REF!</f>
        <v>#REF!</v>
      </c>
    </row>
    <row r="44" spans="1:57" x14ac:dyDescent="0.15">
      <c r="A44" s="72" t="e">
        <f>団体登録内容!#REF!</f>
        <v>#REF!</v>
      </c>
      <c r="B44" s="72" t="str">
        <f>団体登録内容!A44</f>
        <v>退会</v>
      </c>
      <c r="C44" s="72" t="str">
        <f>団体登録内容!B44</f>
        <v>秋田県</v>
      </c>
      <c r="D44" s="72" t="str">
        <f>団体登録内容!C44</f>
        <v>秋田バトンクラブ☆ジュニア</v>
      </c>
      <c r="E44" s="72" t="str">
        <f>団体登録内容!D44</f>
        <v>あきたばとんくらぶじゅにあ</v>
      </c>
      <c r="F44" s="72" t="str">
        <f>団体登録内容!E44</f>
        <v>一般</v>
      </c>
      <c r="G44" s="72" t="str">
        <f>団体登録内容!F44</f>
        <v>駒場　富美子</v>
      </c>
      <c r="H44" s="72">
        <f>団体登録内容!G44</f>
        <v>0</v>
      </c>
      <c r="I44" s="72" t="str">
        <f>団体登録内容!H44</f>
        <v>010-0044</v>
      </c>
      <c r="J44" s="72" t="str">
        <f>団体登録内容!I44</f>
        <v>秋田県秋田市横森</v>
      </c>
      <c r="K44" s="72" t="str">
        <f>団体登録内容!J44</f>
        <v>3-16-41</v>
      </c>
      <c r="L44" s="72">
        <f>団体登録内容!K44</f>
        <v>0</v>
      </c>
      <c r="M44" s="72">
        <f>団体登録内容!L44</f>
        <v>0</v>
      </c>
      <c r="N44" s="72" t="str">
        <f>団体登録内容!M44</f>
        <v>090-2977-0265</v>
      </c>
      <c r="O44" s="72">
        <f>団体登録内容!N44</f>
        <v>0</v>
      </c>
      <c r="P44" s="72" t="str">
        <f>団体登録内容!O44</f>
        <v>浅野　由紀</v>
      </c>
      <c r="Q44" s="72">
        <f>団体登録内容!P44</f>
        <v>0</v>
      </c>
      <c r="R44" s="72" t="str">
        <f>団体登録内容!Q44</f>
        <v>010-0044</v>
      </c>
      <c r="S44" s="72" t="str">
        <f>団体登録内容!R44</f>
        <v>秋田県秋田市横森</v>
      </c>
      <c r="T44" s="72" t="str">
        <f>団体登録内容!S44</f>
        <v>3-16-41</v>
      </c>
      <c r="U44" s="72" t="str">
        <f>団体登録内容!T44</f>
        <v>090-2977-0265</v>
      </c>
      <c r="V44" s="72">
        <f>団体登録内容!U44</f>
        <v>0</v>
      </c>
      <c r="W44" s="72" t="str">
        <f>団体登録内容!V44</f>
        <v>090-2977-0265</v>
      </c>
      <c r="X44" s="72" t="str">
        <f>団体登録内容!W44</f>
        <v>@</v>
      </c>
      <c r="Y44" s="72" t="str">
        <f>団体登録内容!X44</f>
        <v/>
      </c>
      <c r="Z44" s="72" t="str">
        <f>団体登録内容!Y44</f>
        <v/>
      </c>
      <c r="AA44" s="72" t="str">
        <f>団体登録内容!Z44</f>
        <v/>
      </c>
      <c r="AB44" s="72" t="str">
        <f>団体登録内容!AA44</f>
        <v/>
      </c>
      <c r="AC44" s="72" t="str">
        <f>団体登録内容!AB44</f>
        <v/>
      </c>
      <c r="AD44" s="72" t="str">
        <f>団体登録内容!AC44</f>
        <v/>
      </c>
      <c r="AE44" s="72" t="str">
        <f>団体登録内容!AD44</f>
        <v/>
      </c>
      <c r="AF44" s="72" t="str">
        <f>団体登録内容!AE44</f>
        <v/>
      </c>
      <c r="AG44" s="72" t="str">
        <f>団体登録内容!AF44</f>
        <v/>
      </c>
      <c r="AH44" s="72" t="str">
        <f>団体登録内容!AG44</f>
        <v/>
      </c>
      <c r="AI44" s="72" t="str">
        <f>団体登録内容!AH44</f>
        <v/>
      </c>
      <c r="AJ44" s="72" t="str">
        <f>団体登録内容!AI44</f>
        <v/>
      </c>
      <c r="AK44" s="72" t="str">
        <f>団体登録内容!AJ44</f>
        <v/>
      </c>
      <c r="AL44" s="72" t="str">
        <f>団体登録内容!AK44</f>
        <v/>
      </c>
      <c r="AM44" s="72">
        <f>団体登録内容!AL44</f>
        <v>0</v>
      </c>
      <c r="AN44" s="72">
        <f>団体登録内容!AM44</f>
        <v>0</v>
      </c>
      <c r="AO44" s="72" t="str">
        <f>団体登録内容!AN44</f>
        <v/>
      </c>
      <c r="AP44" s="72">
        <f>団体登録内容!AO44</f>
        <v>0</v>
      </c>
      <c r="AQ44" s="72">
        <f>団体登録内容!AP44</f>
        <v>0</v>
      </c>
      <c r="AR44" s="72">
        <f>団体登録内容!AQ44</f>
        <v>0</v>
      </c>
      <c r="AS44" s="72" t="str">
        <f>団体登録内容!AR44</f>
        <v/>
      </c>
      <c r="AT44" s="72" t="e">
        <f>団体登録内容!#REF!</f>
        <v>#REF!</v>
      </c>
      <c r="AU44" s="72" t="e">
        <f>団体登録内容!#REF!</f>
        <v>#REF!</v>
      </c>
      <c r="AV44" s="72" t="e">
        <f>団体登録内容!#REF!</f>
        <v>#REF!</v>
      </c>
      <c r="AW44" s="72" t="e">
        <f>団体登録内容!#REF!</f>
        <v>#REF!</v>
      </c>
      <c r="AX44" s="72" t="e">
        <f>団体登録内容!#REF!</f>
        <v>#REF!</v>
      </c>
      <c r="AY44" s="72" t="e">
        <f>団体登録内容!#REF!</f>
        <v>#REF!</v>
      </c>
      <c r="AZ44" s="72" t="e">
        <f>団体登録内容!#REF!</f>
        <v>#REF!</v>
      </c>
      <c r="BA44" s="72" t="e">
        <f>団体登録内容!#REF!</f>
        <v>#REF!</v>
      </c>
      <c r="BB44" s="72" t="e">
        <f>団体登録内容!#REF!</f>
        <v>#REF!</v>
      </c>
      <c r="BC44" s="72" t="e">
        <f>団体登録内容!#REF!</f>
        <v>#REF!</v>
      </c>
      <c r="BD44" s="72" t="e">
        <f>団体登録内容!#REF!</f>
        <v>#REF!</v>
      </c>
      <c r="BE44" s="72" t="e">
        <f>団体登録内容!#REF!</f>
        <v>#REF!</v>
      </c>
    </row>
    <row r="45" spans="1:57" x14ac:dyDescent="0.15">
      <c r="A45" s="72" t="e">
        <f>団体登録内容!#REF!</f>
        <v>#REF!</v>
      </c>
      <c r="B45" s="72" t="str">
        <f>団体登録内容!A45</f>
        <v>B4G0043</v>
      </c>
      <c r="C45" s="72" t="str">
        <f>団体登録内容!B45</f>
        <v>秋田県</v>
      </c>
      <c r="D45" s="72" t="str">
        <f>団体登録内容!C45</f>
        <v>秋田バトンクラブ</v>
      </c>
      <c r="E45" s="72" t="str">
        <f>団体登録内容!D45</f>
        <v>あきたばとんくらぶ</v>
      </c>
      <c r="F45" s="72" t="str">
        <f>団体登録内容!E45</f>
        <v>一般</v>
      </c>
      <c r="G45" s="72" t="str">
        <f>団体登録内容!F45</f>
        <v>日高　輝美</v>
      </c>
      <c r="H45" s="72" t="str">
        <f>団体登録内容!G45</f>
        <v>会長</v>
      </c>
      <c r="I45" s="72" t="str">
        <f>団体登録内容!H45</f>
        <v>010-0862</v>
      </c>
      <c r="J45" s="72" t="str">
        <f>団体登録内容!I45</f>
        <v>秋田県秋田市手形田中</v>
      </c>
      <c r="K45" s="72" t="str">
        <f>団体登録内容!J45</f>
        <v>6-31</v>
      </c>
      <c r="L45" s="72" t="str">
        <f>団体登録内容!K45</f>
        <v>018-831-4006</v>
      </c>
      <c r="M45" s="72" t="str">
        <f>団体登録内容!L45</f>
        <v>018-831-4006</v>
      </c>
      <c r="N45" s="72" t="str">
        <f>団体登録内容!M45</f>
        <v>090-2985-3521</v>
      </c>
      <c r="O45" s="72" t="str">
        <f>団体登録内容!N45</f>
        <v>@</v>
      </c>
      <c r="P45" s="72" t="str">
        <f>団体登録内容!O45</f>
        <v>駒場　富美子</v>
      </c>
      <c r="Q45" s="72">
        <f>団体登録内容!P45</f>
        <v>0</v>
      </c>
      <c r="R45" s="72" t="str">
        <f>団体登録内容!Q45</f>
        <v>010-0862</v>
      </c>
      <c r="S45" s="72" t="str">
        <f>団体登録内容!R45</f>
        <v>秋田県秋田市手形田中</v>
      </c>
      <c r="T45" s="72" t="str">
        <f>団体登録内容!S45</f>
        <v>6-31</v>
      </c>
      <c r="U45" s="72" t="str">
        <f>団体登録内容!T45</f>
        <v>018-831-4006</v>
      </c>
      <c r="V45" s="72" t="str">
        <f>団体登録内容!U45</f>
        <v>018-831-4006</v>
      </c>
      <c r="W45" s="72" t="str">
        <f>団体登録内容!V45</f>
        <v>090-2985-3521</v>
      </c>
      <c r="X45" s="72" t="str">
        <f>団体登録内容!W45</f>
        <v>@</v>
      </c>
      <c r="Y45" s="72" t="str">
        <f>団体登録内容!X45</f>
        <v/>
      </c>
      <c r="Z45" s="72" t="str">
        <f>団体登録内容!Y45</f>
        <v/>
      </c>
      <c r="AA45" s="72" t="str">
        <f>団体登録内容!Z45</f>
        <v/>
      </c>
      <c r="AB45" s="72" t="str">
        <f>団体登録内容!AA45</f>
        <v/>
      </c>
      <c r="AC45" s="72" t="str">
        <f>団体登録内容!AB45</f>
        <v/>
      </c>
      <c r="AD45" s="72" t="str">
        <f>団体登録内容!AC45</f>
        <v/>
      </c>
      <c r="AE45" s="72" t="str">
        <f>団体登録内容!AD45</f>
        <v/>
      </c>
      <c r="AF45" s="72" t="str">
        <f>団体登録内容!AE45</f>
        <v/>
      </c>
      <c r="AG45" s="72" t="str">
        <f>団体登録内容!AF45</f>
        <v/>
      </c>
      <c r="AH45" s="72" t="str">
        <f>団体登録内容!AG45</f>
        <v/>
      </c>
      <c r="AI45" s="72" t="str">
        <f>団体登録内容!AH45</f>
        <v/>
      </c>
      <c r="AJ45" s="72" t="str">
        <f>団体登録内容!AI45</f>
        <v/>
      </c>
      <c r="AK45" s="72" t="str">
        <f>団体登録内容!AJ45</f>
        <v/>
      </c>
      <c r="AL45" s="72" t="str">
        <f>団体登録内容!AK45</f>
        <v/>
      </c>
      <c r="AM45" s="72">
        <f>団体登録内容!AL45</f>
        <v>0</v>
      </c>
      <c r="AN45" s="72">
        <f>団体登録内容!AM45</f>
        <v>14</v>
      </c>
      <c r="AO45" s="72" t="str">
        <f>団体登録内容!AN45</f>
        <v>×</v>
      </c>
      <c r="AP45" s="72">
        <f>団体登録内容!AO45</f>
        <v>0</v>
      </c>
      <c r="AQ45" s="72">
        <f>団体登録内容!AP45</f>
        <v>0</v>
      </c>
      <c r="AR45" s="72">
        <f>団体登録内容!AQ45</f>
        <v>14</v>
      </c>
      <c r="AS45" s="72" t="str">
        <f>団体登録内容!AR45</f>
        <v/>
      </c>
      <c r="AT45" s="72" t="e">
        <f>団体登録内容!#REF!</f>
        <v>#REF!</v>
      </c>
      <c r="AU45" s="72" t="e">
        <f>団体登録内容!#REF!</f>
        <v>#REF!</v>
      </c>
      <c r="AV45" s="72" t="e">
        <f>団体登録内容!#REF!</f>
        <v>#REF!</v>
      </c>
      <c r="AW45" s="72" t="e">
        <f>団体登録内容!#REF!</f>
        <v>#REF!</v>
      </c>
      <c r="AX45" s="72" t="e">
        <f>団体登録内容!#REF!</f>
        <v>#REF!</v>
      </c>
      <c r="AY45" s="72" t="e">
        <f>団体登録内容!#REF!</f>
        <v>#REF!</v>
      </c>
      <c r="AZ45" s="72" t="e">
        <f>団体登録内容!#REF!</f>
        <v>#REF!</v>
      </c>
      <c r="BA45" s="72" t="e">
        <f>団体登録内容!#REF!</f>
        <v>#REF!</v>
      </c>
      <c r="BB45" s="72" t="e">
        <f>団体登録内容!#REF!</f>
        <v>#REF!</v>
      </c>
      <c r="BC45" s="72" t="e">
        <f>団体登録内容!#REF!</f>
        <v>#REF!</v>
      </c>
      <c r="BD45" s="72" t="e">
        <f>団体登録内容!#REF!</f>
        <v>#REF!</v>
      </c>
      <c r="BE45" s="72" t="e">
        <f>団体登録内容!#REF!</f>
        <v>#REF!</v>
      </c>
    </row>
    <row r="46" spans="1:57" x14ac:dyDescent="0.15">
      <c r="A46" s="72" t="e">
        <f>団体登録内容!#REF!</f>
        <v>#REF!</v>
      </c>
      <c r="B46" s="72" t="str">
        <f>団体登録内容!A46</f>
        <v>B4G0044</v>
      </c>
      <c r="C46" s="72" t="str">
        <f>団体登録内容!B46</f>
        <v>秋田県</v>
      </c>
      <c r="D46" s="72" t="str">
        <f>団体登録内容!C46</f>
        <v>広面バトントワリング　Ｍｏｏｎ　Ｒａｂｂｉｔｓ</v>
      </c>
      <c r="E46" s="72" t="str">
        <f>団体登録内容!D46</f>
        <v>ひろおもてばとんとわりんぐ　むーん　らびっつ</v>
      </c>
      <c r="F46" s="72" t="str">
        <f>団体登録内容!E46</f>
        <v>一般</v>
      </c>
      <c r="G46" s="72" t="str">
        <f>団体登録内容!F46</f>
        <v>進藤　貴美子</v>
      </c>
      <c r="H46" s="72" t="str">
        <f>団体登録内容!G46</f>
        <v>親の会会長</v>
      </c>
      <c r="I46" s="72" t="str">
        <f>団体登録内容!H46</f>
        <v>010-0041</v>
      </c>
      <c r="J46" s="72" t="str">
        <f>団体登録内容!I46</f>
        <v>秋田県秋田市広面字昼寝</v>
      </c>
      <c r="K46" s="72" t="str">
        <f>団体登録内容!J46</f>
        <v>50-2　ロイヤルガーデン広面B103</v>
      </c>
      <c r="L46" s="72" t="str">
        <f>団体登録内容!K46</f>
        <v>018-831-8870</v>
      </c>
      <c r="M46" s="72">
        <f>団体登録内容!L46</f>
        <v>0</v>
      </c>
      <c r="N46" s="72" t="str">
        <f>団体登録内容!M46</f>
        <v>090-4636-3687</v>
      </c>
      <c r="O46" s="72">
        <f>団体登録内容!N46</f>
        <v>0</v>
      </c>
      <c r="P46" s="72" t="str">
        <f>団体登録内容!O46</f>
        <v>進藤　貴美子</v>
      </c>
      <c r="Q46" s="72" t="str">
        <f>団体登録内容!P46</f>
        <v>親の会会長</v>
      </c>
      <c r="R46" s="72" t="str">
        <f>団体登録内容!Q46</f>
        <v>010-0041</v>
      </c>
      <c r="S46" s="72" t="str">
        <f>団体登録内容!R46</f>
        <v>秋田県秋田市広面字昼寝</v>
      </c>
      <c r="T46" s="72" t="str">
        <f>団体登録内容!S46</f>
        <v>50-2　ロイヤルガーデン広面B103</v>
      </c>
      <c r="U46" s="72" t="str">
        <f>団体登録内容!T46</f>
        <v>018-831-8870</v>
      </c>
      <c r="V46" s="72">
        <f>団体登録内容!U46</f>
        <v>0</v>
      </c>
      <c r="W46" s="72" t="str">
        <f>団体登録内容!V46</f>
        <v>090-4636-3687</v>
      </c>
      <c r="X46" s="72">
        <f>団体登録内容!W46</f>
        <v>0</v>
      </c>
      <c r="Y46" s="72">
        <f>団体登録内容!X46</f>
        <v>42844</v>
      </c>
      <c r="Z46" s="72">
        <f>団体登録内容!Y46</f>
        <v>12</v>
      </c>
      <c r="AA46" s="72" t="str">
        <f>団体登録内容!Z46</f>
        <v/>
      </c>
      <c r="AB46" s="72" t="str">
        <f>団体登録内容!AA46</f>
        <v/>
      </c>
      <c r="AC46" s="72" t="str">
        <f>団体登録内容!AB46</f>
        <v/>
      </c>
      <c r="AD46" s="72" t="str">
        <f>団体登録内容!AC46</f>
        <v/>
      </c>
      <c r="AE46" s="72" t="str">
        <f>団体登録内容!AD46</f>
        <v/>
      </c>
      <c r="AF46" s="72" t="str">
        <f>団体登録内容!AE46</f>
        <v/>
      </c>
      <c r="AG46" s="72" t="str">
        <f>団体登録内容!AF46</f>
        <v/>
      </c>
      <c r="AH46" s="72" t="str">
        <f>団体登録内容!AG46</f>
        <v/>
      </c>
      <c r="AI46" s="72" t="str">
        <f>団体登録内容!AH46</f>
        <v/>
      </c>
      <c r="AJ46" s="72" t="str">
        <f>団体登録内容!AI46</f>
        <v/>
      </c>
      <c r="AK46" s="72" t="str">
        <f>団体登録内容!AJ46</f>
        <v/>
      </c>
      <c r="AL46" s="72" t="str">
        <f>団体登録内容!AK46</f>
        <v/>
      </c>
      <c r="AM46" s="72">
        <f>団体登録内容!AL46</f>
        <v>12</v>
      </c>
      <c r="AN46" s="72">
        <f>団体登録内容!AM46</f>
        <v>12</v>
      </c>
      <c r="AO46" s="72" t="str">
        <f>団体登録内容!AN46</f>
        <v/>
      </c>
      <c r="AP46" s="72">
        <f>団体登録内容!AO46</f>
        <v>0</v>
      </c>
      <c r="AQ46" s="72">
        <f>団体登録内容!AP46</f>
        <v>0</v>
      </c>
      <c r="AR46" s="72">
        <f>団体登録内容!AQ46</f>
        <v>12</v>
      </c>
      <c r="AS46" s="72">
        <f>団体登録内容!AR46</f>
        <v>42844</v>
      </c>
      <c r="AT46" s="72" t="e">
        <f>団体登録内容!#REF!</f>
        <v>#REF!</v>
      </c>
      <c r="AU46" s="72" t="e">
        <f>団体登録内容!#REF!</f>
        <v>#REF!</v>
      </c>
      <c r="AV46" s="72" t="e">
        <f>団体登録内容!#REF!</f>
        <v>#REF!</v>
      </c>
      <c r="AW46" s="72" t="e">
        <f>団体登録内容!#REF!</f>
        <v>#REF!</v>
      </c>
      <c r="AX46" s="72" t="e">
        <f>団体登録内容!#REF!</f>
        <v>#REF!</v>
      </c>
      <c r="AY46" s="72" t="e">
        <f>団体登録内容!#REF!</f>
        <v>#REF!</v>
      </c>
      <c r="AZ46" s="72" t="e">
        <f>団体登録内容!#REF!</f>
        <v>#REF!</v>
      </c>
      <c r="BA46" s="72" t="e">
        <f>団体登録内容!#REF!</f>
        <v>#REF!</v>
      </c>
      <c r="BB46" s="72" t="e">
        <f>団体登録内容!#REF!</f>
        <v>#REF!</v>
      </c>
      <c r="BC46" s="72" t="e">
        <f>団体登録内容!#REF!</f>
        <v>#REF!</v>
      </c>
      <c r="BD46" s="72" t="e">
        <f>団体登録内容!#REF!</f>
        <v>#REF!</v>
      </c>
      <c r="BE46" s="72" t="e">
        <f>団体登録内容!#REF!</f>
        <v>#REF!</v>
      </c>
    </row>
    <row r="47" spans="1:57" x14ac:dyDescent="0.15">
      <c r="A47" s="72" t="e">
        <f>団体登録内容!#REF!</f>
        <v>#REF!</v>
      </c>
      <c r="B47" s="72" t="str">
        <f>団体登録内容!A47</f>
        <v>退会</v>
      </c>
      <c r="C47" s="72" t="str">
        <f>団体登録内容!B47</f>
        <v>山形県</v>
      </c>
      <c r="D47" s="72" t="str">
        <f>団体登録内容!C47</f>
        <v>山形バトンソサエティー</v>
      </c>
      <c r="E47" s="72" t="str">
        <f>団体登録内容!D47</f>
        <v>やまがたばとんそさえてぃー</v>
      </c>
      <c r="F47" s="72" t="str">
        <f>団体登録内容!E47</f>
        <v>一般</v>
      </c>
      <c r="G47" s="72" t="str">
        <f>団体登録内容!F47</f>
        <v>石黒　理恵</v>
      </c>
      <c r="H47" s="72" t="str">
        <f>団体登録内容!G47</f>
        <v>代表</v>
      </c>
      <c r="I47" s="72" t="str">
        <f>団体登録内容!H47</f>
        <v>990-0881</v>
      </c>
      <c r="J47" s="72" t="str">
        <f>団体登録内容!I47</f>
        <v>山形県山形市瀬波</v>
      </c>
      <c r="K47" s="72" t="str">
        <f>団体登録内容!J47</f>
        <v>2-6-20</v>
      </c>
      <c r="L47" s="72" t="str">
        <f>団体登録内容!K47</f>
        <v>023-681-1097</v>
      </c>
      <c r="M47" s="72" t="str">
        <f>団体登録内容!L47</f>
        <v>023-681-1097</v>
      </c>
      <c r="N47" s="72" t="str">
        <f>団体登録内容!M47</f>
        <v>090-4316-0413</v>
      </c>
      <c r="O47" s="72">
        <f>団体登録内容!N47</f>
        <v>0</v>
      </c>
      <c r="P47" s="72" t="str">
        <f>団体登録内容!O47</f>
        <v>石黒　理恵</v>
      </c>
      <c r="Q47" s="72" t="str">
        <f>団体登録内容!P47</f>
        <v>代表</v>
      </c>
      <c r="R47" s="72" t="str">
        <f>団体登録内容!Q47</f>
        <v>990-0881</v>
      </c>
      <c r="S47" s="72" t="str">
        <f>団体登録内容!R47</f>
        <v>山形県山形市瀬波</v>
      </c>
      <c r="T47" s="72" t="str">
        <f>団体登録内容!S47</f>
        <v>2-6-20</v>
      </c>
      <c r="U47" s="72" t="str">
        <f>団体登録内容!T47</f>
        <v>023-681-1097</v>
      </c>
      <c r="V47" s="72" t="str">
        <f>団体登録内容!U47</f>
        <v>023-681-1097</v>
      </c>
      <c r="W47" s="72" t="str">
        <f>団体登録内容!V47</f>
        <v>090-4316-0413</v>
      </c>
      <c r="X47" s="72">
        <f>団体登録内容!W47</f>
        <v>0</v>
      </c>
      <c r="Y47" s="72" t="str">
        <f>団体登録内容!X47</f>
        <v/>
      </c>
      <c r="Z47" s="72" t="str">
        <f>団体登録内容!Y47</f>
        <v/>
      </c>
      <c r="AA47" s="72" t="str">
        <f>団体登録内容!Z47</f>
        <v/>
      </c>
      <c r="AB47" s="72" t="str">
        <f>団体登録内容!AA47</f>
        <v/>
      </c>
      <c r="AC47" s="72" t="str">
        <f>団体登録内容!AB47</f>
        <v/>
      </c>
      <c r="AD47" s="72" t="str">
        <f>団体登録内容!AC47</f>
        <v/>
      </c>
      <c r="AE47" s="72" t="str">
        <f>団体登録内容!AD47</f>
        <v/>
      </c>
      <c r="AF47" s="72" t="str">
        <f>団体登録内容!AE47</f>
        <v/>
      </c>
      <c r="AG47" s="72" t="str">
        <f>団体登録内容!AF47</f>
        <v/>
      </c>
      <c r="AH47" s="72" t="str">
        <f>団体登録内容!AG47</f>
        <v/>
      </c>
      <c r="AI47" s="72" t="str">
        <f>団体登録内容!AH47</f>
        <v/>
      </c>
      <c r="AJ47" s="72" t="str">
        <f>団体登録内容!AI47</f>
        <v/>
      </c>
      <c r="AK47" s="72" t="str">
        <f>団体登録内容!AJ47</f>
        <v/>
      </c>
      <c r="AL47" s="72" t="str">
        <f>団体登録内容!AK47</f>
        <v/>
      </c>
      <c r="AM47" s="72">
        <f>団体登録内容!AL47</f>
        <v>0</v>
      </c>
      <c r="AN47" s="72">
        <f>団体登録内容!AM47</f>
        <v>0</v>
      </c>
      <c r="AO47" s="72" t="str">
        <f>団体登録内容!AN47</f>
        <v/>
      </c>
      <c r="AP47" s="72">
        <f>団体登録内容!AO47</f>
        <v>0</v>
      </c>
      <c r="AQ47" s="72">
        <f>団体登録内容!AP47</f>
        <v>0</v>
      </c>
      <c r="AR47" s="72">
        <f>団体登録内容!AQ47</f>
        <v>0</v>
      </c>
      <c r="AS47" s="72" t="str">
        <f>団体登録内容!AR47</f>
        <v/>
      </c>
      <c r="AT47" s="72" t="e">
        <f>団体登録内容!#REF!</f>
        <v>#REF!</v>
      </c>
      <c r="AU47" s="72" t="e">
        <f>団体登録内容!#REF!</f>
        <v>#REF!</v>
      </c>
      <c r="AV47" s="72" t="e">
        <f>団体登録内容!#REF!</f>
        <v>#REF!</v>
      </c>
      <c r="AW47" s="72" t="e">
        <f>団体登録内容!#REF!</f>
        <v>#REF!</v>
      </c>
      <c r="AX47" s="72" t="e">
        <f>団体登録内容!#REF!</f>
        <v>#REF!</v>
      </c>
      <c r="AY47" s="72" t="e">
        <f>団体登録内容!#REF!</f>
        <v>#REF!</v>
      </c>
      <c r="AZ47" s="72" t="e">
        <f>団体登録内容!#REF!</f>
        <v>#REF!</v>
      </c>
      <c r="BA47" s="72" t="e">
        <f>団体登録内容!#REF!</f>
        <v>#REF!</v>
      </c>
      <c r="BB47" s="72" t="e">
        <f>団体登録内容!#REF!</f>
        <v>#REF!</v>
      </c>
      <c r="BC47" s="72" t="e">
        <f>団体登録内容!#REF!</f>
        <v>#REF!</v>
      </c>
      <c r="BD47" s="72" t="e">
        <f>団体登録内容!#REF!</f>
        <v>#REF!</v>
      </c>
      <c r="BE47" s="72" t="e">
        <f>団体登録内容!#REF!</f>
        <v>#REF!</v>
      </c>
    </row>
    <row r="48" spans="1:57" x14ac:dyDescent="0.15">
      <c r="A48" s="72" t="e">
        <f>団体登録内容!#REF!</f>
        <v>#REF!</v>
      </c>
      <c r="B48" s="72" t="str">
        <f>団体登録内容!A48</f>
        <v>B2G0046</v>
      </c>
      <c r="C48" s="72" t="str">
        <f>団体登録内容!B48</f>
        <v>岩手県</v>
      </c>
      <c r="D48" s="72" t="str">
        <f>団体登録内容!C48</f>
        <v>Ｚｅａｌバトントワラーズ</v>
      </c>
      <c r="E48" s="72" t="str">
        <f>団体登録内容!D48</f>
        <v>じーるばとんとわらーず</v>
      </c>
      <c r="F48" s="72" t="str">
        <f>団体登録内容!E48</f>
        <v>一般</v>
      </c>
      <c r="G48" s="72" t="str">
        <f>団体登録内容!F48</f>
        <v>小野寺　美樹</v>
      </c>
      <c r="H48" s="72" t="str">
        <f>団体登録内容!G48</f>
        <v>代表</v>
      </c>
      <c r="I48" s="72" t="str">
        <f>団体登録内容!H48</f>
        <v>020-0816</v>
      </c>
      <c r="J48" s="72" t="str">
        <f>団体登録内容!I48</f>
        <v>岩手県盛岡市中野</v>
      </c>
      <c r="K48" s="72" t="str">
        <f>団体登録内容!J48</f>
        <v>2-10-6</v>
      </c>
      <c r="L48" s="72" t="str">
        <f>団体登録内容!K48</f>
        <v>019-613-5166</v>
      </c>
      <c r="M48" s="72" t="str">
        <f>団体登録内容!L48</f>
        <v>019-613-5166</v>
      </c>
      <c r="N48" s="72" t="str">
        <f>団体登録内容!M48</f>
        <v>080-3144-4440</v>
      </c>
      <c r="O48" s="72">
        <f>団体登録内容!N48</f>
        <v>0</v>
      </c>
      <c r="P48" s="72" t="str">
        <f>団体登録内容!O48</f>
        <v>小野寺　美樹</v>
      </c>
      <c r="Q48" s="72" t="str">
        <f>団体登録内容!P48</f>
        <v>代表</v>
      </c>
      <c r="R48" s="72" t="str">
        <f>団体登録内容!Q48</f>
        <v>020-0816</v>
      </c>
      <c r="S48" s="72" t="str">
        <f>団体登録内容!R48</f>
        <v>岩手県盛岡市中野</v>
      </c>
      <c r="T48" s="72" t="str">
        <f>団体登録内容!S48</f>
        <v>2-10-6</v>
      </c>
      <c r="U48" s="72" t="str">
        <f>団体登録内容!T48</f>
        <v>019-613-5166</v>
      </c>
      <c r="V48" s="72" t="str">
        <f>団体登録内容!U48</f>
        <v>019-613-5166</v>
      </c>
      <c r="W48" s="72" t="str">
        <f>団体登録内容!V48</f>
        <v>080-3144-4440</v>
      </c>
      <c r="X48" s="72">
        <f>団体登録内容!W48</f>
        <v>0</v>
      </c>
      <c r="Y48" s="72">
        <f>団体登録内容!X48</f>
        <v>42872</v>
      </c>
      <c r="Z48" s="72">
        <f>団体登録内容!Y48</f>
        <v>21</v>
      </c>
      <c r="AA48" s="72" t="str">
        <f>団体登録内容!Z48</f>
        <v/>
      </c>
      <c r="AB48" s="72" t="str">
        <f>団体登録内容!AA48</f>
        <v/>
      </c>
      <c r="AC48" s="72" t="str">
        <f>団体登録内容!AB48</f>
        <v/>
      </c>
      <c r="AD48" s="72" t="str">
        <f>団体登録内容!AC48</f>
        <v/>
      </c>
      <c r="AE48" s="72" t="str">
        <f>団体登録内容!AD48</f>
        <v/>
      </c>
      <c r="AF48" s="72" t="str">
        <f>団体登録内容!AE48</f>
        <v/>
      </c>
      <c r="AG48" s="72" t="str">
        <f>団体登録内容!AF48</f>
        <v/>
      </c>
      <c r="AH48" s="72" t="str">
        <f>団体登録内容!AG48</f>
        <v/>
      </c>
      <c r="AI48" s="72" t="str">
        <f>団体登録内容!AH48</f>
        <v/>
      </c>
      <c r="AJ48" s="72" t="str">
        <f>団体登録内容!AI48</f>
        <v/>
      </c>
      <c r="AK48" s="72" t="str">
        <f>団体登録内容!AJ48</f>
        <v/>
      </c>
      <c r="AL48" s="72" t="str">
        <f>団体登録内容!AK48</f>
        <v/>
      </c>
      <c r="AM48" s="72">
        <f>団体登録内容!AL48</f>
        <v>21</v>
      </c>
      <c r="AN48" s="72">
        <f>団体登録内容!AM48</f>
        <v>21</v>
      </c>
      <c r="AO48" s="72" t="str">
        <f>団体登録内容!AN48</f>
        <v/>
      </c>
      <c r="AP48" s="72">
        <f>団体登録内容!AO48</f>
        <v>0</v>
      </c>
      <c r="AQ48" s="72">
        <f>団体登録内容!AP48</f>
        <v>0</v>
      </c>
      <c r="AR48" s="72">
        <f>団体登録内容!AQ48</f>
        <v>21</v>
      </c>
      <c r="AS48" s="72">
        <f>団体登録内容!AR48</f>
        <v>42872</v>
      </c>
      <c r="AT48" s="72" t="e">
        <f>団体登録内容!#REF!</f>
        <v>#REF!</v>
      </c>
      <c r="AU48" s="72" t="e">
        <f>団体登録内容!#REF!</f>
        <v>#REF!</v>
      </c>
      <c r="AV48" s="72" t="e">
        <f>団体登録内容!#REF!</f>
        <v>#REF!</v>
      </c>
      <c r="AW48" s="72" t="e">
        <f>団体登録内容!#REF!</f>
        <v>#REF!</v>
      </c>
      <c r="AX48" s="72" t="e">
        <f>団体登録内容!#REF!</f>
        <v>#REF!</v>
      </c>
      <c r="AY48" s="72" t="e">
        <f>団体登録内容!#REF!</f>
        <v>#REF!</v>
      </c>
      <c r="AZ48" s="72" t="e">
        <f>団体登録内容!#REF!</f>
        <v>#REF!</v>
      </c>
      <c r="BA48" s="72" t="e">
        <f>団体登録内容!#REF!</f>
        <v>#REF!</v>
      </c>
      <c r="BB48" s="72" t="e">
        <f>団体登録内容!#REF!</f>
        <v>#REF!</v>
      </c>
      <c r="BC48" s="72" t="e">
        <f>団体登録内容!#REF!</f>
        <v>#REF!</v>
      </c>
      <c r="BD48" s="72" t="e">
        <f>団体登録内容!#REF!</f>
        <v>#REF!</v>
      </c>
      <c r="BE48" s="72" t="e">
        <f>団体登録内容!#REF!</f>
        <v>#REF!</v>
      </c>
    </row>
    <row r="49" spans="1:57" x14ac:dyDescent="0.15">
      <c r="A49" s="72" t="e">
        <f>団体登録内容!#REF!</f>
        <v>#REF!</v>
      </c>
      <c r="B49" s="72" t="str">
        <f>団体登録内容!A49</f>
        <v>B3G0047</v>
      </c>
      <c r="C49" s="72" t="str">
        <f>団体登録内容!B49</f>
        <v>宮城県</v>
      </c>
      <c r="D49" s="72" t="str">
        <f>団体登録内容!C49</f>
        <v>ＦＩＣＳ・Ｍジュニア</v>
      </c>
      <c r="E49" s="72" t="str">
        <f>団体登録内容!D49</f>
        <v>ふぃくすえむじゅにあ</v>
      </c>
      <c r="F49" s="72" t="str">
        <f>団体登録内容!E49</f>
        <v>一般</v>
      </c>
      <c r="G49" s="72" t="str">
        <f>団体登録内容!F49</f>
        <v>村上　忠士</v>
      </c>
      <c r="H49" s="72" t="str">
        <f>団体登録内容!G49</f>
        <v>代表</v>
      </c>
      <c r="I49" s="72" t="str">
        <f>団体登録内容!H49</f>
        <v>981-3363</v>
      </c>
      <c r="J49" s="72" t="str">
        <f>団体登録内容!I49</f>
        <v>宮城県黒川郡富谷町杜乃橋</v>
      </c>
      <c r="K49" s="72" t="str">
        <f>団体登録内容!J49</f>
        <v>1-1-5</v>
      </c>
      <c r="L49" s="72" t="str">
        <f>団体登録内容!K49</f>
        <v>022-346-8312</v>
      </c>
      <c r="M49" s="72" t="str">
        <f>団体登録内容!L49</f>
        <v>022-346-8312</v>
      </c>
      <c r="N49" s="72">
        <f>団体登録内容!M49</f>
        <v>0</v>
      </c>
      <c r="O49" s="72">
        <f>団体登録内容!N49</f>
        <v>0</v>
      </c>
      <c r="P49" s="72" t="str">
        <f>団体登録内容!O49</f>
        <v>村上　摩里</v>
      </c>
      <c r="Q49" s="72" t="str">
        <f>団体登録内容!P49</f>
        <v>事務局</v>
      </c>
      <c r="R49" s="72" t="str">
        <f>団体登録内容!Q49</f>
        <v>981-3363</v>
      </c>
      <c r="S49" s="72" t="str">
        <f>団体登録内容!R49</f>
        <v>宮城県黒川郡富谷町杜乃橋</v>
      </c>
      <c r="T49" s="72" t="str">
        <f>団体登録内容!S49</f>
        <v>1-1-5</v>
      </c>
      <c r="U49" s="72">
        <f>団体登録内容!T49</f>
        <v>0</v>
      </c>
      <c r="V49" s="72">
        <f>団体登録内容!U49</f>
        <v>0</v>
      </c>
      <c r="W49" s="72" t="str">
        <f>団体登録内容!V49</f>
        <v>090-7327-4944</v>
      </c>
      <c r="X49" s="72">
        <f>団体登録内容!W49</f>
        <v>0</v>
      </c>
      <c r="Y49" s="72">
        <f>団体登録内容!X49</f>
        <v>42864</v>
      </c>
      <c r="Z49" s="72">
        <f>団体登録内容!Y49</f>
        <v>23</v>
      </c>
      <c r="AA49" s="72" t="str">
        <f>団体登録内容!Z49</f>
        <v/>
      </c>
      <c r="AB49" s="72" t="str">
        <f>団体登録内容!AA49</f>
        <v/>
      </c>
      <c r="AC49" s="72" t="str">
        <f>団体登録内容!AB49</f>
        <v/>
      </c>
      <c r="AD49" s="72" t="str">
        <f>団体登録内容!AC49</f>
        <v/>
      </c>
      <c r="AE49" s="72" t="str">
        <f>団体登録内容!AD49</f>
        <v/>
      </c>
      <c r="AF49" s="72" t="str">
        <f>団体登録内容!AE49</f>
        <v/>
      </c>
      <c r="AG49" s="72" t="str">
        <f>団体登録内容!AF49</f>
        <v/>
      </c>
      <c r="AH49" s="72" t="str">
        <f>団体登録内容!AG49</f>
        <v/>
      </c>
      <c r="AI49" s="72" t="str">
        <f>団体登録内容!AH49</f>
        <v/>
      </c>
      <c r="AJ49" s="72" t="str">
        <f>団体登録内容!AI49</f>
        <v/>
      </c>
      <c r="AK49" s="72" t="str">
        <f>団体登録内容!AJ49</f>
        <v/>
      </c>
      <c r="AL49" s="72" t="str">
        <f>団体登録内容!AK49</f>
        <v/>
      </c>
      <c r="AM49" s="72">
        <f>団体登録内容!AL49</f>
        <v>23</v>
      </c>
      <c r="AN49" s="72">
        <f>団体登録内容!AM49</f>
        <v>23</v>
      </c>
      <c r="AO49" s="72" t="str">
        <f>団体登録内容!AN49</f>
        <v/>
      </c>
      <c r="AP49" s="72">
        <f>団体登録内容!AO49</f>
        <v>0</v>
      </c>
      <c r="AQ49" s="72">
        <f>団体登録内容!AP49</f>
        <v>0</v>
      </c>
      <c r="AR49" s="72">
        <f>団体登録内容!AQ49</f>
        <v>23</v>
      </c>
      <c r="AS49" s="72">
        <f>団体登録内容!AR49</f>
        <v>42864</v>
      </c>
      <c r="AT49" s="72" t="e">
        <f>団体登録内容!#REF!</f>
        <v>#REF!</v>
      </c>
      <c r="AU49" s="72" t="e">
        <f>団体登録内容!#REF!</f>
        <v>#REF!</v>
      </c>
      <c r="AV49" s="72" t="e">
        <f>団体登録内容!#REF!</f>
        <v>#REF!</v>
      </c>
      <c r="AW49" s="72" t="e">
        <f>団体登録内容!#REF!</f>
        <v>#REF!</v>
      </c>
      <c r="AX49" s="72" t="e">
        <f>団体登録内容!#REF!</f>
        <v>#REF!</v>
      </c>
      <c r="AY49" s="72" t="e">
        <f>団体登録内容!#REF!</f>
        <v>#REF!</v>
      </c>
      <c r="AZ49" s="72" t="e">
        <f>団体登録内容!#REF!</f>
        <v>#REF!</v>
      </c>
      <c r="BA49" s="72" t="e">
        <f>団体登録内容!#REF!</f>
        <v>#REF!</v>
      </c>
      <c r="BB49" s="72" t="e">
        <f>団体登録内容!#REF!</f>
        <v>#REF!</v>
      </c>
      <c r="BC49" s="72" t="e">
        <f>団体登録内容!#REF!</f>
        <v>#REF!</v>
      </c>
      <c r="BD49" s="72" t="e">
        <f>団体登録内容!#REF!</f>
        <v>#REF!</v>
      </c>
      <c r="BE49" s="72" t="e">
        <f>団体登録内容!#REF!</f>
        <v>#REF!</v>
      </c>
    </row>
    <row r="50" spans="1:57" x14ac:dyDescent="0.15">
      <c r="A50" s="72" t="e">
        <f>団体登録内容!#REF!</f>
        <v>#REF!</v>
      </c>
      <c r="B50" s="72" t="str">
        <f>団体登録内容!A50</f>
        <v>B3G0048</v>
      </c>
      <c r="C50" s="72" t="str">
        <f>団体登録内容!B50</f>
        <v>宮城県</v>
      </c>
      <c r="D50" s="72" t="str">
        <f>団体登録内容!C50</f>
        <v>Ｍ’ｓ　ｏｎｅ　ｆｒｅｓｈ　Ｂａｔｏｎｓｃｈｏｏｌ</v>
      </c>
      <c r="E50" s="72" t="str">
        <f>団体登録内容!D50</f>
        <v>えむず　わん　ふれしゅ　ばとんすくーる</v>
      </c>
      <c r="F50" s="72" t="str">
        <f>団体登録内容!E50</f>
        <v>一般</v>
      </c>
      <c r="G50" s="72" t="str">
        <f>団体登録内容!F50</f>
        <v>松田　真木子</v>
      </c>
      <c r="H50" s="72" t="str">
        <f>団体登録内容!G50</f>
        <v>指導員</v>
      </c>
      <c r="I50" s="72" t="str">
        <f>団体登録内容!H50</f>
        <v>989-3204</v>
      </c>
      <c r="J50" s="72" t="str">
        <f>団体登録内容!I50</f>
        <v>宮城県仙台市青葉区南吉成</v>
      </c>
      <c r="K50" s="72" t="str">
        <f>団体登録内容!J50</f>
        <v>3-10-3</v>
      </c>
      <c r="L50" s="72">
        <f>団体登録内容!K50</f>
        <v>0</v>
      </c>
      <c r="M50" s="72" t="str">
        <f>団体登録内容!L50</f>
        <v>022-279-6801</v>
      </c>
      <c r="N50" s="72" t="str">
        <f>団体登録内容!M50</f>
        <v>090-2109-3820</v>
      </c>
      <c r="O50" s="72">
        <f>団体登録内容!N50</f>
        <v>0</v>
      </c>
      <c r="P50" s="72" t="str">
        <f>団体登録内容!O50</f>
        <v>松田　真木子</v>
      </c>
      <c r="Q50" s="72" t="str">
        <f>団体登録内容!P50</f>
        <v>指導員</v>
      </c>
      <c r="R50" s="72" t="str">
        <f>団体登録内容!Q50</f>
        <v>989-3204</v>
      </c>
      <c r="S50" s="72" t="str">
        <f>団体登録内容!R50</f>
        <v>宮城県仙台市青葉区南吉成</v>
      </c>
      <c r="T50" s="72" t="str">
        <f>団体登録内容!S50</f>
        <v>3-10-3</v>
      </c>
      <c r="U50" s="72">
        <f>団体登録内容!T50</f>
        <v>0</v>
      </c>
      <c r="V50" s="72" t="str">
        <f>団体登録内容!U50</f>
        <v>022-279-6801</v>
      </c>
      <c r="W50" s="72" t="str">
        <f>団体登録内容!V50</f>
        <v>090-2109-3820</v>
      </c>
      <c r="X50" s="72">
        <f>団体登録内容!W50</f>
        <v>0</v>
      </c>
      <c r="Y50" s="72">
        <f>団体登録内容!X50</f>
        <v>42851</v>
      </c>
      <c r="Z50" s="72">
        <f>団体登録内容!Y50</f>
        <v>2</v>
      </c>
      <c r="AA50" s="72" t="str">
        <f>団体登録内容!Z50</f>
        <v/>
      </c>
      <c r="AB50" s="72" t="str">
        <f>団体登録内容!AA50</f>
        <v/>
      </c>
      <c r="AC50" s="72" t="str">
        <f>団体登録内容!AB50</f>
        <v/>
      </c>
      <c r="AD50" s="72" t="str">
        <f>団体登録内容!AC50</f>
        <v/>
      </c>
      <c r="AE50" s="72" t="str">
        <f>団体登録内容!AD50</f>
        <v/>
      </c>
      <c r="AF50" s="72" t="str">
        <f>団体登録内容!AE50</f>
        <v/>
      </c>
      <c r="AG50" s="72" t="str">
        <f>団体登録内容!AF50</f>
        <v/>
      </c>
      <c r="AH50" s="72" t="str">
        <f>団体登録内容!AG50</f>
        <v/>
      </c>
      <c r="AI50" s="72" t="str">
        <f>団体登録内容!AH50</f>
        <v/>
      </c>
      <c r="AJ50" s="72" t="str">
        <f>団体登録内容!AI50</f>
        <v/>
      </c>
      <c r="AK50" s="72" t="str">
        <f>団体登録内容!AJ50</f>
        <v/>
      </c>
      <c r="AL50" s="72" t="str">
        <f>団体登録内容!AK50</f>
        <v/>
      </c>
      <c r="AM50" s="72">
        <f>団体登録内容!AL50</f>
        <v>2</v>
      </c>
      <c r="AN50" s="72">
        <f>団体登録内容!AM50</f>
        <v>2</v>
      </c>
      <c r="AO50" s="72" t="str">
        <f>団体登録内容!AN50</f>
        <v/>
      </c>
      <c r="AP50" s="72">
        <f>団体登録内容!AO50</f>
        <v>0</v>
      </c>
      <c r="AQ50" s="72">
        <f>団体登録内容!AP50</f>
        <v>0</v>
      </c>
      <c r="AR50" s="72">
        <f>団体登録内容!AQ50</f>
        <v>2</v>
      </c>
      <c r="AS50" s="72">
        <f>団体登録内容!AR50</f>
        <v>42851</v>
      </c>
      <c r="AT50" s="72" t="e">
        <f>団体登録内容!#REF!</f>
        <v>#REF!</v>
      </c>
      <c r="AU50" s="72" t="e">
        <f>団体登録内容!#REF!</f>
        <v>#REF!</v>
      </c>
      <c r="AV50" s="72" t="e">
        <f>団体登録内容!#REF!</f>
        <v>#REF!</v>
      </c>
      <c r="AW50" s="72" t="e">
        <f>団体登録内容!#REF!</f>
        <v>#REF!</v>
      </c>
      <c r="AX50" s="72" t="e">
        <f>団体登録内容!#REF!</f>
        <v>#REF!</v>
      </c>
      <c r="AY50" s="72" t="e">
        <f>団体登録内容!#REF!</f>
        <v>#REF!</v>
      </c>
      <c r="AZ50" s="72" t="e">
        <f>団体登録内容!#REF!</f>
        <v>#REF!</v>
      </c>
      <c r="BA50" s="72" t="e">
        <f>団体登録内容!#REF!</f>
        <v>#REF!</v>
      </c>
      <c r="BB50" s="72" t="e">
        <f>団体登録内容!#REF!</f>
        <v>#REF!</v>
      </c>
      <c r="BC50" s="72" t="e">
        <f>団体登録内容!#REF!</f>
        <v>#REF!</v>
      </c>
      <c r="BD50" s="72" t="e">
        <f>団体登録内容!#REF!</f>
        <v>#REF!</v>
      </c>
      <c r="BE50" s="72" t="e">
        <f>団体登録内容!#REF!</f>
        <v>#REF!</v>
      </c>
    </row>
    <row r="51" spans="1:57" x14ac:dyDescent="0.15">
      <c r="A51" s="72" t="e">
        <f>団体登録内容!#REF!</f>
        <v>#REF!</v>
      </c>
      <c r="B51" s="72" t="str">
        <f>団体登録内容!A51</f>
        <v>B1G0049</v>
      </c>
      <c r="C51" s="72" t="str">
        <f>団体登録内容!B51</f>
        <v>青森県</v>
      </c>
      <c r="D51" s="72" t="str">
        <f>団体登録内容!C51</f>
        <v>バトンチームＡｒｉｅｓジュニア</v>
      </c>
      <c r="E51" s="72" t="str">
        <f>団体登録内容!D51</f>
        <v>ばとんちーむありえすじゅにあ</v>
      </c>
      <c r="F51" s="72" t="str">
        <f>団体登録内容!E51</f>
        <v>一般</v>
      </c>
      <c r="G51" s="72" t="str">
        <f>団体登録内容!F51</f>
        <v>小清水　倫子</v>
      </c>
      <c r="H51" s="72" t="str">
        <f>団体登録内容!G51</f>
        <v>代表</v>
      </c>
      <c r="I51" s="72" t="str">
        <f>団体登録内容!H51</f>
        <v>031-0054</v>
      </c>
      <c r="J51" s="72" t="str">
        <f>団体登録内容!I51</f>
        <v>青森県八戸市稲荷町</v>
      </c>
      <c r="K51" s="72" t="str">
        <f>団体登録内容!J51</f>
        <v>15　吉田様方</v>
      </c>
      <c r="L51" s="72">
        <f>団体登録内容!K51</f>
        <v>0</v>
      </c>
      <c r="M51" s="72" t="str">
        <f>団体登録内容!L51</f>
        <v>0178-46-1188</v>
      </c>
      <c r="N51" s="72" t="str">
        <f>団体登録内容!M51</f>
        <v>090-2162-2300</v>
      </c>
      <c r="O51" s="72" t="str">
        <f>団体登録内容!N51</f>
        <v>bt-aries@live.jp</v>
      </c>
      <c r="P51" s="72" t="str">
        <f>団体登録内容!O51</f>
        <v>小清水　倫子</v>
      </c>
      <c r="Q51" s="72" t="str">
        <f>団体登録内容!P51</f>
        <v>代表</v>
      </c>
      <c r="R51" s="72" t="str">
        <f>団体登録内容!Q51</f>
        <v>031-0054</v>
      </c>
      <c r="S51" s="72" t="str">
        <f>団体登録内容!R51</f>
        <v>青森県八戸市稲荷町</v>
      </c>
      <c r="T51" s="72" t="str">
        <f>団体登録内容!S51</f>
        <v>15　吉田様方</v>
      </c>
      <c r="U51" s="72">
        <f>団体登録内容!T51</f>
        <v>0</v>
      </c>
      <c r="V51" s="72" t="str">
        <f>団体登録内容!U51</f>
        <v>0178-46-1188</v>
      </c>
      <c r="W51" s="72" t="str">
        <f>団体登録内容!V51</f>
        <v>090-2162-2300</v>
      </c>
      <c r="X51" s="72" t="str">
        <f>団体登録内容!W51</f>
        <v>bt-aries@live.jp</v>
      </c>
      <c r="Y51" s="72">
        <f>団体登録内容!X51</f>
        <v>42863</v>
      </c>
      <c r="Z51" s="72">
        <f>団体登録内容!Y51</f>
        <v>36</v>
      </c>
      <c r="AA51" s="72" t="str">
        <f>団体登録内容!Z51</f>
        <v/>
      </c>
      <c r="AB51" s="72" t="str">
        <f>団体登録内容!AA51</f>
        <v/>
      </c>
      <c r="AC51" s="72" t="str">
        <f>団体登録内容!AB51</f>
        <v/>
      </c>
      <c r="AD51" s="72" t="str">
        <f>団体登録内容!AC51</f>
        <v/>
      </c>
      <c r="AE51" s="72" t="str">
        <f>団体登録内容!AD51</f>
        <v/>
      </c>
      <c r="AF51" s="72" t="str">
        <f>団体登録内容!AE51</f>
        <v/>
      </c>
      <c r="AG51" s="72" t="str">
        <f>団体登録内容!AF51</f>
        <v/>
      </c>
      <c r="AH51" s="72" t="str">
        <f>団体登録内容!AG51</f>
        <v/>
      </c>
      <c r="AI51" s="72" t="str">
        <f>団体登録内容!AH51</f>
        <v/>
      </c>
      <c r="AJ51" s="72" t="str">
        <f>団体登録内容!AI51</f>
        <v/>
      </c>
      <c r="AK51" s="72" t="str">
        <f>団体登録内容!AJ51</f>
        <v/>
      </c>
      <c r="AL51" s="72" t="str">
        <f>団体登録内容!AK51</f>
        <v/>
      </c>
      <c r="AM51" s="72">
        <f>団体登録内容!AL51</f>
        <v>36</v>
      </c>
      <c r="AN51" s="72">
        <f>団体登録内容!AM51</f>
        <v>38</v>
      </c>
      <c r="AO51" s="72" t="str">
        <f>団体登録内容!AN51</f>
        <v>×</v>
      </c>
      <c r="AP51" s="72">
        <f>団体登録内容!AO51</f>
        <v>0</v>
      </c>
      <c r="AQ51" s="72">
        <f>団体登録内容!AP51</f>
        <v>0</v>
      </c>
      <c r="AR51" s="72">
        <f>団体登録内容!AQ51</f>
        <v>38</v>
      </c>
      <c r="AS51" s="72">
        <f>団体登録内容!AR51</f>
        <v>42863</v>
      </c>
      <c r="AT51" s="72" t="e">
        <f>団体登録内容!#REF!</f>
        <v>#REF!</v>
      </c>
      <c r="AU51" s="72" t="e">
        <f>団体登録内容!#REF!</f>
        <v>#REF!</v>
      </c>
      <c r="AV51" s="72" t="e">
        <f>団体登録内容!#REF!</f>
        <v>#REF!</v>
      </c>
      <c r="AW51" s="72" t="e">
        <f>団体登録内容!#REF!</f>
        <v>#REF!</v>
      </c>
      <c r="AX51" s="72" t="e">
        <f>団体登録内容!#REF!</f>
        <v>#REF!</v>
      </c>
      <c r="AY51" s="72" t="e">
        <f>団体登録内容!#REF!</f>
        <v>#REF!</v>
      </c>
      <c r="AZ51" s="72" t="e">
        <f>団体登録内容!#REF!</f>
        <v>#REF!</v>
      </c>
      <c r="BA51" s="72" t="e">
        <f>団体登録内容!#REF!</f>
        <v>#REF!</v>
      </c>
      <c r="BB51" s="72" t="e">
        <f>団体登録内容!#REF!</f>
        <v>#REF!</v>
      </c>
      <c r="BC51" s="72" t="e">
        <f>団体登録内容!#REF!</f>
        <v>#REF!</v>
      </c>
      <c r="BD51" s="72" t="e">
        <f>団体登録内容!#REF!</f>
        <v>#REF!</v>
      </c>
      <c r="BE51" s="72" t="e">
        <f>団体登録内容!#REF!</f>
        <v>#REF!</v>
      </c>
    </row>
    <row r="52" spans="1:57" x14ac:dyDescent="0.15">
      <c r="A52" s="72" t="e">
        <f>団体登録内容!#REF!</f>
        <v>#REF!</v>
      </c>
      <c r="B52" s="72" t="str">
        <f>団体登録内容!A52</f>
        <v>B3G0050</v>
      </c>
      <c r="C52" s="72" t="str">
        <f>団体登録内容!B52</f>
        <v>宮城県</v>
      </c>
      <c r="D52" s="72" t="str">
        <f>団体登録内容!C52</f>
        <v>リトルスターバトン・キッズ</v>
      </c>
      <c r="E52" s="72" t="str">
        <f>団体登録内容!D52</f>
        <v>りとるすたーばとんきっず</v>
      </c>
      <c r="F52" s="72" t="str">
        <f>団体登録内容!E52</f>
        <v>一般</v>
      </c>
      <c r="G52" s="72" t="str">
        <f>団体登録内容!F52</f>
        <v>町田　理恵</v>
      </c>
      <c r="H52" s="72" t="str">
        <f>団体登録内容!G52</f>
        <v>代表</v>
      </c>
      <c r="I52" s="72" t="str">
        <f>団体登録内容!H52</f>
        <v>983-0826</v>
      </c>
      <c r="J52" s="72" t="str">
        <f>団体登録内容!I52</f>
        <v>宮城県仙台市宮城野区鶴ケ谷東</v>
      </c>
      <c r="K52" s="72" t="str">
        <f>団体登録内容!J52</f>
        <v>4-9-19</v>
      </c>
      <c r="L52" s="72" t="str">
        <f>団体登録内容!K52</f>
        <v>022-251-8283</v>
      </c>
      <c r="M52" s="72" t="str">
        <f>団体登録内容!L52</f>
        <v>022-251-8283</v>
      </c>
      <c r="N52" s="72" t="str">
        <f>団体登録内容!M52</f>
        <v>090-5830-6336</v>
      </c>
      <c r="O52" s="72">
        <f>団体登録内容!N52</f>
        <v>0</v>
      </c>
      <c r="P52" s="72" t="str">
        <f>団体登録内容!O52</f>
        <v>町田　千代子</v>
      </c>
      <c r="Q52" s="72" t="str">
        <f>団体登録内容!P52</f>
        <v>主宰</v>
      </c>
      <c r="R52" s="72" t="str">
        <f>団体登録内容!Q52</f>
        <v>983-0826</v>
      </c>
      <c r="S52" s="72" t="str">
        <f>団体登録内容!R52</f>
        <v>宮城県仙台市宮城野区鶴ケ谷東</v>
      </c>
      <c r="T52" s="72" t="str">
        <f>団体登録内容!S52</f>
        <v>4-9-19</v>
      </c>
      <c r="U52" s="72" t="str">
        <f>団体登録内容!T52</f>
        <v>022-251-8283</v>
      </c>
      <c r="V52" s="72" t="str">
        <f>団体登録内容!U52</f>
        <v>022-251-8283</v>
      </c>
      <c r="W52" s="72" t="str">
        <f>団体登録内容!V52</f>
        <v>090-5830-6336</v>
      </c>
      <c r="X52" s="72">
        <f>団体登録内容!W52</f>
        <v>0</v>
      </c>
      <c r="Y52" s="72">
        <f>団体登録内容!X52</f>
        <v>42872</v>
      </c>
      <c r="Z52" s="72">
        <f>団体登録内容!Y52</f>
        <v>32</v>
      </c>
      <c r="AA52" s="72" t="str">
        <f>団体登録内容!Z52</f>
        <v/>
      </c>
      <c r="AB52" s="72" t="str">
        <f>団体登録内容!AA52</f>
        <v/>
      </c>
      <c r="AC52" s="72" t="str">
        <f>団体登録内容!AB52</f>
        <v/>
      </c>
      <c r="AD52" s="72" t="str">
        <f>団体登録内容!AC52</f>
        <v/>
      </c>
      <c r="AE52" s="72" t="str">
        <f>団体登録内容!AD52</f>
        <v/>
      </c>
      <c r="AF52" s="72" t="str">
        <f>団体登録内容!AE52</f>
        <v/>
      </c>
      <c r="AG52" s="72" t="str">
        <f>団体登録内容!AF52</f>
        <v/>
      </c>
      <c r="AH52" s="72" t="str">
        <f>団体登録内容!AG52</f>
        <v/>
      </c>
      <c r="AI52" s="72" t="str">
        <f>団体登録内容!AH52</f>
        <v/>
      </c>
      <c r="AJ52" s="72" t="str">
        <f>団体登録内容!AI52</f>
        <v/>
      </c>
      <c r="AK52" s="72" t="str">
        <f>団体登録内容!AJ52</f>
        <v/>
      </c>
      <c r="AL52" s="72" t="str">
        <f>団体登録内容!AK52</f>
        <v/>
      </c>
      <c r="AM52" s="72">
        <f>団体登録内容!AL52</f>
        <v>32</v>
      </c>
      <c r="AN52" s="72">
        <f>団体登録内容!AM52</f>
        <v>32</v>
      </c>
      <c r="AO52" s="72" t="str">
        <f>団体登録内容!AN52</f>
        <v/>
      </c>
      <c r="AP52" s="72">
        <f>団体登録内容!AO52</f>
        <v>0</v>
      </c>
      <c r="AQ52" s="72">
        <f>団体登録内容!AP52</f>
        <v>0</v>
      </c>
      <c r="AR52" s="72">
        <f>団体登録内容!AQ52</f>
        <v>32</v>
      </c>
      <c r="AS52" s="72">
        <f>団体登録内容!AR52</f>
        <v>42872</v>
      </c>
      <c r="AT52" s="72" t="e">
        <f>団体登録内容!#REF!</f>
        <v>#REF!</v>
      </c>
      <c r="AU52" s="72" t="e">
        <f>団体登録内容!#REF!</f>
        <v>#REF!</v>
      </c>
      <c r="AV52" s="72" t="e">
        <f>団体登録内容!#REF!</f>
        <v>#REF!</v>
      </c>
      <c r="AW52" s="72" t="e">
        <f>団体登録内容!#REF!</f>
        <v>#REF!</v>
      </c>
      <c r="AX52" s="72" t="e">
        <f>団体登録内容!#REF!</f>
        <v>#REF!</v>
      </c>
      <c r="AY52" s="72" t="e">
        <f>団体登録内容!#REF!</f>
        <v>#REF!</v>
      </c>
      <c r="AZ52" s="72" t="e">
        <f>団体登録内容!#REF!</f>
        <v>#REF!</v>
      </c>
      <c r="BA52" s="72" t="e">
        <f>団体登録内容!#REF!</f>
        <v>#REF!</v>
      </c>
      <c r="BB52" s="72" t="e">
        <f>団体登録内容!#REF!</f>
        <v>#REF!</v>
      </c>
      <c r="BC52" s="72" t="e">
        <f>団体登録内容!#REF!</f>
        <v>#REF!</v>
      </c>
      <c r="BD52" s="72" t="e">
        <f>団体登録内容!#REF!</f>
        <v>#REF!</v>
      </c>
      <c r="BE52" s="72" t="e">
        <f>団体登録内容!#REF!</f>
        <v>#REF!</v>
      </c>
    </row>
    <row r="53" spans="1:57" x14ac:dyDescent="0.15">
      <c r="A53" s="72" t="e">
        <f>団体登録内容!#REF!</f>
        <v>#REF!</v>
      </c>
      <c r="B53" s="72" t="str">
        <f>団体登録内容!A53</f>
        <v>B3G0051</v>
      </c>
      <c r="C53" s="72" t="str">
        <f>団体登録内容!B53</f>
        <v>宮城県</v>
      </c>
      <c r="D53" s="72" t="str">
        <f>団体登録内容!C53</f>
        <v>トワールチームスピカ</v>
      </c>
      <c r="E53" s="72" t="str">
        <f>団体登録内容!D53</f>
        <v>とわーるちーむすぴか</v>
      </c>
      <c r="F53" s="72" t="str">
        <f>団体登録内容!E53</f>
        <v>一般</v>
      </c>
      <c r="G53" s="72" t="str">
        <f>団体登録内容!F53</f>
        <v>遠藤　かおり</v>
      </c>
      <c r="H53" s="72" t="str">
        <f>団体登録内容!G53</f>
        <v>代表</v>
      </c>
      <c r="I53" s="72" t="str">
        <f>団体登録内容!H53</f>
        <v>981-3132</v>
      </c>
      <c r="J53" s="72" t="str">
        <f>団体登録内容!I53</f>
        <v>宮城県仙台市泉区将監</v>
      </c>
      <c r="K53" s="72" t="str">
        <f>団体登録内容!J53</f>
        <v>3-14-12</v>
      </c>
      <c r="L53" s="72" t="str">
        <f>団体登録内容!K53</f>
        <v>022-375-1360</v>
      </c>
      <c r="M53" s="72" t="str">
        <f>団体登録内容!L53</f>
        <v>022-375-1360</v>
      </c>
      <c r="N53" s="72" t="str">
        <f>団体登録内容!M53</f>
        <v>090-7568-1890</v>
      </c>
      <c r="O53" s="72" t="str">
        <f>団体登録内容!N53</f>
        <v>kaori_try_0419@yahoo.co.jp</v>
      </c>
      <c r="P53" s="72" t="str">
        <f>団体登録内容!O53</f>
        <v>遠藤　かおり</v>
      </c>
      <c r="Q53" s="72" t="str">
        <f>団体登録内容!P53</f>
        <v>代表</v>
      </c>
      <c r="R53" s="72" t="str">
        <f>団体登録内容!Q53</f>
        <v>981-3132</v>
      </c>
      <c r="S53" s="72" t="str">
        <f>団体登録内容!R53</f>
        <v>宮城県仙台市泉区将監</v>
      </c>
      <c r="T53" s="72" t="str">
        <f>団体登録内容!S53</f>
        <v>3-14-12</v>
      </c>
      <c r="U53" s="72" t="str">
        <f>団体登録内容!T53</f>
        <v>022-375-1360</v>
      </c>
      <c r="V53" s="72" t="str">
        <f>団体登録内容!U53</f>
        <v>022-375-1360</v>
      </c>
      <c r="W53" s="72" t="str">
        <f>団体登録内容!V53</f>
        <v>090-7568-1890</v>
      </c>
      <c r="X53" s="72" t="str">
        <f>団体登録内容!W53</f>
        <v>kaori_try_0419@yahoo.co.jp</v>
      </c>
      <c r="Y53" s="72">
        <f>団体登録内容!X53</f>
        <v>42839</v>
      </c>
      <c r="Z53" s="72">
        <f>団体登録内容!Y53</f>
        <v>10</v>
      </c>
      <c r="AA53" s="72" t="str">
        <f>団体登録内容!Z53</f>
        <v/>
      </c>
      <c r="AB53" s="72" t="str">
        <f>団体登録内容!AA53</f>
        <v/>
      </c>
      <c r="AC53" s="72" t="str">
        <f>団体登録内容!AB53</f>
        <v/>
      </c>
      <c r="AD53" s="72" t="str">
        <f>団体登録内容!AC53</f>
        <v/>
      </c>
      <c r="AE53" s="72" t="str">
        <f>団体登録内容!AD53</f>
        <v/>
      </c>
      <c r="AF53" s="72" t="str">
        <f>団体登録内容!AE53</f>
        <v/>
      </c>
      <c r="AG53" s="72" t="str">
        <f>団体登録内容!AF53</f>
        <v/>
      </c>
      <c r="AH53" s="72" t="str">
        <f>団体登録内容!AG53</f>
        <v/>
      </c>
      <c r="AI53" s="72" t="str">
        <f>団体登録内容!AH53</f>
        <v/>
      </c>
      <c r="AJ53" s="72" t="str">
        <f>団体登録内容!AI53</f>
        <v/>
      </c>
      <c r="AK53" s="72" t="str">
        <f>団体登録内容!AJ53</f>
        <v/>
      </c>
      <c r="AL53" s="72" t="str">
        <f>団体登録内容!AK53</f>
        <v/>
      </c>
      <c r="AM53" s="72">
        <f>団体登録内容!AL53</f>
        <v>10</v>
      </c>
      <c r="AN53" s="72">
        <f>団体登録内容!AM53</f>
        <v>10</v>
      </c>
      <c r="AO53" s="72" t="str">
        <f>団体登録内容!AN53</f>
        <v/>
      </c>
      <c r="AP53" s="72">
        <f>団体登録内容!AO53</f>
        <v>0</v>
      </c>
      <c r="AQ53" s="72">
        <f>団体登録内容!AP53</f>
        <v>0</v>
      </c>
      <c r="AR53" s="72">
        <f>団体登録内容!AQ53</f>
        <v>10</v>
      </c>
      <c r="AS53" s="72">
        <f>団体登録内容!AR53</f>
        <v>42839</v>
      </c>
      <c r="AT53" s="72" t="e">
        <f>団体登録内容!#REF!</f>
        <v>#REF!</v>
      </c>
      <c r="AU53" s="72" t="e">
        <f>団体登録内容!#REF!</f>
        <v>#REF!</v>
      </c>
      <c r="AV53" s="72" t="e">
        <f>団体登録内容!#REF!</f>
        <v>#REF!</v>
      </c>
      <c r="AW53" s="72" t="e">
        <f>団体登録内容!#REF!</f>
        <v>#REF!</v>
      </c>
      <c r="AX53" s="72" t="e">
        <f>団体登録内容!#REF!</f>
        <v>#REF!</v>
      </c>
      <c r="AY53" s="72" t="e">
        <f>団体登録内容!#REF!</f>
        <v>#REF!</v>
      </c>
      <c r="AZ53" s="72" t="e">
        <f>団体登録内容!#REF!</f>
        <v>#REF!</v>
      </c>
      <c r="BA53" s="72" t="e">
        <f>団体登録内容!#REF!</f>
        <v>#REF!</v>
      </c>
      <c r="BB53" s="72" t="e">
        <f>団体登録内容!#REF!</f>
        <v>#REF!</v>
      </c>
      <c r="BC53" s="72" t="e">
        <f>団体登録内容!#REF!</f>
        <v>#REF!</v>
      </c>
      <c r="BD53" s="72" t="e">
        <f>団体登録内容!#REF!</f>
        <v>#REF!</v>
      </c>
      <c r="BE53" s="72" t="e">
        <f>団体登録内容!#REF!</f>
        <v>#REF!</v>
      </c>
    </row>
    <row r="54" spans="1:57" x14ac:dyDescent="0.15">
      <c r="A54" s="72" t="e">
        <f>団体登録内容!#REF!</f>
        <v>#REF!</v>
      </c>
      <c r="B54" s="72" t="str">
        <f>団体登録内容!A54</f>
        <v>B2F0052</v>
      </c>
      <c r="C54" s="72" t="str">
        <f>団体登録内容!B54</f>
        <v>岩手県</v>
      </c>
      <c r="D54" s="72" t="str">
        <f>団体登録内容!C54</f>
        <v>岩手医科大学バトントワリング部</v>
      </c>
      <c r="E54" s="72" t="str">
        <f>団体登録内容!D54</f>
        <v>いわていかだいがくばとんとわりんぐぶ</v>
      </c>
      <c r="F54" s="72" t="str">
        <f>団体登録内容!E54</f>
        <v>大学</v>
      </c>
      <c r="G54" s="72" t="str">
        <f>団体登録内容!F54</f>
        <v>祖父江　憲治</v>
      </c>
      <c r="H54" s="72" t="str">
        <f>団体登録内容!G54</f>
        <v>学長</v>
      </c>
      <c r="I54" s="72" t="str">
        <f>団体登録内容!H54</f>
        <v>020-8505</v>
      </c>
      <c r="J54" s="72" t="str">
        <f>団体登録内容!I54</f>
        <v>岩手県盛岡市内丸</v>
      </c>
      <c r="K54" s="72" t="str">
        <f>団体登録内容!J54</f>
        <v>19-1</v>
      </c>
      <c r="L54" s="72" t="str">
        <f>団体登録内容!K54</f>
        <v>019-651-5111</v>
      </c>
      <c r="M54" s="72">
        <f>団体登録内容!L54</f>
        <v>0</v>
      </c>
      <c r="N54" s="72">
        <f>団体登録内容!M54</f>
        <v>0</v>
      </c>
      <c r="O54" s="72">
        <f>団体登録内容!N54</f>
        <v>0</v>
      </c>
      <c r="P54" s="72" t="str">
        <f>団体登録内容!O54</f>
        <v>北舘　紗莉菜</v>
      </c>
      <c r="Q54" s="72" t="str">
        <f>団体登録内容!P54</f>
        <v>部長</v>
      </c>
      <c r="R54" s="72" t="str">
        <f>団体登録内容!Q54</f>
        <v>020-0107</v>
      </c>
      <c r="S54" s="72" t="str">
        <f>団体登録内容!R54</f>
        <v>岩手県盛岡市松園</v>
      </c>
      <c r="T54" s="72" t="str">
        <f>団体登録内容!S54</f>
        <v>3-2-1</v>
      </c>
      <c r="U54" s="72" t="str">
        <f>団体登録内容!T54</f>
        <v>019-662-7526</v>
      </c>
      <c r="V54" s="72" t="str">
        <f>団体登録内容!U54</f>
        <v>019-662-7526</v>
      </c>
      <c r="W54" s="72" t="str">
        <f>団体登録内容!V54</f>
        <v>090-5956-7278</v>
      </c>
      <c r="X54" s="72" t="str">
        <f>団体登録内容!W54</f>
        <v>coronyan0623-boton@yahoo.co.jp</v>
      </c>
      <c r="Y54" s="72">
        <f>団体登録内容!X54</f>
        <v>42873</v>
      </c>
      <c r="Z54" s="72">
        <f>団体登録内容!Y54</f>
        <v>6</v>
      </c>
      <c r="AA54" s="72" t="str">
        <f>団体登録内容!Z54</f>
        <v/>
      </c>
      <c r="AB54" s="72" t="str">
        <f>団体登録内容!AA54</f>
        <v/>
      </c>
      <c r="AC54" s="72" t="str">
        <f>団体登録内容!AB54</f>
        <v/>
      </c>
      <c r="AD54" s="72" t="str">
        <f>団体登録内容!AC54</f>
        <v/>
      </c>
      <c r="AE54" s="72" t="str">
        <f>団体登録内容!AD54</f>
        <v/>
      </c>
      <c r="AF54" s="72" t="str">
        <f>団体登録内容!AE54</f>
        <v/>
      </c>
      <c r="AG54" s="72" t="str">
        <f>団体登録内容!AF54</f>
        <v/>
      </c>
      <c r="AH54" s="72" t="str">
        <f>団体登録内容!AG54</f>
        <v/>
      </c>
      <c r="AI54" s="72" t="str">
        <f>団体登録内容!AH54</f>
        <v/>
      </c>
      <c r="AJ54" s="72" t="str">
        <f>団体登録内容!AI54</f>
        <v/>
      </c>
      <c r="AK54" s="72" t="str">
        <f>団体登録内容!AJ54</f>
        <v/>
      </c>
      <c r="AL54" s="72" t="str">
        <f>団体登録内容!AK54</f>
        <v/>
      </c>
      <c r="AM54" s="72">
        <f>団体登録内容!AL54</f>
        <v>6</v>
      </c>
      <c r="AN54" s="72">
        <f>団体登録内容!AM54</f>
        <v>6</v>
      </c>
      <c r="AO54" s="72" t="str">
        <f>団体登録内容!AN54</f>
        <v/>
      </c>
      <c r="AP54" s="72">
        <f>団体登録内容!AO54</f>
        <v>0</v>
      </c>
      <c r="AQ54" s="72">
        <f>団体登録内容!AP54</f>
        <v>0</v>
      </c>
      <c r="AR54" s="72">
        <f>団体登録内容!AQ54</f>
        <v>6</v>
      </c>
      <c r="AS54" s="72">
        <f>団体登録内容!AR54</f>
        <v>42873</v>
      </c>
      <c r="AT54" s="72" t="e">
        <f>団体登録内容!#REF!</f>
        <v>#REF!</v>
      </c>
      <c r="AU54" s="72" t="e">
        <f>団体登録内容!#REF!</f>
        <v>#REF!</v>
      </c>
      <c r="AV54" s="72" t="e">
        <f>団体登録内容!#REF!</f>
        <v>#REF!</v>
      </c>
      <c r="AW54" s="72" t="e">
        <f>団体登録内容!#REF!</f>
        <v>#REF!</v>
      </c>
      <c r="AX54" s="72" t="e">
        <f>団体登録内容!#REF!</f>
        <v>#REF!</v>
      </c>
      <c r="AY54" s="72" t="e">
        <f>団体登録内容!#REF!</f>
        <v>#REF!</v>
      </c>
      <c r="AZ54" s="72" t="e">
        <f>団体登録内容!#REF!</f>
        <v>#REF!</v>
      </c>
      <c r="BA54" s="72" t="e">
        <f>団体登録内容!#REF!</f>
        <v>#REF!</v>
      </c>
      <c r="BB54" s="72" t="e">
        <f>団体登録内容!#REF!</f>
        <v>#REF!</v>
      </c>
      <c r="BC54" s="72" t="e">
        <f>団体登録内容!#REF!</f>
        <v>#REF!</v>
      </c>
      <c r="BD54" s="72" t="e">
        <f>団体登録内容!#REF!</f>
        <v>#REF!</v>
      </c>
      <c r="BE54" s="72" t="e">
        <f>団体登録内容!#REF!</f>
        <v>#REF!</v>
      </c>
    </row>
    <row r="55" spans="1:57" x14ac:dyDescent="0.15">
      <c r="A55" s="72" t="e">
        <f>団体登録内容!#REF!</f>
        <v>#REF!</v>
      </c>
      <c r="B55" s="72" t="str">
        <f>団体登録内容!A55</f>
        <v>B2G0053</v>
      </c>
      <c r="C55" s="72" t="str">
        <f>団体登録内容!B55</f>
        <v>岩手県</v>
      </c>
      <c r="D55" s="72" t="str">
        <f>団体登録内容!C55</f>
        <v>ＺｅａｌバトントワラーズＪｒ．</v>
      </c>
      <c r="E55" s="72" t="str">
        <f>団体登録内容!D55</f>
        <v>じーるばとんとわらーずじゅにあ</v>
      </c>
      <c r="F55" s="72" t="str">
        <f>団体登録内容!E55</f>
        <v>一般</v>
      </c>
      <c r="G55" s="72" t="str">
        <f>団体登録内容!F55</f>
        <v>古舘　萌</v>
      </c>
      <c r="H55" s="72" t="str">
        <f>団体登録内容!G55</f>
        <v>指導員</v>
      </c>
      <c r="I55" s="72" t="str">
        <f>団体登録内容!H55</f>
        <v>020-0005</v>
      </c>
      <c r="J55" s="72" t="str">
        <f>団体登録内容!I55</f>
        <v>岩手県盛岡市紅葉が丘</v>
      </c>
      <c r="K55" s="72" t="str">
        <f>団体登録内容!J55</f>
        <v>14-15</v>
      </c>
      <c r="L55" s="72" t="str">
        <f>団体登録内容!K55</f>
        <v>019-664-1818</v>
      </c>
      <c r="M55" s="72" t="str">
        <f>団体登録内容!L55</f>
        <v>019-664-1818</v>
      </c>
      <c r="N55" s="72" t="str">
        <f>団体登録内容!M55</f>
        <v>090-5835-5371</v>
      </c>
      <c r="O55" s="72" t="str">
        <f>団体登録内容!N55</f>
        <v>twirlers_f@ybb.nee.jp</v>
      </c>
      <c r="P55" s="72" t="str">
        <f>団体登録内容!O55</f>
        <v>小野寺　美樹</v>
      </c>
      <c r="Q55" s="72" t="str">
        <f>団体登録内容!P55</f>
        <v>代表</v>
      </c>
      <c r="R55" s="72" t="str">
        <f>団体登録内容!Q55</f>
        <v>020-0816</v>
      </c>
      <c r="S55" s="72" t="str">
        <f>団体登録内容!R55</f>
        <v>岩手県盛岡市中野</v>
      </c>
      <c r="T55" s="72" t="str">
        <f>団体登録内容!S55</f>
        <v>2-10-6</v>
      </c>
      <c r="U55" s="72" t="str">
        <f>団体登録内容!T55</f>
        <v>019-613-5166</v>
      </c>
      <c r="V55" s="72" t="str">
        <f>団体登録内容!U55</f>
        <v>019-613-5166</v>
      </c>
      <c r="W55" s="72" t="str">
        <f>団体登録内容!V55</f>
        <v>080-3144-4440</v>
      </c>
      <c r="X55" s="72" t="str">
        <f>団体登録内容!W55</f>
        <v>kamiyuri.f@beige.plala.or.jp</v>
      </c>
      <c r="Y55" s="72" t="str">
        <f>団体登録内容!X55</f>
        <v/>
      </c>
      <c r="Z55" s="72" t="str">
        <f>団体登録内容!Y55</f>
        <v/>
      </c>
      <c r="AA55" s="72" t="str">
        <f>団体登録内容!Z55</f>
        <v/>
      </c>
      <c r="AB55" s="72" t="str">
        <f>団体登録内容!AA55</f>
        <v/>
      </c>
      <c r="AC55" s="72" t="str">
        <f>団体登録内容!AB55</f>
        <v/>
      </c>
      <c r="AD55" s="72" t="str">
        <f>団体登録内容!AC55</f>
        <v/>
      </c>
      <c r="AE55" s="72" t="str">
        <f>団体登録内容!AD55</f>
        <v/>
      </c>
      <c r="AF55" s="72" t="str">
        <f>団体登録内容!AE55</f>
        <v/>
      </c>
      <c r="AG55" s="72" t="str">
        <f>団体登録内容!AF55</f>
        <v/>
      </c>
      <c r="AH55" s="72" t="str">
        <f>団体登録内容!AG55</f>
        <v/>
      </c>
      <c r="AI55" s="72" t="str">
        <f>団体登録内容!AH55</f>
        <v/>
      </c>
      <c r="AJ55" s="72" t="str">
        <f>団体登録内容!AI55</f>
        <v/>
      </c>
      <c r="AK55" s="72" t="str">
        <f>団体登録内容!AJ55</f>
        <v/>
      </c>
      <c r="AL55" s="72" t="str">
        <f>団体登録内容!AK55</f>
        <v/>
      </c>
      <c r="AM55" s="72">
        <f>団体登録内容!AL55</f>
        <v>0</v>
      </c>
      <c r="AN55" s="72">
        <f>団体登録内容!AM55</f>
        <v>0</v>
      </c>
      <c r="AO55" s="72" t="str">
        <f>団体登録内容!AN55</f>
        <v/>
      </c>
      <c r="AP55" s="72">
        <f>団体登録内容!AO55</f>
        <v>0</v>
      </c>
      <c r="AQ55" s="72">
        <f>団体登録内容!AP55</f>
        <v>0</v>
      </c>
      <c r="AR55" s="72">
        <f>団体登録内容!AQ55</f>
        <v>0</v>
      </c>
      <c r="AS55" s="72" t="str">
        <f>団体登録内容!AR55</f>
        <v/>
      </c>
      <c r="AT55" s="72" t="e">
        <f>団体登録内容!#REF!</f>
        <v>#REF!</v>
      </c>
      <c r="AU55" s="72" t="e">
        <f>団体登録内容!#REF!</f>
        <v>#REF!</v>
      </c>
      <c r="AV55" s="72" t="e">
        <f>団体登録内容!#REF!</f>
        <v>#REF!</v>
      </c>
      <c r="AW55" s="72" t="e">
        <f>団体登録内容!#REF!</f>
        <v>#REF!</v>
      </c>
      <c r="AX55" s="72" t="e">
        <f>団体登録内容!#REF!</f>
        <v>#REF!</v>
      </c>
      <c r="AY55" s="72" t="e">
        <f>団体登録内容!#REF!</f>
        <v>#REF!</v>
      </c>
      <c r="AZ55" s="72" t="e">
        <f>団体登録内容!#REF!</f>
        <v>#REF!</v>
      </c>
      <c r="BA55" s="72" t="e">
        <f>団体登録内容!#REF!</f>
        <v>#REF!</v>
      </c>
      <c r="BB55" s="72" t="e">
        <f>団体登録内容!#REF!</f>
        <v>#REF!</v>
      </c>
      <c r="BC55" s="72" t="e">
        <f>団体登録内容!#REF!</f>
        <v>#REF!</v>
      </c>
      <c r="BD55" s="72" t="e">
        <f>団体登録内容!#REF!</f>
        <v>#REF!</v>
      </c>
      <c r="BE55" s="72" t="e">
        <f>団体登録内容!#REF!</f>
        <v>#REF!</v>
      </c>
    </row>
    <row r="56" spans="1:57" x14ac:dyDescent="0.15">
      <c r="A56" s="72" t="e">
        <f>団体登録内容!#REF!</f>
        <v>#REF!</v>
      </c>
      <c r="B56" s="72" t="str">
        <f>団体登録内容!A56</f>
        <v>B1G0054</v>
      </c>
      <c r="C56" s="72" t="str">
        <f>団体登録内容!B56</f>
        <v>青森県</v>
      </c>
      <c r="D56" s="72" t="str">
        <f>団体登録内容!C56</f>
        <v>Ｄｒｅａｍ　ｋｉｄｓ☆Ｊｒ．</v>
      </c>
      <c r="E56" s="72" t="str">
        <f>団体登録内容!D56</f>
        <v>どりーむ　きっずじゅにあ</v>
      </c>
      <c r="F56" s="72" t="str">
        <f>団体登録内容!E56</f>
        <v>一般</v>
      </c>
      <c r="G56" s="72" t="str">
        <f>団体登録内容!F56</f>
        <v>杉沢　千春</v>
      </c>
      <c r="H56" s="72" t="str">
        <f>団体登録内容!G56</f>
        <v>代表</v>
      </c>
      <c r="I56" s="72" t="str">
        <f>団体登録内容!H56</f>
        <v>031-0081</v>
      </c>
      <c r="J56" s="72" t="str">
        <f>団体登録内容!I56</f>
        <v>青森県八戸市柏崎</v>
      </c>
      <c r="K56" s="72" t="str">
        <f>団体登録内容!J56</f>
        <v>2丁目7-13</v>
      </c>
      <c r="L56" s="72" t="str">
        <f>団体登録内容!K56</f>
        <v>090-4041-5078</v>
      </c>
      <c r="M56" s="72">
        <f>団体登録内容!L56</f>
        <v>0</v>
      </c>
      <c r="N56" s="72" t="str">
        <f>団体登録内容!M56</f>
        <v>090-4041-5078</v>
      </c>
      <c r="O56" s="72" t="str">
        <f>団体登録内容!N56</f>
        <v>kitty4625@way.ocn.ne.jp</v>
      </c>
      <c r="P56" s="72" t="str">
        <f>団体登録内容!O56</f>
        <v>伊保内　綾子</v>
      </c>
      <c r="Q56" s="72">
        <f>団体登録内容!P56</f>
        <v>0</v>
      </c>
      <c r="R56" s="72" t="str">
        <f>団体登録内容!Q56</f>
        <v>031-0822</v>
      </c>
      <c r="S56" s="72" t="str">
        <f>団体登録内容!R56</f>
        <v>青森県八戸市白銀町八森</v>
      </c>
      <c r="T56" s="72" t="str">
        <f>団体登録内容!S56</f>
        <v>9-11</v>
      </c>
      <c r="U56" s="72">
        <f>団体登録内容!T56</f>
        <v>0</v>
      </c>
      <c r="V56" s="72">
        <f>団体登録内容!U56</f>
        <v>0</v>
      </c>
      <c r="W56" s="72" t="str">
        <f>団体登録内容!V56</f>
        <v>090-6227-8325</v>
      </c>
      <c r="X56" s="72" t="str">
        <f>団体登録内容!W56</f>
        <v>kitty4625@way.ocn.ne.jp</v>
      </c>
      <c r="Y56" s="72" t="str">
        <f>団体登録内容!X56</f>
        <v/>
      </c>
      <c r="Z56" s="72" t="str">
        <f>団体登録内容!Y56</f>
        <v/>
      </c>
      <c r="AA56" s="72" t="str">
        <f>団体登録内容!Z56</f>
        <v/>
      </c>
      <c r="AB56" s="72" t="str">
        <f>団体登録内容!AA56</f>
        <v/>
      </c>
      <c r="AC56" s="72" t="str">
        <f>団体登録内容!AB56</f>
        <v/>
      </c>
      <c r="AD56" s="72" t="str">
        <f>団体登録内容!AC56</f>
        <v/>
      </c>
      <c r="AE56" s="72" t="str">
        <f>団体登録内容!AD56</f>
        <v/>
      </c>
      <c r="AF56" s="72" t="str">
        <f>団体登録内容!AE56</f>
        <v/>
      </c>
      <c r="AG56" s="72" t="str">
        <f>団体登録内容!AF56</f>
        <v/>
      </c>
      <c r="AH56" s="72" t="str">
        <f>団体登録内容!AG56</f>
        <v/>
      </c>
      <c r="AI56" s="72" t="str">
        <f>団体登録内容!AH56</f>
        <v/>
      </c>
      <c r="AJ56" s="72" t="str">
        <f>団体登録内容!AI56</f>
        <v/>
      </c>
      <c r="AK56" s="72" t="str">
        <f>団体登録内容!AJ56</f>
        <v/>
      </c>
      <c r="AL56" s="72" t="str">
        <f>団体登録内容!AK56</f>
        <v/>
      </c>
      <c r="AM56" s="72">
        <f>団体登録内容!AL56</f>
        <v>0</v>
      </c>
      <c r="AN56" s="72">
        <f>団体登録内容!AM56</f>
        <v>0</v>
      </c>
      <c r="AO56" s="72" t="str">
        <f>団体登録内容!AN56</f>
        <v/>
      </c>
      <c r="AP56" s="72">
        <f>団体登録内容!AO56</f>
        <v>0</v>
      </c>
      <c r="AQ56" s="72">
        <f>団体登録内容!AP56</f>
        <v>0</v>
      </c>
      <c r="AR56" s="72">
        <f>団体登録内容!AQ56</f>
        <v>0</v>
      </c>
      <c r="AS56" s="72" t="str">
        <f>団体登録内容!AR56</f>
        <v/>
      </c>
      <c r="AT56" s="72" t="e">
        <f>団体登録内容!#REF!</f>
        <v>#REF!</v>
      </c>
      <c r="AU56" s="72" t="e">
        <f>団体登録内容!#REF!</f>
        <v>#REF!</v>
      </c>
      <c r="AV56" s="72" t="e">
        <f>団体登録内容!#REF!</f>
        <v>#REF!</v>
      </c>
      <c r="AW56" s="72" t="e">
        <f>団体登録内容!#REF!</f>
        <v>#REF!</v>
      </c>
      <c r="AX56" s="72" t="e">
        <f>団体登録内容!#REF!</f>
        <v>#REF!</v>
      </c>
      <c r="AY56" s="72" t="e">
        <f>団体登録内容!#REF!</f>
        <v>#REF!</v>
      </c>
      <c r="AZ56" s="72" t="e">
        <f>団体登録内容!#REF!</f>
        <v>#REF!</v>
      </c>
      <c r="BA56" s="72" t="e">
        <f>団体登録内容!#REF!</f>
        <v>#REF!</v>
      </c>
      <c r="BB56" s="72" t="e">
        <f>団体登録内容!#REF!</f>
        <v>#REF!</v>
      </c>
      <c r="BC56" s="72" t="e">
        <f>団体登録内容!#REF!</f>
        <v>#REF!</v>
      </c>
      <c r="BD56" s="72" t="e">
        <f>団体登録内容!#REF!</f>
        <v>#REF!</v>
      </c>
      <c r="BE56" s="72" t="e">
        <f>団体登録内容!#REF!</f>
        <v>#REF!</v>
      </c>
    </row>
    <row r="57" spans="1:57" x14ac:dyDescent="0.15">
      <c r="A57" s="72" t="e">
        <f>団体登録内容!#REF!</f>
        <v>#REF!</v>
      </c>
      <c r="B57" s="72" t="str">
        <f>団体登録内容!A57</f>
        <v>B3G0055</v>
      </c>
      <c r="C57" s="72" t="str">
        <f>団体登録内容!B57</f>
        <v>宮城県</v>
      </c>
      <c r="D57" s="72" t="str">
        <f>団体登録内容!C57</f>
        <v>Ｂａｔｏｎ　ｓｔｕｄｉｏ　ＣＬＥＡＲ　ＳＯＬＥＩＬ</v>
      </c>
      <c r="E57" s="72" t="str">
        <f>団体登録内容!D57</f>
        <v>ばとんすたじおくりあそれいゆ</v>
      </c>
      <c r="F57" s="72" t="str">
        <f>団体登録内容!E57</f>
        <v>一般</v>
      </c>
      <c r="G57" s="72" t="str">
        <f>団体登録内容!F57</f>
        <v>庄司　陽佳</v>
      </c>
      <c r="H57" s="72" t="str">
        <f>団体登録内容!G57</f>
        <v>代表</v>
      </c>
      <c r="I57" s="72" t="str">
        <f>団体登録内容!H57</f>
        <v>983-0038</v>
      </c>
      <c r="J57" s="72" t="str">
        <f>団体登録内容!I57</f>
        <v>宮城県仙台市宮城野区新田</v>
      </c>
      <c r="K57" s="72" t="str">
        <f>団体登録内容!J57</f>
        <v>1-4-28-205</v>
      </c>
      <c r="L57" s="72" t="str">
        <f>団体登録内容!K57</f>
        <v>022-231-8051</v>
      </c>
      <c r="M57" s="72">
        <f>団体登録内容!L57</f>
        <v>0</v>
      </c>
      <c r="N57" s="72" t="str">
        <f>団体登録内容!M57</f>
        <v>090-2953-4446</v>
      </c>
      <c r="O57" s="72">
        <f>団体登録内容!N57</f>
        <v>0</v>
      </c>
      <c r="P57" s="72" t="str">
        <f>団体登録内容!O57</f>
        <v>庄司　陽佳</v>
      </c>
      <c r="Q57" s="72" t="str">
        <f>団体登録内容!P57</f>
        <v>代表</v>
      </c>
      <c r="R57" s="72" t="str">
        <f>団体登録内容!Q57</f>
        <v>983-0038</v>
      </c>
      <c r="S57" s="72" t="str">
        <f>団体登録内容!R57</f>
        <v>宮城県仙台市宮城野区新田</v>
      </c>
      <c r="T57" s="72" t="str">
        <f>団体登録内容!S57</f>
        <v>1-4-28-205</v>
      </c>
      <c r="U57" s="72" t="str">
        <f>団体登録内容!T57</f>
        <v>022-231-8051</v>
      </c>
      <c r="V57" s="72">
        <f>団体登録内容!U57</f>
        <v>0</v>
      </c>
      <c r="W57" s="72" t="str">
        <f>団体登録内容!V57</f>
        <v>090-2953-4446</v>
      </c>
      <c r="X57" s="72" t="str">
        <f>団体登録内容!W57</f>
        <v>ha29ru29soleil@gmail.com</v>
      </c>
      <c r="Y57" s="72" t="str">
        <f>団体登録内容!X57</f>
        <v/>
      </c>
      <c r="Z57" s="72" t="str">
        <f>団体登録内容!Y57</f>
        <v/>
      </c>
      <c r="AA57" s="72" t="str">
        <f>団体登録内容!Z57</f>
        <v/>
      </c>
      <c r="AB57" s="72" t="str">
        <f>団体登録内容!AA57</f>
        <v/>
      </c>
      <c r="AC57" s="72" t="str">
        <f>団体登録内容!AB57</f>
        <v/>
      </c>
      <c r="AD57" s="72" t="str">
        <f>団体登録内容!AC57</f>
        <v/>
      </c>
      <c r="AE57" s="72" t="str">
        <f>団体登録内容!AD57</f>
        <v/>
      </c>
      <c r="AF57" s="72" t="str">
        <f>団体登録内容!AE57</f>
        <v/>
      </c>
      <c r="AG57" s="72" t="str">
        <f>団体登録内容!AF57</f>
        <v/>
      </c>
      <c r="AH57" s="72" t="str">
        <f>団体登録内容!AG57</f>
        <v/>
      </c>
      <c r="AI57" s="72" t="str">
        <f>団体登録内容!AH57</f>
        <v/>
      </c>
      <c r="AJ57" s="72" t="str">
        <f>団体登録内容!AI57</f>
        <v/>
      </c>
      <c r="AK57" s="72" t="str">
        <f>団体登録内容!AJ57</f>
        <v/>
      </c>
      <c r="AL57" s="72" t="str">
        <f>団体登録内容!AK57</f>
        <v/>
      </c>
      <c r="AM57" s="72">
        <f>団体登録内容!AL57</f>
        <v>0</v>
      </c>
      <c r="AN57" s="72">
        <f>団体登録内容!AM57</f>
        <v>2</v>
      </c>
      <c r="AO57" s="72" t="str">
        <f>団体登録内容!AN57</f>
        <v>×</v>
      </c>
      <c r="AP57" s="72">
        <f>団体登録内容!AO57</f>
        <v>0</v>
      </c>
      <c r="AQ57" s="72">
        <f>団体登録内容!AP57</f>
        <v>0</v>
      </c>
      <c r="AR57" s="72">
        <f>団体登録内容!AQ57</f>
        <v>2</v>
      </c>
      <c r="AS57" s="72" t="str">
        <f>団体登録内容!AR57</f>
        <v/>
      </c>
      <c r="AT57" s="72" t="e">
        <f>団体登録内容!#REF!</f>
        <v>#REF!</v>
      </c>
      <c r="AU57" s="72" t="e">
        <f>団体登録内容!#REF!</f>
        <v>#REF!</v>
      </c>
      <c r="AV57" s="72" t="e">
        <f>団体登録内容!#REF!</f>
        <v>#REF!</v>
      </c>
      <c r="AW57" s="72" t="e">
        <f>団体登録内容!#REF!</f>
        <v>#REF!</v>
      </c>
      <c r="AX57" s="72" t="e">
        <f>団体登録内容!#REF!</f>
        <v>#REF!</v>
      </c>
      <c r="AY57" s="72" t="e">
        <f>団体登録内容!#REF!</f>
        <v>#REF!</v>
      </c>
      <c r="AZ57" s="72" t="e">
        <f>団体登録内容!#REF!</f>
        <v>#REF!</v>
      </c>
      <c r="BA57" s="72" t="e">
        <f>団体登録内容!#REF!</f>
        <v>#REF!</v>
      </c>
      <c r="BB57" s="72" t="e">
        <f>団体登録内容!#REF!</f>
        <v>#REF!</v>
      </c>
      <c r="BC57" s="72" t="e">
        <f>団体登録内容!#REF!</f>
        <v>#REF!</v>
      </c>
      <c r="BD57" s="72" t="e">
        <f>団体登録内容!#REF!</f>
        <v>#REF!</v>
      </c>
      <c r="BE57" s="72" t="e">
        <f>団体登録内容!#REF!</f>
        <v>#REF!</v>
      </c>
    </row>
    <row r="58" spans="1:57" x14ac:dyDescent="0.15">
      <c r="A58" s="72" t="e">
        <f>団体登録内容!#REF!</f>
        <v>#REF!</v>
      </c>
      <c r="B58" s="72" t="str">
        <f>団体登録内容!A58</f>
        <v>B5G0056</v>
      </c>
      <c r="C58" s="72" t="str">
        <f>団体登録内容!B58</f>
        <v>山形県</v>
      </c>
      <c r="D58" s="72" t="str">
        <f>団体登録内容!C58</f>
        <v>山形ジュニアＤＯＬＣＥ</v>
      </c>
      <c r="E58" s="72" t="str">
        <f>団体登録内容!D58</f>
        <v>やまがたじゅにあどるちぇ</v>
      </c>
      <c r="F58" s="72" t="str">
        <f>団体登録内容!E58</f>
        <v>一般</v>
      </c>
      <c r="G58" s="72" t="str">
        <f>団体登録内容!F58</f>
        <v>高橋　彩</v>
      </c>
      <c r="H58" s="72" t="str">
        <f>団体登録内容!G58</f>
        <v>代表</v>
      </c>
      <c r="I58" s="72" t="str">
        <f>団体登録内容!H58</f>
        <v>990-2381</v>
      </c>
      <c r="J58" s="72" t="str">
        <f>団体登録内容!I58</f>
        <v>山形県山形市常明寺</v>
      </c>
      <c r="K58" s="72" t="str">
        <f>団体登録内容!J58</f>
        <v>1208-3</v>
      </c>
      <c r="L58" s="72" t="str">
        <f>団体登録内容!K58</f>
        <v>023-644-7889</v>
      </c>
      <c r="M58" s="72" t="str">
        <f>団体登録内容!L58</f>
        <v>023-644-7889</v>
      </c>
      <c r="N58" s="72" t="str">
        <f>団体登録内容!M58</f>
        <v>080-3324-1608</v>
      </c>
      <c r="O58" s="72">
        <f>団体登録内容!N58</f>
        <v>0</v>
      </c>
      <c r="P58" s="72" t="str">
        <f>団体登録内容!O58</f>
        <v>浅沼　夏奈</v>
      </c>
      <c r="Q58" s="72" t="str">
        <f>団体登録内容!P58</f>
        <v>責任者</v>
      </c>
      <c r="R58" s="72" t="str">
        <f>団体登録内容!Q58</f>
        <v>997-0032</v>
      </c>
      <c r="S58" s="72" t="str">
        <f>団体登録内容!R58</f>
        <v>山形県鶴岡市上畑町</v>
      </c>
      <c r="T58" s="72" t="str">
        <f>団体登録内容!S58</f>
        <v>8-62</v>
      </c>
      <c r="U58" s="72" t="str">
        <f>団体登録内容!T58</f>
        <v>080-1832-1702</v>
      </c>
      <c r="V58" s="72" t="str">
        <f>団体登録内容!U58</f>
        <v>080-1832-1702</v>
      </c>
      <c r="W58" s="72" t="str">
        <f>団体登録内容!V58</f>
        <v>0235-22-8146</v>
      </c>
      <c r="X58" s="72" t="str">
        <f>団体登録内容!W58</f>
        <v>natsunova.records712@docomo.ne.jp</v>
      </c>
      <c r="Y58" s="72">
        <f>団体登録内容!X58</f>
        <v>42849</v>
      </c>
      <c r="Z58" s="72">
        <f>団体登録内容!Y58</f>
        <v>2</v>
      </c>
      <c r="AA58" s="72">
        <f>団体登録内容!Z58</f>
        <v>42870</v>
      </c>
      <c r="AB58" s="72">
        <f>団体登録内容!AA58</f>
        <v>2</v>
      </c>
      <c r="AC58" s="72" t="str">
        <f>団体登録内容!AB58</f>
        <v/>
      </c>
      <c r="AD58" s="72" t="str">
        <f>団体登録内容!AC58</f>
        <v/>
      </c>
      <c r="AE58" s="72" t="str">
        <f>団体登録内容!AD58</f>
        <v/>
      </c>
      <c r="AF58" s="72" t="str">
        <f>団体登録内容!AE58</f>
        <v/>
      </c>
      <c r="AG58" s="72" t="str">
        <f>団体登録内容!AF58</f>
        <v/>
      </c>
      <c r="AH58" s="72" t="str">
        <f>団体登録内容!AG58</f>
        <v/>
      </c>
      <c r="AI58" s="72" t="str">
        <f>団体登録内容!AH58</f>
        <v/>
      </c>
      <c r="AJ58" s="72" t="str">
        <f>団体登録内容!AI58</f>
        <v/>
      </c>
      <c r="AK58" s="72" t="str">
        <f>団体登録内容!AJ58</f>
        <v/>
      </c>
      <c r="AL58" s="72" t="str">
        <f>団体登録内容!AK58</f>
        <v/>
      </c>
      <c r="AM58" s="72">
        <f>団体登録内容!AL58</f>
        <v>4</v>
      </c>
      <c r="AN58" s="72">
        <f>団体登録内容!AM58</f>
        <v>4</v>
      </c>
      <c r="AO58" s="72" t="str">
        <f>団体登録内容!AN58</f>
        <v/>
      </c>
      <c r="AP58" s="72">
        <f>団体登録内容!AO58</f>
        <v>0</v>
      </c>
      <c r="AQ58" s="72">
        <f>団体登録内容!AP58</f>
        <v>0</v>
      </c>
      <c r="AR58" s="72">
        <f>団体登録内容!AQ58</f>
        <v>4</v>
      </c>
      <c r="AS58" s="72">
        <f>団体登録内容!AR58</f>
        <v>42849</v>
      </c>
      <c r="AT58" s="72" t="e">
        <f>団体登録内容!#REF!</f>
        <v>#REF!</v>
      </c>
      <c r="AU58" s="72" t="e">
        <f>団体登録内容!#REF!</f>
        <v>#REF!</v>
      </c>
      <c r="AV58" s="72" t="e">
        <f>団体登録内容!#REF!</f>
        <v>#REF!</v>
      </c>
      <c r="AW58" s="72" t="e">
        <f>団体登録内容!#REF!</f>
        <v>#REF!</v>
      </c>
      <c r="AX58" s="72" t="e">
        <f>団体登録内容!#REF!</f>
        <v>#REF!</v>
      </c>
      <c r="AY58" s="72" t="e">
        <f>団体登録内容!#REF!</f>
        <v>#REF!</v>
      </c>
      <c r="AZ58" s="72" t="e">
        <f>団体登録内容!#REF!</f>
        <v>#REF!</v>
      </c>
      <c r="BA58" s="72" t="e">
        <f>団体登録内容!#REF!</f>
        <v>#REF!</v>
      </c>
      <c r="BB58" s="72" t="e">
        <f>団体登録内容!#REF!</f>
        <v>#REF!</v>
      </c>
      <c r="BC58" s="72" t="e">
        <f>団体登録内容!#REF!</f>
        <v>#REF!</v>
      </c>
      <c r="BD58" s="72" t="e">
        <f>団体登録内容!#REF!</f>
        <v>#REF!</v>
      </c>
      <c r="BE58" s="72" t="e">
        <f>団体登録内容!#REF!</f>
        <v>#REF!</v>
      </c>
    </row>
    <row r="59" spans="1:57" x14ac:dyDescent="0.15">
      <c r="A59" s="72" t="e">
        <f>団体登録内容!#REF!</f>
        <v>#REF!</v>
      </c>
      <c r="B59" s="72" t="str">
        <f>団体登録内容!A59</f>
        <v>B2G0057</v>
      </c>
      <c r="C59" s="72" t="str">
        <f>団体登録内容!B59</f>
        <v>岩手県</v>
      </c>
      <c r="D59" s="72" t="str">
        <f>団体登録内容!C59</f>
        <v>バトンチームＳｕｎｆｌｏｗｅｒ</v>
      </c>
      <c r="E59" s="72" t="str">
        <f>団体登録内容!D59</f>
        <v>ばとんちーむさんふらわー</v>
      </c>
      <c r="F59" s="72" t="str">
        <f>団体登録内容!E59</f>
        <v>一般</v>
      </c>
      <c r="G59" s="72" t="str">
        <f>団体登録内容!F59</f>
        <v>小向　真里奈</v>
      </c>
      <c r="H59" s="72" t="str">
        <f>団体登録内容!G59</f>
        <v>代表</v>
      </c>
      <c r="I59" s="72" t="str">
        <f>団体登録内容!H59</f>
        <v>020-0831</v>
      </c>
      <c r="J59" s="72" t="str">
        <f>団体登録内容!I59</f>
        <v>岩手県盛岡市三本柳</v>
      </c>
      <c r="K59" s="72" t="str">
        <f>団体登録内容!J59</f>
        <v>23-106-1　ヴィオラⅢ　Ａ102</v>
      </c>
      <c r="L59" s="72" t="str">
        <f>団体登録内容!K59</f>
        <v>019-661-4665</v>
      </c>
      <c r="M59" s="72" t="str">
        <f>団体登録内容!L59</f>
        <v>019-661-4665</v>
      </c>
      <c r="N59" s="72" t="str">
        <f>団体登録内容!M59</f>
        <v>090-5845-9507</v>
      </c>
      <c r="O59" s="72">
        <f>団体登録内容!N59</f>
        <v>0</v>
      </c>
      <c r="P59" s="72" t="str">
        <f>団体登録内容!O59</f>
        <v>小向　真里奈</v>
      </c>
      <c r="Q59" s="72" t="str">
        <f>団体登録内容!P59</f>
        <v>代表</v>
      </c>
      <c r="R59" s="72" t="str">
        <f>団体登録内容!Q59</f>
        <v>020-0831</v>
      </c>
      <c r="S59" s="72" t="str">
        <f>団体登録内容!R59</f>
        <v>岩手県盛岡市三本柳</v>
      </c>
      <c r="T59" s="72" t="str">
        <f>団体登録内容!S59</f>
        <v>23-106-1　ヴィオラⅢ　Ａ102</v>
      </c>
      <c r="U59" s="72" t="str">
        <f>団体登録内容!T59</f>
        <v>019-661-4665</v>
      </c>
      <c r="V59" s="72" t="str">
        <f>団体登録内容!U59</f>
        <v>019-661-4665</v>
      </c>
      <c r="W59" s="72" t="str">
        <f>団体登録内容!V59</f>
        <v>090-5845-9507</v>
      </c>
      <c r="X59" s="72" t="str">
        <f>団体登録内容!W59</f>
        <v>k.maricom31@gmail.com</v>
      </c>
      <c r="Y59" s="72">
        <f>団体登録内容!X59</f>
        <v>42857</v>
      </c>
      <c r="Z59" s="72">
        <f>団体登録内容!Y59</f>
        <v>2</v>
      </c>
      <c r="AA59" s="72" t="str">
        <f>団体登録内容!Z59</f>
        <v/>
      </c>
      <c r="AB59" s="72" t="str">
        <f>団体登録内容!AA59</f>
        <v/>
      </c>
      <c r="AC59" s="72" t="str">
        <f>団体登録内容!AB59</f>
        <v/>
      </c>
      <c r="AD59" s="72" t="str">
        <f>団体登録内容!AC59</f>
        <v/>
      </c>
      <c r="AE59" s="72" t="str">
        <f>団体登録内容!AD59</f>
        <v/>
      </c>
      <c r="AF59" s="72" t="str">
        <f>団体登録内容!AE59</f>
        <v/>
      </c>
      <c r="AG59" s="72" t="str">
        <f>団体登録内容!AF59</f>
        <v/>
      </c>
      <c r="AH59" s="72" t="str">
        <f>団体登録内容!AG59</f>
        <v/>
      </c>
      <c r="AI59" s="72" t="str">
        <f>団体登録内容!AH59</f>
        <v/>
      </c>
      <c r="AJ59" s="72" t="str">
        <f>団体登録内容!AI59</f>
        <v/>
      </c>
      <c r="AK59" s="72" t="str">
        <f>団体登録内容!AJ59</f>
        <v/>
      </c>
      <c r="AL59" s="72" t="str">
        <f>団体登録内容!AK59</f>
        <v/>
      </c>
      <c r="AM59" s="72">
        <f>団体登録内容!AL59</f>
        <v>2</v>
      </c>
      <c r="AN59" s="72">
        <f>団体登録内容!AM59</f>
        <v>2</v>
      </c>
      <c r="AO59" s="72" t="str">
        <f>団体登録内容!AN59</f>
        <v/>
      </c>
      <c r="AP59" s="72">
        <f>団体登録内容!AO59</f>
        <v>0</v>
      </c>
      <c r="AQ59" s="72">
        <f>団体登録内容!AP59</f>
        <v>0</v>
      </c>
      <c r="AR59" s="72">
        <f>団体登録内容!AQ59</f>
        <v>2</v>
      </c>
      <c r="AS59" s="72">
        <f>団体登録内容!AR59</f>
        <v>42857</v>
      </c>
      <c r="AT59" s="72" t="e">
        <f>団体登録内容!#REF!</f>
        <v>#REF!</v>
      </c>
      <c r="AU59" s="72" t="e">
        <f>団体登録内容!#REF!</f>
        <v>#REF!</v>
      </c>
      <c r="AV59" s="72" t="e">
        <f>団体登録内容!#REF!</f>
        <v>#REF!</v>
      </c>
      <c r="AW59" s="72" t="e">
        <f>団体登録内容!#REF!</f>
        <v>#REF!</v>
      </c>
      <c r="AX59" s="72" t="e">
        <f>団体登録内容!#REF!</f>
        <v>#REF!</v>
      </c>
      <c r="AY59" s="72" t="e">
        <f>団体登録内容!#REF!</f>
        <v>#REF!</v>
      </c>
      <c r="AZ59" s="72" t="e">
        <f>団体登録内容!#REF!</f>
        <v>#REF!</v>
      </c>
      <c r="BA59" s="72" t="e">
        <f>団体登録内容!#REF!</f>
        <v>#REF!</v>
      </c>
      <c r="BB59" s="72" t="e">
        <f>団体登録内容!#REF!</f>
        <v>#REF!</v>
      </c>
      <c r="BC59" s="72" t="e">
        <f>団体登録内容!#REF!</f>
        <v>#REF!</v>
      </c>
      <c r="BD59" s="72" t="e">
        <f>団体登録内容!#REF!</f>
        <v>#REF!</v>
      </c>
      <c r="BE59" s="72" t="e">
        <f>団体登録内容!#REF!</f>
        <v>#REF!</v>
      </c>
    </row>
    <row r="60" spans="1:57" x14ac:dyDescent="0.15">
      <c r="A60" s="72" t="e">
        <f>団体登録内容!#REF!</f>
        <v>#REF!</v>
      </c>
      <c r="B60" s="72" t="e">
        <f>団体登録内容!#REF!</f>
        <v>#REF!</v>
      </c>
      <c r="C60" s="72" t="e">
        <f>団体登録内容!#REF!</f>
        <v>#REF!</v>
      </c>
      <c r="D60" s="72" t="e">
        <f>団体登録内容!#REF!</f>
        <v>#REF!</v>
      </c>
      <c r="E60" s="72" t="e">
        <f>団体登録内容!#REF!</f>
        <v>#REF!</v>
      </c>
      <c r="F60" s="72" t="e">
        <f>団体登録内容!#REF!</f>
        <v>#REF!</v>
      </c>
      <c r="G60" s="72" t="e">
        <f>団体登録内容!#REF!</f>
        <v>#REF!</v>
      </c>
      <c r="H60" s="72" t="e">
        <f>団体登録内容!#REF!</f>
        <v>#REF!</v>
      </c>
      <c r="I60" s="72" t="e">
        <f>団体登録内容!#REF!</f>
        <v>#REF!</v>
      </c>
      <c r="J60" s="72" t="e">
        <f>団体登録内容!#REF!</f>
        <v>#REF!</v>
      </c>
      <c r="K60" s="72" t="e">
        <f>団体登録内容!#REF!</f>
        <v>#REF!</v>
      </c>
      <c r="L60" s="72" t="e">
        <f>団体登録内容!#REF!</f>
        <v>#REF!</v>
      </c>
      <c r="M60" s="72" t="e">
        <f>団体登録内容!#REF!</f>
        <v>#REF!</v>
      </c>
      <c r="N60" s="72" t="e">
        <f>団体登録内容!#REF!</f>
        <v>#REF!</v>
      </c>
      <c r="O60" s="72" t="e">
        <f>団体登録内容!#REF!</f>
        <v>#REF!</v>
      </c>
      <c r="P60" s="72" t="e">
        <f>団体登録内容!#REF!</f>
        <v>#REF!</v>
      </c>
      <c r="Q60" s="72" t="e">
        <f>団体登録内容!#REF!</f>
        <v>#REF!</v>
      </c>
      <c r="R60" s="72" t="e">
        <f>団体登録内容!#REF!</f>
        <v>#REF!</v>
      </c>
      <c r="S60" s="72" t="e">
        <f>団体登録内容!#REF!</f>
        <v>#REF!</v>
      </c>
      <c r="T60" s="72" t="e">
        <f>団体登録内容!#REF!</f>
        <v>#REF!</v>
      </c>
      <c r="U60" s="72" t="e">
        <f>団体登録内容!#REF!</f>
        <v>#REF!</v>
      </c>
      <c r="V60" s="72" t="e">
        <f>団体登録内容!#REF!</f>
        <v>#REF!</v>
      </c>
      <c r="W60" s="72" t="e">
        <f>団体登録内容!#REF!</f>
        <v>#REF!</v>
      </c>
      <c r="X60" s="72" t="e">
        <f>団体登録内容!#REF!</f>
        <v>#REF!</v>
      </c>
      <c r="Y60" s="72" t="e">
        <f>団体登録内容!#REF!</f>
        <v>#REF!</v>
      </c>
      <c r="Z60" s="72" t="e">
        <f>団体登録内容!#REF!</f>
        <v>#REF!</v>
      </c>
      <c r="AA60" s="72" t="e">
        <f>団体登録内容!#REF!</f>
        <v>#REF!</v>
      </c>
      <c r="AB60" s="72" t="e">
        <f>団体登録内容!#REF!</f>
        <v>#REF!</v>
      </c>
      <c r="AC60" s="72" t="e">
        <f>団体登録内容!#REF!</f>
        <v>#REF!</v>
      </c>
      <c r="AD60" s="72" t="e">
        <f>団体登録内容!#REF!</f>
        <v>#REF!</v>
      </c>
      <c r="AE60" s="72" t="e">
        <f>団体登録内容!#REF!</f>
        <v>#REF!</v>
      </c>
      <c r="AF60" s="72" t="e">
        <f>団体登録内容!#REF!</f>
        <v>#REF!</v>
      </c>
      <c r="AG60" s="72" t="e">
        <f>団体登録内容!#REF!</f>
        <v>#REF!</v>
      </c>
      <c r="AH60" s="72" t="e">
        <f>団体登録内容!#REF!</f>
        <v>#REF!</v>
      </c>
      <c r="AI60" s="72" t="e">
        <f>団体登録内容!#REF!</f>
        <v>#REF!</v>
      </c>
      <c r="AJ60" s="72" t="e">
        <f>団体登録内容!#REF!</f>
        <v>#REF!</v>
      </c>
      <c r="AK60" s="72" t="e">
        <f>団体登録内容!#REF!</f>
        <v>#REF!</v>
      </c>
      <c r="AL60" s="72" t="e">
        <f>団体登録内容!#REF!</f>
        <v>#REF!</v>
      </c>
      <c r="AM60" s="72" t="e">
        <f>団体登録内容!#REF!</f>
        <v>#REF!</v>
      </c>
      <c r="AN60" s="72" t="e">
        <f>団体登録内容!#REF!</f>
        <v>#REF!</v>
      </c>
      <c r="AO60" s="72" t="e">
        <f>団体登録内容!#REF!</f>
        <v>#REF!</v>
      </c>
      <c r="AP60" s="72" t="e">
        <f>団体登録内容!#REF!</f>
        <v>#REF!</v>
      </c>
      <c r="AQ60" s="72" t="e">
        <f>団体登録内容!#REF!</f>
        <v>#REF!</v>
      </c>
      <c r="AR60" s="72" t="e">
        <f>団体登録内容!#REF!</f>
        <v>#REF!</v>
      </c>
      <c r="AS60" s="72" t="e">
        <f>団体登録内容!#REF!</f>
        <v>#REF!</v>
      </c>
      <c r="AT60" s="72" t="e">
        <f>団体登録内容!#REF!</f>
        <v>#REF!</v>
      </c>
      <c r="AU60" s="72" t="e">
        <f>団体登録内容!#REF!</f>
        <v>#REF!</v>
      </c>
      <c r="AV60" s="72" t="e">
        <f>団体登録内容!#REF!</f>
        <v>#REF!</v>
      </c>
      <c r="AW60" s="72" t="e">
        <f>団体登録内容!#REF!</f>
        <v>#REF!</v>
      </c>
      <c r="AX60" s="72" t="e">
        <f>団体登録内容!#REF!</f>
        <v>#REF!</v>
      </c>
      <c r="AY60" s="72" t="e">
        <f>団体登録内容!#REF!</f>
        <v>#REF!</v>
      </c>
      <c r="AZ60" s="72" t="e">
        <f>団体登録内容!#REF!</f>
        <v>#REF!</v>
      </c>
      <c r="BA60" s="72" t="e">
        <f>団体登録内容!#REF!</f>
        <v>#REF!</v>
      </c>
      <c r="BB60" s="72" t="e">
        <f>団体登録内容!#REF!</f>
        <v>#REF!</v>
      </c>
      <c r="BC60" s="72" t="e">
        <f>団体登録内容!#REF!</f>
        <v>#REF!</v>
      </c>
      <c r="BD60" s="72" t="e">
        <f>団体登録内容!#REF!</f>
        <v>#REF!</v>
      </c>
      <c r="BE60" s="72" t="e">
        <f>団体登録内容!#REF!</f>
        <v>#REF!</v>
      </c>
    </row>
    <row r="61" spans="1:57" x14ac:dyDescent="0.15">
      <c r="A61" s="72" t="e">
        <f>団体登録内容!#REF!</f>
        <v>#REF!</v>
      </c>
      <c r="B61" s="72" t="e">
        <f>団体登録内容!#REF!</f>
        <v>#REF!</v>
      </c>
      <c r="C61" s="72" t="e">
        <f>団体登録内容!#REF!</f>
        <v>#REF!</v>
      </c>
      <c r="D61" s="72" t="e">
        <f>団体登録内容!#REF!</f>
        <v>#REF!</v>
      </c>
      <c r="E61" s="72" t="e">
        <f>団体登録内容!#REF!</f>
        <v>#REF!</v>
      </c>
      <c r="F61" s="72" t="e">
        <f>団体登録内容!#REF!</f>
        <v>#REF!</v>
      </c>
      <c r="G61" s="72" t="e">
        <f>団体登録内容!#REF!</f>
        <v>#REF!</v>
      </c>
      <c r="H61" s="72" t="e">
        <f>団体登録内容!#REF!</f>
        <v>#REF!</v>
      </c>
      <c r="I61" s="72" t="e">
        <f>団体登録内容!#REF!</f>
        <v>#REF!</v>
      </c>
      <c r="J61" s="72" t="e">
        <f>団体登録内容!#REF!</f>
        <v>#REF!</v>
      </c>
      <c r="K61" s="72" t="e">
        <f>団体登録内容!#REF!</f>
        <v>#REF!</v>
      </c>
      <c r="L61" s="72" t="e">
        <f>団体登録内容!#REF!</f>
        <v>#REF!</v>
      </c>
      <c r="M61" s="72" t="e">
        <f>団体登録内容!#REF!</f>
        <v>#REF!</v>
      </c>
      <c r="N61" s="72" t="e">
        <f>団体登録内容!#REF!</f>
        <v>#REF!</v>
      </c>
      <c r="O61" s="72" t="e">
        <f>団体登録内容!#REF!</f>
        <v>#REF!</v>
      </c>
      <c r="P61" s="72" t="e">
        <f>団体登録内容!#REF!</f>
        <v>#REF!</v>
      </c>
      <c r="Q61" s="72" t="e">
        <f>団体登録内容!#REF!</f>
        <v>#REF!</v>
      </c>
      <c r="R61" s="72" t="e">
        <f>団体登録内容!#REF!</f>
        <v>#REF!</v>
      </c>
      <c r="S61" s="72" t="e">
        <f>団体登録内容!#REF!</f>
        <v>#REF!</v>
      </c>
      <c r="T61" s="72" t="e">
        <f>団体登録内容!#REF!</f>
        <v>#REF!</v>
      </c>
      <c r="U61" s="72" t="e">
        <f>団体登録内容!#REF!</f>
        <v>#REF!</v>
      </c>
      <c r="V61" s="72" t="e">
        <f>団体登録内容!#REF!</f>
        <v>#REF!</v>
      </c>
      <c r="W61" s="72" t="e">
        <f>団体登録内容!#REF!</f>
        <v>#REF!</v>
      </c>
      <c r="X61" s="72" t="e">
        <f>団体登録内容!#REF!</f>
        <v>#REF!</v>
      </c>
      <c r="Y61" s="72" t="e">
        <f>団体登録内容!#REF!</f>
        <v>#REF!</v>
      </c>
      <c r="Z61" s="72" t="e">
        <f>団体登録内容!#REF!</f>
        <v>#REF!</v>
      </c>
      <c r="AA61" s="72" t="e">
        <f>団体登録内容!#REF!</f>
        <v>#REF!</v>
      </c>
      <c r="AB61" s="72" t="e">
        <f>団体登録内容!#REF!</f>
        <v>#REF!</v>
      </c>
      <c r="AC61" s="72" t="e">
        <f>団体登録内容!#REF!</f>
        <v>#REF!</v>
      </c>
      <c r="AD61" s="72" t="e">
        <f>団体登録内容!#REF!</f>
        <v>#REF!</v>
      </c>
      <c r="AE61" s="72" t="e">
        <f>団体登録内容!#REF!</f>
        <v>#REF!</v>
      </c>
      <c r="AF61" s="72" t="e">
        <f>団体登録内容!#REF!</f>
        <v>#REF!</v>
      </c>
      <c r="AG61" s="72" t="e">
        <f>団体登録内容!#REF!</f>
        <v>#REF!</v>
      </c>
      <c r="AH61" s="72" t="e">
        <f>団体登録内容!#REF!</f>
        <v>#REF!</v>
      </c>
      <c r="AI61" s="72" t="e">
        <f>団体登録内容!#REF!</f>
        <v>#REF!</v>
      </c>
      <c r="AJ61" s="72" t="e">
        <f>団体登録内容!#REF!</f>
        <v>#REF!</v>
      </c>
      <c r="AK61" s="72" t="e">
        <f>団体登録内容!#REF!</f>
        <v>#REF!</v>
      </c>
      <c r="AL61" s="72" t="e">
        <f>団体登録内容!#REF!</f>
        <v>#REF!</v>
      </c>
      <c r="AM61" s="72" t="e">
        <f>団体登録内容!#REF!</f>
        <v>#REF!</v>
      </c>
      <c r="AN61" s="72" t="e">
        <f>団体登録内容!#REF!</f>
        <v>#REF!</v>
      </c>
      <c r="AO61" s="72" t="e">
        <f>団体登録内容!#REF!</f>
        <v>#REF!</v>
      </c>
      <c r="AP61" s="72" t="e">
        <f>団体登録内容!#REF!</f>
        <v>#REF!</v>
      </c>
      <c r="AQ61" s="72" t="e">
        <f>団体登録内容!#REF!</f>
        <v>#REF!</v>
      </c>
      <c r="AR61" s="72" t="e">
        <f>団体登録内容!#REF!</f>
        <v>#REF!</v>
      </c>
      <c r="AS61" s="72" t="e">
        <f>団体登録内容!#REF!</f>
        <v>#REF!</v>
      </c>
      <c r="AT61" s="72" t="e">
        <f>団体登録内容!#REF!</f>
        <v>#REF!</v>
      </c>
      <c r="AU61" s="72" t="e">
        <f>団体登録内容!#REF!</f>
        <v>#REF!</v>
      </c>
      <c r="AV61" s="72" t="e">
        <f>団体登録内容!#REF!</f>
        <v>#REF!</v>
      </c>
      <c r="AW61" s="72" t="e">
        <f>団体登録内容!#REF!</f>
        <v>#REF!</v>
      </c>
      <c r="AX61" s="72" t="e">
        <f>団体登録内容!#REF!</f>
        <v>#REF!</v>
      </c>
      <c r="AY61" s="72" t="e">
        <f>団体登録内容!#REF!</f>
        <v>#REF!</v>
      </c>
      <c r="AZ61" s="72" t="e">
        <f>団体登録内容!#REF!</f>
        <v>#REF!</v>
      </c>
      <c r="BA61" s="72" t="e">
        <f>団体登録内容!#REF!</f>
        <v>#REF!</v>
      </c>
      <c r="BB61" s="72" t="e">
        <f>団体登録内容!#REF!</f>
        <v>#REF!</v>
      </c>
      <c r="BC61" s="72" t="e">
        <f>団体登録内容!#REF!</f>
        <v>#REF!</v>
      </c>
      <c r="BD61" s="72" t="e">
        <f>団体登録内容!#REF!</f>
        <v>#REF!</v>
      </c>
      <c r="BE61" s="72" t="e">
        <f>団体登録内容!#REF!</f>
        <v>#REF!</v>
      </c>
    </row>
    <row r="62" spans="1:57" x14ac:dyDescent="0.15">
      <c r="A62" s="72" t="e">
        <f>団体登録内容!#REF!</f>
        <v>#REF!</v>
      </c>
      <c r="B62" s="72" t="e">
        <f>団体登録内容!#REF!</f>
        <v>#REF!</v>
      </c>
      <c r="C62" s="72" t="e">
        <f>団体登録内容!#REF!</f>
        <v>#REF!</v>
      </c>
      <c r="D62" s="72" t="e">
        <f>団体登録内容!#REF!</f>
        <v>#REF!</v>
      </c>
      <c r="E62" s="72" t="e">
        <f>団体登録内容!#REF!</f>
        <v>#REF!</v>
      </c>
      <c r="F62" s="72" t="e">
        <f>団体登録内容!#REF!</f>
        <v>#REF!</v>
      </c>
      <c r="G62" s="72" t="e">
        <f>団体登録内容!#REF!</f>
        <v>#REF!</v>
      </c>
      <c r="H62" s="72" t="e">
        <f>団体登録内容!#REF!</f>
        <v>#REF!</v>
      </c>
      <c r="I62" s="72" t="e">
        <f>団体登録内容!#REF!</f>
        <v>#REF!</v>
      </c>
      <c r="J62" s="72" t="e">
        <f>団体登録内容!#REF!</f>
        <v>#REF!</v>
      </c>
      <c r="K62" s="72" t="e">
        <f>団体登録内容!#REF!</f>
        <v>#REF!</v>
      </c>
      <c r="L62" s="72" t="e">
        <f>団体登録内容!#REF!</f>
        <v>#REF!</v>
      </c>
      <c r="M62" s="72" t="e">
        <f>団体登録内容!#REF!</f>
        <v>#REF!</v>
      </c>
      <c r="N62" s="72" t="e">
        <f>団体登録内容!#REF!</f>
        <v>#REF!</v>
      </c>
      <c r="O62" s="72" t="e">
        <f>団体登録内容!#REF!</f>
        <v>#REF!</v>
      </c>
      <c r="P62" s="72" t="e">
        <f>団体登録内容!#REF!</f>
        <v>#REF!</v>
      </c>
      <c r="Q62" s="72" t="e">
        <f>団体登録内容!#REF!</f>
        <v>#REF!</v>
      </c>
      <c r="R62" s="72" t="e">
        <f>団体登録内容!#REF!</f>
        <v>#REF!</v>
      </c>
      <c r="S62" s="72" t="e">
        <f>団体登録内容!#REF!</f>
        <v>#REF!</v>
      </c>
      <c r="T62" s="72" t="e">
        <f>団体登録内容!#REF!</f>
        <v>#REF!</v>
      </c>
      <c r="U62" s="72" t="e">
        <f>団体登録内容!#REF!</f>
        <v>#REF!</v>
      </c>
      <c r="V62" s="72" t="e">
        <f>団体登録内容!#REF!</f>
        <v>#REF!</v>
      </c>
      <c r="W62" s="72" t="e">
        <f>団体登録内容!#REF!</f>
        <v>#REF!</v>
      </c>
      <c r="X62" s="72" t="e">
        <f>団体登録内容!#REF!</f>
        <v>#REF!</v>
      </c>
      <c r="Y62" s="72" t="e">
        <f>団体登録内容!#REF!</f>
        <v>#REF!</v>
      </c>
      <c r="Z62" s="72" t="e">
        <f>団体登録内容!#REF!</f>
        <v>#REF!</v>
      </c>
      <c r="AA62" s="72" t="e">
        <f>団体登録内容!#REF!</f>
        <v>#REF!</v>
      </c>
      <c r="AB62" s="72" t="e">
        <f>団体登録内容!#REF!</f>
        <v>#REF!</v>
      </c>
      <c r="AC62" s="72" t="e">
        <f>団体登録内容!#REF!</f>
        <v>#REF!</v>
      </c>
      <c r="AD62" s="72" t="e">
        <f>団体登録内容!#REF!</f>
        <v>#REF!</v>
      </c>
      <c r="AE62" s="72" t="e">
        <f>団体登録内容!#REF!</f>
        <v>#REF!</v>
      </c>
      <c r="AF62" s="72" t="e">
        <f>団体登録内容!#REF!</f>
        <v>#REF!</v>
      </c>
      <c r="AG62" s="72" t="e">
        <f>団体登録内容!#REF!</f>
        <v>#REF!</v>
      </c>
      <c r="AH62" s="72" t="e">
        <f>団体登録内容!#REF!</f>
        <v>#REF!</v>
      </c>
      <c r="AI62" s="72" t="e">
        <f>団体登録内容!#REF!</f>
        <v>#REF!</v>
      </c>
      <c r="AJ62" s="72" t="e">
        <f>団体登録内容!#REF!</f>
        <v>#REF!</v>
      </c>
      <c r="AK62" s="72" t="e">
        <f>団体登録内容!#REF!</f>
        <v>#REF!</v>
      </c>
      <c r="AL62" s="72" t="e">
        <f>団体登録内容!#REF!</f>
        <v>#REF!</v>
      </c>
      <c r="AM62" s="72" t="e">
        <f>団体登録内容!#REF!</f>
        <v>#REF!</v>
      </c>
      <c r="AN62" s="72" t="e">
        <f>団体登録内容!#REF!</f>
        <v>#REF!</v>
      </c>
      <c r="AO62" s="72" t="e">
        <f>団体登録内容!#REF!</f>
        <v>#REF!</v>
      </c>
      <c r="AP62" s="72" t="e">
        <f>団体登録内容!#REF!</f>
        <v>#REF!</v>
      </c>
      <c r="AQ62" s="72" t="e">
        <f>団体登録内容!#REF!</f>
        <v>#REF!</v>
      </c>
      <c r="AR62" s="72" t="e">
        <f>団体登録内容!#REF!</f>
        <v>#REF!</v>
      </c>
      <c r="AS62" s="72" t="e">
        <f>団体登録内容!#REF!</f>
        <v>#REF!</v>
      </c>
      <c r="AT62" s="72" t="e">
        <f>団体登録内容!#REF!</f>
        <v>#REF!</v>
      </c>
      <c r="AU62" s="72" t="e">
        <f>団体登録内容!#REF!</f>
        <v>#REF!</v>
      </c>
      <c r="AV62" s="72" t="e">
        <f>団体登録内容!#REF!</f>
        <v>#REF!</v>
      </c>
      <c r="AW62" s="72" t="e">
        <f>団体登録内容!#REF!</f>
        <v>#REF!</v>
      </c>
      <c r="AX62" s="72" t="e">
        <f>団体登録内容!#REF!</f>
        <v>#REF!</v>
      </c>
      <c r="AY62" s="72" t="e">
        <f>団体登録内容!#REF!</f>
        <v>#REF!</v>
      </c>
      <c r="AZ62" s="72" t="e">
        <f>団体登録内容!#REF!</f>
        <v>#REF!</v>
      </c>
      <c r="BA62" s="72" t="e">
        <f>団体登録内容!#REF!</f>
        <v>#REF!</v>
      </c>
      <c r="BB62" s="72" t="e">
        <f>団体登録内容!#REF!</f>
        <v>#REF!</v>
      </c>
      <c r="BC62" s="72" t="e">
        <f>団体登録内容!#REF!</f>
        <v>#REF!</v>
      </c>
      <c r="BD62" s="72" t="e">
        <f>団体登録内容!#REF!</f>
        <v>#REF!</v>
      </c>
      <c r="BE62" s="72" t="e">
        <f>団体登録内容!#REF!</f>
        <v>#REF!</v>
      </c>
    </row>
    <row r="63" spans="1:57" x14ac:dyDescent="0.15">
      <c r="A63" s="72" t="e">
        <f>団体登録内容!#REF!</f>
        <v>#REF!</v>
      </c>
      <c r="B63" s="72" t="e">
        <f>団体登録内容!#REF!</f>
        <v>#REF!</v>
      </c>
      <c r="C63" s="72" t="e">
        <f>団体登録内容!#REF!</f>
        <v>#REF!</v>
      </c>
      <c r="D63" s="72" t="e">
        <f>団体登録内容!#REF!</f>
        <v>#REF!</v>
      </c>
      <c r="E63" s="72" t="e">
        <f>団体登録内容!#REF!</f>
        <v>#REF!</v>
      </c>
      <c r="F63" s="72" t="e">
        <f>団体登録内容!#REF!</f>
        <v>#REF!</v>
      </c>
      <c r="G63" s="72" t="e">
        <f>団体登録内容!#REF!</f>
        <v>#REF!</v>
      </c>
      <c r="H63" s="72" t="e">
        <f>団体登録内容!#REF!</f>
        <v>#REF!</v>
      </c>
      <c r="I63" s="72" t="e">
        <f>団体登録内容!#REF!</f>
        <v>#REF!</v>
      </c>
      <c r="J63" s="72" t="e">
        <f>団体登録内容!#REF!</f>
        <v>#REF!</v>
      </c>
      <c r="K63" s="72" t="e">
        <f>団体登録内容!#REF!</f>
        <v>#REF!</v>
      </c>
      <c r="L63" s="72" t="e">
        <f>団体登録内容!#REF!</f>
        <v>#REF!</v>
      </c>
      <c r="M63" s="72" t="e">
        <f>団体登録内容!#REF!</f>
        <v>#REF!</v>
      </c>
      <c r="N63" s="72" t="e">
        <f>団体登録内容!#REF!</f>
        <v>#REF!</v>
      </c>
      <c r="O63" s="72" t="e">
        <f>団体登録内容!#REF!</f>
        <v>#REF!</v>
      </c>
      <c r="P63" s="72" t="e">
        <f>団体登録内容!#REF!</f>
        <v>#REF!</v>
      </c>
      <c r="Q63" s="72" t="e">
        <f>団体登録内容!#REF!</f>
        <v>#REF!</v>
      </c>
      <c r="R63" s="72" t="e">
        <f>団体登録内容!#REF!</f>
        <v>#REF!</v>
      </c>
      <c r="S63" s="72" t="e">
        <f>団体登録内容!#REF!</f>
        <v>#REF!</v>
      </c>
      <c r="T63" s="72" t="e">
        <f>団体登録内容!#REF!</f>
        <v>#REF!</v>
      </c>
      <c r="U63" s="72" t="e">
        <f>団体登録内容!#REF!</f>
        <v>#REF!</v>
      </c>
      <c r="V63" s="72" t="e">
        <f>団体登録内容!#REF!</f>
        <v>#REF!</v>
      </c>
      <c r="W63" s="72" t="e">
        <f>団体登録内容!#REF!</f>
        <v>#REF!</v>
      </c>
      <c r="X63" s="72" t="e">
        <f>団体登録内容!#REF!</f>
        <v>#REF!</v>
      </c>
      <c r="Y63" s="72" t="e">
        <f>団体登録内容!#REF!</f>
        <v>#REF!</v>
      </c>
      <c r="Z63" s="72" t="e">
        <f>団体登録内容!#REF!</f>
        <v>#REF!</v>
      </c>
      <c r="AA63" s="72" t="e">
        <f>団体登録内容!#REF!</f>
        <v>#REF!</v>
      </c>
      <c r="AB63" s="72" t="e">
        <f>団体登録内容!#REF!</f>
        <v>#REF!</v>
      </c>
      <c r="AC63" s="72" t="e">
        <f>団体登録内容!#REF!</f>
        <v>#REF!</v>
      </c>
      <c r="AD63" s="72" t="e">
        <f>団体登録内容!#REF!</f>
        <v>#REF!</v>
      </c>
      <c r="AE63" s="72" t="e">
        <f>団体登録内容!#REF!</f>
        <v>#REF!</v>
      </c>
      <c r="AF63" s="72" t="e">
        <f>団体登録内容!#REF!</f>
        <v>#REF!</v>
      </c>
      <c r="AG63" s="72" t="e">
        <f>団体登録内容!#REF!</f>
        <v>#REF!</v>
      </c>
      <c r="AH63" s="72" t="e">
        <f>団体登録内容!#REF!</f>
        <v>#REF!</v>
      </c>
      <c r="AI63" s="72" t="e">
        <f>団体登録内容!#REF!</f>
        <v>#REF!</v>
      </c>
      <c r="AJ63" s="72" t="e">
        <f>団体登録内容!#REF!</f>
        <v>#REF!</v>
      </c>
      <c r="AK63" s="72" t="e">
        <f>団体登録内容!#REF!</f>
        <v>#REF!</v>
      </c>
      <c r="AL63" s="72" t="e">
        <f>団体登録内容!#REF!</f>
        <v>#REF!</v>
      </c>
      <c r="AM63" s="72" t="e">
        <f>団体登録内容!#REF!</f>
        <v>#REF!</v>
      </c>
      <c r="AN63" s="72" t="e">
        <f>団体登録内容!#REF!</f>
        <v>#REF!</v>
      </c>
      <c r="AO63" s="72" t="e">
        <f>団体登録内容!#REF!</f>
        <v>#REF!</v>
      </c>
      <c r="AP63" s="72" t="e">
        <f>団体登録内容!#REF!</f>
        <v>#REF!</v>
      </c>
      <c r="AQ63" s="72" t="e">
        <f>団体登録内容!#REF!</f>
        <v>#REF!</v>
      </c>
      <c r="AR63" s="72" t="e">
        <f>団体登録内容!#REF!</f>
        <v>#REF!</v>
      </c>
      <c r="AS63" s="72" t="e">
        <f>団体登録内容!#REF!</f>
        <v>#REF!</v>
      </c>
      <c r="AT63" s="72" t="e">
        <f>団体登録内容!#REF!</f>
        <v>#REF!</v>
      </c>
      <c r="AU63" s="72" t="e">
        <f>団体登録内容!#REF!</f>
        <v>#REF!</v>
      </c>
      <c r="AV63" s="72" t="e">
        <f>団体登録内容!#REF!</f>
        <v>#REF!</v>
      </c>
      <c r="AW63" s="72" t="e">
        <f>団体登録内容!#REF!</f>
        <v>#REF!</v>
      </c>
      <c r="AX63" s="72" t="e">
        <f>団体登録内容!#REF!</f>
        <v>#REF!</v>
      </c>
      <c r="AY63" s="72" t="e">
        <f>団体登録内容!#REF!</f>
        <v>#REF!</v>
      </c>
      <c r="AZ63" s="72" t="e">
        <f>団体登録内容!#REF!</f>
        <v>#REF!</v>
      </c>
      <c r="BA63" s="72" t="e">
        <f>団体登録内容!#REF!</f>
        <v>#REF!</v>
      </c>
      <c r="BB63" s="72" t="e">
        <f>団体登録内容!#REF!</f>
        <v>#REF!</v>
      </c>
      <c r="BC63" s="72" t="e">
        <f>団体登録内容!#REF!</f>
        <v>#REF!</v>
      </c>
      <c r="BD63" s="72" t="e">
        <f>団体登録内容!#REF!</f>
        <v>#REF!</v>
      </c>
      <c r="BE63" s="72" t="e">
        <f>団体登録内容!#REF!</f>
        <v>#REF!</v>
      </c>
    </row>
    <row r="64" spans="1:57" x14ac:dyDescent="0.15">
      <c r="A64" s="72" t="e">
        <f>団体登録内容!#REF!</f>
        <v>#REF!</v>
      </c>
      <c r="B64" s="72" t="e">
        <f>団体登録内容!#REF!</f>
        <v>#REF!</v>
      </c>
      <c r="C64" s="72" t="e">
        <f>団体登録内容!#REF!</f>
        <v>#REF!</v>
      </c>
      <c r="D64" s="72" t="e">
        <f>団体登録内容!#REF!</f>
        <v>#REF!</v>
      </c>
      <c r="E64" s="72" t="e">
        <f>団体登録内容!#REF!</f>
        <v>#REF!</v>
      </c>
      <c r="F64" s="72" t="e">
        <f>団体登録内容!#REF!</f>
        <v>#REF!</v>
      </c>
      <c r="G64" s="72" t="e">
        <f>団体登録内容!#REF!</f>
        <v>#REF!</v>
      </c>
      <c r="H64" s="72" t="e">
        <f>団体登録内容!#REF!</f>
        <v>#REF!</v>
      </c>
      <c r="I64" s="72" t="e">
        <f>団体登録内容!#REF!</f>
        <v>#REF!</v>
      </c>
      <c r="J64" s="72" t="e">
        <f>団体登録内容!#REF!</f>
        <v>#REF!</v>
      </c>
      <c r="K64" s="72" t="e">
        <f>団体登録内容!#REF!</f>
        <v>#REF!</v>
      </c>
      <c r="L64" s="72" t="e">
        <f>団体登録内容!#REF!</f>
        <v>#REF!</v>
      </c>
      <c r="M64" s="72" t="e">
        <f>団体登録内容!#REF!</f>
        <v>#REF!</v>
      </c>
      <c r="N64" s="72" t="e">
        <f>団体登録内容!#REF!</f>
        <v>#REF!</v>
      </c>
      <c r="O64" s="72" t="e">
        <f>団体登録内容!#REF!</f>
        <v>#REF!</v>
      </c>
      <c r="P64" s="72" t="e">
        <f>団体登録内容!#REF!</f>
        <v>#REF!</v>
      </c>
      <c r="Q64" s="72" t="e">
        <f>団体登録内容!#REF!</f>
        <v>#REF!</v>
      </c>
      <c r="R64" s="72" t="e">
        <f>団体登録内容!#REF!</f>
        <v>#REF!</v>
      </c>
      <c r="S64" s="72" t="e">
        <f>団体登録内容!#REF!</f>
        <v>#REF!</v>
      </c>
      <c r="T64" s="72" t="e">
        <f>団体登録内容!#REF!</f>
        <v>#REF!</v>
      </c>
      <c r="U64" s="72" t="e">
        <f>団体登録内容!#REF!</f>
        <v>#REF!</v>
      </c>
      <c r="V64" s="72" t="e">
        <f>団体登録内容!#REF!</f>
        <v>#REF!</v>
      </c>
      <c r="W64" s="72" t="e">
        <f>団体登録内容!#REF!</f>
        <v>#REF!</v>
      </c>
      <c r="X64" s="72" t="e">
        <f>団体登録内容!#REF!</f>
        <v>#REF!</v>
      </c>
      <c r="Y64" s="72" t="e">
        <f>団体登録内容!#REF!</f>
        <v>#REF!</v>
      </c>
      <c r="Z64" s="72" t="e">
        <f>団体登録内容!#REF!</f>
        <v>#REF!</v>
      </c>
      <c r="AA64" s="72" t="e">
        <f>団体登録内容!#REF!</f>
        <v>#REF!</v>
      </c>
      <c r="AB64" s="72" t="e">
        <f>団体登録内容!#REF!</f>
        <v>#REF!</v>
      </c>
      <c r="AC64" s="72" t="e">
        <f>団体登録内容!#REF!</f>
        <v>#REF!</v>
      </c>
      <c r="AD64" s="72" t="e">
        <f>団体登録内容!#REF!</f>
        <v>#REF!</v>
      </c>
      <c r="AE64" s="72" t="e">
        <f>団体登録内容!#REF!</f>
        <v>#REF!</v>
      </c>
      <c r="AF64" s="72" t="e">
        <f>団体登録内容!#REF!</f>
        <v>#REF!</v>
      </c>
      <c r="AG64" s="72" t="e">
        <f>団体登録内容!#REF!</f>
        <v>#REF!</v>
      </c>
      <c r="AH64" s="72" t="e">
        <f>団体登録内容!#REF!</f>
        <v>#REF!</v>
      </c>
      <c r="AI64" s="72" t="e">
        <f>団体登録内容!#REF!</f>
        <v>#REF!</v>
      </c>
      <c r="AJ64" s="72" t="e">
        <f>団体登録内容!#REF!</f>
        <v>#REF!</v>
      </c>
      <c r="AK64" s="72" t="e">
        <f>団体登録内容!#REF!</f>
        <v>#REF!</v>
      </c>
      <c r="AL64" s="72" t="e">
        <f>団体登録内容!#REF!</f>
        <v>#REF!</v>
      </c>
      <c r="AM64" s="72" t="e">
        <f>団体登録内容!#REF!</f>
        <v>#REF!</v>
      </c>
      <c r="AN64" s="72" t="e">
        <f>団体登録内容!#REF!</f>
        <v>#REF!</v>
      </c>
      <c r="AO64" s="72" t="e">
        <f>団体登録内容!#REF!</f>
        <v>#REF!</v>
      </c>
      <c r="AP64" s="72" t="e">
        <f>団体登録内容!#REF!</f>
        <v>#REF!</v>
      </c>
      <c r="AQ64" s="72" t="e">
        <f>団体登録内容!#REF!</f>
        <v>#REF!</v>
      </c>
      <c r="AR64" s="72" t="e">
        <f>団体登録内容!#REF!</f>
        <v>#REF!</v>
      </c>
      <c r="AS64" s="72" t="e">
        <f>団体登録内容!#REF!</f>
        <v>#REF!</v>
      </c>
      <c r="AT64" s="72" t="e">
        <f>団体登録内容!#REF!</f>
        <v>#REF!</v>
      </c>
      <c r="AU64" s="72" t="e">
        <f>団体登録内容!#REF!</f>
        <v>#REF!</v>
      </c>
      <c r="AV64" s="72" t="e">
        <f>団体登録内容!#REF!</f>
        <v>#REF!</v>
      </c>
      <c r="AW64" s="72" t="e">
        <f>団体登録内容!#REF!</f>
        <v>#REF!</v>
      </c>
      <c r="AX64" s="72" t="e">
        <f>団体登録内容!#REF!</f>
        <v>#REF!</v>
      </c>
      <c r="AY64" s="72" t="e">
        <f>団体登録内容!#REF!</f>
        <v>#REF!</v>
      </c>
      <c r="AZ64" s="72" t="e">
        <f>団体登録内容!#REF!</f>
        <v>#REF!</v>
      </c>
      <c r="BA64" s="72" t="e">
        <f>団体登録内容!#REF!</f>
        <v>#REF!</v>
      </c>
      <c r="BB64" s="72" t="e">
        <f>団体登録内容!#REF!</f>
        <v>#REF!</v>
      </c>
      <c r="BC64" s="72" t="e">
        <f>団体登録内容!#REF!</f>
        <v>#REF!</v>
      </c>
      <c r="BD64" s="72" t="e">
        <f>団体登録内容!#REF!</f>
        <v>#REF!</v>
      </c>
      <c r="BE64" s="72" t="e">
        <f>団体登録内容!#REF!</f>
        <v>#REF!</v>
      </c>
    </row>
    <row r="65" spans="1:57" x14ac:dyDescent="0.15">
      <c r="A65" s="72" t="e">
        <f>団体登録内容!#REF!</f>
        <v>#REF!</v>
      </c>
      <c r="B65" s="72" t="e">
        <f>団体登録内容!#REF!</f>
        <v>#REF!</v>
      </c>
      <c r="C65" s="72" t="e">
        <f>団体登録内容!#REF!</f>
        <v>#REF!</v>
      </c>
      <c r="D65" s="72" t="e">
        <f>団体登録内容!#REF!</f>
        <v>#REF!</v>
      </c>
      <c r="E65" s="72" t="e">
        <f>団体登録内容!#REF!</f>
        <v>#REF!</v>
      </c>
      <c r="F65" s="72" t="e">
        <f>団体登録内容!#REF!</f>
        <v>#REF!</v>
      </c>
      <c r="G65" s="72" t="e">
        <f>団体登録内容!#REF!</f>
        <v>#REF!</v>
      </c>
      <c r="H65" s="72" t="e">
        <f>団体登録内容!#REF!</f>
        <v>#REF!</v>
      </c>
      <c r="I65" s="72" t="e">
        <f>団体登録内容!#REF!</f>
        <v>#REF!</v>
      </c>
      <c r="J65" s="72" t="e">
        <f>団体登録内容!#REF!</f>
        <v>#REF!</v>
      </c>
      <c r="K65" s="72" t="e">
        <f>団体登録内容!#REF!</f>
        <v>#REF!</v>
      </c>
      <c r="L65" s="72" t="e">
        <f>団体登録内容!#REF!</f>
        <v>#REF!</v>
      </c>
      <c r="M65" s="72" t="e">
        <f>団体登録内容!#REF!</f>
        <v>#REF!</v>
      </c>
      <c r="N65" s="72" t="e">
        <f>団体登録内容!#REF!</f>
        <v>#REF!</v>
      </c>
      <c r="O65" s="72" t="e">
        <f>団体登録内容!#REF!</f>
        <v>#REF!</v>
      </c>
      <c r="P65" s="72" t="e">
        <f>団体登録内容!#REF!</f>
        <v>#REF!</v>
      </c>
      <c r="Q65" s="72" t="e">
        <f>団体登録内容!#REF!</f>
        <v>#REF!</v>
      </c>
      <c r="R65" s="72" t="e">
        <f>団体登録内容!#REF!</f>
        <v>#REF!</v>
      </c>
      <c r="S65" s="72" t="e">
        <f>団体登録内容!#REF!</f>
        <v>#REF!</v>
      </c>
      <c r="T65" s="72" t="e">
        <f>団体登録内容!#REF!</f>
        <v>#REF!</v>
      </c>
      <c r="U65" s="72" t="e">
        <f>団体登録内容!#REF!</f>
        <v>#REF!</v>
      </c>
      <c r="V65" s="72" t="e">
        <f>団体登録内容!#REF!</f>
        <v>#REF!</v>
      </c>
      <c r="W65" s="72" t="e">
        <f>団体登録内容!#REF!</f>
        <v>#REF!</v>
      </c>
      <c r="X65" s="72" t="e">
        <f>団体登録内容!#REF!</f>
        <v>#REF!</v>
      </c>
      <c r="Y65" s="72" t="e">
        <f>団体登録内容!#REF!</f>
        <v>#REF!</v>
      </c>
      <c r="Z65" s="72" t="e">
        <f>団体登録内容!#REF!</f>
        <v>#REF!</v>
      </c>
      <c r="AA65" s="72" t="e">
        <f>団体登録内容!#REF!</f>
        <v>#REF!</v>
      </c>
      <c r="AB65" s="72" t="e">
        <f>団体登録内容!#REF!</f>
        <v>#REF!</v>
      </c>
      <c r="AC65" s="72" t="e">
        <f>団体登録内容!#REF!</f>
        <v>#REF!</v>
      </c>
      <c r="AD65" s="72" t="e">
        <f>団体登録内容!#REF!</f>
        <v>#REF!</v>
      </c>
      <c r="AE65" s="72" t="e">
        <f>団体登録内容!#REF!</f>
        <v>#REF!</v>
      </c>
      <c r="AF65" s="72" t="e">
        <f>団体登録内容!#REF!</f>
        <v>#REF!</v>
      </c>
      <c r="AG65" s="72" t="e">
        <f>団体登録内容!#REF!</f>
        <v>#REF!</v>
      </c>
      <c r="AH65" s="72" t="e">
        <f>団体登録内容!#REF!</f>
        <v>#REF!</v>
      </c>
      <c r="AI65" s="72" t="e">
        <f>団体登録内容!#REF!</f>
        <v>#REF!</v>
      </c>
      <c r="AJ65" s="72" t="e">
        <f>団体登録内容!#REF!</f>
        <v>#REF!</v>
      </c>
      <c r="AK65" s="72" t="e">
        <f>団体登録内容!#REF!</f>
        <v>#REF!</v>
      </c>
      <c r="AL65" s="72" t="e">
        <f>団体登録内容!#REF!</f>
        <v>#REF!</v>
      </c>
      <c r="AM65" s="72" t="e">
        <f>団体登録内容!#REF!</f>
        <v>#REF!</v>
      </c>
      <c r="AN65" s="72" t="e">
        <f>団体登録内容!#REF!</f>
        <v>#REF!</v>
      </c>
      <c r="AO65" s="72" t="e">
        <f>団体登録内容!#REF!</f>
        <v>#REF!</v>
      </c>
      <c r="AP65" s="72" t="e">
        <f>団体登録内容!#REF!</f>
        <v>#REF!</v>
      </c>
      <c r="AQ65" s="72" t="e">
        <f>団体登録内容!#REF!</f>
        <v>#REF!</v>
      </c>
      <c r="AR65" s="72" t="e">
        <f>団体登録内容!#REF!</f>
        <v>#REF!</v>
      </c>
      <c r="AS65" s="72" t="e">
        <f>団体登録内容!#REF!</f>
        <v>#REF!</v>
      </c>
      <c r="AT65" s="72" t="e">
        <f>団体登録内容!#REF!</f>
        <v>#REF!</v>
      </c>
      <c r="AU65" s="72" t="e">
        <f>団体登録内容!#REF!</f>
        <v>#REF!</v>
      </c>
      <c r="AV65" s="72" t="e">
        <f>団体登録内容!#REF!</f>
        <v>#REF!</v>
      </c>
      <c r="AW65" s="72" t="e">
        <f>団体登録内容!#REF!</f>
        <v>#REF!</v>
      </c>
      <c r="AX65" s="72" t="e">
        <f>団体登録内容!#REF!</f>
        <v>#REF!</v>
      </c>
      <c r="AY65" s="72" t="e">
        <f>団体登録内容!#REF!</f>
        <v>#REF!</v>
      </c>
      <c r="AZ65" s="72" t="e">
        <f>団体登録内容!#REF!</f>
        <v>#REF!</v>
      </c>
      <c r="BA65" s="72" t="e">
        <f>団体登録内容!#REF!</f>
        <v>#REF!</v>
      </c>
      <c r="BB65" s="72" t="e">
        <f>団体登録内容!#REF!</f>
        <v>#REF!</v>
      </c>
      <c r="BC65" s="72" t="e">
        <f>団体登録内容!#REF!</f>
        <v>#REF!</v>
      </c>
      <c r="BD65" s="72" t="e">
        <f>団体登録内容!#REF!</f>
        <v>#REF!</v>
      </c>
      <c r="BE65" s="72" t="e">
        <f>団体登録内容!#REF!</f>
        <v>#REF!</v>
      </c>
    </row>
    <row r="66" spans="1:57" x14ac:dyDescent="0.15">
      <c r="A66" s="72" t="e">
        <f>団体登録内容!#REF!</f>
        <v>#REF!</v>
      </c>
      <c r="B66" s="72" t="e">
        <f>団体登録内容!#REF!</f>
        <v>#REF!</v>
      </c>
      <c r="C66" s="72" t="e">
        <f>団体登録内容!#REF!</f>
        <v>#REF!</v>
      </c>
      <c r="D66" s="72" t="e">
        <f>団体登録内容!#REF!</f>
        <v>#REF!</v>
      </c>
      <c r="E66" s="72" t="e">
        <f>団体登録内容!#REF!</f>
        <v>#REF!</v>
      </c>
      <c r="F66" s="72" t="e">
        <f>団体登録内容!#REF!</f>
        <v>#REF!</v>
      </c>
      <c r="G66" s="72" t="e">
        <f>団体登録内容!#REF!</f>
        <v>#REF!</v>
      </c>
      <c r="H66" s="72" t="e">
        <f>団体登録内容!#REF!</f>
        <v>#REF!</v>
      </c>
      <c r="I66" s="72" t="e">
        <f>団体登録内容!#REF!</f>
        <v>#REF!</v>
      </c>
      <c r="J66" s="72" t="e">
        <f>団体登録内容!#REF!</f>
        <v>#REF!</v>
      </c>
      <c r="K66" s="72" t="e">
        <f>団体登録内容!#REF!</f>
        <v>#REF!</v>
      </c>
      <c r="L66" s="72" t="e">
        <f>団体登録内容!#REF!</f>
        <v>#REF!</v>
      </c>
      <c r="M66" s="72" t="e">
        <f>団体登録内容!#REF!</f>
        <v>#REF!</v>
      </c>
      <c r="N66" s="72" t="e">
        <f>団体登録内容!#REF!</f>
        <v>#REF!</v>
      </c>
      <c r="O66" s="72" t="e">
        <f>団体登録内容!#REF!</f>
        <v>#REF!</v>
      </c>
      <c r="P66" s="72" t="e">
        <f>団体登録内容!#REF!</f>
        <v>#REF!</v>
      </c>
      <c r="Q66" s="72" t="e">
        <f>団体登録内容!#REF!</f>
        <v>#REF!</v>
      </c>
      <c r="R66" s="72" t="e">
        <f>団体登録内容!#REF!</f>
        <v>#REF!</v>
      </c>
      <c r="S66" s="72" t="e">
        <f>団体登録内容!#REF!</f>
        <v>#REF!</v>
      </c>
      <c r="T66" s="72" t="e">
        <f>団体登録内容!#REF!</f>
        <v>#REF!</v>
      </c>
      <c r="U66" s="72" t="e">
        <f>団体登録内容!#REF!</f>
        <v>#REF!</v>
      </c>
      <c r="V66" s="72" t="e">
        <f>団体登録内容!#REF!</f>
        <v>#REF!</v>
      </c>
      <c r="W66" s="72" t="e">
        <f>団体登録内容!#REF!</f>
        <v>#REF!</v>
      </c>
      <c r="X66" s="72" t="e">
        <f>団体登録内容!#REF!</f>
        <v>#REF!</v>
      </c>
      <c r="Y66" s="72" t="e">
        <f>団体登録内容!#REF!</f>
        <v>#REF!</v>
      </c>
      <c r="Z66" s="72" t="e">
        <f>団体登録内容!#REF!</f>
        <v>#REF!</v>
      </c>
      <c r="AA66" s="72" t="e">
        <f>団体登録内容!#REF!</f>
        <v>#REF!</v>
      </c>
      <c r="AB66" s="72" t="e">
        <f>団体登録内容!#REF!</f>
        <v>#REF!</v>
      </c>
      <c r="AC66" s="72" t="e">
        <f>団体登録内容!#REF!</f>
        <v>#REF!</v>
      </c>
      <c r="AD66" s="72" t="e">
        <f>団体登録内容!#REF!</f>
        <v>#REF!</v>
      </c>
      <c r="AE66" s="72" t="e">
        <f>団体登録内容!#REF!</f>
        <v>#REF!</v>
      </c>
      <c r="AF66" s="72" t="e">
        <f>団体登録内容!#REF!</f>
        <v>#REF!</v>
      </c>
      <c r="AG66" s="72" t="e">
        <f>団体登録内容!#REF!</f>
        <v>#REF!</v>
      </c>
      <c r="AH66" s="72" t="e">
        <f>団体登録内容!#REF!</f>
        <v>#REF!</v>
      </c>
      <c r="AI66" s="72" t="e">
        <f>団体登録内容!#REF!</f>
        <v>#REF!</v>
      </c>
      <c r="AJ66" s="72" t="e">
        <f>団体登録内容!#REF!</f>
        <v>#REF!</v>
      </c>
      <c r="AK66" s="72" t="e">
        <f>団体登録内容!#REF!</f>
        <v>#REF!</v>
      </c>
      <c r="AL66" s="72" t="e">
        <f>団体登録内容!#REF!</f>
        <v>#REF!</v>
      </c>
      <c r="AM66" s="72" t="e">
        <f>団体登録内容!#REF!</f>
        <v>#REF!</v>
      </c>
      <c r="AN66" s="72" t="e">
        <f>団体登録内容!#REF!</f>
        <v>#REF!</v>
      </c>
      <c r="AO66" s="72" t="e">
        <f>団体登録内容!#REF!</f>
        <v>#REF!</v>
      </c>
      <c r="AP66" s="72" t="e">
        <f>団体登録内容!#REF!</f>
        <v>#REF!</v>
      </c>
      <c r="AQ66" s="72" t="e">
        <f>団体登録内容!#REF!</f>
        <v>#REF!</v>
      </c>
      <c r="AR66" s="72" t="e">
        <f>団体登録内容!#REF!</f>
        <v>#REF!</v>
      </c>
      <c r="AS66" s="72" t="e">
        <f>団体登録内容!#REF!</f>
        <v>#REF!</v>
      </c>
      <c r="AT66" s="72" t="e">
        <f>団体登録内容!#REF!</f>
        <v>#REF!</v>
      </c>
      <c r="AU66" s="72" t="e">
        <f>団体登録内容!#REF!</f>
        <v>#REF!</v>
      </c>
      <c r="AV66" s="72" t="e">
        <f>団体登録内容!#REF!</f>
        <v>#REF!</v>
      </c>
      <c r="AW66" s="72" t="e">
        <f>団体登録内容!#REF!</f>
        <v>#REF!</v>
      </c>
      <c r="AX66" s="72" t="e">
        <f>団体登録内容!#REF!</f>
        <v>#REF!</v>
      </c>
      <c r="AY66" s="72" t="e">
        <f>団体登録内容!#REF!</f>
        <v>#REF!</v>
      </c>
      <c r="AZ66" s="72" t="e">
        <f>団体登録内容!#REF!</f>
        <v>#REF!</v>
      </c>
      <c r="BA66" s="72" t="e">
        <f>団体登録内容!#REF!</f>
        <v>#REF!</v>
      </c>
      <c r="BB66" s="72" t="e">
        <f>団体登録内容!#REF!</f>
        <v>#REF!</v>
      </c>
      <c r="BC66" s="72" t="e">
        <f>団体登録内容!#REF!</f>
        <v>#REF!</v>
      </c>
      <c r="BD66" s="72" t="e">
        <f>団体登録内容!#REF!</f>
        <v>#REF!</v>
      </c>
      <c r="BE66" s="72" t="e">
        <f>団体登録内容!#REF!</f>
        <v>#REF!</v>
      </c>
    </row>
    <row r="67" spans="1:57" x14ac:dyDescent="0.15">
      <c r="A67" s="72" t="e">
        <f>団体登録内容!#REF!</f>
        <v>#REF!</v>
      </c>
      <c r="B67" s="72" t="e">
        <f>団体登録内容!#REF!</f>
        <v>#REF!</v>
      </c>
      <c r="C67" s="72" t="e">
        <f>団体登録内容!#REF!</f>
        <v>#REF!</v>
      </c>
      <c r="D67" s="72" t="e">
        <f>団体登録内容!#REF!</f>
        <v>#REF!</v>
      </c>
      <c r="E67" s="72" t="e">
        <f>団体登録内容!#REF!</f>
        <v>#REF!</v>
      </c>
      <c r="F67" s="72" t="e">
        <f>団体登録内容!#REF!</f>
        <v>#REF!</v>
      </c>
      <c r="G67" s="72" t="e">
        <f>団体登録内容!#REF!</f>
        <v>#REF!</v>
      </c>
      <c r="H67" s="72" t="e">
        <f>団体登録内容!#REF!</f>
        <v>#REF!</v>
      </c>
      <c r="I67" s="72" t="e">
        <f>団体登録内容!#REF!</f>
        <v>#REF!</v>
      </c>
      <c r="J67" s="72" t="e">
        <f>団体登録内容!#REF!</f>
        <v>#REF!</v>
      </c>
      <c r="K67" s="72" t="e">
        <f>団体登録内容!#REF!</f>
        <v>#REF!</v>
      </c>
      <c r="L67" s="72" t="e">
        <f>団体登録内容!#REF!</f>
        <v>#REF!</v>
      </c>
      <c r="M67" s="72" t="e">
        <f>団体登録内容!#REF!</f>
        <v>#REF!</v>
      </c>
      <c r="N67" s="72" t="e">
        <f>団体登録内容!#REF!</f>
        <v>#REF!</v>
      </c>
      <c r="O67" s="72" t="e">
        <f>団体登録内容!#REF!</f>
        <v>#REF!</v>
      </c>
      <c r="P67" s="72" t="e">
        <f>団体登録内容!#REF!</f>
        <v>#REF!</v>
      </c>
      <c r="Q67" s="72" t="e">
        <f>団体登録内容!#REF!</f>
        <v>#REF!</v>
      </c>
      <c r="R67" s="72" t="e">
        <f>団体登録内容!#REF!</f>
        <v>#REF!</v>
      </c>
      <c r="S67" s="72" t="e">
        <f>団体登録内容!#REF!</f>
        <v>#REF!</v>
      </c>
      <c r="T67" s="72" t="e">
        <f>団体登録内容!#REF!</f>
        <v>#REF!</v>
      </c>
      <c r="U67" s="72" t="e">
        <f>団体登録内容!#REF!</f>
        <v>#REF!</v>
      </c>
      <c r="V67" s="72" t="e">
        <f>団体登録内容!#REF!</f>
        <v>#REF!</v>
      </c>
      <c r="W67" s="72" t="e">
        <f>団体登録内容!#REF!</f>
        <v>#REF!</v>
      </c>
      <c r="X67" s="72" t="e">
        <f>団体登録内容!#REF!</f>
        <v>#REF!</v>
      </c>
      <c r="Y67" s="72" t="e">
        <f>団体登録内容!#REF!</f>
        <v>#REF!</v>
      </c>
      <c r="Z67" s="72" t="e">
        <f>団体登録内容!#REF!</f>
        <v>#REF!</v>
      </c>
      <c r="AA67" s="72" t="e">
        <f>団体登録内容!#REF!</f>
        <v>#REF!</v>
      </c>
      <c r="AB67" s="72" t="e">
        <f>団体登録内容!#REF!</f>
        <v>#REF!</v>
      </c>
      <c r="AC67" s="72" t="e">
        <f>団体登録内容!#REF!</f>
        <v>#REF!</v>
      </c>
      <c r="AD67" s="72" t="e">
        <f>団体登録内容!#REF!</f>
        <v>#REF!</v>
      </c>
      <c r="AE67" s="72" t="e">
        <f>団体登録内容!#REF!</f>
        <v>#REF!</v>
      </c>
      <c r="AF67" s="72" t="e">
        <f>団体登録内容!#REF!</f>
        <v>#REF!</v>
      </c>
      <c r="AG67" s="72" t="e">
        <f>団体登録内容!#REF!</f>
        <v>#REF!</v>
      </c>
      <c r="AH67" s="72" t="e">
        <f>団体登録内容!#REF!</f>
        <v>#REF!</v>
      </c>
      <c r="AI67" s="72" t="e">
        <f>団体登録内容!#REF!</f>
        <v>#REF!</v>
      </c>
      <c r="AJ67" s="72" t="e">
        <f>団体登録内容!#REF!</f>
        <v>#REF!</v>
      </c>
      <c r="AK67" s="72" t="e">
        <f>団体登録内容!#REF!</f>
        <v>#REF!</v>
      </c>
      <c r="AL67" s="72" t="e">
        <f>団体登録内容!#REF!</f>
        <v>#REF!</v>
      </c>
      <c r="AM67" s="72" t="e">
        <f>団体登録内容!#REF!</f>
        <v>#REF!</v>
      </c>
      <c r="AN67" s="72" t="e">
        <f>団体登録内容!#REF!</f>
        <v>#REF!</v>
      </c>
      <c r="AO67" s="72" t="e">
        <f>団体登録内容!#REF!</f>
        <v>#REF!</v>
      </c>
      <c r="AP67" s="72" t="e">
        <f>団体登録内容!#REF!</f>
        <v>#REF!</v>
      </c>
      <c r="AQ67" s="72" t="e">
        <f>団体登録内容!#REF!</f>
        <v>#REF!</v>
      </c>
      <c r="AR67" s="72" t="e">
        <f>団体登録内容!#REF!</f>
        <v>#REF!</v>
      </c>
      <c r="AS67" s="72" t="e">
        <f>団体登録内容!#REF!</f>
        <v>#REF!</v>
      </c>
      <c r="AT67" s="72" t="e">
        <f>団体登録内容!#REF!</f>
        <v>#REF!</v>
      </c>
      <c r="AU67" s="72" t="e">
        <f>団体登録内容!#REF!</f>
        <v>#REF!</v>
      </c>
      <c r="AV67" s="72" t="e">
        <f>団体登録内容!#REF!</f>
        <v>#REF!</v>
      </c>
      <c r="AW67" s="72" t="e">
        <f>団体登録内容!#REF!</f>
        <v>#REF!</v>
      </c>
      <c r="AX67" s="72" t="e">
        <f>団体登録内容!#REF!</f>
        <v>#REF!</v>
      </c>
      <c r="AY67" s="72" t="e">
        <f>団体登録内容!#REF!</f>
        <v>#REF!</v>
      </c>
      <c r="AZ67" s="72" t="e">
        <f>団体登録内容!#REF!</f>
        <v>#REF!</v>
      </c>
      <c r="BA67" s="72" t="e">
        <f>団体登録内容!#REF!</f>
        <v>#REF!</v>
      </c>
      <c r="BB67" s="72" t="e">
        <f>団体登録内容!#REF!</f>
        <v>#REF!</v>
      </c>
      <c r="BC67" s="72" t="e">
        <f>団体登録内容!#REF!</f>
        <v>#REF!</v>
      </c>
      <c r="BD67" s="72" t="e">
        <f>団体登録内容!#REF!</f>
        <v>#REF!</v>
      </c>
      <c r="BE67" s="72" t="e">
        <f>団体登録内容!#REF!</f>
        <v>#REF!</v>
      </c>
    </row>
    <row r="68" spans="1:57" x14ac:dyDescent="0.15">
      <c r="A68" s="72" t="e">
        <f>団体登録内容!#REF!</f>
        <v>#REF!</v>
      </c>
      <c r="B68" s="72" t="e">
        <f>団体登録内容!#REF!</f>
        <v>#REF!</v>
      </c>
      <c r="C68" s="72" t="e">
        <f>団体登録内容!#REF!</f>
        <v>#REF!</v>
      </c>
      <c r="D68" s="72" t="e">
        <f>団体登録内容!#REF!</f>
        <v>#REF!</v>
      </c>
      <c r="E68" s="72" t="e">
        <f>団体登録内容!#REF!</f>
        <v>#REF!</v>
      </c>
      <c r="F68" s="72" t="e">
        <f>団体登録内容!#REF!</f>
        <v>#REF!</v>
      </c>
      <c r="G68" s="72" t="e">
        <f>団体登録内容!#REF!</f>
        <v>#REF!</v>
      </c>
      <c r="H68" s="72" t="e">
        <f>団体登録内容!#REF!</f>
        <v>#REF!</v>
      </c>
      <c r="I68" s="72" t="e">
        <f>団体登録内容!#REF!</f>
        <v>#REF!</v>
      </c>
      <c r="J68" s="72" t="e">
        <f>団体登録内容!#REF!</f>
        <v>#REF!</v>
      </c>
      <c r="K68" s="72" t="e">
        <f>団体登録内容!#REF!</f>
        <v>#REF!</v>
      </c>
      <c r="L68" s="72" t="e">
        <f>団体登録内容!#REF!</f>
        <v>#REF!</v>
      </c>
      <c r="M68" s="72" t="e">
        <f>団体登録内容!#REF!</f>
        <v>#REF!</v>
      </c>
      <c r="N68" s="72" t="e">
        <f>団体登録内容!#REF!</f>
        <v>#REF!</v>
      </c>
      <c r="O68" s="72" t="e">
        <f>団体登録内容!#REF!</f>
        <v>#REF!</v>
      </c>
      <c r="P68" s="72" t="e">
        <f>団体登録内容!#REF!</f>
        <v>#REF!</v>
      </c>
      <c r="Q68" s="72" t="e">
        <f>団体登録内容!#REF!</f>
        <v>#REF!</v>
      </c>
      <c r="R68" s="72" t="e">
        <f>団体登録内容!#REF!</f>
        <v>#REF!</v>
      </c>
      <c r="S68" s="72" t="e">
        <f>団体登録内容!#REF!</f>
        <v>#REF!</v>
      </c>
      <c r="T68" s="72" t="e">
        <f>団体登録内容!#REF!</f>
        <v>#REF!</v>
      </c>
      <c r="U68" s="72" t="e">
        <f>団体登録内容!#REF!</f>
        <v>#REF!</v>
      </c>
      <c r="V68" s="72" t="e">
        <f>団体登録内容!#REF!</f>
        <v>#REF!</v>
      </c>
      <c r="W68" s="72" t="e">
        <f>団体登録内容!#REF!</f>
        <v>#REF!</v>
      </c>
      <c r="X68" s="72" t="e">
        <f>団体登録内容!#REF!</f>
        <v>#REF!</v>
      </c>
      <c r="Y68" s="72" t="e">
        <f>団体登録内容!#REF!</f>
        <v>#REF!</v>
      </c>
      <c r="Z68" s="72" t="e">
        <f>団体登録内容!#REF!</f>
        <v>#REF!</v>
      </c>
      <c r="AA68" s="72" t="e">
        <f>団体登録内容!#REF!</f>
        <v>#REF!</v>
      </c>
      <c r="AB68" s="72" t="e">
        <f>団体登録内容!#REF!</f>
        <v>#REF!</v>
      </c>
      <c r="AC68" s="72" t="e">
        <f>団体登録内容!#REF!</f>
        <v>#REF!</v>
      </c>
      <c r="AD68" s="72" t="e">
        <f>団体登録内容!#REF!</f>
        <v>#REF!</v>
      </c>
      <c r="AE68" s="72" t="e">
        <f>団体登録内容!#REF!</f>
        <v>#REF!</v>
      </c>
      <c r="AF68" s="72" t="e">
        <f>団体登録内容!#REF!</f>
        <v>#REF!</v>
      </c>
      <c r="AG68" s="72" t="e">
        <f>団体登録内容!#REF!</f>
        <v>#REF!</v>
      </c>
      <c r="AH68" s="72" t="e">
        <f>団体登録内容!#REF!</f>
        <v>#REF!</v>
      </c>
      <c r="AI68" s="72" t="e">
        <f>団体登録内容!#REF!</f>
        <v>#REF!</v>
      </c>
      <c r="AJ68" s="72" t="e">
        <f>団体登録内容!#REF!</f>
        <v>#REF!</v>
      </c>
      <c r="AK68" s="72" t="e">
        <f>団体登録内容!#REF!</f>
        <v>#REF!</v>
      </c>
      <c r="AL68" s="72" t="e">
        <f>団体登録内容!#REF!</f>
        <v>#REF!</v>
      </c>
      <c r="AM68" s="72" t="e">
        <f>団体登録内容!#REF!</f>
        <v>#REF!</v>
      </c>
      <c r="AN68" s="72" t="e">
        <f>団体登録内容!#REF!</f>
        <v>#REF!</v>
      </c>
      <c r="AO68" s="72" t="e">
        <f>団体登録内容!#REF!</f>
        <v>#REF!</v>
      </c>
      <c r="AP68" s="72" t="e">
        <f>団体登録内容!#REF!</f>
        <v>#REF!</v>
      </c>
      <c r="AQ68" s="72" t="e">
        <f>団体登録内容!#REF!</f>
        <v>#REF!</v>
      </c>
      <c r="AR68" s="72" t="e">
        <f>団体登録内容!#REF!</f>
        <v>#REF!</v>
      </c>
      <c r="AS68" s="72" t="e">
        <f>団体登録内容!#REF!</f>
        <v>#REF!</v>
      </c>
      <c r="AT68" s="72" t="e">
        <f>団体登録内容!#REF!</f>
        <v>#REF!</v>
      </c>
      <c r="AU68" s="72" t="e">
        <f>団体登録内容!#REF!</f>
        <v>#REF!</v>
      </c>
      <c r="AV68" s="72" t="e">
        <f>団体登録内容!#REF!</f>
        <v>#REF!</v>
      </c>
      <c r="AW68" s="72" t="e">
        <f>団体登録内容!#REF!</f>
        <v>#REF!</v>
      </c>
      <c r="AX68" s="72" t="e">
        <f>団体登録内容!#REF!</f>
        <v>#REF!</v>
      </c>
      <c r="AY68" s="72" t="e">
        <f>団体登録内容!#REF!</f>
        <v>#REF!</v>
      </c>
      <c r="AZ68" s="72" t="e">
        <f>団体登録内容!#REF!</f>
        <v>#REF!</v>
      </c>
      <c r="BA68" s="72" t="e">
        <f>団体登録内容!#REF!</f>
        <v>#REF!</v>
      </c>
      <c r="BB68" s="72" t="e">
        <f>団体登録内容!#REF!</f>
        <v>#REF!</v>
      </c>
      <c r="BC68" s="72" t="e">
        <f>団体登録内容!#REF!</f>
        <v>#REF!</v>
      </c>
      <c r="BD68" s="72" t="e">
        <f>団体登録内容!#REF!</f>
        <v>#REF!</v>
      </c>
      <c r="BE68" s="72" t="e">
        <f>団体登録内容!#REF!</f>
        <v>#REF!</v>
      </c>
    </row>
    <row r="69" spans="1:57" x14ac:dyDescent="0.15">
      <c r="A69" s="72" t="e">
        <f>団体登録内容!#REF!</f>
        <v>#REF!</v>
      </c>
      <c r="B69" s="72" t="e">
        <f>団体登録内容!#REF!</f>
        <v>#REF!</v>
      </c>
      <c r="C69" s="72" t="e">
        <f>団体登録内容!#REF!</f>
        <v>#REF!</v>
      </c>
      <c r="D69" s="72" t="e">
        <f>団体登録内容!#REF!</f>
        <v>#REF!</v>
      </c>
      <c r="E69" s="72" t="e">
        <f>団体登録内容!#REF!</f>
        <v>#REF!</v>
      </c>
      <c r="F69" s="72" t="e">
        <f>団体登録内容!#REF!</f>
        <v>#REF!</v>
      </c>
      <c r="G69" s="72" t="e">
        <f>団体登録内容!#REF!</f>
        <v>#REF!</v>
      </c>
      <c r="H69" s="72" t="e">
        <f>団体登録内容!#REF!</f>
        <v>#REF!</v>
      </c>
      <c r="I69" s="72" t="e">
        <f>団体登録内容!#REF!</f>
        <v>#REF!</v>
      </c>
      <c r="J69" s="72" t="e">
        <f>団体登録内容!#REF!</f>
        <v>#REF!</v>
      </c>
      <c r="K69" s="72" t="e">
        <f>団体登録内容!#REF!</f>
        <v>#REF!</v>
      </c>
      <c r="L69" s="72" t="e">
        <f>団体登録内容!#REF!</f>
        <v>#REF!</v>
      </c>
      <c r="M69" s="72" t="e">
        <f>団体登録内容!#REF!</f>
        <v>#REF!</v>
      </c>
      <c r="N69" s="72" t="e">
        <f>団体登録内容!#REF!</f>
        <v>#REF!</v>
      </c>
      <c r="O69" s="72" t="e">
        <f>団体登録内容!#REF!</f>
        <v>#REF!</v>
      </c>
      <c r="P69" s="72" t="e">
        <f>団体登録内容!#REF!</f>
        <v>#REF!</v>
      </c>
      <c r="Q69" s="72" t="e">
        <f>団体登録内容!#REF!</f>
        <v>#REF!</v>
      </c>
      <c r="R69" s="72" t="e">
        <f>団体登録内容!#REF!</f>
        <v>#REF!</v>
      </c>
      <c r="S69" s="72" t="e">
        <f>団体登録内容!#REF!</f>
        <v>#REF!</v>
      </c>
      <c r="T69" s="72" t="e">
        <f>団体登録内容!#REF!</f>
        <v>#REF!</v>
      </c>
      <c r="U69" s="72" t="e">
        <f>団体登録内容!#REF!</f>
        <v>#REF!</v>
      </c>
      <c r="V69" s="72" t="e">
        <f>団体登録内容!#REF!</f>
        <v>#REF!</v>
      </c>
      <c r="W69" s="72" t="e">
        <f>団体登録内容!#REF!</f>
        <v>#REF!</v>
      </c>
      <c r="X69" s="72" t="e">
        <f>団体登録内容!#REF!</f>
        <v>#REF!</v>
      </c>
      <c r="Y69" s="72" t="e">
        <f>団体登録内容!#REF!</f>
        <v>#REF!</v>
      </c>
      <c r="Z69" s="72" t="e">
        <f>団体登録内容!#REF!</f>
        <v>#REF!</v>
      </c>
      <c r="AA69" s="72" t="e">
        <f>団体登録内容!#REF!</f>
        <v>#REF!</v>
      </c>
      <c r="AB69" s="72" t="e">
        <f>団体登録内容!#REF!</f>
        <v>#REF!</v>
      </c>
      <c r="AC69" s="72" t="e">
        <f>団体登録内容!#REF!</f>
        <v>#REF!</v>
      </c>
      <c r="AD69" s="72" t="e">
        <f>団体登録内容!#REF!</f>
        <v>#REF!</v>
      </c>
      <c r="AE69" s="72" t="e">
        <f>団体登録内容!#REF!</f>
        <v>#REF!</v>
      </c>
      <c r="AF69" s="72" t="e">
        <f>団体登録内容!#REF!</f>
        <v>#REF!</v>
      </c>
      <c r="AG69" s="72" t="e">
        <f>団体登録内容!#REF!</f>
        <v>#REF!</v>
      </c>
      <c r="AH69" s="72" t="e">
        <f>団体登録内容!#REF!</f>
        <v>#REF!</v>
      </c>
      <c r="AI69" s="72" t="e">
        <f>団体登録内容!#REF!</f>
        <v>#REF!</v>
      </c>
      <c r="AJ69" s="72" t="e">
        <f>団体登録内容!#REF!</f>
        <v>#REF!</v>
      </c>
      <c r="AK69" s="72" t="e">
        <f>団体登録内容!#REF!</f>
        <v>#REF!</v>
      </c>
      <c r="AL69" s="72" t="e">
        <f>団体登録内容!#REF!</f>
        <v>#REF!</v>
      </c>
      <c r="AM69" s="72" t="e">
        <f>団体登録内容!#REF!</f>
        <v>#REF!</v>
      </c>
      <c r="AN69" s="72" t="e">
        <f>団体登録内容!#REF!</f>
        <v>#REF!</v>
      </c>
      <c r="AO69" s="72" t="e">
        <f>団体登録内容!#REF!</f>
        <v>#REF!</v>
      </c>
      <c r="AP69" s="72" t="e">
        <f>団体登録内容!#REF!</f>
        <v>#REF!</v>
      </c>
      <c r="AQ69" s="72" t="e">
        <f>団体登録内容!#REF!</f>
        <v>#REF!</v>
      </c>
      <c r="AR69" s="72" t="e">
        <f>団体登録内容!#REF!</f>
        <v>#REF!</v>
      </c>
      <c r="AS69" s="72" t="e">
        <f>団体登録内容!#REF!</f>
        <v>#REF!</v>
      </c>
      <c r="AT69" s="72" t="e">
        <f>団体登録内容!#REF!</f>
        <v>#REF!</v>
      </c>
      <c r="AU69" s="72" t="e">
        <f>団体登録内容!#REF!</f>
        <v>#REF!</v>
      </c>
      <c r="AV69" s="72" t="e">
        <f>団体登録内容!#REF!</f>
        <v>#REF!</v>
      </c>
      <c r="AW69" s="72" t="e">
        <f>団体登録内容!#REF!</f>
        <v>#REF!</v>
      </c>
      <c r="AX69" s="72" t="e">
        <f>団体登録内容!#REF!</f>
        <v>#REF!</v>
      </c>
      <c r="AY69" s="72" t="e">
        <f>団体登録内容!#REF!</f>
        <v>#REF!</v>
      </c>
      <c r="AZ69" s="72" t="e">
        <f>団体登録内容!#REF!</f>
        <v>#REF!</v>
      </c>
      <c r="BA69" s="72" t="e">
        <f>団体登録内容!#REF!</f>
        <v>#REF!</v>
      </c>
      <c r="BB69" s="72" t="e">
        <f>団体登録内容!#REF!</f>
        <v>#REF!</v>
      </c>
      <c r="BC69" s="72" t="e">
        <f>団体登録内容!#REF!</f>
        <v>#REF!</v>
      </c>
      <c r="BD69" s="72" t="e">
        <f>団体登録内容!#REF!</f>
        <v>#REF!</v>
      </c>
      <c r="BE69" s="72" t="e">
        <f>団体登録内容!#REF!</f>
        <v>#REF!</v>
      </c>
    </row>
    <row r="70" spans="1:57" x14ac:dyDescent="0.15">
      <c r="A70" s="72" t="e">
        <f>団体登録内容!#REF!</f>
        <v>#REF!</v>
      </c>
      <c r="B70" s="72" t="e">
        <f>団体登録内容!#REF!</f>
        <v>#REF!</v>
      </c>
      <c r="C70" s="72" t="e">
        <f>団体登録内容!#REF!</f>
        <v>#REF!</v>
      </c>
      <c r="D70" s="72" t="e">
        <f>団体登録内容!#REF!</f>
        <v>#REF!</v>
      </c>
      <c r="E70" s="72" t="e">
        <f>団体登録内容!#REF!</f>
        <v>#REF!</v>
      </c>
      <c r="F70" s="72" t="e">
        <f>団体登録内容!#REF!</f>
        <v>#REF!</v>
      </c>
      <c r="G70" s="72" t="e">
        <f>団体登録内容!#REF!</f>
        <v>#REF!</v>
      </c>
      <c r="H70" s="72" t="e">
        <f>団体登録内容!#REF!</f>
        <v>#REF!</v>
      </c>
      <c r="I70" s="72" t="e">
        <f>団体登録内容!#REF!</f>
        <v>#REF!</v>
      </c>
      <c r="J70" s="72" t="e">
        <f>団体登録内容!#REF!</f>
        <v>#REF!</v>
      </c>
      <c r="K70" s="72" t="e">
        <f>団体登録内容!#REF!</f>
        <v>#REF!</v>
      </c>
      <c r="L70" s="72" t="e">
        <f>団体登録内容!#REF!</f>
        <v>#REF!</v>
      </c>
      <c r="M70" s="72" t="e">
        <f>団体登録内容!#REF!</f>
        <v>#REF!</v>
      </c>
      <c r="N70" s="72" t="e">
        <f>団体登録内容!#REF!</f>
        <v>#REF!</v>
      </c>
      <c r="O70" s="72" t="e">
        <f>団体登録内容!#REF!</f>
        <v>#REF!</v>
      </c>
      <c r="P70" s="72" t="e">
        <f>団体登録内容!#REF!</f>
        <v>#REF!</v>
      </c>
      <c r="Q70" s="72" t="e">
        <f>団体登録内容!#REF!</f>
        <v>#REF!</v>
      </c>
      <c r="R70" s="72" t="e">
        <f>団体登録内容!#REF!</f>
        <v>#REF!</v>
      </c>
      <c r="S70" s="72" t="e">
        <f>団体登録内容!#REF!</f>
        <v>#REF!</v>
      </c>
      <c r="T70" s="72" t="e">
        <f>団体登録内容!#REF!</f>
        <v>#REF!</v>
      </c>
      <c r="U70" s="72" t="e">
        <f>団体登録内容!#REF!</f>
        <v>#REF!</v>
      </c>
      <c r="V70" s="72" t="e">
        <f>団体登録内容!#REF!</f>
        <v>#REF!</v>
      </c>
      <c r="W70" s="72" t="e">
        <f>団体登録内容!#REF!</f>
        <v>#REF!</v>
      </c>
      <c r="X70" s="72" t="e">
        <f>団体登録内容!#REF!</f>
        <v>#REF!</v>
      </c>
      <c r="Y70" s="72" t="e">
        <f>団体登録内容!#REF!</f>
        <v>#REF!</v>
      </c>
      <c r="Z70" s="72" t="e">
        <f>団体登録内容!#REF!</f>
        <v>#REF!</v>
      </c>
      <c r="AA70" s="72" t="e">
        <f>団体登録内容!#REF!</f>
        <v>#REF!</v>
      </c>
      <c r="AB70" s="72" t="e">
        <f>団体登録内容!#REF!</f>
        <v>#REF!</v>
      </c>
      <c r="AC70" s="72" t="e">
        <f>団体登録内容!#REF!</f>
        <v>#REF!</v>
      </c>
      <c r="AD70" s="72" t="e">
        <f>団体登録内容!#REF!</f>
        <v>#REF!</v>
      </c>
      <c r="AE70" s="72" t="e">
        <f>団体登録内容!#REF!</f>
        <v>#REF!</v>
      </c>
      <c r="AF70" s="72" t="e">
        <f>団体登録内容!#REF!</f>
        <v>#REF!</v>
      </c>
      <c r="AG70" s="72" t="e">
        <f>団体登録内容!#REF!</f>
        <v>#REF!</v>
      </c>
      <c r="AH70" s="72" t="e">
        <f>団体登録内容!#REF!</f>
        <v>#REF!</v>
      </c>
      <c r="AI70" s="72" t="e">
        <f>団体登録内容!#REF!</f>
        <v>#REF!</v>
      </c>
      <c r="AJ70" s="72" t="e">
        <f>団体登録内容!#REF!</f>
        <v>#REF!</v>
      </c>
      <c r="AK70" s="72" t="e">
        <f>団体登録内容!#REF!</f>
        <v>#REF!</v>
      </c>
      <c r="AL70" s="72" t="e">
        <f>団体登録内容!#REF!</f>
        <v>#REF!</v>
      </c>
      <c r="AM70" s="72" t="e">
        <f>団体登録内容!#REF!</f>
        <v>#REF!</v>
      </c>
      <c r="AN70" s="72" t="e">
        <f>団体登録内容!#REF!</f>
        <v>#REF!</v>
      </c>
      <c r="AO70" s="72" t="e">
        <f>団体登録内容!#REF!</f>
        <v>#REF!</v>
      </c>
      <c r="AP70" s="72" t="e">
        <f>団体登録内容!#REF!</f>
        <v>#REF!</v>
      </c>
      <c r="AQ70" s="72" t="e">
        <f>団体登録内容!#REF!</f>
        <v>#REF!</v>
      </c>
      <c r="AR70" s="72" t="e">
        <f>団体登録内容!#REF!</f>
        <v>#REF!</v>
      </c>
      <c r="AS70" s="72" t="e">
        <f>団体登録内容!#REF!</f>
        <v>#REF!</v>
      </c>
      <c r="AT70" s="72" t="e">
        <f>団体登録内容!#REF!</f>
        <v>#REF!</v>
      </c>
      <c r="AU70" s="72" t="e">
        <f>団体登録内容!#REF!</f>
        <v>#REF!</v>
      </c>
      <c r="AV70" s="72" t="e">
        <f>団体登録内容!#REF!</f>
        <v>#REF!</v>
      </c>
      <c r="AW70" s="72" t="e">
        <f>団体登録内容!#REF!</f>
        <v>#REF!</v>
      </c>
      <c r="AX70" s="72" t="e">
        <f>団体登録内容!#REF!</f>
        <v>#REF!</v>
      </c>
      <c r="AY70" s="72" t="e">
        <f>団体登録内容!#REF!</f>
        <v>#REF!</v>
      </c>
      <c r="AZ70" s="72" t="e">
        <f>団体登録内容!#REF!</f>
        <v>#REF!</v>
      </c>
      <c r="BA70" s="72" t="e">
        <f>団体登録内容!#REF!</f>
        <v>#REF!</v>
      </c>
      <c r="BB70" s="72" t="e">
        <f>団体登録内容!#REF!</f>
        <v>#REF!</v>
      </c>
      <c r="BC70" s="72" t="e">
        <f>団体登録内容!#REF!</f>
        <v>#REF!</v>
      </c>
      <c r="BD70" s="72" t="e">
        <f>団体登録内容!#REF!</f>
        <v>#REF!</v>
      </c>
      <c r="BE70" s="72" t="e">
        <f>団体登録内容!#REF!</f>
        <v>#REF!</v>
      </c>
    </row>
    <row r="71" spans="1:57" x14ac:dyDescent="0.15">
      <c r="A71" s="72" t="e">
        <f>団体登録内容!#REF!</f>
        <v>#REF!</v>
      </c>
      <c r="B71" s="72" t="e">
        <f>団体登録内容!#REF!</f>
        <v>#REF!</v>
      </c>
      <c r="C71" s="72" t="e">
        <f>団体登録内容!#REF!</f>
        <v>#REF!</v>
      </c>
      <c r="D71" s="72" t="e">
        <f>団体登録内容!#REF!</f>
        <v>#REF!</v>
      </c>
      <c r="E71" s="72" t="e">
        <f>団体登録内容!#REF!</f>
        <v>#REF!</v>
      </c>
      <c r="F71" s="72" t="e">
        <f>団体登録内容!#REF!</f>
        <v>#REF!</v>
      </c>
      <c r="G71" s="72" t="e">
        <f>団体登録内容!#REF!</f>
        <v>#REF!</v>
      </c>
      <c r="H71" s="72" t="e">
        <f>団体登録内容!#REF!</f>
        <v>#REF!</v>
      </c>
      <c r="I71" s="72" t="e">
        <f>団体登録内容!#REF!</f>
        <v>#REF!</v>
      </c>
      <c r="J71" s="72" t="e">
        <f>団体登録内容!#REF!</f>
        <v>#REF!</v>
      </c>
      <c r="K71" s="72" t="e">
        <f>団体登録内容!#REF!</f>
        <v>#REF!</v>
      </c>
      <c r="L71" s="72" t="e">
        <f>団体登録内容!#REF!</f>
        <v>#REF!</v>
      </c>
      <c r="M71" s="72" t="e">
        <f>団体登録内容!#REF!</f>
        <v>#REF!</v>
      </c>
      <c r="N71" s="72" t="e">
        <f>団体登録内容!#REF!</f>
        <v>#REF!</v>
      </c>
      <c r="O71" s="72" t="e">
        <f>団体登録内容!#REF!</f>
        <v>#REF!</v>
      </c>
      <c r="P71" s="72" t="e">
        <f>団体登録内容!#REF!</f>
        <v>#REF!</v>
      </c>
      <c r="Q71" s="72" t="e">
        <f>団体登録内容!#REF!</f>
        <v>#REF!</v>
      </c>
      <c r="R71" s="72" t="e">
        <f>団体登録内容!#REF!</f>
        <v>#REF!</v>
      </c>
      <c r="S71" s="72" t="e">
        <f>団体登録内容!#REF!</f>
        <v>#REF!</v>
      </c>
      <c r="T71" s="72" t="e">
        <f>団体登録内容!#REF!</f>
        <v>#REF!</v>
      </c>
      <c r="U71" s="72" t="e">
        <f>団体登録内容!#REF!</f>
        <v>#REF!</v>
      </c>
      <c r="V71" s="72" t="e">
        <f>団体登録内容!#REF!</f>
        <v>#REF!</v>
      </c>
      <c r="W71" s="72" t="e">
        <f>団体登録内容!#REF!</f>
        <v>#REF!</v>
      </c>
      <c r="X71" s="72" t="e">
        <f>団体登録内容!#REF!</f>
        <v>#REF!</v>
      </c>
      <c r="Y71" s="72" t="e">
        <f>団体登録内容!#REF!</f>
        <v>#REF!</v>
      </c>
      <c r="Z71" s="72" t="e">
        <f>団体登録内容!#REF!</f>
        <v>#REF!</v>
      </c>
      <c r="AA71" s="72" t="e">
        <f>団体登録内容!#REF!</f>
        <v>#REF!</v>
      </c>
      <c r="AB71" s="72" t="e">
        <f>団体登録内容!#REF!</f>
        <v>#REF!</v>
      </c>
      <c r="AC71" s="72" t="e">
        <f>団体登録内容!#REF!</f>
        <v>#REF!</v>
      </c>
      <c r="AD71" s="72" t="e">
        <f>団体登録内容!#REF!</f>
        <v>#REF!</v>
      </c>
      <c r="AE71" s="72" t="e">
        <f>団体登録内容!#REF!</f>
        <v>#REF!</v>
      </c>
      <c r="AF71" s="72" t="e">
        <f>団体登録内容!#REF!</f>
        <v>#REF!</v>
      </c>
      <c r="AG71" s="72" t="e">
        <f>団体登録内容!#REF!</f>
        <v>#REF!</v>
      </c>
      <c r="AH71" s="72" t="e">
        <f>団体登録内容!#REF!</f>
        <v>#REF!</v>
      </c>
      <c r="AI71" s="72" t="e">
        <f>団体登録内容!#REF!</f>
        <v>#REF!</v>
      </c>
      <c r="AJ71" s="72" t="e">
        <f>団体登録内容!#REF!</f>
        <v>#REF!</v>
      </c>
      <c r="AK71" s="72" t="e">
        <f>団体登録内容!#REF!</f>
        <v>#REF!</v>
      </c>
      <c r="AL71" s="72" t="e">
        <f>団体登録内容!#REF!</f>
        <v>#REF!</v>
      </c>
      <c r="AM71" s="72" t="e">
        <f>団体登録内容!#REF!</f>
        <v>#REF!</v>
      </c>
      <c r="AN71" s="72" t="e">
        <f>団体登録内容!#REF!</f>
        <v>#REF!</v>
      </c>
      <c r="AO71" s="72" t="e">
        <f>団体登録内容!#REF!</f>
        <v>#REF!</v>
      </c>
      <c r="AP71" s="72" t="e">
        <f>団体登録内容!#REF!</f>
        <v>#REF!</v>
      </c>
      <c r="AQ71" s="72" t="e">
        <f>団体登録内容!#REF!</f>
        <v>#REF!</v>
      </c>
      <c r="AR71" s="72" t="e">
        <f>団体登録内容!#REF!</f>
        <v>#REF!</v>
      </c>
      <c r="AS71" s="72" t="e">
        <f>団体登録内容!#REF!</f>
        <v>#REF!</v>
      </c>
      <c r="AT71" s="72" t="e">
        <f>団体登録内容!#REF!</f>
        <v>#REF!</v>
      </c>
      <c r="AU71" s="72" t="e">
        <f>団体登録内容!#REF!</f>
        <v>#REF!</v>
      </c>
      <c r="AV71" s="72" t="e">
        <f>団体登録内容!#REF!</f>
        <v>#REF!</v>
      </c>
      <c r="AW71" s="72" t="e">
        <f>団体登録内容!#REF!</f>
        <v>#REF!</v>
      </c>
      <c r="AX71" s="72" t="e">
        <f>団体登録内容!#REF!</f>
        <v>#REF!</v>
      </c>
      <c r="AY71" s="72" t="e">
        <f>団体登録内容!#REF!</f>
        <v>#REF!</v>
      </c>
      <c r="AZ71" s="72" t="e">
        <f>団体登録内容!#REF!</f>
        <v>#REF!</v>
      </c>
      <c r="BA71" s="72" t="e">
        <f>団体登録内容!#REF!</f>
        <v>#REF!</v>
      </c>
      <c r="BB71" s="72" t="e">
        <f>団体登録内容!#REF!</f>
        <v>#REF!</v>
      </c>
      <c r="BC71" s="72" t="e">
        <f>団体登録内容!#REF!</f>
        <v>#REF!</v>
      </c>
      <c r="BD71" s="72" t="e">
        <f>団体登録内容!#REF!</f>
        <v>#REF!</v>
      </c>
      <c r="BE71" s="72" t="e">
        <f>団体登録内容!#REF!</f>
        <v>#REF!</v>
      </c>
    </row>
    <row r="72" spans="1:57" x14ac:dyDescent="0.15">
      <c r="A72" s="72" t="e">
        <f>団体登録内容!#REF!</f>
        <v>#REF!</v>
      </c>
      <c r="B72" s="72" t="e">
        <f>団体登録内容!#REF!</f>
        <v>#REF!</v>
      </c>
      <c r="C72" s="72" t="e">
        <f>団体登録内容!#REF!</f>
        <v>#REF!</v>
      </c>
      <c r="D72" s="72" t="e">
        <f>団体登録内容!#REF!</f>
        <v>#REF!</v>
      </c>
      <c r="E72" s="72" t="e">
        <f>団体登録内容!#REF!</f>
        <v>#REF!</v>
      </c>
      <c r="F72" s="72" t="e">
        <f>団体登録内容!#REF!</f>
        <v>#REF!</v>
      </c>
      <c r="G72" s="72" t="e">
        <f>団体登録内容!#REF!</f>
        <v>#REF!</v>
      </c>
      <c r="H72" s="72" t="e">
        <f>団体登録内容!#REF!</f>
        <v>#REF!</v>
      </c>
      <c r="I72" s="72" t="e">
        <f>団体登録内容!#REF!</f>
        <v>#REF!</v>
      </c>
      <c r="J72" s="72" t="e">
        <f>団体登録内容!#REF!</f>
        <v>#REF!</v>
      </c>
      <c r="K72" s="72" t="e">
        <f>団体登録内容!#REF!</f>
        <v>#REF!</v>
      </c>
      <c r="L72" s="72" t="e">
        <f>団体登録内容!#REF!</f>
        <v>#REF!</v>
      </c>
      <c r="M72" s="72" t="e">
        <f>団体登録内容!#REF!</f>
        <v>#REF!</v>
      </c>
      <c r="N72" s="72" t="e">
        <f>団体登録内容!#REF!</f>
        <v>#REF!</v>
      </c>
      <c r="O72" s="72" t="e">
        <f>団体登録内容!#REF!</f>
        <v>#REF!</v>
      </c>
      <c r="P72" s="72" t="e">
        <f>団体登録内容!#REF!</f>
        <v>#REF!</v>
      </c>
      <c r="Q72" s="72" t="e">
        <f>団体登録内容!#REF!</f>
        <v>#REF!</v>
      </c>
      <c r="R72" s="72" t="e">
        <f>団体登録内容!#REF!</f>
        <v>#REF!</v>
      </c>
      <c r="S72" s="72" t="e">
        <f>団体登録内容!#REF!</f>
        <v>#REF!</v>
      </c>
      <c r="T72" s="72" t="e">
        <f>団体登録内容!#REF!</f>
        <v>#REF!</v>
      </c>
      <c r="U72" s="72" t="e">
        <f>団体登録内容!#REF!</f>
        <v>#REF!</v>
      </c>
      <c r="V72" s="72" t="e">
        <f>団体登録内容!#REF!</f>
        <v>#REF!</v>
      </c>
      <c r="W72" s="72" t="e">
        <f>団体登録内容!#REF!</f>
        <v>#REF!</v>
      </c>
      <c r="X72" s="72" t="e">
        <f>団体登録内容!#REF!</f>
        <v>#REF!</v>
      </c>
      <c r="Y72" s="72" t="e">
        <f>団体登録内容!#REF!</f>
        <v>#REF!</v>
      </c>
      <c r="Z72" s="72" t="e">
        <f>団体登録内容!#REF!</f>
        <v>#REF!</v>
      </c>
      <c r="AA72" s="72" t="e">
        <f>団体登録内容!#REF!</f>
        <v>#REF!</v>
      </c>
      <c r="AB72" s="72" t="e">
        <f>団体登録内容!#REF!</f>
        <v>#REF!</v>
      </c>
      <c r="AC72" s="72" t="e">
        <f>団体登録内容!#REF!</f>
        <v>#REF!</v>
      </c>
      <c r="AD72" s="72" t="e">
        <f>団体登録内容!#REF!</f>
        <v>#REF!</v>
      </c>
      <c r="AE72" s="72" t="e">
        <f>団体登録内容!#REF!</f>
        <v>#REF!</v>
      </c>
      <c r="AF72" s="72" t="e">
        <f>団体登録内容!#REF!</f>
        <v>#REF!</v>
      </c>
      <c r="AG72" s="72" t="e">
        <f>団体登録内容!#REF!</f>
        <v>#REF!</v>
      </c>
      <c r="AH72" s="72" t="e">
        <f>団体登録内容!#REF!</f>
        <v>#REF!</v>
      </c>
      <c r="AI72" s="72" t="e">
        <f>団体登録内容!#REF!</f>
        <v>#REF!</v>
      </c>
      <c r="AJ72" s="72" t="e">
        <f>団体登録内容!#REF!</f>
        <v>#REF!</v>
      </c>
      <c r="AK72" s="72" t="e">
        <f>団体登録内容!#REF!</f>
        <v>#REF!</v>
      </c>
      <c r="AL72" s="72" t="e">
        <f>団体登録内容!#REF!</f>
        <v>#REF!</v>
      </c>
      <c r="AM72" s="72" t="e">
        <f>団体登録内容!#REF!</f>
        <v>#REF!</v>
      </c>
      <c r="AN72" s="72" t="e">
        <f>団体登録内容!#REF!</f>
        <v>#REF!</v>
      </c>
      <c r="AO72" s="72" t="e">
        <f>団体登録内容!#REF!</f>
        <v>#REF!</v>
      </c>
      <c r="AP72" s="72" t="e">
        <f>団体登録内容!#REF!</f>
        <v>#REF!</v>
      </c>
      <c r="AQ72" s="72" t="e">
        <f>団体登録内容!#REF!</f>
        <v>#REF!</v>
      </c>
      <c r="AR72" s="72" t="e">
        <f>団体登録内容!#REF!</f>
        <v>#REF!</v>
      </c>
      <c r="AS72" s="72" t="e">
        <f>団体登録内容!#REF!</f>
        <v>#REF!</v>
      </c>
      <c r="AT72" s="72" t="e">
        <f>団体登録内容!#REF!</f>
        <v>#REF!</v>
      </c>
      <c r="AU72" s="72" t="e">
        <f>団体登録内容!#REF!</f>
        <v>#REF!</v>
      </c>
      <c r="AV72" s="72" t="e">
        <f>団体登録内容!#REF!</f>
        <v>#REF!</v>
      </c>
      <c r="AW72" s="72" t="e">
        <f>団体登録内容!#REF!</f>
        <v>#REF!</v>
      </c>
      <c r="AX72" s="72" t="e">
        <f>団体登録内容!#REF!</f>
        <v>#REF!</v>
      </c>
      <c r="AY72" s="72" t="e">
        <f>団体登録内容!#REF!</f>
        <v>#REF!</v>
      </c>
      <c r="AZ72" s="72" t="e">
        <f>団体登録内容!#REF!</f>
        <v>#REF!</v>
      </c>
      <c r="BA72" s="72" t="e">
        <f>団体登録内容!#REF!</f>
        <v>#REF!</v>
      </c>
      <c r="BB72" s="72" t="e">
        <f>団体登録内容!#REF!</f>
        <v>#REF!</v>
      </c>
      <c r="BC72" s="72" t="e">
        <f>団体登録内容!#REF!</f>
        <v>#REF!</v>
      </c>
      <c r="BD72" s="72" t="e">
        <f>団体登録内容!#REF!</f>
        <v>#REF!</v>
      </c>
      <c r="BE72" s="72" t="e">
        <f>団体登録内容!#REF!</f>
        <v>#REF!</v>
      </c>
    </row>
    <row r="73" spans="1:57" x14ac:dyDescent="0.15">
      <c r="A73" s="72" t="e">
        <f>団体登録内容!#REF!</f>
        <v>#REF!</v>
      </c>
      <c r="B73" s="72" t="e">
        <f>団体登録内容!#REF!</f>
        <v>#REF!</v>
      </c>
      <c r="C73" s="72" t="e">
        <f>団体登録内容!#REF!</f>
        <v>#REF!</v>
      </c>
      <c r="D73" s="72" t="e">
        <f>団体登録内容!#REF!</f>
        <v>#REF!</v>
      </c>
      <c r="E73" s="72" t="e">
        <f>団体登録内容!#REF!</f>
        <v>#REF!</v>
      </c>
      <c r="F73" s="72" t="e">
        <f>団体登録内容!#REF!</f>
        <v>#REF!</v>
      </c>
      <c r="G73" s="72" t="e">
        <f>団体登録内容!#REF!</f>
        <v>#REF!</v>
      </c>
      <c r="H73" s="72" t="e">
        <f>団体登録内容!#REF!</f>
        <v>#REF!</v>
      </c>
      <c r="I73" s="72" t="e">
        <f>団体登録内容!#REF!</f>
        <v>#REF!</v>
      </c>
      <c r="J73" s="72" t="e">
        <f>団体登録内容!#REF!</f>
        <v>#REF!</v>
      </c>
      <c r="K73" s="72" t="e">
        <f>団体登録内容!#REF!</f>
        <v>#REF!</v>
      </c>
      <c r="L73" s="72" t="e">
        <f>団体登録内容!#REF!</f>
        <v>#REF!</v>
      </c>
      <c r="M73" s="72" t="e">
        <f>団体登録内容!#REF!</f>
        <v>#REF!</v>
      </c>
      <c r="N73" s="72" t="e">
        <f>団体登録内容!#REF!</f>
        <v>#REF!</v>
      </c>
      <c r="O73" s="72" t="e">
        <f>団体登録内容!#REF!</f>
        <v>#REF!</v>
      </c>
      <c r="P73" s="72" t="e">
        <f>団体登録内容!#REF!</f>
        <v>#REF!</v>
      </c>
      <c r="Q73" s="72" t="e">
        <f>団体登録内容!#REF!</f>
        <v>#REF!</v>
      </c>
      <c r="R73" s="72" t="e">
        <f>団体登録内容!#REF!</f>
        <v>#REF!</v>
      </c>
      <c r="S73" s="72" t="e">
        <f>団体登録内容!#REF!</f>
        <v>#REF!</v>
      </c>
      <c r="T73" s="72" t="e">
        <f>団体登録内容!#REF!</f>
        <v>#REF!</v>
      </c>
      <c r="U73" s="72" t="e">
        <f>団体登録内容!#REF!</f>
        <v>#REF!</v>
      </c>
      <c r="V73" s="72" t="e">
        <f>団体登録内容!#REF!</f>
        <v>#REF!</v>
      </c>
      <c r="W73" s="72" t="e">
        <f>団体登録内容!#REF!</f>
        <v>#REF!</v>
      </c>
      <c r="X73" s="72" t="e">
        <f>団体登録内容!#REF!</f>
        <v>#REF!</v>
      </c>
      <c r="Y73" s="72" t="e">
        <f>団体登録内容!#REF!</f>
        <v>#REF!</v>
      </c>
      <c r="Z73" s="72" t="e">
        <f>団体登録内容!#REF!</f>
        <v>#REF!</v>
      </c>
      <c r="AA73" s="72" t="e">
        <f>団体登録内容!#REF!</f>
        <v>#REF!</v>
      </c>
      <c r="AB73" s="72" t="e">
        <f>団体登録内容!#REF!</f>
        <v>#REF!</v>
      </c>
      <c r="AC73" s="72" t="e">
        <f>団体登録内容!#REF!</f>
        <v>#REF!</v>
      </c>
      <c r="AD73" s="72" t="e">
        <f>団体登録内容!#REF!</f>
        <v>#REF!</v>
      </c>
      <c r="AE73" s="72" t="e">
        <f>団体登録内容!#REF!</f>
        <v>#REF!</v>
      </c>
      <c r="AF73" s="72" t="e">
        <f>団体登録内容!#REF!</f>
        <v>#REF!</v>
      </c>
      <c r="AG73" s="72" t="e">
        <f>団体登録内容!#REF!</f>
        <v>#REF!</v>
      </c>
      <c r="AH73" s="72" t="e">
        <f>団体登録内容!#REF!</f>
        <v>#REF!</v>
      </c>
      <c r="AI73" s="72" t="e">
        <f>団体登録内容!#REF!</f>
        <v>#REF!</v>
      </c>
      <c r="AJ73" s="72" t="e">
        <f>団体登録内容!#REF!</f>
        <v>#REF!</v>
      </c>
      <c r="AK73" s="72" t="e">
        <f>団体登録内容!#REF!</f>
        <v>#REF!</v>
      </c>
      <c r="AL73" s="72" t="e">
        <f>団体登録内容!#REF!</f>
        <v>#REF!</v>
      </c>
      <c r="AM73" s="72" t="e">
        <f>団体登録内容!#REF!</f>
        <v>#REF!</v>
      </c>
      <c r="AN73" s="72" t="e">
        <f>団体登録内容!#REF!</f>
        <v>#REF!</v>
      </c>
      <c r="AO73" s="72" t="e">
        <f>団体登録内容!#REF!</f>
        <v>#REF!</v>
      </c>
      <c r="AP73" s="72" t="e">
        <f>団体登録内容!#REF!</f>
        <v>#REF!</v>
      </c>
      <c r="AQ73" s="72" t="e">
        <f>団体登録内容!#REF!</f>
        <v>#REF!</v>
      </c>
      <c r="AR73" s="72" t="e">
        <f>団体登録内容!#REF!</f>
        <v>#REF!</v>
      </c>
      <c r="AS73" s="72" t="e">
        <f>団体登録内容!#REF!</f>
        <v>#REF!</v>
      </c>
      <c r="AT73" s="72" t="e">
        <f>団体登録内容!#REF!</f>
        <v>#REF!</v>
      </c>
      <c r="AU73" s="72" t="e">
        <f>団体登録内容!#REF!</f>
        <v>#REF!</v>
      </c>
      <c r="AV73" s="72" t="e">
        <f>団体登録内容!#REF!</f>
        <v>#REF!</v>
      </c>
      <c r="AW73" s="72" t="e">
        <f>団体登録内容!#REF!</f>
        <v>#REF!</v>
      </c>
      <c r="AX73" s="72" t="e">
        <f>団体登録内容!#REF!</f>
        <v>#REF!</v>
      </c>
      <c r="AY73" s="72" t="e">
        <f>団体登録内容!#REF!</f>
        <v>#REF!</v>
      </c>
      <c r="AZ73" s="72" t="e">
        <f>団体登録内容!#REF!</f>
        <v>#REF!</v>
      </c>
      <c r="BA73" s="72" t="e">
        <f>団体登録内容!#REF!</f>
        <v>#REF!</v>
      </c>
      <c r="BB73" s="72" t="e">
        <f>団体登録内容!#REF!</f>
        <v>#REF!</v>
      </c>
      <c r="BC73" s="72" t="e">
        <f>団体登録内容!#REF!</f>
        <v>#REF!</v>
      </c>
      <c r="BD73" s="72" t="e">
        <f>団体登録内容!#REF!</f>
        <v>#REF!</v>
      </c>
      <c r="BE73" s="72" t="e">
        <f>団体登録内容!#REF!</f>
        <v>#REF!</v>
      </c>
    </row>
    <row r="74" spans="1:57" x14ac:dyDescent="0.15">
      <c r="A74" s="72" t="e">
        <f>団体登録内容!#REF!</f>
        <v>#REF!</v>
      </c>
      <c r="B74" s="72" t="e">
        <f>団体登録内容!#REF!</f>
        <v>#REF!</v>
      </c>
      <c r="C74" s="72" t="e">
        <f>団体登録内容!#REF!</f>
        <v>#REF!</v>
      </c>
      <c r="D74" s="72" t="e">
        <f>団体登録内容!#REF!</f>
        <v>#REF!</v>
      </c>
      <c r="E74" s="72" t="e">
        <f>団体登録内容!#REF!</f>
        <v>#REF!</v>
      </c>
      <c r="F74" s="72" t="e">
        <f>団体登録内容!#REF!</f>
        <v>#REF!</v>
      </c>
      <c r="G74" s="72" t="e">
        <f>団体登録内容!#REF!</f>
        <v>#REF!</v>
      </c>
      <c r="H74" s="72" t="e">
        <f>団体登録内容!#REF!</f>
        <v>#REF!</v>
      </c>
      <c r="I74" s="72" t="e">
        <f>団体登録内容!#REF!</f>
        <v>#REF!</v>
      </c>
      <c r="J74" s="72" t="e">
        <f>団体登録内容!#REF!</f>
        <v>#REF!</v>
      </c>
      <c r="K74" s="72" t="e">
        <f>団体登録内容!#REF!</f>
        <v>#REF!</v>
      </c>
      <c r="L74" s="72" t="e">
        <f>団体登録内容!#REF!</f>
        <v>#REF!</v>
      </c>
      <c r="M74" s="72" t="e">
        <f>団体登録内容!#REF!</f>
        <v>#REF!</v>
      </c>
      <c r="N74" s="72" t="e">
        <f>団体登録内容!#REF!</f>
        <v>#REF!</v>
      </c>
      <c r="O74" s="72" t="e">
        <f>団体登録内容!#REF!</f>
        <v>#REF!</v>
      </c>
      <c r="P74" s="72" t="e">
        <f>団体登録内容!#REF!</f>
        <v>#REF!</v>
      </c>
      <c r="Q74" s="72" t="e">
        <f>団体登録内容!#REF!</f>
        <v>#REF!</v>
      </c>
      <c r="R74" s="72" t="e">
        <f>団体登録内容!#REF!</f>
        <v>#REF!</v>
      </c>
      <c r="S74" s="72" t="e">
        <f>団体登録内容!#REF!</f>
        <v>#REF!</v>
      </c>
      <c r="T74" s="72" t="e">
        <f>団体登録内容!#REF!</f>
        <v>#REF!</v>
      </c>
      <c r="U74" s="72" t="e">
        <f>団体登録内容!#REF!</f>
        <v>#REF!</v>
      </c>
      <c r="V74" s="72" t="e">
        <f>団体登録内容!#REF!</f>
        <v>#REF!</v>
      </c>
      <c r="W74" s="72" t="e">
        <f>団体登録内容!#REF!</f>
        <v>#REF!</v>
      </c>
      <c r="X74" s="72" t="e">
        <f>団体登録内容!#REF!</f>
        <v>#REF!</v>
      </c>
      <c r="Y74" s="72" t="e">
        <f>団体登録内容!#REF!</f>
        <v>#REF!</v>
      </c>
      <c r="Z74" s="72" t="e">
        <f>団体登録内容!#REF!</f>
        <v>#REF!</v>
      </c>
      <c r="AA74" s="72" t="e">
        <f>団体登録内容!#REF!</f>
        <v>#REF!</v>
      </c>
      <c r="AB74" s="72" t="e">
        <f>団体登録内容!#REF!</f>
        <v>#REF!</v>
      </c>
      <c r="AC74" s="72" t="e">
        <f>団体登録内容!#REF!</f>
        <v>#REF!</v>
      </c>
      <c r="AD74" s="72" t="e">
        <f>団体登録内容!#REF!</f>
        <v>#REF!</v>
      </c>
      <c r="AE74" s="72" t="e">
        <f>団体登録内容!#REF!</f>
        <v>#REF!</v>
      </c>
      <c r="AF74" s="72" t="e">
        <f>団体登録内容!#REF!</f>
        <v>#REF!</v>
      </c>
      <c r="AG74" s="72" t="e">
        <f>団体登録内容!#REF!</f>
        <v>#REF!</v>
      </c>
      <c r="AH74" s="72" t="e">
        <f>団体登録内容!#REF!</f>
        <v>#REF!</v>
      </c>
      <c r="AI74" s="72" t="e">
        <f>団体登録内容!#REF!</f>
        <v>#REF!</v>
      </c>
      <c r="AJ74" s="72" t="e">
        <f>団体登録内容!#REF!</f>
        <v>#REF!</v>
      </c>
      <c r="AK74" s="72" t="e">
        <f>団体登録内容!#REF!</f>
        <v>#REF!</v>
      </c>
      <c r="AL74" s="72" t="e">
        <f>団体登録内容!#REF!</f>
        <v>#REF!</v>
      </c>
      <c r="AM74" s="72" t="e">
        <f>団体登録内容!#REF!</f>
        <v>#REF!</v>
      </c>
      <c r="AN74" s="72" t="e">
        <f>団体登録内容!#REF!</f>
        <v>#REF!</v>
      </c>
      <c r="AO74" s="72" t="e">
        <f>団体登録内容!#REF!</f>
        <v>#REF!</v>
      </c>
      <c r="AP74" s="72" t="e">
        <f>団体登録内容!#REF!</f>
        <v>#REF!</v>
      </c>
      <c r="AQ74" s="72" t="e">
        <f>団体登録内容!#REF!</f>
        <v>#REF!</v>
      </c>
      <c r="AR74" s="72" t="e">
        <f>団体登録内容!#REF!</f>
        <v>#REF!</v>
      </c>
      <c r="AS74" s="72" t="e">
        <f>団体登録内容!#REF!</f>
        <v>#REF!</v>
      </c>
      <c r="AT74" s="72" t="e">
        <f>団体登録内容!#REF!</f>
        <v>#REF!</v>
      </c>
      <c r="AU74" s="72" t="e">
        <f>団体登録内容!#REF!</f>
        <v>#REF!</v>
      </c>
      <c r="AV74" s="72" t="e">
        <f>団体登録内容!#REF!</f>
        <v>#REF!</v>
      </c>
      <c r="AW74" s="72" t="e">
        <f>団体登録内容!#REF!</f>
        <v>#REF!</v>
      </c>
      <c r="AX74" s="72" t="e">
        <f>団体登録内容!#REF!</f>
        <v>#REF!</v>
      </c>
      <c r="AY74" s="72" t="e">
        <f>団体登録内容!#REF!</f>
        <v>#REF!</v>
      </c>
      <c r="AZ74" s="72" t="e">
        <f>団体登録内容!#REF!</f>
        <v>#REF!</v>
      </c>
      <c r="BA74" s="72" t="e">
        <f>団体登録内容!#REF!</f>
        <v>#REF!</v>
      </c>
      <c r="BB74" s="72" t="e">
        <f>団体登録内容!#REF!</f>
        <v>#REF!</v>
      </c>
      <c r="BC74" s="72" t="e">
        <f>団体登録内容!#REF!</f>
        <v>#REF!</v>
      </c>
      <c r="BD74" s="72" t="e">
        <f>団体登録内容!#REF!</f>
        <v>#REF!</v>
      </c>
      <c r="BE74" s="72" t="e">
        <f>団体登録内容!#REF!</f>
        <v>#REF!</v>
      </c>
    </row>
    <row r="75" spans="1:57" x14ac:dyDescent="0.15">
      <c r="A75" s="72" t="e">
        <f>団体登録内容!#REF!</f>
        <v>#REF!</v>
      </c>
      <c r="B75" s="72" t="e">
        <f>団体登録内容!#REF!</f>
        <v>#REF!</v>
      </c>
      <c r="C75" s="72" t="e">
        <f>団体登録内容!#REF!</f>
        <v>#REF!</v>
      </c>
      <c r="D75" s="72" t="e">
        <f>団体登録内容!#REF!</f>
        <v>#REF!</v>
      </c>
      <c r="E75" s="72" t="e">
        <f>団体登録内容!#REF!</f>
        <v>#REF!</v>
      </c>
      <c r="F75" s="72" t="e">
        <f>団体登録内容!#REF!</f>
        <v>#REF!</v>
      </c>
      <c r="G75" s="72" t="e">
        <f>団体登録内容!#REF!</f>
        <v>#REF!</v>
      </c>
      <c r="H75" s="72" t="e">
        <f>団体登録内容!#REF!</f>
        <v>#REF!</v>
      </c>
      <c r="I75" s="72" t="e">
        <f>団体登録内容!#REF!</f>
        <v>#REF!</v>
      </c>
      <c r="J75" s="72" t="e">
        <f>団体登録内容!#REF!</f>
        <v>#REF!</v>
      </c>
      <c r="K75" s="72" t="e">
        <f>団体登録内容!#REF!</f>
        <v>#REF!</v>
      </c>
      <c r="L75" s="72" t="e">
        <f>団体登録内容!#REF!</f>
        <v>#REF!</v>
      </c>
      <c r="M75" s="72" t="e">
        <f>団体登録内容!#REF!</f>
        <v>#REF!</v>
      </c>
      <c r="N75" s="72" t="e">
        <f>団体登録内容!#REF!</f>
        <v>#REF!</v>
      </c>
      <c r="O75" s="72" t="e">
        <f>団体登録内容!#REF!</f>
        <v>#REF!</v>
      </c>
      <c r="P75" s="72" t="e">
        <f>団体登録内容!#REF!</f>
        <v>#REF!</v>
      </c>
      <c r="Q75" s="72" t="e">
        <f>団体登録内容!#REF!</f>
        <v>#REF!</v>
      </c>
      <c r="R75" s="72" t="e">
        <f>団体登録内容!#REF!</f>
        <v>#REF!</v>
      </c>
      <c r="S75" s="72" t="e">
        <f>団体登録内容!#REF!</f>
        <v>#REF!</v>
      </c>
      <c r="T75" s="72" t="e">
        <f>団体登録内容!#REF!</f>
        <v>#REF!</v>
      </c>
      <c r="U75" s="72" t="e">
        <f>団体登録内容!#REF!</f>
        <v>#REF!</v>
      </c>
      <c r="V75" s="72" t="e">
        <f>団体登録内容!#REF!</f>
        <v>#REF!</v>
      </c>
      <c r="W75" s="72" t="e">
        <f>団体登録内容!#REF!</f>
        <v>#REF!</v>
      </c>
      <c r="X75" s="72" t="e">
        <f>団体登録内容!#REF!</f>
        <v>#REF!</v>
      </c>
      <c r="Y75" s="72" t="e">
        <f>団体登録内容!#REF!</f>
        <v>#REF!</v>
      </c>
      <c r="Z75" s="72" t="e">
        <f>団体登録内容!#REF!</f>
        <v>#REF!</v>
      </c>
      <c r="AA75" s="72" t="e">
        <f>団体登録内容!#REF!</f>
        <v>#REF!</v>
      </c>
      <c r="AB75" s="72" t="e">
        <f>団体登録内容!#REF!</f>
        <v>#REF!</v>
      </c>
      <c r="AC75" s="72" t="e">
        <f>団体登録内容!#REF!</f>
        <v>#REF!</v>
      </c>
      <c r="AD75" s="72" t="e">
        <f>団体登録内容!#REF!</f>
        <v>#REF!</v>
      </c>
      <c r="AE75" s="72" t="e">
        <f>団体登録内容!#REF!</f>
        <v>#REF!</v>
      </c>
      <c r="AF75" s="72" t="e">
        <f>団体登録内容!#REF!</f>
        <v>#REF!</v>
      </c>
      <c r="AG75" s="72" t="e">
        <f>団体登録内容!#REF!</f>
        <v>#REF!</v>
      </c>
      <c r="AH75" s="72" t="e">
        <f>団体登録内容!#REF!</f>
        <v>#REF!</v>
      </c>
      <c r="AI75" s="72" t="e">
        <f>団体登録内容!#REF!</f>
        <v>#REF!</v>
      </c>
      <c r="AJ75" s="72" t="e">
        <f>団体登録内容!#REF!</f>
        <v>#REF!</v>
      </c>
      <c r="AK75" s="72" t="e">
        <f>団体登録内容!#REF!</f>
        <v>#REF!</v>
      </c>
      <c r="AL75" s="72" t="e">
        <f>団体登録内容!#REF!</f>
        <v>#REF!</v>
      </c>
      <c r="AM75" s="72" t="e">
        <f>団体登録内容!#REF!</f>
        <v>#REF!</v>
      </c>
      <c r="AN75" s="72" t="e">
        <f>団体登録内容!#REF!</f>
        <v>#REF!</v>
      </c>
      <c r="AO75" s="72" t="e">
        <f>団体登録内容!#REF!</f>
        <v>#REF!</v>
      </c>
      <c r="AP75" s="72" t="e">
        <f>団体登録内容!#REF!</f>
        <v>#REF!</v>
      </c>
      <c r="AQ75" s="72" t="e">
        <f>団体登録内容!#REF!</f>
        <v>#REF!</v>
      </c>
      <c r="AR75" s="72" t="e">
        <f>団体登録内容!#REF!</f>
        <v>#REF!</v>
      </c>
      <c r="AS75" s="72" t="e">
        <f>団体登録内容!#REF!</f>
        <v>#REF!</v>
      </c>
      <c r="AT75" s="72" t="e">
        <f>団体登録内容!#REF!</f>
        <v>#REF!</v>
      </c>
      <c r="AU75" s="72" t="e">
        <f>団体登録内容!#REF!</f>
        <v>#REF!</v>
      </c>
      <c r="AV75" s="72" t="e">
        <f>団体登録内容!#REF!</f>
        <v>#REF!</v>
      </c>
      <c r="AW75" s="72" t="e">
        <f>団体登録内容!#REF!</f>
        <v>#REF!</v>
      </c>
      <c r="AX75" s="72" t="e">
        <f>団体登録内容!#REF!</f>
        <v>#REF!</v>
      </c>
      <c r="AY75" s="72" t="e">
        <f>団体登録内容!#REF!</f>
        <v>#REF!</v>
      </c>
      <c r="AZ75" s="72" t="e">
        <f>団体登録内容!#REF!</f>
        <v>#REF!</v>
      </c>
      <c r="BA75" s="72" t="e">
        <f>団体登録内容!#REF!</f>
        <v>#REF!</v>
      </c>
      <c r="BB75" s="72" t="e">
        <f>団体登録内容!#REF!</f>
        <v>#REF!</v>
      </c>
      <c r="BC75" s="72" t="e">
        <f>団体登録内容!#REF!</f>
        <v>#REF!</v>
      </c>
      <c r="BD75" s="72" t="e">
        <f>団体登録内容!#REF!</f>
        <v>#REF!</v>
      </c>
      <c r="BE75" s="72" t="e">
        <f>団体登録内容!#REF!</f>
        <v>#REF!</v>
      </c>
    </row>
    <row r="76" spans="1:57" x14ac:dyDescent="0.15">
      <c r="A76" s="72" t="e">
        <f>団体登録内容!#REF!</f>
        <v>#REF!</v>
      </c>
      <c r="B76" s="72" t="e">
        <f>団体登録内容!#REF!</f>
        <v>#REF!</v>
      </c>
      <c r="C76" s="72" t="e">
        <f>団体登録内容!#REF!</f>
        <v>#REF!</v>
      </c>
      <c r="D76" s="72" t="e">
        <f>団体登録内容!#REF!</f>
        <v>#REF!</v>
      </c>
      <c r="E76" s="72" t="e">
        <f>団体登録内容!#REF!</f>
        <v>#REF!</v>
      </c>
      <c r="F76" s="72" t="e">
        <f>団体登録内容!#REF!</f>
        <v>#REF!</v>
      </c>
      <c r="G76" s="72" t="e">
        <f>団体登録内容!#REF!</f>
        <v>#REF!</v>
      </c>
      <c r="H76" s="72" t="e">
        <f>団体登録内容!#REF!</f>
        <v>#REF!</v>
      </c>
      <c r="I76" s="72" t="e">
        <f>団体登録内容!#REF!</f>
        <v>#REF!</v>
      </c>
      <c r="J76" s="72" t="e">
        <f>団体登録内容!#REF!</f>
        <v>#REF!</v>
      </c>
      <c r="K76" s="72" t="e">
        <f>団体登録内容!#REF!</f>
        <v>#REF!</v>
      </c>
      <c r="L76" s="72" t="e">
        <f>団体登録内容!#REF!</f>
        <v>#REF!</v>
      </c>
      <c r="M76" s="72" t="e">
        <f>団体登録内容!#REF!</f>
        <v>#REF!</v>
      </c>
      <c r="N76" s="72" t="e">
        <f>団体登録内容!#REF!</f>
        <v>#REF!</v>
      </c>
      <c r="O76" s="72" t="e">
        <f>団体登録内容!#REF!</f>
        <v>#REF!</v>
      </c>
      <c r="P76" s="72" t="e">
        <f>団体登録内容!#REF!</f>
        <v>#REF!</v>
      </c>
      <c r="Q76" s="72" t="e">
        <f>団体登録内容!#REF!</f>
        <v>#REF!</v>
      </c>
      <c r="R76" s="72" t="e">
        <f>団体登録内容!#REF!</f>
        <v>#REF!</v>
      </c>
      <c r="S76" s="72" t="e">
        <f>団体登録内容!#REF!</f>
        <v>#REF!</v>
      </c>
      <c r="T76" s="72" t="e">
        <f>団体登録内容!#REF!</f>
        <v>#REF!</v>
      </c>
      <c r="U76" s="72" t="e">
        <f>団体登録内容!#REF!</f>
        <v>#REF!</v>
      </c>
      <c r="V76" s="72" t="e">
        <f>団体登録内容!#REF!</f>
        <v>#REF!</v>
      </c>
      <c r="W76" s="72" t="e">
        <f>団体登録内容!#REF!</f>
        <v>#REF!</v>
      </c>
      <c r="X76" s="72" t="e">
        <f>団体登録内容!#REF!</f>
        <v>#REF!</v>
      </c>
      <c r="Y76" s="72" t="e">
        <f>団体登録内容!#REF!</f>
        <v>#REF!</v>
      </c>
      <c r="Z76" s="72" t="e">
        <f>団体登録内容!#REF!</f>
        <v>#REF!</v>
      </c>
      <c r="AA76" s="72" t="e">
        <f>団体登録内容!#REF!</f>
        <v>#REF!</v>
      </c>
      <c r="AB76" s="72" t="e">
        <f>団体登録内容!#REF!</f>
        <v>#REF!</v>
      </c>
      <c r="AC76" s="72" t="e">
        <f>団体登録内容!#REF!</f>
        <v>#REF!</v>
      </c>
      <c r="AD76" s="72" t="e">
        <f>団体登録内容!#REF!</f>
        <v>#REF!</v>
      </c>
      <c r="AE76" s="72" t="e">
        <f>団体登録内容!#REF!</f>
        <v>#REF!</v>
      </c>
      <c r="AF76" s="72" t="e">
        <f>団体登録内容!#REF!</f>
        <v>#REF!</v>
      </c>
      <c r="AG76" s="72" t="e">
        <f>団体登録内容!#REF!</f>
        <v>#REF!</v>
      </c>
      <c r="AH76" s="72" t="e">
        <f>団体登録内容!#REF!</f>
        <v>#REF!</v>
      </c>
      <c r="AI76" s="72" t="e">
        <f>団体登録内容!#REF!</f>
        <v>#REF!</v>
      </c>
      <c r="AJ76" s="72" t="e">
        <f>団体登録内容!#REF!</f>
        <v>#REF!</v>
      </c>
      <c r="AK76" s="72" t="e">
        <f>団体登録内容!#REF!</f>
        <v>#REF!</v>
      </c>
      <c r="AL76" s="72" t="e">
        <f>団体登録内容!#REF!</f>
        <v>#REF!</v>
      </c>
      <c r="AM76" s="72" t="e">
        <f>団体登録内容!#REF!</f>
        <v>#REF!</v>
      </c>
      <c r="AN76" s="72" t="e">
        <f>団体登録内容!#REF!</f>
        <v>#REF!</v>
      </c>
      <c r="AO76" s="72" t="e">
        <f>団体登録内容!#REF!</f>
        <v>#REF!</v>
      </c>
      <c r="AP76" s="72" t="e">
        <f>団体登録内容!#REF!</f>
        <v>#REF!</v>
      </c>
      <c r="AQ76" s="72" t="e">
        <f>団体登録内容!#REF!</f>
        <v>#REF!</v>
      </c>
      <c r="AR76" s="72" t="e">
        <f>団体登録内容!#REF!</f>
        <v>#REF!</v>
      </c>
      <c r="AS76" s="72" t="e">
        <f>団体登録内容!#REF!</f>
        <v>#REF!</v>
      </c>
      <c r="AT76" s="72" t="e">
        <f>団体登録内容!#REF!</f>
        <v>#REF!</v>
      </c>
      <c r="AU76" s="72" t="e">
        <f>団体登録内容!#REF!</f>
        <v>#REF!</v>
      </c>
      <c r="AV76" s="72" t="e">
        <f>団体登録内容!#REF!</f>
        <v>#REF!</v>
      </c>
      <c r="AW76" s="72" t="e">
        <f>団体登録内容!#REF!</f>
        <v>#REF!</v>
      </c>
      <c r="AX76" s="72" t="e">
        <f>団体登録内容!#REF!</f>
        <v>#REF!</v>
      </c>
      <c r="AY76" s="72" t="e">
        <f>団体登録内容!#REF!</f>
        <v>#REF!</v>
      </c>
      <c r="AZ76" s="72" t="e">
        <f>団体登録内容!#REF!</f>
        <v>#REF!</v>
      </c>
      <c r="BA76" s="72" t="e">
        <f>団体登録内容!#REF!</f>
        <v>#REF!</v>
      </c>
      <c r="BB76" s="72" t="e">
        <f>団体登録内容!#REF!</f>
        <v>#REF!</v>
      </c>
      <c r="BC76" s="72" t="e">
        <f>団体登録内容!#REF!</f>
        <v>#REF!</v>
      </c>
      <c r="BD76" s="72" t="e">
        <f>団体登録内容!#REF!</f>
        <v>#REF!</v>
      </c>
      <c r="BE76" s="72" t="e">
        <f>団体登録内容!#REF!</f>
        <v>#REF!</v>
      </c>
    </row>
    <row r="77" spans="1:57" x14ac:dyDescent="0.15">
      <c r="A77" s="72" t="e">
        <f>団体登録内容!#REF!</f>
        <v>#REF!</v>
      </c>
      <c r="B77" s="72" t="e">
        <f>団体登録内容!#REF!</f>
        <v>#REF!</v>
      </c>
      <c r="C77" s="72" t="e">
        <f>団体登録内容!#REF!</f>
        <v>#REF!</v>
      </c>
      <c r="D77" s="72" t="e">
        <f>団体登録内容!#REF!</f>
        <v>#REF!</v>
      </c>
      <c r="E77" s="72" t="e">
        <f>団体登録内容!#REF!</f>
        <v>#REF!</v>
      </c>
      <c r="F77" s="72" t="e">
        <f>団体登録内容!#REF!</f>
        <v>#REF!</v>
      </c>
      <c r="G77" s="72" t="e">
        <f>団体登録内容!#REF!</f>
        <v>#REF!</v>
      </c>
      <c r="H77" s="72" t="e">
        <f>団体登録内容!#REF!</f>
        <v>#REF!</v>
      </c>
      <c r="I77" s="72" t="e">
        <f>団体登録内容!#REF!</f>
        <v>#REF!</v>
      </c>
      <c r="J77" s="72" t="e">
        <f>団体登録内容!#REF!</f>
        <v>#REF!</v>
      </c>
      <c r="K77" s="72" t="e">
        <f>団体登録内容!#REF!</f>
        <v>#REF!</v>
      </c>
      <c r="L77" s="72" t="e">
        <f>団体登録内容!#REF!</f>
        <v>#REF!</v>
      </c>
      <c r="M77" s="72" t="e">
        <f>団体登録内容!#REF!</f>
        <v>#REF!</v>
      </c>
      <c r="N77" s="72" t="e">
        <f>団体登録内容!#REF!</f>
        <v>#REF!</v>
      </c>
      <c r="O77" s="72" t="e">
        <f>団体登録内容!#REF!</f>
        <v>#REF!</v>
      </c>
      <c r="P77" s="72" t="e">
        <f>団体登録内容!#REF!</f>
        <v>#REF!</v>
      </c>
      <c r="Q77" s="72" t="e">
        <f>団体登録内容!#REF!</f>
        <v>#REF!</v>
      </c>
      <c r="R77" s="72" t="e">
        <f>団体登録内容!#REF!</f>
        <v>#REF!</v>
      </c>
      <c r="S77" s="72" t="e">
        <f>団体登録内容!#REF!</f>
        <v>#REF!</v>
      </c>
      <c r="T77" s="72" t="e">
        <f>団体登録内容!#REF!</f>
        <v>#REF!</v>
      </c>
      <c r="U77" s="72" t="e">
        <f>団体登録内容!#REF!</f>
        <v>#REF!</v>
      </c>
      <c r="V77" s="72" t="e">
        <f>団体登録内容!#REF!</f>
        <v>#REF!</v>
      </c>
      <c r="W77" s="72" t="e">
        <f>団体登録内容!#REF!</f>
        <v>#REF!</v>
      </c>
      <c r="X77" s="72" t="e">
        <f>団体登録内容!#REF!</f>
        <v>#REF!</v>
      </c>
      <c r="Y77" s="72" t="e">
        <f>団体登録内容!#REF!</f>
        <v>#REF!</v>
      </c>
      <c r="Z77" s="72" t="e">
        <f>団体登録内容!#REF!</f>
        <v>#REF!</v>
      </c>
      <c r="AA77" s="72" t="e">
        <f>団体登録内容!#REF!</f>
        <v>#REF!</v>
      </c>
      <c r="AB77" s="72" t="e">
        <f>団体登録内容!#REF!</f>
        <v>#REF!</v>
      </c>
      <c r="AC77" s="72" t="e">
        <f>団体登録内容!#REF!</f>
        <v>#REF!</v>
      </c>
      <c r="AD77" s="72" t="e">
        <f>団体登録内容!#REF!</f>
        <v>#REF!</v>
      </c>
      <c r="AE77" s="72" t="e">
        <f>団体登録内容!#REF!</f>
        <v>#REF!</v>
      </c>
      <c r="AF77" s="72" t="e">
        <f>団体登録内容!#REF!</f>
        <v>#REF!</v>
      </c>
      <c r="AG77" s="72" t="e">
        <f>団体登録内容!#REF!</f>
        <v>#REF!</v>
      </c>
      <c r="AH77" s="72" t="e">
        <f>団体登録内容!#REF!</f>
        <v>#REF!</v>
      </c>
      <c r="AI77" s="72" t="e">
        <f>団体登録内容!#REF!</f>
        <v>#REF!</v>
      </c>
      <c r="AJ77" s="72" t="e">
        <f>団体登録内容!#REF!</f>
        <v>#REF!</v>
      </c>
      <c r="AK77" s="72" t="e">
        <f>団体登録内容!#REF!</f>
        <v>#REF!</v>
      </c>
      <c r="AL77" s="72" t="e">
        <f>団体登録内容!#REF!</f>
        <v>#REF!</v>
      </c>
      <c r="AM77" s="72" t="e">
        <f>団体登録内容!#REF!</f>
        <v>#REF!</v>
      </c>
      <c r="AN77" s="72" t="e">
        <f>団体登録内容!#REF!</f>
        <v>#REF!</v>
      </c>
      <c r="AO77" s="72" t="e">
        <f>団体登録内容!#REF!</f>
        <v>#REF!</v>
      </c>
      <c r="AP77" s="72" t="e">
        <f>団体登録内容!#REF!</f>
        <v>#REF!</v>
      </c>
      <c r="AQ77" s="72" t="e">
        <f>団体登録内容!#REF!</f>
        <v>#REF!</v>
      </c>
      <c r="AR77" s="72" t="e">
        <f>団体登録内容!#REF!</f>
        <v>#REF!</v>
      </c>
      <c r="AS77" s="72" t="e">
        <f>団体登録内容!#REF!</f>
        <v>#REF!</v>
      </c>
      <c r="AT77" s="72" t="e">
        <f>団体登録内容!#REF!</f>
        <v>#REF!</v>
      </c>
      <c r="AU77" s="72" t="e">
        <f>団体登録内容!#REF!</f>
        <v>#REF!</v>
      </c>
      <c r="AV77" s="72" t="e">
        <f>団体登録内容!#REF!</f>
        <v>#REF!</v>
      </c>
      <c r="AW77" s="72" t="e">
        <f>団体登録内容!#REF!</f>
        <v>#REF!</v>
      </c>
      <c r="AX77" s="72" t="e">
        <f>団体登録内容!#REF!</f>
        <v>#REF!</v>
      </c>
      <c r="AY77" s="72" t="e">
        <f>団体登録内容!#REF!</f>
        <v>#REF!</v>
      </c>
      <c r="AZ77" s="72" t="e">
        <f>団体登録内容!#REF!</f>
        <v>#REF!</v>
      </c>
      <c r="BA77" s="72" t="e">
        <f>団体登録内容!#REF!</f>
        <v>#REF!</v>
      </c>
      <c r="BB77" s="72" t="e">
        <f>団体登録内容!#REF!</f>
        <v>#REF!</v>
      </c>
      <c r="BC77" s="72" t="e">
        <f>団体登録内容!#REF!</f>
        <v>#REF!</v>
      </c>
      <c r="BD77" s="72" t="e">
        <f>団体登録内容!#REF!</f>
        <v>#REF!</v>
      </c>
      <c r="BE77" s="72" t="e">
        <f>団体登録内容!#REF!</f>
        <v>#REF!</v>
      </c>
    </row>
    <row r="78" spans="1:57" x14ac:dyDescent="0.15">
      <c r="A78" s="72" t="e">
        <f>団体登録内容!#REF!</f>
        <v>#REF!</v>
      </c>
      <c r="B78" s="72" t="e">
        <f>団体登録内容!#REF!</f>
        <v>#REF!</v>
      </c>
      <c r="C78" s="72" t="e">
        <f>団体登録内容!#REF!</f>
        <v>#REF!</v>
      </c>
      <c r="D78" s="72" t="e">
        <f>団体登録内容!#REF!</f>
        <v>#REF!</v>
      </c>
      <c r="E78" s="72" t="e">
        <f>団体登録内容!#REF!</f>
        <v>#REF!</v>
      </c>
      <c r="F78" s="72" t="e">
        <f>団体登録内容!#REF!</f>
        <v>#REF!</v>
      </c>
      <c r="G78" s="72" t="e">
        <f>団体登録内容!#REF!</f>
        <v>#REF!</v>
      </c>
      <c r="H78" s="72" t="e">
        <f>団体登録内容!#REF!</f>
        <v>#REF!</v>
      </c>
      <c r="I78" s="72" t="e">
        <f>団体登録内容!#REF!</f>
        <v>#REF!</v>
      </c>
      <c r="J78" s="72" t="e">
        <f>団体登録内容!#REF!</f>
        <v>#REF!</v>
      </c>
      <c r="K78" s="72" t="e">
        <f>団体登録内容!#REF!</f>
        <v>#REF!</v>
      </c>
      <c r="L78" s="72" t="e">
        <f>団体登録内容!#REF!</f>
        <v>#REF!</v>
      </c>
      <c r="M78" s="72" t="e">
        <f>団体登録内容!#REF!</f>
        <v>#REF!</v>
      </c>
      <c r="N78" s="72" t="e">
        <f>団体登録内容!#REF!</f>
        <v>#REF!</v>
      </c>
      <c r="O78" s="72" t="e">
        <f>団体登録内容!#REF!</f>
        <v>#REF!</v>
      </c>
      <c r="P78" s="72" t="e">
        <f>団体登録内容!#REF!</f>
        <v>#REF!</v>
      </c>
      <c r="Q78" s="72" t="e">
        <f>団体登録内容!#REF!</f>
        <v>#REF!</v>
      </c>
      <c r="R78" s="72" t="e">
        <f>団体登録内容!#REF!</f>
        <v>#REF!</v>
      </c>
      <c r="S78" s="72" t="e">
        <f>団体登録内容!#REF!</f>
        <v>#REF!</v>
      </c>
      <c r="T78" s="72" t="e">
        <f>団体登録内容!#REF!</f>
        <v>#REF!</v>
      </c>
      <c r="U78" s="72" t="e">
        <f>団体登録内容!#REF!</f>
        <v>#REF!</v>
      </c>
      <c r="V78" s="72" t="e">
        <f>団体登録内容!#REF!</f>
        <v>#REF!</v>
      </c>
      <c r="W78" s="72" t="e">
        <f>団体登録内容!#REF!</f>
        <v>#REF!</v>
      </c>
      <c r="X78" s="72" t="e">
        <f>団体登録内容!#REF!</f>
        <v>#REF!</v>
      </c>
      <c r="Y78" s="72" t="e">
        <f>団体登録内容!#REF!</f>
        <v>#REF!</v>
      </c>
      <c r="Z78" s="72" t="e">
        <f>団体登録内容!#REF!</f>
        <v>#REF!</v>
      </c>
      <c r="AA78" s="72" t="e">
        <f>団体登録内容!#REF!</f>
        <v>#REF!</v>
      </c>
      <c r="AB78" s="72" t="e">
        <f>団体登録内容!#REF!</f>
        <v>#REF!</v>
      </c>
      <c r="AC78" s="72" t="e">
        <f>団体登録内容!#REF!</f>
        <v>#REF!</v>
      </c>
      <c r="AD78" s="72" t="e">
        <f>団体登録内容!#REF!</f>
        <v>#REF!</v>
      </c>
      <c r="AE78" s="72" t="e">
        <f>団体登録内容!#REF!</f>
        <v>#REF!</v>
      </c>
      <c r="AF78" s="72" t="e">
        <f>団体登録内容!#REF!</f>
        <v>#REF!</v>
      </c>
      <c r="AG78" s="72" t="e">
        <f>団体登録内容!#REF!</f>
        <v>#REF!</v>
      </c>
      <c r="AH78" s="72" t="e">
        <f>団体登録内容!#REF!</f>
        <v>#REF!</v>
      </c>
      <c r="AI78" s="72" t="e">
        <f>団体登録内容!#REF!</f>
        <v>#REF!</v>
      </c>
      <c r="AJ78" s="72" t="e">
        <f>団体登録内容!#REF!</f>
        <v>#REF!</v>
      </c>
      <c r="AK78" s="72" t="e">
        <f>団体登録内容!#REF!</f>
        <v>#REF!</v>
      </c>
      <c r="AL78" s="72" t="e">
        <f>団体登録内容!#REF!</f>
        <v>#REF!</v>
      </c>
      <c r="AM78" s="72" t="e">
        <f>団体登録内容!#REF!</f>
        <v>#REF!</v>
      </c>
      <c r="AN78" s="72" t="e">
        <f>団体登録内容!#REF!</f>
        <v>#REF!</v>
      </c>
      <c r="AO78" s="72" t="e">
        <f>団体登録内容!#REF!</f>
        <v>#REF!</v>
      </c>
      <c r="AP78" s="72" t="e">
        <f>団体登録内容!#REF!</f>
        <v>#REF!</v>
      </c>
      <c r="AQ78" s="72" t="e">
        <f>団体登録内容!#REF!</f>
        <v>#REF!</v>
      </c>
      <c r="AR78" s="72" t="e">
        <f>団体登録内容!#REF!</f>
        <v>#REF!</v>
      </c>
      <c r="AS78" s="72" t="e">
        <f>団体登録内容!#REF!</f>
        <v>#REF!</v>
      </c>
      <c r="AT78" s="72" t="e">
        <f>団体登録内容!#REF!</f>
        <v>#REF!</v>
      </c>
      <c r="AU78" s="72" t="e">
        <f>団体登録内容!#REF!</f>
        <v>#REF!</v>
      </c>
      <c r="AV78" s="72" t="e">
        <f>団体登録内容!#REF!</f>
        <v>#REF!</v>
      </c>
      <c r="AW78" s="72" t="e">
        <f>団体登録内容!#REF!</f>
        <v>#REF!</v>
      </c>
      <c r="AX78" s="72" t="e">
        <f>団体登録内容!#REF!</f>
        <v>#REF!</v>
      </c>
      <c r="AY78" s="72" t="e">
        <f>団体登録内容!#REF!</f>
        <v>#REF!</v>
      </c>
      <c r="AZ78" s="72" t="e">
        <f>団体登録内容!#REF!</f>
        <v>#REF!</v>
      </c>
      <c r="BA78" s="72" t="e">
        <f>団体登録内容!#REF!</f>
        <v>#REF!</v>
      </c>
      <c r="BB78" s="72" t="e">
        <f>団体登録内容!#REF!</f>
        <v>#REF!</v>
      </c>
      <c r="BC78" s="72" t="e">
        <f>団体登録内容!#REF!</f>
        <v>#REF!</v>
      </c>
      <c r="BD78" s="72" t="e">
        <f>団体登録内容!#REF!</f>
        <v>#REF!</v>
      </c>
      <c r="BE78" s="72" t="e">
        <f>団体登録内容!#REF!</f>
        <v>#REF!</v>
      </c>
    </row>
    <row r="79" spans="1:57" x14ac:dyDescent="0.15">
      <c r="A79" s="72" t="e">
        <f>団体登録内容!#REF!</f>
        <v>#REF!</v>
      </c>
      <c r="B79" s="72" t="e">
        <f>団体登録内容!#REF!</f>
        <v>#REF!</v>
      </c>
      <c r="C79" s="72" t="e">
        <f>団体登録内容!#REF!</f>
        <v>#REF!</v>
      </c>
      <c r="D79" s="72" t="e">
        <f>団体登録内容!#REF!</f>
        <v>#REF!</v>
      </c>
      <c r="E79" s="72" t="e">
        <f>団体登録内容!#REF!</f>
        <v>#REF!</v>
      </c>
      <c r="F79" s="72" t="e">
        <f>団体登録内容!#REF!</f>
        <v>#REF!</v>
      </c>
      <c r="G79" s="72" t="e">
        <f>団体登録内容!#REF!</f>
        <v>#REF!</v>
      </c>
      <c r="H79" s="72" t="e">
        <f>団体登録内容!#REF!</f>
        <v>#REF!</v>
      </c>
      <c r="I79" s="72" t="e">
        <f>団体登録内容!#REF!</f>
        <v>#REF!</v>
      </c>
      <c r="J79" s="72" t="e">
        <f>団体登録内容!#REF!</f>
        <v>#REF!</v>
      </c>
      <c r="K79" s="72" t="e">
        <f>団体登録内容!#REF!</f>
        <v>#REF!</v>
      </c>
      <c r="L79" s="72" t="e">
        <f>団体登録内容!#REF!</f>
        <v>#REF!</v>
      </c>
      <c r="M79" s="72" t="e">
        <f>団体登録内容!#REF!</f>
        <v>#REF!</v>
      </c>
      <c r="N79" s="72" t="e">
        <f>団体登録内容!#REF!</f>
        <v>#REF!</v>
      </c>
      <c r="O79" s="72" t="e">
        <f>団体登録内容!#REF!</f>
        <v>#REF!</v>
      </c>
      <c r="P79" s="72" t="e">
        <f>団体登録内容!#REF!</f>
        <v>#REF!</v>
      </c>
      <c r="Q79" s="72" t="e">
        <f>団体登録内容!#REF!</f>
        <v>#REF!</v>
      </c>
      <c r="R79" s="72" t="e">
        <f>団体登録内容!#REF!</f>
        <v>#REF!</v>
      </c>
      <c r="S79" s="72" t="e">
        <f>団体登録内容!#REF!</f>
        <v>#REF!</v>
      </c>
      <c r="T79" s="72" t="e">
        <f>団体登録内容!#REF!</f>
        <v>#REF!</v>
      </c>
      <c r="U79" s="72" t="e">
        <f>団体登録内容!#REF!</f>
        <v>#REF!</v>
      </c>
      <c r="V79" s="72" t="e">
        <f>団体登録内容!#REF!</f>
        <v>#REF!</v>
      </c>
      <c r="W79" s="72" t="e">
        <f>団体登録内容!#REF!</f>
        <v>#REF!</v>
      </c>
      <c r="X79" s="72" t="e">
        <f>団体登録内容!#REF!</f>
        <v>#REF!</v>
      </c>
      <c r="Y79" s="72" t="e">
        <f>団体登録内容!#REF!</f>
        <v>#REF!</v>
      </c>
      <c r="Z79" s="72" t="e">
        <f>団体登録内容!#REF!</f>
        <v>#REF!</v>
      </c>
      <c r="AA79" s="72" t="e">
        <f>団体登録内容!#REF!</f>
        <v>#REF!</v>
      </c>
      <c r="AB79" s="72" t="e">
        <f>団体登録内容!#REF!</f>
        <v>#REF!</v>
      </c>
      <c r="AC79" s="72" t="e">
        <f>団体登録内容!#REF!</f>
        <v>#REF!</v>
      </c>
      <c r="AD79" s="72" t="e">
        <f>団体登録内容!#REF!</f>
        <v>#REF!</v>
      </c>
      <c r="AE79" s="72" t="e">
        <f>団体登録内容!#REF!</f>
        <v>#REF!</v>
      </c>
      <c r="AF79" s="72" t="e">
        <f>団体登録内容!#REF!</f>
        <v>#REF!</v>
      </c>
      <c r="AG79" s="72" t="e">
        <f>団体登録内容!#REF!</f>
        <v>#REF!</v>
      </c>
      <c r="AH79" s="72" t="e">
        <f>団体登録内容!#REF!</f>
        <v>#REF!</v>
      </c>
      <c r="AI79" s="72" t="e">
        <f>団体登録内容!#REF!</f>
        <v>#REF!</v>
      </c>
      <c r="AJ79" s="72" t="e">
        <f>団体登録内容!#REF!</f>
        <v>#REF!</v>
      </c>
      <c r="AK79" s="72" t="e">
        <f>団体登録内容!#REF!</f>
        <v>#REF!</v>
      </c>
      <c r="AL79" s="72" t="e">
        <f>団体登録内容!#REF!</f>
        <v>#REF!</v>
      </c>
      <c r="AM79" s="72" t="e">
        <f>団体登録内容!#REF!</f>
        <v>#REF!</v>
      </c>
      <c r="AN79" s="72" t="e">
        <f>団体登録内容!#REF!</f>
        <v>#REF!</v>
      </c>
      <c r="AO79" s="72" t="e">
        <f>団体登録内容!#REF!</f>
        <v>#REF!</v>
      </c>
      <c r="AP79" s="72" t="e">
        <f>団体登録内容!#REF!</f>
        <v>#REF!</v>
      </c>
      <c r="AQ79" s="72" t="e">
        <f>団体登録内容!#REF!</f>
        <v>#REF!</v>
      </c>
      <c r="AR79" s="72" t="e">
        <f>団体登録内容!#REF!</f>
        <v>#REF!</v>
      </c>
      <c r="AS79" s="72" t="e">
        <f>団体登録内容!#REF!</f>
        <v>#REF!</v>
      </c>
      <c r="AT79" s="72" t="e">
        <f>団体登録内容!#REF!</f>
        <v>#REF!</v>
      </c>
      <c r="AU79" s="72" t="e">
        <f>団体登録内容!#REF!</f>
        <v>#REF!</v>
      </c>
      <c r="AV79" s="72" t="e">
        <f>団体登録内容!#REF!</f>
        <v>#REF!</v>
      </c>
      <c r="AW79" s="72" t="e">
        <f>団体登録内容!#REF!</f>
        <v>#REF!</v>
      </c>
      <c r="AX79" s="72" t="e">
        <f>団体登録内容!#REF!</f>
        <v>#REF!</v>
      </c>
      <c r="AY79" s="72" t="e">
        <f>団体登録内容!#REF!</f>
        <v>#REF!</v>
      </c>
      <c r="AZ79" s="72" t="e">
        <f>団体登録内容!#REF!</f>
        <v>#REF!</v>
      </c>
      <c r="BA79" s="72" t="e">
        <f>団体登録内容!#REF!</f>
        <v>#REF!</v>
      </c>
      <c r="BB79" s="72" t="e">
        <f>団体登録内容!#REF!</f>
        <v>#REF!</v>
      </c>
      <c r="BC79" s="72" t="e">
        <f>団体登録内容!#REF!</f>
        <v>#REF!</v>
      </c>
      <c r="BD79" s="72" t="e">
        <f>団体登録内容!#REF!</f>
        <v>#REF!</v>
      </c>
      <c r="BE79" s="72" t="e">
        <f>団体登録内容!#REF!</f>
        <v>#REF!</v>
      </c>
    </row>
    <row r="80" spans="1:57" x14ac:dyDescent="0.15">
      <c r="A80" s="72" t="e">
        <f>団体登録内容!#REF!</f>
        <v>#REF!</v>
      </c>
      <c r="B80" s="72" t="e">
        <f>団体登録内容!#REF!</f>
        <v>#REF!</v>
      </c>
      <c r="C80" s="72" t="e">
        <f>団体登録内容!#REF!</f>
        <v>#REF!</v>
      </c>
      <c r="D80" s="72" t="e">
        <f>団体登録内容!#REF!</f>
        <v>#REF!</v>
      </c>
      <c r="E80" s="72" t="e">
        <f>団体登録内容!#REF!</f>
        <v>#REF!</v>
      </c>
      <c r="F80" s="72" t="e">
        <f>団体登録内容!#REF!</f>
        <v>#REF!</v>
      </c>
      <c r="G80" s="72" t="e">
        <f>団体登録内容!#REF!</f>
        <v>#REF!</v>
      </c>
      <c r="H80" s="72" t="e">
        <f>団体登録内容!#REF!</f>
        <v>#REF!</v>
      </c>
      <c r="I80" s="72" t="e">
        <f>団体登録内容!#REF!</f>
        <v>#REF!</v>
      </c>
      <c r="J80" s="72" t="e">
        <f>団体登録内容!#REF!</f>
        <v>#REF!</v>
      </c>
      <c r="K80" s="72" t="e">
        <f>団体登録内容!#REF!</f>
        <v>#REF!</v>
      </c>
      <c r="L80" s="72" t="e">
        <f>団体登録内容!#REF!</f>
        <v>#REF!</v>
      </c>
      <c r="M80" s="72" t="e">
        <f>団体登録内容!#REF!</f>
        <v>#REF!</v>
      </c>
      <c r="N80" s="72" t="e">
        <f>団体登録内容!#REF!</f>
        <v>#REF!</v>
      </c>
      <c r="O80" s="72" t="e">
        <f>団体登録内容!#REF!</f>
        <v>#REF!</v>
      </c>
      <c r="P80" s="72" t="e">
        <f>団体登録内容!#REF!</f>
        <v>#REF!</v>
      </c>
      <c r="Q80" s="72" t="e">
        <f>団体登録内容!#REF!</f>
        <v>#REF!</v>
      </c>
      <c r="R80" s="72" t="e">
        <f>団体登録内容!#REF!</f>
        <v>#REF!</v>
      </c>
      <c r="S80" s="72" t="e">
        <f>団体登録内容!#REF!</f>
        <v>#REF!</v>
      </c>
      <c r="T80" s="72" t="e">
        <f>団体登録内容!#REF!</f>
        <v>#REF!</v>
      </c>
      <c r="U80" s="72" t="e">
        <f>団体登録内容!#REF!</f>
        <v>#REF!</v>
      </c>
      <c r="V80" s="72" t="e">
        <f>団体登録内容!#REF!</f>
        <v>#REF!</v>
      </c>
      <c r="W80" s="72" t="e">
        <f>団体登録内容!#REF!</f>
        <v>#REF!</v>
      </c>
      <c r="X80" s="72" t="e">
        <f>団体登録内容!#REF!</f>
        <v>#REF!</v>
      </c>
      <c r="Y80" s="72" t="e">
        <f>団体登録内容!#REF!</f>
        <v>#REF!</v>
      </c>
      <c r="Z80" s="72" t="e">
        <f>団体登録内容!#REF!</f>
        <v>#REF!</v>
      </c>
      <c r="AA80" s="72" t="e">
        <f>団体登録内容!#REF!</f>
        <v>#REF!</v>
      </c>
      <c r="AB80" s="72" t="e">
        <f>団体登録内容!#REF!</f>
        <v>#REF!</v>
      </c>
      <c r="AC80" s="72" t="e">
        <f>団体登録内容!#REF!</f>
        <v>#REF!</v>
      </c>
      <c r="AD80" s="72" t="e">
        <f>団体登録内容!#REF!</f>
        <v>#REF!</v>
      </c>
      <c r="AE80" s="72" t="e">
        <f>団体登録内容!#REF!</f>
        <v>#REF!</v>
      </c>
      <c r="AF80" s="72" t="e">
        <f>団体登録内容!#REF!</f>
        <v>#REF!</v>
      </c>
      <c r="AG80" s="72" t="e">
        <f>団体登録内容!#REF!</f>
        <v>#REF!</v>
      </c>
      <c r="AH80" s="72" t="e">
        <f>団体登録内容!#REF!</f>
        <v>#REF!</v>
      </c>
      <c r="AI80" s="72" t="e">
        <f>団体登録内容!#REF!</f>
        <v>#REF!</v>
      </c>
      <c r="AJ80" s="72" t="e">
        <f>団体登録内容!#REF!</f>
        <v>#REF!</v>
      </c>
      <c r="AK80" s="72" t="e">
        <f>団体登録内容!#REF!</f>
        <v>#REF!</v>
      </c>
      <c r="AL80" s="72" t="e">
        <f>団体登録内容!#REF!</f>
        <v>#REF!</v>
      </c>
      <c r="AM80" s="72" t="e">
        <f>団体登録内容!#REF!</f>
        <v>#REF!</v>
      </c>
      <c r="AN80" s="72" t="e">
        <f>団体登録内容!#REF!</f>
        <v>#REF!</v>
      </c>
      <c r="AO80" s="72" t="e">
        <f>団体登録内容!#REF!</f>
        <v>#REF!</v>
      </c>
      <c r="AP80" s="72" t="e">
        <f>団体登録内容!#REF!</f>
        <v>#REF!</v>
      </c>
      <c r="AQ80" s="72" t="e">
        <f>団体登録内容!#REF!</f>
        <v>#REF!</v>
      </c>
      <c r="AR80" s="72" t="e">
        <f>団体登録内容!#REF!</f>
        <v>#REF!</v>
      </c>
      <c r="AS80" s="72" t="e">
        <f>団体登録内容!#REF!</f>
        <v>#REF!</v>
      </c>
      <c r="AT80" s="72" t="e">
        <f>団体登録内容!#REF!</f>
        <v>#REF!</v>
      </c>
      <c r="AU80" s="72" t="e">
        <f>団体登録内容!#REF!</f>
        <v>#REF!</v>
      </c>
      <c r="AV80" s="72" t="e">
        <f>団体登録内容!#REF!</f>
        <v>#REF!</v>
      </c>
      <c r="AW80" s="72" t="e">
        <f>団体登録内容!#REF!</f>
        <v>#REF!</v>
      </c>
      <c r="AX80" s="72" t="e">
        <f>団体登録内容!#REF!</f>
        <v>#REF!</v>
      </c>
      <c r="AY80" s="72" t="e">
        <f>団体登録内容!#REF!</f>
        <v>#REF!</v>
      </c>
      <c r="AZ80" s="72" t="e">
        <f>団体登録内容!#REF!</f>
        <v>#REF!</v>
      </c>
      <c r="BA80" s="72" t="e">
        <f>団体登録内容!#REF!</f>
        <v>#REF!</v>
      </c>
      <c r="BB80" s="72" t="e">
        <f>団体登録内容!#REF!</f>
        <v>#REF!</v>
      </c>
      <c r="BC80" s="72" t="e">
        <f>団体登録内容!#REF!</f>
        <v>#REF!</v>
      </c>
      <c r="BD80" s="72" t="e">
        <f>団体登録内容!#REF!</f>
        <v>#REF!</v>
      </c>
      <c r="BE80" s="72" t="e">
        <f>団体登録内容!#REF!</f>
        <v>#REF!</v>
      </c>
    </row>
    <row r="81" spans="1:57" x14ac:dyDescent="0.15">
      <c r="A81" s="72" t="e">
        <f>団体登録内容!#REF!</f>
        <v>#REF!</v>
      </c>
      <c r="B81" s="72" t="e">
        <f>団体登録内容!#REF!</f>
        <v>#REF!</v>
      </c>
      <c r="C81" s="72" t="e">
        <f>団体登録内容!#REF!</f>
        <v>#REF!</v>
      </c>
      <c r="D81" s="72" t="e">
        <f>団体登録内容!#REF!</f>
        <v>#REF!</v>
      </c>
      <c r="E81" s="72" t="e">
        <f>団体登録内容!#REF!</f>
        <v>#REF!</v>
      </c>
      <c r="F81" s="72" t="e">
        <f>団体登録内容!#REF!</f>
        <v>#REF!</v>
      </c>
      <c r="G81" s="72" t="e">
        <f>団体登録内容!#REF!</f>
        <v>#REF!</v>
      </c>
      <c r="H81" s="72" t="e">
        <f>団体登録内容!#REF!</f>
        <v>#REF!</v>
      </c>
      <c r="I81" s="72" t="e">
        <f>団体登録内容!#REF!</f>
        <v>#REF!</v>
      </c>
      <c r="J81" s="72" t="e">
        <f>団体登録内容!#REF!</f>
        <v>#REF!</v>
      </c>
      <c r="K81" s="72" t="e">
        <f>団体登録内容!#REF!</f>
        <v>#REF!</v>
      </c>
      <c r="L81" s="72" t="e">
        <f>団体登録内容!#REF!</f>
        <v>#REF!</v>
      </c>
      <c r="M81" s="72" t="e">
        <f>団体登録内容!#REF!</f>
        <v>#REF!</v>
      </c>
      <c r="N81" s="72" t="e">
        <f>団体登録内容!#REF!</f>
        <v>#REF!</v>
      </c>
      <c r="O81" s="72" t="e">
        <f>団体登録内容!#REF!</f>
        <v>#REF!</v>
      </c>
      <c r="P81" s="72" t="e">
        <f>団体登録内容!#REF!</f>
        <v>#REF!</v>
      </c>
      <c r="Q81" s="72" t="e">
        <f>団体登録内容!#REF!</f>
        <v>#REF!</v>
      </c>
      <c r="R81" s="72" t="e">
        <f>団体登録内容!#REF!</f>
        <v>#REF!</v>
      </c>
      <c r="S81" s="72" t="e">
        <f>団体登録内容!#REF!</f>
        <v>#REF!</v>
      </c>
      <c r="T81" s="72" t="e">
        <f>団体登録内容!#REF!</f>
        <v>#REF!</v>
      </c>
      <c r="U81" s="72" t="e">
        <f>団体登録内容!#REF!</f>
        <v>#REF!</v>
      </c>
      <c r="V81" s="72" t="e">
        <f>団体登録内容!#REF!</f>
        <v>#REF!</v>
      </c>
      <c r="W81" s="72" t="e">
        <f>団体登録内容!#REF!</f>
        <v>#REF!</v>
      </c>
      <c r="X81" s="72" t="e">
        <f>団体登録内容!#REF!</f>
        <v>#REF!</v>
      </c>
      <c r="Y81" s="72" t="e">
        <f>団体登録内容!#REF!</f>
        <v>#REF!</v>
      </c>
      <c r="Z81" s="72" t="e">
        <f>団体登録内容!#REF!</f>
        <v>#REF!</v>
      </c>
      <c r="AA81" s="72" t="e">
        <f>団体登録内容!#REF!</f>
        <v>#REF!</v>
      </c>
      <c r="AB81" s="72" t="e">
        <f>団体登録内容!#REF!</f>
        <v>#REF!</v>
      </c>
      <c r="AC81" s="72" t="e">
        <f>団体登録内容!#REF!</f>
        <v>#REF!</v>
      </c>
      <c r="AD81" s="72" t="e">
        <f>団体登録内容!#REF!</f>
        <v>#REF!</v>
      </c>
      <c r="AE81" s="72" t="e">
        <f>団体登録内容!#REF!</f>
        <v>#REF!</v>
      </c>
      <c r="AF81" s="72" t="e">
        <f>団体登録内容!#REF!</f>
        <v>#REF!</v>
      </c>
      <c r="AG81" s="72" t="e">
        <f>団体登録内容!#REF!</f>
        <v>#REF!</v>
      </c>
      <c r="AH81" s="72" t="e">
        <f>団体登録内容!#REF!</f>
        <v>#REF!</v>
      </c>
      <c r="AI81" s="72" t="e">
        <f>団体登録内容!#REF!</f>
        <v>#REF!</v>
      </c>
      <c r="AJ81" s="72" t="e">
        <f>団体登録内容!#REF!</f>
        <v>#REF!</v>
      </c>
      <c r="AK81" s="72" t="e">
        <f>団体登録内容!#REF!</f>
        <v>#REF!</v>
      </c>
      <c r="AL81" s="72" t="e">
        <f>団体登録内容!#REF!</f>
        <v>#REF!</v>
      </c>
      <c r="AM81" s="72" t="e">
        <f>団体登録内容!#REF!</f>
        <v>#REF!</v>
      </c>
      <c r="AN81" s="72" t="e">
        <f>団体登録内容!#REF!</f>
        <v>#REF!</v>
      </c>
      <c r="AO81" s="72" t="e">
        <f>団体登録内容!#REF!</f>
        <v>#REF!</v>
      </c>
      <c r="AP81" s="72" t="e">
        <f>団体登録内容!#REF!</f>
        <v>#REF!</v>
      </c>
      <c r="AQ81" s="72" t="e">
        <f>団体登録内容!#REF!</f>
        <v>#REF!</v>
      </c>
      <c r="AR81" s="72" t="e">
        <f>団体登録内容!#REF!</f>
        <v>#REF!</v>
      </c>
      <c r="AS81" s="72" t="e">
        <f>団体登録内容!#REF!</f>
        <v>#REF!</v>
      </c>
      <c r="AT81" s="72" t="e">
        <f>団体登録内容!#REF!</f>
        <v>#REF!</v>
      </c>
      <c r="AU81" s="72" t="e">
        <f>団体登録内容!#REF!</f>
        <v>#REF!</v>
      </c>
      <c r="AV81" s="72" t="e">
        <f>団体登録内容!#REF!</f>
        <v>#REF!</v>
      </c>
      <c r="AW81" s="72" t="e">
        <f>団体登録内容!#REF!</f>
        <v>#REF!</v>
      </c>
      <c r="AX81" s="72" t="e">
        <f>団体登録内容!#REF!</f>
        <v>#REF!</v>
      </c>
      <c r="AY81" s="72" t="e">
        <f>団体登録内容!#REF!</f>
        <v>#REF!</v>
      </c>
      <c r="AZ81" s="72" t="e">
        <f>団体登録内容!#REF!</f>
        <v>#REF!</v>
      </c>
      <c r="BA81" s="72" t="e">
        <f>団体登録内容!#REF!</f>
        <v>#REF!</v>
      </c>
      <c r="BB81" s="72" t="e">
        <f>団体登録内容!#REF!</f>
        <v>#REF!</v>
      </c>
      <c r="BC81" s="72" t="e">
        <f>団体登録内容!#REF!</f>
        <v>#REF!</v>
      </c>
      <c r="BD81" s="72" t="e">
        <f>団体登録内容!#REF!</f>
        <v>#REF!</v>
      </c>
      <c r="BE81" s="72" t="e">
        <f>団体登録内容!#REF!</f>
        <v>#REF!</v>
      </c>
    </row>
    <row r="82" spans="1:57" x14ac:dyDescent="0.15">
      <c r="A82" s="72" t="e">
        <f>団体登録内容!#REF!</f>
        <v>#REF!</v>
      </c>
      <c r="B82" s="72" t="e">
        <f>団体登録内容!#REF!</f>
        <v>#REF!</v>
      </c>
      <c r="C82" s="72" t="e">
        <f>団体登録内容!#REF!</f>
        <v>#REF!</v>
      </c>
      <c r="D82" s="72" t="e">
        <f>団体登録内容!#REF!</f>
        <v>#REF!</v>
      </c>
      <c r="E82" s="72" t="e">
        <f>団体登録内容!#REF!</f>
        <v>#REF!</v>
      </c>
      <c r="F82" s="72" t="e">
        <f>団体登録内容!#REF!</f>
        <v>#REF!</v>
      </c>
      <c r="G82" s="72" t="e">
        <f>団体登録内容!#REF!</f>
        <v>#REF!</v>
      </c>
      <c r="H82" s="72" t="e">
        <f>団体登録内容!#REF!</f>
        <v>#REF!</v>
      </c>
      <c r="I82" s="72" t="e">
        <f>団体登録内容!#REF!</f>
        <v>#REF!</v>
      </c>
      <c r="J82" s="72" t="e">
        <f>団体登録内容!#REF!</f>
        <v>#REF!</v>
      </c>
      <c r="K82" s="72" t="e">
        <f>団体登録内容!#REF!</f>
        <v>#REF!</v>
      </c>
      <c r="L82" s="72" t="e">
        <f>団体登録内容!#REF!</f>
        <v>#REF!</v>
      </c>
      <c r="M82" s="72" t="e">
        <f>団体登録内容!#REF!</f>
        <v>#REF!</v>
      </c>
      <c r="N82" s="72" t="e">
        <f>団体登録内容!#REF!</f>
        <v>#REF!</v>
      </c>
      <c r="O82" s="72" t="e">
        <f>団体登録内容!#REF!</f>
        <v>#REF!</v>
      </c>
      <c r="P82" s="72" t="e">
        <f>団体登録内容!#REF!</f>
        <v>#REF!</v>
      </c>
      <c r="Q82" s="72" t="e">
        <f>団体登録内容!#REF!</f>
        <v>#REF!</v>
      </c>
      <c r="R82" s="72" t="e">
        <f>団体登録内容!#REF!</f>
        <v>#REF!</v>
      </c>
      <c r="S82" s="72" t="e">
        <f>団体登録内容!#REF!</f>
        <v>#REF!</v>
      </c>
      <c r="T82" s="72" t="e">
        <f>団体登録内容!#REF!</f>
        <v>#REF!</v>
      </c>
      <c r="U82" s="72" t="e">
        <f>団体登録内容!#REF!</f>
        <v>#REF!</v>
      </c>
      <c r="V82" s="72" t="e">
        <f>団体登録内容!#REF!</f>
        <v>#REF!</v>
      </c>
      <c r="W82" s="72" t="e">
        <f>団体登録内容!#REF!</f>
        <v>#REF!</v>
      </c>
      <c r="X82" s="72" t="e">
        <f>団体登録内容!#REF!</f>
        <v>#REF!</v>
      </c>
      <c r="Y82" s="72" t="e">
        <f>団体登録内容!#REF!</f>
        <v>#REF!</v>
      </c>
      <c r="Z82" s="72" t="e">
        <f>団体登録内容!#REF!</f>
        <v>#REF!</v>
      </c>
      <c r="AA82" s="72" t="e">
        <f>団体登録内容!#REF!</f>
        <v>#REF!</v>
      </c>
      <c r="AB82" s="72" t="e">
        <f>団体登録内容!#REF!</f>
        <v>#REF!</v>
      </c>
      <c r="AC82" s="72" t="e">
        <f>団体登録内容!#REF!</f>
        <v>#REF!</v>
      </c>
      <c r="AD82" s="72" t="e">
        <f>団体登録内容!#REF!</f>
        <v>#REF!</v>
      </c>
      <c r="AE82" s="72" t="e">
        <f>団体登録内容!#REF!</f>
        <v>#REF!</v>
      </c>
      <c r="AF82" s="72" t="e">
        <f>団体登録内容!#REF!</f>
        <v>#REF!</v>
      </c>
      <c r="AG82" s="72" t="e">
        <f>団体登録内容!#REF!</f>
        <v>#REF!</v>
      </c>
      <c r="AH82" s="72" t="e">
        <f>団体登録内容!#REF!</f>
        <v>#REF!</v>
      </c>
      <c r="AI82" s="72" t="e">
        <f>団体登録内容!#REF!</f>
        <v>#REF!</v>
      </c>
      <c r="AJ82" s="72" t="e">
        <f>団体登録内容!#REF!</f>
        <v>#REF!</v>
      </c>
      <c r="AK82" s="72" t="e">
        <f>団体登録内容!#REF!</f>
        <v>#REF!</v>
      </c>
      <c r="AL82" s="72" t="e">
        <f>団体登録内容!#REF!</f>
        <v>#REF!</v>
      </c>
      <c r="AM82" s="72" t="e">
        <f>団体登録内容!#REF!</f>
        <v>#REF!</v>
      </c>
      <c r="AN82" s="72" t="e">
        <f>団体登録内容!#REF!</f>
        <v>#REF!</v>
      </c>
      <c r="AO82" s="72" t="e">
        <f>団体登録内容!#REF!</f>
        <v>#REF!</v>
      </c>
      <c r="AP82" s="72" t="e">
        <f>団体登録内容!#REF!</f>
        <v>#REF!</v>
      </c>
      <c r="AQ82" s="72" t="e">
        <f>団体登録内容!#REF!</f>
        <v>#REF!</v>
      </c>
      <c r="AR82" s="72" t="e">
        <f>団体登録内容!#REF!</f>
        <v>#REF!</v>
      </c>
      <c r="AS82" s="72" t="e">
        <f>団体登録内容!#REF!</f>
        <v>#REF!</v>
      </c>
      <c r="AT82" s="72" t="e">
        <f>団体登録内容!#REF!</f>
        <v>#REF!</v>
      </c>
      <c r="AU82" s="72" t="e">
        <f>団体登録内容!#REF!</f>
        <v>#REF!</v>
      </c>
      <c r="AV82" s="72" t="e">
        <f>団体登録内容!#REF!</f>
        <v>#REF!</v>
      </c>
      <c r="AW82" s="72" t="e">
        <f>団体登録内容!#REF!</f>
        <v>#REF!</v>
      </c>
      <c r="AX82" s="72" t="e">
        <f>団体登録内容!#REF!</f>
        <v>#REF!</v>
      </c>
      <c r="AY82" s="72" t="e">
        <f>団体登録内容!#REF!</f>
        <v>#REF!</v>
      </c>
      <c r="AZ82" s="72" t="e">
        <f>団体登録内容!#REF!</f>
        <v>#REF!</v>
      </c>
      <c r="BA82" s="72" t="e">
        <f>団体登録内容!#REF!</f>
        <v>#REF!</v>
      </c>
      <c r="BB82" s="72" t="e">
        <f>団体登録内容!#REF!</f>
        <v>#REF!</v>
      </c>
      <c r="BC82" s="72" t="e">
        <f>団体登録内容!#REF!</f>
        <v>#REF!</v>
      </c>
      <c r="BD82" s="72" t="e">
        <f>団体登録内容!#REF!</f>
        <v>#REF!</v>
      </c>
      <c r="BE82" s="72" t="e">
        <f>団体登録内容!#REF!</f>
        <v>#REF!</v>
      </c>
    </row>
    <row r="83" spans="1:57" x14ac:dyDescent="0.15">
      <c r="A83" s="72" t="e">
        <f>団体登録内容!#REF!</f>
        <v>#REF!</v>
      </c>
      <c r="B83" s="72" t="e">
        <f>団体登録内容!#REF!</f>
        <v>#REF!</v>
      </c>
      <c r="C83" s="72" t="e">
        <f>団体登録内容!#REF!</f>
        <v>#REF!</v>
      </c>
      <c r="D83" s="72" t="e">
        <f>団体登録内容!#REF!</f>
        <v>#REF!</v>
      </c>
      <c r="E83" s="72" t="e">
        <f>団体登録内容!#REF!</f>
        <v>#REF!</v>
      </c>
      <c r="F83" s="72" t="e">
        <f>団体登録内容!#REF!</f>
        <v>#REF!</v>
      </c>
      <c r="G83" s="72" t="e">
        <f>団体登録内容!#REF!</f>
        <v>#REF!</v>
      </c>
      <c r="H83" s="72" t="e">
        <f>団体登録内容!#REF!</f>
        <v>#REF!</v>
      </c>
      <c r="I83" s="72" t="e">
        <f>団体登録内容!#REF!</f>
        <v>#REF!</v>
      </c>
      <c r="J83" s="72" t="e">
        <f>団体登録内容!#REF!</f>
        <v>#REF!</v>
      </c>
      <c r="K83" s="72" t="e">
        <f>団体登録内容!#REF!</f>
        <v>#REF!</v>
      </c>
      <c r="L83" s="72" t="e">
        <f>団体登録内容!#REF!</f>
        <v>#REF!</v>
      </c>
      <c r="M83" s="72" t="e">
        <f>団体登録内容!#REF!</f>
        <v>#REF!</v>
      </c>
      <c r="N83" s="72" t="e">
        <f>団体登録内容!#REF!</f>
        <v>#REF!</v>
      </c>
      <c r="O83" s="72" t="e">
        <f>団体登録内容!#REF!</f>
        <v>#REF!</v>
      </c>
      <c r="P83" s="72" t="e">
        <f>団体登録内容!#REF!</f>
        <v>#REF!</v>
      </c>
      <c r="Q83" s="72" t="e">
        <f>団体登録内容!#REF!</f>
        <v>#REF!</v>
      </c>
      <c r="R83" s="72" t="e">
        <f>団体登録内容!#REF!</f>
        <v>#REF!</v>
      </c>
      <c r="S83" s="72" t="e">
        <f>団体登録内容!#REF!</f>
        <v>#REF!</v>
      </c>
      <c r="T83" s="72" t="e">
        <f>団体登録内容!#REF!</f>
        <v>#REF!</v>
      </c>
      <c r="U83" s="72" t="e">
        <f>団体登録内容!#REF!</f>
        <v>#REF!</v>
      </c>
      <c r="V83" s="72" t="e">
        <f>団体登録内容!#REF!</f>
        <v>#REF!</v>
      </c>
      <c r="W83" s="72" t="e">
        <f>団体登録内容!#REF!</f>
        <v>#REF!</v>
      </c>
      <c r="X83" s="72" t="e">
        <f>団体登録内容!#REF!</f>
        <v>#REF!</v>
      </c>
      <c r="Y83" s="72" t="e">
        <f>団体登録内容!#REF!</f>
        <v>#REF!</v>
      </c>
      <c r="Z83" s="72" t="e">
        <f>団体登録内容!#REF!</f>
        <v>#REF!</v>
      </c>
      <c r="AA83" s="72" t="e">
        <f>団体登録内容!#REF!</f>
        <v>#REF!</v>
      </c>
      <c r="AB83" s="72" t="e">
        <f>団体登録内容!#REF!</f>
        <v>#REF!</v>
      </c>
      <c r="AC83" s="72" t="e">
        <f>団体登録内容!#REF!</f>
        <v>#REF!</v>
      </c>
      <c r="AD83" s="72" t="e">
        <f>団体登録内容!#REF!</f>
        <v>#REF!</v>
      </c>
      <c r="AE83" s="72" t="e">
        <f>団体登録内容!#REF!</f>
        <v>#REF!</v>
      </c>
      <c r="AF83" s="72" t="e">
        <f>団体登録内容!#REF!</f>
        <v>#REF!</v>
      </c>
      <c r="AG83" s="72" t="e">
        <f>団体登録内容!#REF!</f>
        <v>#REF!</v>
      </c>
      <c r="AH83" s="72" t="e">
        <f>団体登録内容!#REF!</f>
        <v>#REF!</v>
      </c>
      <c r="AI83" s="72" t="e">
        <f>団体登録内容!#REF!</f>
        <v>#REF!</v>
      </c>
      <c r="AJ83" s="72" t="e">
        <f>団体登録内容!#REF!</f>
        <v>#REF!</v>
      </c>
      <c r="AK83" s="72" t="e">
        <f>団体登録内容!#REF!</f>
        <v>#REF!</v>
      </c>
      <c r="AL83" s="72" t="e">
        <f>団体登録内容!#REF!</f>
        <v>#REF!</v>
      </c>
      <c r="AM83" s="72" t="e">
        <f>団体登録内容!#REF!</f>
        <v>#REF!</v>
      </c>
      <c r="AN83" s="72" t="e">
        <f>団体登録内容!#REF!</f>
        <v>#REF!</v>
      </c>
      <c r="AO83" s="72" t="e">
        <f>団体登録内容!#REF!</f>
        <v>#REF!</v>
      </c>
      <c r="AP83" s="72" t="e">
        <f>団体登録内容!#REF!</f>
        <v>#REF!</v>
      </c>
      <c r="AQ83" s="72" t="e">
        <f>団体登録内容!#REF!</f>
        <v>#REF!</v>
      </c>
      <c r="AR83" s="72" t="e">
        <f>団体登録内容!#REF!</f>
        <v>#REF!</v>
      </c>
      <c r="AS83" s="72" t="e">
        <f>団体登録内容!#REF!</f>
        <v>#REF!</v>
      </c>
      <c r="AT83" s="72" t="e">
        <f>団体登録内容!#REF!</f>
        <v>#REF!</v>
      </c>
      <c r="AU83" s="72" t="e">
        <f>団体登録内容!#REF!</f>
        <v>#REF!</v>
      </c>
      <c r="AV83" s="72" t="e">
        <f>団体登録内容!#REF!</f>
        <v>#REF!</v>
      </c>
      <c r="AW83" s="72" t="e">
        <f>団体登録内容!#REF!</f>
        <v>#REF!</v>
      </c>
      <c r="AX83" s="72" t="e">
        <f>団体登録内容!#REF!</f>
        <v>#REF!</v>
      </c>
      <c r="AY83" s="72" t="e">
        <f>団体登録内容!#REF!</f>
        <v>#REF!</v>
      </c>
      <c r="AZ83" s="72" t="e">
        <f>団体登録内容!#REF!</f>
        <v>#REF!</v>
      </c>
      <c r="BA83" s="72" t="e">
        <f>団体登録内容!#REF!</f>
        <v>#REF!</v>
      </c>
      <c r="BB83" s="72" t="e">
        <f>団体登録内容!#REF!</f>
        <v>#REF!</v>
      </c>
      <c r="BC83" s="72" t="e">
        <f>団体登録内容!#REF!</f>
        <v>#REF!</v>
      </c>
      <c r="BD83" s="72" t="e">
        <f>団体登録内容!#REF!</f>
        <v>#REF!</v>
      </c>
      <c r="BE83" s="72" t="e">
        <f>団体登録内容!#REF!</f>
        <v>#REF!</v>
      </c>
    </row>
    <row r="84" spans="1:57" x14ac:dyDescent="0.15">
      <c r="A84" s="72" t="e">
        <f>団体登録内容!#REF!</f>
        <v>#REF!</v>
      </c>
      <c r="B84" s="72" t="e">
        <f>団体登録内容!#REF!</f>
        <v>#REF!</v>
      </c>
      <c r="C84" s="72" t="e">
        <f>団体登録内容!#REF!</f>
        <v>#REF!</v>
      </c>
      <c r="D84" s="72" t="e">
        <f>団体登録内容!#REF!</f>
        <v>#REF!</v>
      </c>
      <c r="E84" s="72" t="e">
        <f>団体登録内容!#REF!</f>
        <v>#REF!</v>
      </c>
      <c r="F84" s="72" t="e">
        <f>団体登録内容!#REF!</f>
        <v>#REF!</v>
      </c>
      <c r="G84" s="72" t="e">
        <f>団体登録内容!#REF!</f>
        <v>#REF!</v>
      </c>
      <c r="H84" s="72" t="e">
        <f>団体登録内容!#REF!</f>
        <v>#REF!</v>
      </c>
      <c r="I84" s="72" t="e">
        <f>団体登録内容!#REF!</f>
        <v>#REF!</v>
      </c>
      <c r="J84" s="72" t="e">
        <f>団体登録内容!#REF!</f>
        <v>#REF!</v>
      </c>
      <c r="K84" s="72" t="e">
        <f>団体登録内容!#REF!</f>
        <v>#REF!</v>
      </c>
      <c r="L84" s="72" t="e">
        <f>団体登録内容!#REF!</f>
        <v>#REF!</v>
      </c>
      <c r="M84" s="72" t="e">
        <f>団体登録内容!#REF!</f>
        <v>#REF!</v>
      </c>
      <c r="N84" s="72" t="e">
        <f>団体登録内容!#REF!</f>
        <v>#REF!</v>
      </c>
      <c r="O84" s="72" t="e">
        <f>団体登録内容!#REF!</f>
        <v>#REF!</v>
      </c>
      <c r="P84" s="72" t="e">
        <f>団体登録内容!#REF!</f>
        <v>#REF!</v>
      </c>
      <c r="Q84" s="72" t="e">
        <f>団体登録内容!#REF!</f>
        <v>#REF!</v>
      </c>
      <c r="R84" s="72" t="e">
        <f>団体登録内容!#REF!</f>
        <v>#REF!</v>
      </c>
      <c r="S84" s="72" t="e">
        <f>団体登録内容!#REF!</f>
        <v>#REF!</v>
      </c>
      <c r="T84" s="72" t="e">
        <f>団体登録内容!#REF!</f>
        <v>#REF!</v>
      </c>
      <c r="U84" s="72" t="e">
        <f>団体登録内容!#REF!</f>
        <v>#REF!</v>
      </c>
      <c r="V84" s="72" t="e">
        <f>団体登録内容!#REF!</f>
        <v>#REF!</v>
      </c>
      <c r="W84" s="72" t="e">
        <f>団体登録内容!#REF!</f>
        <v>#REF!</v>
      </c>
      <c r="X84" s="72" t="e">
        <f>団体登録内容!#REF!</f>
        <v>#REF!</v>
      </c>
      <c r="Y84" s="72" t="e">
        <f>団体登録内容!#REF!</f>
        <v>#REF!</v>
      </c>
      <c r="Z84" s="72" t="e">
        <f>団体登録内容!#REF!</f>
        <v>#REF!</v>
      </c>
      <c r="AA84" s="72" t="e">
        <f>団体登録内容!#REF!</f>
        <v>#REF!</v>
      </c>
      <c r="AB84" s="72" t="e">
        <f>団体登録内容!#REF!</f>
        <v>#REF!</v>
      </c>
      <c r="AC84" s="72" t="e">
        <f>団体登録内容!#REF!</f>
        <v>#REF!</v>
      </c>
      <c r="AD84" s="72" t="e">
        <f>団体登録内容!#REF!</f>
        <v>#REF!</v>
      </c>
      <c r="AE84" s="72" t="e">
        <f>団体登録内容!#REF!</f>
        <v>#REF!</v>
      </c>
      <c r="AF84" s="72" t="e">
        <f>団体登録内容!#REF!</f>
        <v>#REF!</v>
      </c>
      <c r="AG84" s="72" t="e">
        <f>団体登録内容!#REF!</f>
        <v>#REF!</v>
      </c>
      <c r="AH84" s="72" t="e">
        <f>団体登録内容!#REF!</f>
        <v>#REF!</v>
      </c>
      <c r="AI84" s="72" t="e">
        <f>団体登録内容!#REF!</f>
        <v>#REF!</v>
      </c>
      <c r="AJ84" s="72" t="e">
        <f>団体登録内容!#REF!</f>
        <v>#REF!</v>
      </c>
      <c r="AK84" s="72" t="e">
        <f>団体登録内容!#REF!</f>
        <v>#REF!</v>
      </c>
      <c r="AL84" s="72" t="e">
        <f>団体登録内容!#REF!</f>
        <v>#REF!</v>
      </c>
      <c r="AM84" s="72" t="e">
        <f>団体登録内容!#REF!</f>
        <v>#REF!</v>
      </c>
      <c r="AN84" s="72" t="e">
        <f>団体登録内容!#REF!</f>
        <v>#REF!</v>
      </c>
      <c r="AO84" s="72" t="e">
        <f>団体登録内容!#REF!</f>
        <v>#REF!</v>
      </c>
      <c r="AP84" s="72" t="e">
        <f>団体登録内容!#REF!</f>
        <v>#REF!</v>
      </c>
      <c r="AQ84" s="72" t="e">
        <f>団体登録内容!#REF!</f>
        <v>#REF!</v>
      </c>
      <c r="AR84" s="72" t="e">
        <f>団体登録内容!#REF!</f>
        <v>#REF!</v>
      </c>
      <c r="AS84" s="72" t="e">
        <f>団体登録内容!#REF!</f>
        <v>#REF!</v>
      </c>
      <c r="AT84" s="72" t="e">
        <f>団体登録内容!#REF!</f>
        <v>#REF!</v>
      </c>
      <c r="AU84" s="72" t="e">
        <f>団体登録内容!#REF!</f>
        <v>#REF!</v>
      </c>
      <c r="AV84" s="72" t="e">
        <f>団体登録内容!#REF!</f>
        <v>#REF!</v>
      </c>
      <c r="AW84" s="72" t="e">
        <f>団体登録内容!#REF!</f>
        <v>#REF!</v>
      </c>
      <c r="AX84" s="72" t="e">
        <f>団体登録内容!#REF!</f>
        <v>#REF!</v>
      </c>
      <c r="AY84" s="72" t="e">
        <f>団体登録内容!#REF!</f>
        <v>#REF!</v>
      </c>
      <c r="AZ84" s="72" t="e">
        <f>団体登録内容!#REF!</f>
        <v>#REF!</v>
      </c>
      <c r="BA84" s="72" t="e">
        <f>団体登録内容!#REF!</f>
        <v>#REF!</v>
      </c>
      <c r="BB84" s="72" t="e">
        <f>団体登録内容!#REF!</f>
        <v>#REF!</v>
      </c>
      <c r="BC84" s="72" t="e">
        <f>団体登録内容!#REF!</f>
        <v>#REF!</v>
      </c>
      <c r="BD84" s="72" t="e">
        <f>団体登録内容!#REF!</f>
        <v>#REF!</v>
      </c>
      <c r="BE84" s="72" t="e">
        <f>団体登録内容!#REF!</f>
        <v>#REF!</v>
      </c>
    </row>
    <row r="85" spans="1:57" x14ac:dyDescent="0.15">
      <c r="A85" s="72" t="e">
        <f>団体登録内容!#REF!</f>
        <v>#REF!</v>
      </c>
      <c r="B85" s="72" t="e">
        <f>団体登録内容!#REF!</f>
        <v>#REF!</v>
      </c>
      <c r="C85" s="72" t="e">
        <f>団体登録内容!#REF!</f>
        <v>#REF!</v>
      </c>
      <c r="D85" s="72" t="e">
        <f>団体登録内容!#REF!</f>
        <v>#REF!</v>
      </c>
      <c r="E85" s="72" t="e">
        <f>団体登録内容!#REF!</f>
        <v>#REF!</v>
      </c>
      <c r="F85" s="72" t="e">
        <f>団体登録内容!#REF!</f>
        <v>#REF!</v>
      </c>
      <c r="G85" s="72" t="e">
        <f>団体登録内容!#REF!</f>
        <v>#REF!</v>
      </c>
      <c r="H85" s="72" t="e">
        <f>団体登録内容!#REF!</f>
        <v>#REF!</v>
      </c>
      <c r="I85" s="72" t="e">
        <f>団体登録内容!#REF!</f>
        <v>#REF!</v>
      </c>
      <c r="J85" s="72" t="e">
        <f>団体登録内容!#REF!</f>
        <v>#REF!</v>
      </c>
      <c r="K85" s="72" t="e">
        <f>団体登録内容!#REF!</f>
        <v>#REF!</v>
      </c>
      <c r="L85" s="72" t="e">
        <f>団体登録内容!#REF!</f>
        <v>#REF!</v>
      </c>
      <c r="M85" s="72" t="e">
        <f>団体登録内容!#REF!</f>
        <v>#REF!</v>
      </c>
      <c r="N85" s="72" t="e">
        <f>団体登録内容!#REF!</f>
        <v>#REF!</v>
      </c>
      <c r="O85" s="72" t="e">
        <f>団体登録内容!#REF!</f>
        <v>#REF!</v>
      </c>
      <c r="P85" s="72" t="e">
        <f>団体登録内容!#REF!</f>
        <v>#REF!</v>
      </c>
      <c r="Q85" s="72" t="e">
        <f>団体登録内容!#REF!</f>
        <v>#REF!</v>
      </c>
      <c r="R85" s="72" t="e">
        <f>団体登録内容!#REF!</f>
        <v>#REF!</v>
      </c>
      <c r="S85" s="72" t="e">
        <f>団体登録内容!#REF!</f>
        <v>#REF!</v>
      </c>
      <c r="T85" s="72" t="e">
        <f>団体登録内容!#REF!</f>
        <v>#REF!</v>
      </c>
      <c r="U85" s="72" t="e">
        <f>団体登録内容!#REF!</f>
        <v>#REF!</v>
      </c>
      <c r="V85" s="72" t="e">
        <f>団体登録内容!#REF!</f>
        <v>#REF!</v>
      </c>
      <c r="W85" s="72" t="e">
        <f>団体登録内容!#REF!</f>
        <v>#REF!</v>
      </c>
      <c r="X85" s="72" t="e">
        <f>団体登録内容!#REF!</f>
        <v>#REF!</v>
      </c>
      <c r="Y85" s="72" t="e">
        <f>団体登録内容!#REF!</f>
        <v>#REF!</v>
      </c>
      <c r="Z85" s="72" t="e">
        <f>団体登録内容!#REF!</f>
        <v>#REF!</v>
      </c>
      <c r="AA85" s="72" t="e">
        <f>団体登録内容!#REF!</f>
        <v>#REF!</v>
      </c>
      <c r="AB85" s="72" t="e">
        <f>団体登録内容!#REF!</f>
        <v>#REF!</v>
      </c>
      <c r="AC85" s="72" t="e">
        <f>団体登録内容!#REF!</f>
        <v>#REF!</v>
      </c>
      <c r="AD85" s="72" t="e">
        <f>団体登録内容!#REF!</f>
        <v>#REF!</v>
      </c>
      <c r="AE85" s="72" t="e">
        <f>団体登録内容!#REF!</f>
        <v>#REF!</v>
      </c>
      <c r="AF85" s="72" t="e">
        <f>団体登録内容!#REF!</f>
        <v>#REF!</v>
      </c>
      <c r="AG85" s="72" t="e">
        <f>団体登録内容!#REF!</f>
        <v>#REF!</v>
      </c>
      <c r="AH85" s="72" t="e">
        <f>団体登録内容!#REF!</f>
        <v>#REF!</v>
      </c>
      <c r="AI85" s="72" t="e">
        <f>団体登録内容!#REF!</f>
        <v>#REF!</v>
      </c>
      <c r="AJ85" s="72" t="e">
        <f>団体登録内容!#REF!</f>
        <v>#REF!</v>
      </c>
      <c r="AK85" s="72" t="e">
        <f>団体登録内容!#REF!</f>
        <v>#REF!</v>
      </c>
      <c r="AL85" s="72" t="e">
        <f>団体登録内容!#REF!</f>
        <v>#REF!</v>
      </c>
      <c r="AM85" s="72" t="e">
        <f>団体登録内容!#REF!</f>
        <v>#REF!</v>
      </c>
      <c r="AN85" s="72" t="e">
        <f>団体登録内容!#REF!</f>
        <v>#REF!</v>
      </c>
      <c r="AO85" s="72" t="e">
        <f>団体登録内容!#REF!</f>
        <v>#REF!</v>
      </c>
      <c r="AP85" s="72" t="e">
        <f>団体登録内容!#REF!</f>
        <v>#REF!</v>
      </c>
      <c r="AQ85" s="72" t="e">
        <f>団体登録内容!#REF!</f>
        <v>#REF!</v>
      </c>
      <c r="AR85" s="72" t="e">
        <f>団体登録内容!#REF!</f>
        <v>#REF!</v>
      </c>
      <c r="AS85" s="72" t="e">
        <f>団体登録内容!#REF!</f>
        <v>#REF!</v>
      </c>
      <c r="AT85" s="72" t="e">
        <f>団体登録内容!#REF!</f>
        <v>#REF!</v>
      </c>
      <c r="AU85" s="72" t="e">
        <f>団体登録内容!#REF!</f>
        <v>#REF!</v>
      </c>
      <c r="AV85" s="72" t="e">
        <f>団体登録内容!#REF!</f>
        <v>#REF!</v>
      </c>
      <c r="AW85" s="72" t="e">
        <f>団体登録内容!#REF!</f>
        <v>#REF!</v>
      </c>
      <c r="AX85" s="72" t="e">
        <f>団体登録内容!#REF!</f>
        <v>#REF!</v>
      </c>
      <c r="AY85" s="72" t="e">
        <f>団体登録内容!#REF!</f>
        <v>#REF!</v>
      </c>
      <c r="AZ85" s="72" t="e">
        <f>団体登録内容!#REF!</f>
        <v>#REF!</v>
      </c>
      <c r="BA85" s="72" t="e">
        <f>団体登録内容!#REF!</f>
        <v>#REF!</v>
      </c>
      <c r="BB85" s="72" t="e">
        <f>団体登録内容!#REF!</f>
        <v>#REF!</v>
      </c>
      <c r="BC85" s="72" t="e">
        <f>団体登録内容!#REF!</f>
        <v>#REF!</v>
      </c>
      <c r="BD85" s="72" t="e">
        <f>団体登録内容!#REF!</f>
        <v>#REF!</v>
      </c>
      <c r="BE85" s="72" t="e">
        <f>団体登録内容!#REF!</f>
        <v>#REF!</v>
      </c>
    </row>
    <row r="86" spans="1:57" x14ac:dyDescent="0.15">
      <c r="A86" s="72" t="e">
        <f>団体登録内容!#REF!</f>
        <v>#REF!</v>
      </c>
      <c r="B86" s="72" t="e">
        <f>団体登録内容!#REF!</f>
        <v>#REF!</v>
      </c>
      <c r="C86" s="72" t="e">
        <f>団体登録内容!#REF!</f>
        <v>#REF!</v>
      </c>
      <c r="D86" s="72" t="e">
        <f>団体登録内容!#REF!</f>
        <v>#REF!</v>
      </c>
      <c r="E86" s="72" t="e">
        <f>団体登録内容!#REF!</f>
        <v>#REF!</v>
      </c>
      <c r="F86" s="72" t="e">
        <f>団体登録内容!#REF!</f>
        <v>#REF!</v>
      </c>
      <c r="G86" s="72" t="e">
        <f>団体登録内容!#REF!</f>
        <v>#REF!</v>
      </c>
      <c r="H86" s="72" t="e">
        <f>団体登録内容!#REF!</f>
        <v>#REF!</v>
      </c>
      <c r="I86" s="72" t="e">
        <f>団体登録内容!#REF!</f>
        <v>#REF!</v>
      </c>
      <c r="J86" s="72" t="e">
        <f>団体登録内容!#REF!</f>
        <v>#REF!</v>
      </c>
      <c r="K86" s="72" t="e">
        <f>団体登録内容!#REF!</f>
        <v>#REF!</v>
      </c>
      <c r="L86" s="72" t="e">
        <f>団体登録内容!#REF!</f>
        <v>#REF!</v>
      </c>
      <c r="M86" s="72" t="e">
        <f>団体登録内容!#REF!</f>
        <v>#REF!</v>
      </c>
      <c r="N86" s="72" t="e">
        <f>団体登録内容!#REF!</f>
        <v>#REF!</v>
      </c>
      <c r="O86" s="72" t="e">
        <f>団体登録内容!#REF!</f>
        <v>#REF!</v>
      </c>
      <c r="P86" s="72" t="e">
        <f>団体登録内容!#REF!</f>
        <v>#REF!</v>
      </c>
      <c r="Q86" s="72" t="e">
        <f>団体登録内容!#REF!</f>
        <v>#REF!</v>
      </c>
      <c r="R86" s="72" t="e">
        <f>団体登録内容!#REF!</f>
        <v>#REF!</v>
      </c>
      <c r="S86" s="72" t="e">
        <f>団体登録内容!#REF!</f>
        <v>#REF!</v>
      </c>
      <c r="T86" s="72" t="e">
        <f>団体登録内容!#REF!</f>
        <v>#REF!</v>
      </c>
      <c r="U86" s="72" t="e">
        <f>団体登録内容!#REF!</f>
        <v>#REF!</v>
      </c>
      <c r="V86" s="72" t="e">
        <f>団体登録内容!#REF!</f>
        <v>#REF!</v>
      </c>
      <c r="W86" s="72" t="e">
        <f>団体登録内容!#REF!</f>
        <v>#REF!</v>
      </c>
      <c r="X86" s="72" t="e">
        <f>団体登録内容!#REF!</f>
        <v>#REF!</v>
      </c>
      <c r="Y86" s="72" t="e">
        <f>団体登録内容!#REF!</f>
        <v>#REF!</v>
      </c>
      <c r="Z86" s="72" t="e">
        <f>団体登録内容!#REF!</f>
        <v>#REF!</v>
      </c>
      <c r="AA86" s="72" t="e">
        <f>団体登録内容!#REF!</f>
        <v>#REF!</v>
      </c>
      <c r="AB86" s="72" t="e">
        <f>団体登録内容!#REF!</f>
        <v>#REF!</v>
      </c>
      <c r="AC86" s="72" t="e">
        <f>団体登録内容!#REF!</f>
        <v>#REF!</v>
      </c>
      <c r="AD86" s="72" t="e">
        <f>団体登録内容!#REF!</f>
        <v>#REF!</v>
      </c>
      <c r="AE86" s="72" t="e">
        <f>団体登録内容!#REF!</f>
        <v>#REF!</v>
      </c>
      <c r="AF86" s="72" t="e">
        <f>団体登録内容!#REF!</f>
        <v>#REF!</v>
      </c>
      <c r="AG86" s="72" t="e">
        <f>団体登録内容!#REF!</f>
        <v>#REF!</v>
      </c>
      <c r="AH86" s="72" t="e">
        <f>団体登録内容!#REF!</f>
        <v>#REF!</v>
      </c>
      <c r="AI86" s="72" t="e">
        <f>団体登録内容!#REF!</f>
        <v>#REF!</v>
      </c>
      <c r="AJ86" s="72" t="e">
        <f>団体登録内容!#REF!</f>
        <v>#REF!</v>
      </c>
      <c r="AK86" s="72" t="e">
        <f>団体登録内容!#REF!</f>
        <v>#REF!</v>
      </c>
      <c r="AL86" s="72" t="e">
        <f>団体登録内容!#REF!</f>
        <v>#REF!</v>
      </c>
      <c r="AM86" s="72" t="e">
        <f>団体登録内容!#REF!</f>
        <v>#REF!</v>
      </c>
      <c r="AN86" s="72" t="e">
        <f>団体登録内容!#REF!</f>
        <v>#REF!</v>
      </c>
      <c r="AO86" s="72" t="e">
        <f>団体登録内容!#REF!</f>
        <v>#REF!</v>
      </c>
      <c r="AP86" s="72" t="e">
        <f>団体登録内容!#REF!</f>
        <v>#REF!</v>
      </c>
      <c r="AQ86" s="72" t="e">
        <f>団体登録内容!#REF!</f>
        <v>#REF!</v>
      </c>
      <c r="AR86" s="72" t="e">
        <f>団体登録内容!#REF!</f>
        <v>#REF!</v>
      </c>
      <c r="AS86" s="72" t="e">
        <f>団体登録内容!#REF!</f>
        <v>#REF!</v>
      </c>
      <c r="AT86" s="72" t="e">
        <f>団体登録内容!#REF!</f>
        <v>#REF!</v>
      </c>
      <c r="AU86" s="72" t="e">
        <f>団体登録内容!#REF!</f>
        <v>#REF!</v>
      </c>
      <c r="AV86" s="72" t="e">
        <f>団体登録内容!#REF!</f>
        <v>#REF!</v>
      </c>
      <c r="AW86" s="72" t="e">
        <f>団体登録内容!#REF!</f>
        <v>#REF!</v>
      </c>
      <c r="AX86" s="72" t="e">
        <f>団体登録内容!#REF!</f>
        <v>#REF!</v>
      </c>
      <c r="AY86" s="72" t="e">
        <f>団体登録内容!#REF!</f>
        <v>#REF!</v>
      </c>
      <c r="AZ86" s="72" t="e">
        <f>団体登録内容!#REF!</f>
        <v>#REF!</v>
      </c>
      <c r="BA86" s="72" t="e">
        <f>団体登録内容!#REF!</f>
        <v>#REF!</v>
      </c>
      <c r="BB86" s="72" t="e">
        <f>団体登録内容!#REF!</f>
        <v>#REF!</v>
      </c>
      <c r="BC86" s="72" t="e">
        <f>団体登録内容!#REF!</f>
        <v>#REF!</v>
      </c>
      <c r="BD86" s="72" t="e">
        <f>団体登録内容!#REF!</f>
        <v>#REF!</v>
      </c>
      <c r="BE86" s="72" t="e">
        <f>団体登録内容!#REF!</f>
        <v>#REF!</v>
      </c>
    </row>
    <row r="87" spans="1:57" x14ac:dyDescent="0.15">
      <c r="A87" s="72" t="e">
        <f>団体登録内容!#REF!</f>
        <v>#REF!</v>
      </c>
      <c r="B87" s="72" t="e">
        <f>団体登録内容!#REF!</f>
        <v>#REF!</v>
      </c>
      <c r="C87" s="72" t="e">
        <f>団体登録内容!#REF!</f>
        <v>#REF!</v>
      </c>
      <c r="D87" s="72" t="e">
        <f>団体登録内容!#REF!</f>
        <v>#REF!</v>
      </c>
      <c r="E87" s="72" t="e">
        <f>団体登録内容!#REF!</f>
        <v>#REF!</v>
      </c>
      <c r="F87" s="72" t="e">
        <f>団体登録内容!#REF!</f>
        <v>#REF!</v>
      </c>
      <c r="G87" s="72" t="e">
        <f>団体登録内容!#REF!</f>
        <v>#REF!</v>
      </c>
      <c r="H87" s="72" t="e">
        <f>団体登録内容!#REF!</f>
        <v>#REF!</v>
      </c>
      <c r="I87" s="72" t="e">
        <f>団体登録内容!#REF!</f>
        <v>#REF!</v>
      </c>
      <c r="J87" s="72" t="e">
        <f>団体登録内容!#REF!</f>
        <v>#REF!</v>
      </c>
      <c r="K87" s="72" t="e">
        <f>団体登録内容!#REF!</f>
        <v>#REF!</v>
      </c>
      <c r="L87" s="72" t="e">
        <f>団体登録内容!#REF!</f>
        <v>#REF!</v>
      </c>
      <c r="M87" s="72" t="e">
        <f>団体登録内容!#REF!</f>
        <v>#REF!</v>
      </c>
      <c r="N87" s="72" t="e">
        <f>団体登録内容!#REF!</f>
        <v>#REF!</v>
      </c>
      <c r="O87" s="72" t="e">
        <f>団体登録内容!#REF!</f>
        <v>#REF!</v>
      </c>
      <c r="P87" s="72" t="e">
        <f>団体登録内容!#REF!</f>
        <v>#REF!</v>
      </c>
      <c r="Q87" s="72" t="e">
        <f>団体登録内容!#REF!</f>
        <v>#REF!</v>
      </c>
      <c r="R87" s="72" t="e">
        <f>団体登録内容!#REF!</f>
        <v>#REF!</v>
      </c>
      <c r="S87" s="72" t="e">
        <f>団体登録内容!#REF!</f>
        <v>#REF!</v>
      </c>
      <c r="T87" s="72" t="e">
        <f>団体登録内容!#REF!</f>
        <v>#REF!</v>
      </c>
      <c r="U87" s="72" t="e">
        <f>団体登録内容!#REF!</f>
        <v>#REF!</v>
      </c>
      <c r="V87" s="72" t="e">
        <f>団体登録内容!#REF!</f>
        <v>#REF!</v>
      </c>
      <c r="W87" s="72" t="e">
        <f>団体登録内容!#REF!</f>
        <v>#REF!</v>
      </c>
      <c r="X87" s="72" t="e">
        <f>団体登録内容!#REF!</f>
        <v>#REF!</v>
      </c>
      <c r="Y87" s="72" t="e">
        <f>団体登録内容!#REF!</f>
        <v>#REF!</v>
      </c>
      <c r="Z87" s="72" t="e">
        <f>団体登録内容!#REF!</f>
        <v>#REF!</v>
      </c>
      <c r="AA87" s="72" t="e">
        <f>団体登録内容!#REF!</f>
        <v>#REF!</v>
      </c>
      <c r="AB87" s="72" t="e">
        <f>団体登録内容!#REF!</f>
        <v>#REF!</v>
      </c>
      <c r="AC87" s="72" t="e">
        <f>団体登録内容!#REF!</f>
        <v>#REF!</v>
      </c>
      <c r="AD87" s="72" t="e">
        <f>団体登録内容!#REF!</f>
        <v>#REF!</v>
      </c>
      <c r="AE87" s="72" t="e">
        <f>団体登録内容!#REF!</f>
        <v>#REF!</v>
      </c>
      <c r="AF87" s="72" t="e">
        <f>団体登録内容!#REF!</f>
        <v>#REF!</v>
      </c>
      <c r="AG87" s="72" t="e">
        <f>団体登録内容!#REF!</f>
        <v>#REF!</v>
      </c>
      <c r="AH87" s="72" t="e">
        <f>団体登録内容!#REF!</f>
        <v>#REF!</v>
      </c>
      <c r="AI87" s="72" t="e">
        <f>団体登録内容!#REF!</f>
        <v>#REF!</v>
      </c>
      <c r="AJ87" s="72" t="e">
        <f>団体登録内容!#REF!</f>
        <v>#REF!</v>
      </c>
      <c r="AK87" s="72" t="e">
        <f>団体登録内容!#REF!</f>
        <v>#REF!</v>
      </c>
      <c r="AL87" s="72" t="e">
        <f>団体登録内容!#REF!</f>
        <v>#REF!</v>
      </c>
      <c r="AM87" s="72" t="e">
        <f>団体登録内容!#REF!</f>
        <v>#REF!</v>
      </c>
      <c r="AN87" s="72" t="e">
        <f>団体登録内容!#REF!</f>
        <v>#REF!</v>
      </c>
      <c r="AO87" s="72" t="e">
        <f>団体登録内容!#REF!</f>
        <v>#REF!</v>
      </c>
      <c r="AP87" s="72" t="e">
        <f>団体登録内容!#REF!</f>
        <v>#REF!</v>
      </c>
      <c r="AQ87" s="72" t="e">
        <f>団体登録内容!#REF!</f>
        <v>#REF!</v>
      </c>
      <c r="AR87" s="72" t="e">
        <f>団体登録内容!#REF!</f>
        <v>#REF!</v>
      </c>
      <c r="AS87" s="72" t="e">
        <f>団体登録内容!#REF!</f>
        <v>#REF!</v>
      </c>
      <c r="AT87" s="72" t="e">
        <f>団体登録内容!#REF!</f>
        <v>#REF!</v>
      </c>
      <c r="AU87" s="72" t="e">
        <f>団体登録内容!#REF!</f>
        <v>#REF!</v>
      </c>
      <c r="AV87" s="72" t="e">
        <f>団体登録内容!#REF!</f>
        <v>#REF!</v>
      </c>
      <c r="AW87" s="72" t="e">
        <f>団体登録内容!#REF!</f>
        <v>#REF!</v>
      </c>
      <c r="AX87" s="72" t="e">
        <f>団体登録内容!#REF!</f>
        <v>#REF!</v>
      </c>
      <c r="AY87" s="72" t="e">
        <f>団体登録内容!#REF!</f>
        <v>#REF!</v>
      </c>
      <c r="AZ87" s="72" t="e">
        <f>団体登録内容!#REF!</f>
        <v>#REF!</v>
      </c>
      <c r="BA87" s="72" t="e">
        <f>団体登録内容!#REF!</f>
        <v>#REF!</v>
      </c>
      <c r="BB87" s="72" t="e">
        <f>団体登録内容!#REF!</f>
        <v>#REF!</v>
      </c>
      <c r="BC87" s="72" t="e">
        <f>団体登録内容!#REF!</f>
        <v>#REF!</v>
      </c>
      <c r="BD87" s="72" t="e">
        <f>団体登録内容!#REF!</f>
        <v>#REF!</v>
      </c>
      <c r="BE87" s="72" t="e">
        <f>団体登録内容!#REF!</f>
        <v>#REF!</v>
      </c>
    </row>
    <row r="88" spans="1:57" x14ac:dyDescent="0.15">
      <c r="A88" s="72" t="e">
        <f>団体登録内容!#REF!</f>
        <v>#REF!</v>
      </c>
      <c r="B88" s="72" t="e">
        <f>団体登録内容!#REF!</f>
        <v>#REF!</v>
      </c>
      <c r="C88" s="72" t="e">
        <f>団体登録内容!#REF!</f>
        <v>#REF!</v>
      </c>
      <c r="D88" s="72" t="e">
        <f>団体登録内容!#REF!</f>
        <v>#REF!</v>
      </c>
      <c r="E88" s="72" t="e">
        <f>団体登録内容!#REF!</f>
        <v>#REF!</v>
      </c>
      <c r="F88" s="72" t="e">
        <f>団体登録内容!#REF!</f>
        <v>#REF!</v>
      </c>
      <c r="G88" s="72" t="e">
        <f>団体登録内容!#REF!</f>
        <v>#REF!</v>
      </c>
      <c r="H88" s="72" t="e">
        <f>団体登録内容!#REF!</f>
        <v>#REF!</v>
      </c>
      <c r="I88" s="72" t="e">
        <f>団体登録内容!#REF!</f>
        <v>#REF!</v>
      </c>
      <c r="J88" s="72" t="e">
        <f>団体登録内容!#REF!</f>
        <v>#REF!</v>
      </c>
      <c r="K88" s="72" t="e">
        <f>団体登録内容!#REF!</f>
        <v>#REF!</v>
      </c>
      <c r="L88" s="72" t="e">
        <f>団体登録内容!#REF!</f>
        <v>#REF!</v>
      </c>
      <c r="M88" s="72" t="e">
        <f>団体登録内容!#REF!</f>
        <v>#REF!</v>
      </c>
      <c r="N88" s="72" t="e">
        <f>団体登録内容!#REF!</f>
        <v>#REF!</v>
      </c>
      <c r="O88" s="72" t="e">
        <f>団体登録内容!#REF!</f>
        <v>#REF!</v>
      </c>
      <c r="P88" s="72" t="e">
        <f>団体登録内容!#REF!</f>
        <v>#REF!</v>
      </c>
      <c r="Q88" s="72" t="e">
        <f>団体登録内容!#REF!</f>
        <v>#REF!</v>
      </c>
      <c r="R88" s="72" t="e">
        <f>団体登録内容!#REF!</f>
        <v>#REF!</v>
      </c>
      <c r="S88" s="72" t="e">
        <f>団体登録内容!#REF!</f>
        <v>#REF!</v>
      </c>
      <c r="T88" s="72" t="e">
        <f>団体登録内容!#REF!</f>
        <v>#REF!</v>
      </c>
      <c r="U88" s="72" t="e">
        <f>団体登録内容!#REF!</f>
        <v>#REF!</v>
      </c>
      <c r="V88" s="72" t="e">
        <f>団体登録内容!#REF!</f>
        <v>#REF!</v>
      </c>
      <c r="W88" s="72" t="e">
        <f>団体登録内容!#REF!</f>
        <v>#REF!</v>
      </c>
      <c r="X88" s="72" t="e">
        <f>団体登録内容!#REF!</f>
        <v>#REF!</v>
      </c>
      <c r="Y88" s="72" t="e">
        <f>団体登録内容!#REF!</f>
        <v>#REF!</v>
      </c>
      <c r="Z88" s="72" t="e">
        <f>団体登録内容!#REF!</f>
        <v>#REF!</v>
      </c>
      <c r="AA88" s="72" t="e">
        <f>団体登録内容!#REF!</f>
        <v>#REF!</v>
      </c>
      <c r="AB88" s="72" t="e">
        <f>団体登録内容!#REF!</f>
        <v>#REF!</v>
      </c>
      <c r="AC88" s="72" t="e">
        <f>団体登録内容!#REF!</f>
        <v>#REF!</v>
      </c>
      <c r="AD88" s="72" t="e">
        <f>団体登録内容!#REF!</f>
        <v>#REF!</v>
      </c>
      <c r="AE88" s="72" t="e">
        <f>団体登録内容!#REF!</f>
        <v>#REF!</v>
      </c>
      <c r="AF88" s="72" t="e">
        <f>団体登録内容!#REF!</f>
        <v>#REF!</v>
      </c>
      <c r="AG88" s="72" t="e">
        <f>団体登録内容!#REF!</f>
        <v>#REF!</v>
      </c>
      <c r="AH88" s="72" t="e">
        <f>団体登録内容!#REF!</f>
        <v>#REF!</v>
      </c>
      <c r="AI88" s="72" t="e">
        <f>団体登録内容!#REF!</f>
        <v>#REF!</v>
      </c>
      <c r="AJ88" s="72" t="e">
        <f>団体登録内容!#REF!</f>
        <v>#REF!</v>
      </c>
      <c r="AK88" s="72" t="e">
        <f>団体登録内容!#REF!</f>
        <v>#REF!</v>
      </c>
      <c r="AL88" s="72" t="e">
        <f>団体登録内容!#REF!</f>
        <v>#REF!</v>
      </c>
      <c r="AM88" s="72" t="e">
        <f>団体登録内容!#REF!</f>
        <v>#REF!</v>
      </c>
      <c r="AN88" s="72" t="e">
        <f>団体登録内容!#REF!</f>
        <v>#REF!</v>
      </c>
      <c r="AO88" s="72" t="e">
        <f>団体登録内容!#REF!</f>
        <v>#REF!</v>
      </c>
      <c r="AP88" s="72" t="e">
        <f>団体登録内容!#REF!</f>
        <v>#REF!</v>
      </c>
      <c r="AQ88" s="72" t="e">
        <f>団体登録内容!#REF!</f>
        <v>#REF!</v>
      </c>
      <c r="AR88" s="72" t="e">
        <f>団体登録内容!#REF!</f>
        <v>#REF!</v>
      </c>
      <c r="AS88" s="72" t="e">
        <f>団体登録内容!#REF!</f>
        <v>#REF!</v>
      </c>
      <c r="AT88" s="72" t="e">
        <f>団体登録内容!#REF!</f>
        <v>#REF!</v>
      </c>
      <c r="AU88" s="72" t="e">
        <f>団体登録内容!#REF!</f>
        <v>#REF!</v>
      </c>
      <c r="AV88" s="72" t="e">
        <f>団体登録内容!#REF!</f>
        <v>#REF!</v>
      </c>
      <c r="AW88" s="72" t="e">
        <f>団体登録内容!#REF!</f>
        <v>#REF!</v>
      </c>
      <c r="AX88" s="72" t="e">
        <f>団体登録内容!#REF!</f>
        <v>#REF!</v>
      </c>
      <c r="AY88" s="72" t="e">
        <f>団体登録内容!#REF!</f>
        <v>#REF!</v>
      </c>
      <c r="AZ88" s="72" t="e">
        <f>団体登録内容!#REF!</f>
        <v>#REF!</v>
      </c>
      <c r="BA88" s="72" t="e">
        <f>団体登録内容!#REF!</f>
        <v>#REF!</v>
      </c>
      <c r="BB88" s="72" t="e">
        <f>団体登録内容!#REF!</f>
        <v>#REF!</v>
      </c>
      <c r="BC88" s="72" t="e">
        <f>団体登録内容!#REF!</f>
        <v>#REF!</v>
      </c>
      <c r="BD88" s="72" t="e">
        <f>団体登録内容!#REF!</f>
        <v>#REF!</v>
      </c>
      <c r="BE88" s="72" t="e">
        <f>団体登録内容!#REF!</f>
        <v>#REF!</v>
      </c>
    </row>
    <row r="89" spans="1:57" x14ac:dyDescent="0.15">
      <c r="A89" s="72" t="e">
        <f>団体登録内容!#REF!</f>
        <v>#REF!</v>
      </c>
      <c r="B89" s="72" t="e">
        <f>団体登録内容!#REF!</f>
        <v>#REF!</v>
      </c>
      <c r="C89" s="72" t="e">
        <f>団体登録内容!#REF!</f>
        <v>#REF!</v>
      </c>
      <c r="D89" s="72" t="e">
        <f>団体登録内容!#REF!</f>
        <v>#REF!</v>
      </c>
      <c r="E89" s="72" t="e">
        <f>団体登録内容!#REF!</f>
        <v>#REF!</v>
      </c>
      <c r="F89" s="72" t="e">
        <f>団体登録内容!#REF!</f>
        <v>#REF!</v>
      </c>
      <c r="G89" s="72" t="e">
        <f>団体登録内容!#REF!</f>
        <v>#REF!</v>
      </c>
      <c r="H89" s="72" t="e">
        <f>団体登録内容!#REF!</f>
        <v>#REF!</v>
      </c>
      <c r="I89" s="72" t="e">
        <f>団体登録内容!#REF!</f>
        <v>#REF!</v>
      </c>
      <c r="J89" s="72" t="e">
        <f>団体登録内容!#REF!</f>
        <v>#REF!</v>
      </c>
      <c r="K89" s="72" t="e">
        <f>団体登録内容!#REF!</f>
        <v>#REF!</v>
      </c>
      <c r="L89" s="72" t="e">
        <f>団体登録内容!#REF!</f>
        <v>#REF!</v>
      </c>
      <c r="M89" s="72" t="e">
        <f>団体登録内容!#REF!</f>
        <v>#REF!</v>
      </c>
      <c r="N89" s="72" t="e">
        <f>団体登録内容!#REF!</f>
        <v>#REF!</v>
      </c>
      <c r="O89" s="72" t="e">
        <f>団体登録内容!#REF!</f>
        <v>#REF!</v>
      </c>
      <c r="P89" s="72" t="e">
        <f>団体登録内容!#REF!</f>
        <v>#REF!</v>
      </c>
      <c r="Q89" s="72" t="e">
        <f>団体登録内容!#REF!</f>
        <v>#REF!</v>
      </c>
      <c r="R89" s="72" t="e">
        <f>団体登録内容!#REF!</f>
        <v>#REF!</v>
      </c>
      <c r="S89" s="72" t="e">
        <f>団体登録内容!#REF!</f>
        <v>#REF!</v>
      </c>
      <c r="T89" s="72" t="e">
        <f>団体登録内容!#REF!</f>
        <v>#REF!</v>
      </c>
      <c r="U89" s="72" t="e">
        <f>団体登録内容!#REF!</f>
        <v>#REF!</v>
      </c>
      <c r="V89" s="72" t="e">
        <f>団体登録内容!#REF!</f>
        <v>#REF!</v>
      </c>
      <c r="W89" s="72" t="e">
        <f>団体登録内容!#REF!</f>
        <v>#REF!</v>
      </c>
      <c r="X89" s="72" t="e">
        <f>団体登録内容!#REF!</f>
        <v>#REF!</v>
      </c>
      <c r="Y89" s="72" t="e">
        <f>団体登録内容!#REF!</f>
        <v>#REF!</v>
      </c>
      <c r="Z89" s="72" t="e">
        <f>団体登録内容!#REF!</f>
        <v>#REF!</v>
      </c>
      <c r="AA89" s="72" t="e">
        <f>団体登録内容!#REF!</f>
        <v>#REF!</v>
      </c>
      <c r="AB89" s="72" t="e">
        <f>団体登録内容!#REF!</f>
        <v>#REF!</v>
      </c>
      <c r="AC89" s="72" t="e">
        <f>団体登録内容!#REF!</f>
        <v>#REF!</v>
      </c>
      <c r="AD89" s="72" t="e">
        <f>団体登録内容!#REF!</f>
        <v>#REF!</v>
      </c>
      <c r="AE89" s="72" t="e">
        <f>団体登録内容!#REF!</f>
        <v>#REF!</v>
      </c>
      <c r="AF89" s="72" t="e">
        <f>団体登録内容!#REF!</f>
        <v>#REF!</v>
      </c>
      <c r="AG89" s="72" t="e">
        <f>団体登録内容!#REF!</f>
        <v>#REF!</v>
      </c>
      <c r="AH89" s="72" t="e">
        <f>団体登録内容!#REF!</f>
        <v>#REF!</v>
      </c>
      <c r="AI89" s="72" t="e">
        <f>団体登録内容!#REF!</f>
        <v>#REF!</v>
      </c>
      <c r="AJ89" s="72" t="e">
        <f>団体登録内容!#REF!</f>
        <v>#REF!</v>
      </c>
      <c r="AK89" s="72" t="e">
        <f>団体登録内容!#REF!</f>
        <v>#REF!</v>
      </c>
      <c r="AL89" s="72" t="e">
        <f>団体登録内容!#REF!</f>
        <v>#REF!</v>
      </c>
      <c r="AM89" s="72" t="e">
        <f>団体登録内容!#REF!</f>
        <v>#REF!</v>
      </c>
      <c r="AN89" s="72" t="e">
        <f>団体登録内容!#REF!</f>
        <v>#REF!</v>
      </c>
      <c r="AO89" s="72" t="e">
        <f>団体登録内容!#REF!</f>
        <v>#REF!</v>
      </c>
      <c r="AP89" s="72" t="e">
        <f>団体登録内容!#REF!</f>
        <v>#REF!</v>
      </c>
      <c r="AQ89" s="72" t="e">
        <f>団体登録内容!#REF!</f>
        <v>#REF!</v>
      </c>
      <c r="AR89" s="72" t="e">
        <f>団体登録内容!#REF!</f>
        <v>#REF!</v>
      </c>
      <c r="AS89" s="72" t="e">
        <f>団体登録内容!#REF!</f>
        <v>#REF!</v>
      </c>
      <c r="AT89" s="72" t="e">
        <f>団体登録内容!#REF!</f>
        <v>#REF!</v>
      </c>
      <c r="AU89" s="72" t="e">
        <f>団体登録内容!#REF!</f>
        <v>#REF!</v>
      </c>
      <c r="AV89" s="72" t="e">
        <f>団体登録内容!#REF!</f>
        <v>#REF!</v>
      </c>
      <c r="AW89" s="72" t="e">
        <f>団体登録内容!#REF!</f>
        <v>#REF!</v>
      </c>
      <c r="AX89" s="72" t="e">
        <f>団体登録内容!#REF!</f>
        <v>#REF!</v>
      </c>
      <c r="AY89" s="72" t="e">
        <f>団体登録内容!#REF!</f>
        <v>#REF!</v>
      </c>
      <c r="AZ89" s="72" t="e">
        <f>団体登録内容!#REF!</f>
        <v>#REF!</v>
      </c>
      <c r="BA89" s="72" t="e">
        <f>団体登録内容!#REF!</f>
        <v>#REF!</v>
      </c>
      <c r="BB89" s="72" t="e">
        <f>団体登録内容!#REF!</f>
        <v>#REF!</v>
      </c>
      <c r="BC89" s="72" t="e">
        <f>団体登録内容!#REF!</f>
        <v>#REF!</v>
      </c>
      <c r="BD89" s="72" t="e">
        <f>団体登録内容!#REF!</f>
        <v>#REF!</v>
      </c>
      <c r="BE89" s="72" t="e">
        <f>団体登録内容!#REF!</f>
        <v>#REF!</v>
      </c>
    </row>
    <row r="90" spans="1:57" x14ac:dyDescent="0.15">
      <c r="A90" s="72" t="e">
        <f>団体登録内容!#REF!</f>
        <v>#REF!</v>
      </c>
      <c r="B90" s="72" t="e">
        <f>団体登録内容!#REF!</f>
        <v>#REF!</v>
      </c>
      <c r="C90" s="72" t="e">
        <f>団体登録内容!#REF!</f>
        <v>#REF!</v>
      </c>
      <c r="D90" s="72" t="e">
        <f>団体登録内容!#REF!</f>
        <v>#REF!</v>
      </c>
      <c r="E90" s="72" t="e">
        <f>団体登録内容!#REF!</f>
        <v>#REF!</v>
      </c>
      <c r="F90" s="72" t="e">
        <f>団体登録内容!#REF!</f>
        <v>#REF!</v>
      </c>
      <c r="G90" s="72" t="e">
        <f>団体登録内容!#REF!</f>
        <v>#REF!</v>
      </c>
      <c r="H90" s="72" t="e">
        <f>団体登録内容!#REF!</f>
        <v>#REF!</v>
      </c>
      <c r="I90" s="72" t="e">
        <f>団体登録内容!#REF!</f>
        <v>#REF!</v>
      </c>
      <c r="J90" s="72" t="e">
        <f>団体登録内容!#REF!</f>
        <v>#REF!</v>
      </c>
      <c r="K90" s="72" t="e">
        <f>団体登録内容!#REF!</f>
        <v>#REF!</v>
      </c>
      <c r="L90" s="72" t="e">
        <f>団体登録内容!#REF!</f>
        <v>#REF!</v>
      </c>
      <c r="M90" s="72" t="e">
        <f>団体登録内容!#REF!</f>
        <v>#REF!</v>
      </c>
      <c r="N90" s="72" t="e">
        <f>団体登録内容!#REF!</f>
        <v>#REF!</v>
      </c>
      <c r="O90" s="72" t="e">
        <f>団体登録内容!#REF!</f>
        <v>#REF!</v>
      </c>
      <c r="P90" s="72" t="e">
        <f>団体登録内容!#REF!</f>
        <v>#REF!</v>
      </c>
      <c r="Q90" s="72" t="e">
        <f>団体登録内容!#REF!</f>
        <v>#REF!</v>
      </c>
      <c r="R90" s="72" t="e">
        <f>団体登録内容!#REF!</f>
        <v>#REF!</v>
      </c>
      <c r="S90" s="72" t="e">
        <f>団体登録内容!#REF!</f>
        <v>#REF!</v>
      </c>
      <c r="T90" s="72" t="e">
        <f>団体登録内容!#REF!</f>
        <v>#REF!</v>
      </c>
      <c r="U90" s="72" t="e">
        <f>団体登録内容!#REF!</f>
        <v>#REF!</v>
      </c>
      <c r="V90" s="72" t="e">
        <f>団体登録内容!#REF!</f>
        <v>#REF!</v>
      </c>
      <c r="W90" s="72" t="e">
        <f>団体登録内容!#REF!</f>
        <v>#REF!</v>
      </c>
      <c r="X90" s="72" t="e">
        <f>団体登録内容!#REF!</f>
        <v>#REF!</v>
      </c>
      <c r="Y90" s="72" t="e">
        <f>団体登録内容!#REF!</f>
        <v>#REF!</v>
      </c>
      <c r="Z90" s="72" t="e">
        <f>団体登録内容!#REF!</f>
        <v>#REF!</v>
      </c>
      <c r="AA90" s="72" t="e">
        <f>団体登録内容!#REF!</f>
        <v>#REF!</v>
      </c>
      <c r="AB90" s="72" t="e">
        <f>団体登録内容!#REF!</f>
        <v>#REF!</v>
      </c>
      <c r="AC90" s="72" t="e">
        <f>団体登録内容!#REF!</f>
        <v>#REF!</v>
      </c>
      <c r="AD90" s="72" t="e">
        <f>団体登録内容!#REF!</f>
        <v>#REF!</v>
      </c>
      <c r="AE90" s="72" t="e">
        <f>団体登録内容!#REF!</f>
        <v>#REF!</v>
      </c>
      <c r="AF90" s="72" t="e">
        <f>団体登録内容!#REF!</f>
        <v>#REF!</v>
      </c>
      <c r="AG90" s="72" t="e">
        <f>団体登録内容!#REF!</f>
        <v>#REF!</v>
      </c>
      <c r="AH90" s="72" t="e">
        <f>団体登録内容!#REF!</f>
        <v>#REF!</v>
      </c>
      <c r="AI90" s="72" t="e">
        <f>団体登録内容!#REF!</f>
        <v>#REF!</v>
      </c>
      <c r="AJ90" s="72" t="e">
        <f>団体登録内容!#REF!</f>
        <v>#REF!</v>
      </c>
      <c r="AK90" s="72" t="e">
        <f>団体登録内容!#REF!</f>
        <v>#REF!</v>
      </c>
      <c r="AL90" s="72" t="e">
        <f>団体登録内容!#REF!</f>
        <v>#REF!</v>
      </c>
      <c r="AM90" s="72" t="e">
        <f>団体登録内容!#REF!</f>
        <v>#REF!</v>
      </c>
      <c r="AN90" s="72" t="e">
        <f>団体登録内容!#REF!</f>
        <v>#REF!</v>
      </c>
      <c r="AO90" s="72" t="e">
        <f>団体登録内容!#REF!</f>
        <v>#REF!</v>
      </c>
      <c r="AP90" s="72" t="e">
        <f>団体登録内容!#REF!</f>
        <v>#REF!</v>
      </c>
      <c r="AQ90" s="72" t="e">
        <f>団体登録内容!#REF!</f>
        <v>#REF!</v>
      </c>
      <c r="AR90" s="72" t="e">
        <f>団体登録内容!#REF!</f>
        <v>#REF!</v>
      </c>
      <c r="AS90" s="72" t="e">
        <f>団体登録内容!#REF!</f>
        <v>#REF!</v>
      </c>
      <c r="AT90" s="72" t="e">
        <f>団体登録内容!#REF!</f>
        <v>#REF!</v>
      </c>
      <c r="AU90" s="72" t="e">
        <f>団体登録内容!#REF!</f>
        <v>#REF!</v>
      </c>
      <c r="AV90" s="72" t="e">
        <f>団体登録内容!#REF!</f>
        <v>#REF!</v>
      </c>
      <c r="AW90" s="72" t="e">
        <f>団体登録内容!#REF!</f>
        <v>#REF!</v>
      </c>
      <c r="AX90" s="72" t="e">
        <f>団体登録内容!#REF!</f>
        <v>#REF!</v>
      </c>
      <c r="AY90" s="72" t="e">
        <f>団体登録内容!#REF!</f>
        <v>#REF!</v>
      </c>
      <c r="AZ90" s="72" t="e">
        <f>団体登録内容!#REF!</f>
        <v>#REF!</v>
      </c>
      <c r="BA90" s="72" t="e">
        <f>団体登録内容!#REF!</f>
        <v>#REF!</v>
      </c>
      <c r="BB90" s="72" t="e">
        <f>団体登録内容!#REF!</f>
        <v>#REF!</v>
      </c>
      <c r="BC90" s="72" t="e">
        <f>団体登録内容!#REF!</f>
        <v>#REF!</v>
      </c>
      <c r="BD90" s="72" t="e">
        <f>団体登録内容!#REF!</f>
        <v>#REF!</v>
      </c>
      <c r="BE90" s="72" t="e">
        <f>団体登録内容!#REF!</f>
        <v>#REF!</v>
      </c>
    </row>
    <row r="91" spans="1:57" x14ac:dyDescent="0.15">
      <c r="A91" s="72" t="e">
        <f>団体登録内容!#REF!</f>
        <v>#REF!</v>
      </c>
      <c r="B91" s="72" t="e">
        <f>団体登録内容!#REF!</f>
        <v>#REF!</v>
      </c>
      <c r="C91" s="72" t="e">
        <f>団体登録内容!#REF!</f>
        <v>#REF!</v>
      </c>
      <c r="D91" s="72" t="e">
        <f>団体登録内容!#REF!</f>
        <v>#REF!</v>
      </c>
      <c r="E91" s="72" t="e">
        <f>団体登録内容!#REF!</f>
        <v>#REF!</v>
      </c>
      <c r="F91" s="72" t="e">
        <f>団体登録内容!#REF!</f>
        <v>#REF!</v>
      </c>
      <c r="G91" s="72" t="e">
        <f>団体登録内容!#REF!</f>
        <v>#REF!</v>
      </c>
      <c r="H91" s="72" t="e">
        <f>団体登録内容!#REF!</f>
        <v>#REF!</v>
      </c>
      <c r="I91" s="72" t="e">
        <f>団体登録内容!#REF!</f>
        <v>#REF!</v>
      </c>
      <c r="J91" s="72" t="e">
        <f>団体登録内容!#REF!</f>
        <v>#REF!</v>
      </c>
      <c r="K91" s="72" t="e">
        <f>団体登録内容!#REF!</f>
        <v>#REF!</v>
      </c>
      <c r="L91" s="72" t="e">
        <f>団体登録内容!#REF!</f>
        <v>#REF!</v>
      </c>
      <c r="M91" s="72" t="e">
        <f>団体登録内容!#REF!</f>
        <v>#REF!</v>
      </c>
      <c r="N91" s="72" t="e">
        <f>団体登録内容!#REF!</f>
        <v>#REF!</v>
      </c>
      <c r="O91" s="72" t="e">
        <f>団体登録内容!#REF!</f>
        <v>#REF!</v>
      </c>
      <c r="P91" s="72" t="e">
        <f>団体登録内容!#REF!</f>
        <v>#REF!</v>
      </c>
      <c r="Q91" s="72" t="e">
        <f>団体登録内容!#REF!</f>
        <v>#REF!</v>
      </c>
      <c r="R91" s="72" t="e">
        <f>団体登録内容!#REF!</f>
        <v>#REF!</v>
      </c>
      <c r="S91" s="72" t="e">
        <f>団体登録内容!#REF!</f>
        <v>#REF!</v>
      </c>
      <c r="T91" s="72" t="e">
        <f>団体登録内容!#REF!</f>
        <v>#REF!</v>
      </c>
      <c r="U91" s="72" t="e">
        <f>団体登録内容!#REF!</f>
        <v>#REF!</v>
      </c>
      <c r="V91" s="72" t="e">
        <f>団体登録内容!#REF!</f>
        <v>#REF!</v>
      </c>
      <c r="W91" s="72" t="e">
        <f>団体登録内容!#REF!</f>
        <v>#REF!</v>
      </c>
      <c r="X91" s="72" t="e">
        <f>団体登録内容!#REF!</f>
        <v>#REF!</v>
      </c>
      <c r="Y91" s="72" t="e">
        <f>団体登録内容!#REF!</f>
        <v>#REF!</v>
      </c>
      <c r="Z91" s="72" t="e">
        <f>団体登録内容!#REF!</f>
        <v>#REF!</v>
      </c>
      <c r="AA91" s="72" t="e">
        <f>団体登録内容!#REF!</f>
        <v>#REF!</v>
      </c>
      <c r="AB91" s="72" t="e">
        <f>団体登録内容!#REF!</f>
        <v>#REF!</v>
      </c>
      <c r="AC91" s="72" t="e">
        <f>団体登録内容!#REF!</f>
        <v>#REF!</v>
      </c>
      <c r="AD91" s="72" t="e">
        <f>団体登録内容!#REF!</f>
        <v>#REF!</v>
      </c>
      <c r="AE91" s="72" t="e">
        <f>団体登録内容!#REF!</f>
        <v>#REF!</v>
      </c>
      <c r="AF91" s="72" t="e">
        <f>団体登録内容!#REF!</f>
        <v>#REF!</v>
      </c>
      <c r="AG91" s="72" t="e">
        <f>団体登録内容!#REF!</f>
        <v>#REF!</v>
      </c>
      <c r="AH91" s="72" t="e">
        <f>団体登録内容!#REF!</f>
        <v>#REF!</v>
      </c>
      <c r="AI91" s="72" t="e">
        <f>団体登録内容!#REF!</f>
        <v>#REF!</v>
      </c>
      <c r="AJ91" s="72" t="e">
        <f>団体登録内容!#REF!</f>
        <v>#REF!</v>
      </c>
      <c r="AK91" s="72" t="e">
        <f>団体登録内容!#REF!</f>
        <v>#REF!</v>
      </c>
      <c r="AL91" s="72" t="e">
        <f>団体登録内容!#REF!</f>
        <v>#REF!</v>
      </c>
      <c r="AM91" s="72" t="e">
        <f>団体登録内容!#REF!</f>
        <v>#REF!</v>
      </c>
      <c r="AN91" s="72" t="e">
        <f>団体登録内容!#REF!</f>
        <v>#REF!</v>
      </c>
      <c r="AO91" s="72" t="e">
        <f>団体登録内容!#REF!</f>
        <v>#REF!</v>
      </c>
      <c r="AP91" s="72" t="e">
        <f>団体登録内容!#REF!</f>
        <v>#REF!</v>
      </c>
      <c r="AQ91" s="72" t="e">
        <f>団体登録内容!#REF!</f>
        <v>#REF!</v>
      </c>
      <c r="AR91" s="72" t="e">
        <f>団体登録内容!#REF!</f>
        <v>#REF!</v>
      </c>
      <c r="AS91" s="72" t="e">
        <f>団体登録内容!#REF!</f>
        <v>#REF!</v>
      </c>
      <c r="AT91" s="72" t="e">
        <f>団体登録内容!#REF!</f>
        <v>#REF!</v>
      </c>
      <c r="AU91" s="72" t="e">
        <f>団体登録内容!#REF!</f>
        <v>#REF!</v>
      </c>
      <c r="AV91" s="72" t="e">
        <f>団体登録内容!#REF!</f>
        <v>#REF!</v>
      </c>
      <c r="AW91" s="72" t="e">
        <f>団体登録内容!#REF!</f>
        <v>#REF!</v>
      </c>
      <c r="AX91" s="72" t="e">
        <f>団体登録内容!#REF!</f>
        <v>#REF!</v>
      </c>
      <c r="AY91" s="72" t="e">
        <f>団体登録内容!#REF!</f>
        <v>#REF!</v>
      </c>
      <c r="AZ91" s="72" t="e">
        <f>団体登録内容!#REF!</f>
        <v>#REF!</v>
      </c>
      <c r="BA91" s="72" t="e">
        <f>団体登録内容!#REF!</f>
        <v>#REF!</v>
      </c>
      <c r="BB91" s="72" t="e">
        <f>団体登録内容!#REF!</f>
        <v>#REF!</v>
      </c>
      <c r="BC91" s="72" t="e">
        <f>団体登録内容!#REF!</f>
        <v>#REF!</v>
      </c>
      <c r="BD91" s="72" t="e">
        <f>団体登録内容!#REF!</f>
        <v>#REF!</v>
      </c>
      <c r="BE91" s="72" t="e">
        <f>団体登録内容!#REF!</f>
        <v>#REF!</v>
      </c>
    </row>
    <row r="92" spans="1:57" x14ac:dyDescent="0.15">
      <c r="A92" s="72" t="e">
        <f>団体登録内容!#REF!</f>
        <v>#REF!</v>
      </c>
      <c r="B92" s="72" t="e">
        <f>団体登録内容!#REF!</f>
        <v>#REF!</v>
      </c>
      <c r="C92" s="72" t="e">
        <f>団体登録内容!#REF!</f>
        <v>#REF!</v>
      </c>
      <c r="D92" s="72" t="e">
        <f>団体登録内容!#REF!</f>
        <v>#REF!</v>
      </c>
      <c r="E92" s="72" t="e">
        <f>団体登録内容!#REF!</f>
        <v>#REF!</v>
      </c>
      <c r="F92" s="72" t="e">
        <f>団体登録内容!#REF!</f>
        <v>#REF!</v>
      </c>
      <c r="G92" s="72" t="e">
        <f>団体登録内容!#REF!</f>
        <v>#REF!</v>
      </c>
      <c r="H92" s="72" t="e">
        <f>団体登録内容!#REF!</f>
        <v>#REF!</v>
      </c>
      <c r="I92" s="72" t="e">
        <f>団体登録内容!#REF!</f>
        <v>#REF!</v>
      </c>
      <c r="J92" s="72" t="e">
        <f>団体登録内容!#REF!</f>
        <v>#REF!</v>
      </c>
      <c r="K92" s="72" t="e">
        <f>団体登録内容!#REF!</f>
        <v>#REF!</v>
      </c>
      <c r="L92" s="72" t="e">
        <f>団体登録内容!#REF!</f>
        <v>#REF!</v>
      </c>
      <c r="M92" s="72" t="e">
        <f>団体登録内容!#REF!</f>
        <v>#REF!</v>
      </c>
      <c r="N92" s="72" t="e">
        <f>団体登録内容!#REF!</f>
        <v>#REF!</v>
      </c>
      <c r="O92" s="72" t="e">
        <f>団体登録内容!#REF!</f>
        <v>#REF!</v>
      </c>
      <c r="P92" s="72" t="e">
        <f>団体登録内容!#REF!</f>
        <v>#REF!</v>
      </c>
      <c r="Q92" s="72" t="e">
        <f>団体登録内容!#REF!</f>
        <v>#REF!</v>
      </c>
      <c r="R92" s="72" t="e">
        <f>団体登録内容!#REF!</f>
        <v>#REF!</v>
      </c>
      <c r="S92" s="72" t="e">
        <f>団体登録内容!#REF!</f>
        <v>#REF!</v>
      </c>
      <c r="T92" s="72" t="e">
        <f>団体登録内容!#REF!</f>
        <v>#REF!</v>
      </c>
      <c r="U92" s="72" t="e">
        <f>団体登録内容!#REF!</f>
        <v>#REF!</v>
      </c>
      <c r="V92" s="72" t="e">
        <f>団体登録内容!#REF!</f>
        <v>#REF!</v>
      </c>
      <c r="W92" s="72" t="e">
        <f>団体登録内容!#REF!</f>
        <v>#REF!</v>
      </c>
      <c r="X92" s="72" t="e">
        <f>団体登録内容!#REF!</f>
        <v>#REF!</v>
      </c>
      <c r="Y92" s="72" t="e">
        <f>団体登録内容!#REF!</f>
        <v>#REF!</v>
      </c>
      <c r="Z92" s="72" t="e">
        <f>団体登録内容!#REF!</f>
        <v>#REF!</v>
      </c>
      <c r="AA92" s="72" t="e">
        <f>団体登録内容!#REF!</f>
        <v>#REF!</v>
      </c>
      <c r="AB92" s="72" t="e">
        <f>団体登録内容!#REF!</f>
        <v>#REF!</v>
      </c>
      <c r="AC92" s="72" t="e">
        <f>団体登録内容!#REF!</f>
        <v>#REF!</v>
      </c>
      <c r="AD92" s="72" t="e">
        <f>団体登録内容!#REF!</f>
        <v>#REF!</v>
      </c>
      <c r="AE92" s="72" t="e">
        <f>団体登録内容!#REF!</f>
        <v>#REF!</v>
      </c>
      <c r="AF92" s="72" t="e">
        <f>団体登録内容!#REF!</f>
        <v>#REF!</v>
      </c>
      <c r="AG92" s="72" t="e">
        <f>団体登録内容!#REF!</f>
        <v>#REF!</v>
      </c>
      <c r="AH92" s="72" t="e">
        <f>団体登録内容!#REF!</f>
        <v>#REF!</v>
      </c>
      <c r="AI92" s="72" t="e">
        <f>団体登録内容!#REF!</f>
        <v>#REF!</v>
      </c>
      <c r="AJ92" s="72" t="e">
        <f>団体登録内容!#REF!</f>
        <v>#REF!</v>
      </c>
      <c r="AK92" s="72" t="e">
        <f>団体登録内容!#REF!</f>
        <v>#REF!</v>
      </c>
      <c r="AL92" s="72" t="e">
        <f>団体登録内容!#REF!</f>
        <v>#REF!</v>
      </c>
      <c r="AM92" s="72" t="e">
        <f>団体登録内容!#REF!</f>
        <v>#REF!</v>
      </c>
      <c r="AN92" s="72" t="e">
        <f>団体登録内容!#REF!</f>
        <v>#REF!</v>
      </c>
      <c r="AO92" s="72" t="e">
        <f>団体登録内容!#REF!</f>
        <v>#REF!</v>
      </c>
      <c r="AP92" s="72" t="e">
        <f>団体登録内容!#REF!</f>
        <v>#REF!</v>
      </c>
      <c r="AQ92" s="72" t="e">
        <f>団体登録内容!#REF!</f>
        <v>#REF!</v>
      </c>
      <c r="AR92" s="72" t="e">
        <f>団体登録内容!#REF!</f>
        <v>#REF!</v>
      </c>
      <c r="AS92" s="72" t="e">
        <f>団体登録内容!#REF!</f>
        <v>#REF!</v>
      </c>
      <c r="AT92" s="72" t="e">
        <f>団体登録内容!#REF!</f>
        <v>#REF!</v>
      </c>
      <c r="AU92" s="72" t="e">
        <f>団体登録内容!#REF!</f>
        <v>#REF!</v>
      </c>
      <c r="AV92" s="72" t="e">
        <f>団体登録内容!#REF!</f>
        <v>#REF!</v>
      </c>
      <c r="AW92" s="72" t="e">
        <f>団体登録内容!#REF!</f>
        <v>#REF!</v>
      </c>
      <c r="AX92" s="72" t="e">
        <f>団体登録内容!#REF!</f>
        <v>#REF!</v>
      </c>
      <c r="AY92" s="72" t="e">
        <f>団体登録内容!#REF!</f>
        <v>#REF!</v>
      </c>
      <c r="AZ92" s="72" t="e">
        <f>団体登録内容!#REF!</f>
        <v>#REF!</v>
      </c>
      <c r="BA92" s="72" t="e">
        <f>団体登録内容!#REF!</f>
        <v>#REF!</v>
      </c>
      <c r="BB92" s="72" t="e">
        <f>団体登録内容!#REF!</f>
        <v>#REF!</v>
      </c>
      <c r="BC92" s="72" t="e">
        <f>団体登録内容!#REF!</f>
        <v>#REF!</v>
      </c>
      <c r="BD92" s="72" t="e">
        <f>団体登録内容!#REF!</f>
        <v>#REF!</v>
      </c>
      <c r="BE92" s="72" t="e">
        <f>団体登録内容!#REF!</f>
        <v>#REF!</v>
      </c>
    </row>
    <row r="93" spans="1:57" x14ac:dyDescent="0.15">
      <c r="A93" s="72" t="e">
        <f>団体登録内容!#REF!</f>
        <v>#REF!</v>
      </c>
      <c r="B93" s="72" t="e">
        <f>団体登録内容!#REF!</f>
        <v>#REF!</v>
      </c>
      <c r="C93" s="72" t="e">
        <f>団体登録内容!#REF!</f>
        <v>#REF!</v>
      </c>
      <c r="D93" s="72" t="e">
        <f>団体登録内容!#REF!</f>
        <v>#REF!</v>
      </c>
      <c r="E93" s="72" t="e">
        <f>団体登録内容!#REF!</f>
        <v>#REF!</v>
      </c>
      <c r="F93" s="72" t="e">
        <f>団体登録内容!#REF!</f>
        <v>#REF!</v>
      </c>
      <c r="G93" s="72" t="e">
        <f>団体登録内容!#REF!</f>
        <v>#REF!</v>
      </c>
      <c r="H93" s="72" t="e">
        <f>団体登録内容!#REF!</f>
        <v>#REF!</v>
      </c>
      <c r="I93" s="72" t="e">
        <f>団体登録内容!#REF!</f>
        <v>#REF!</v>
      </c>
      <c r="J93" s="72" t="e">
        <f>団体登録内容!#REF!</f>
        <v>#REF!</v>
      </c>
      <c r="K93" s="72" t="e">
        <f>団体登録内容!#REF!</f>
        <v>#REF!</v>
      </c>
      <c r="L93" s="72" t="e">
        <f>団体登録内容!#REF!</f>
        <v>#REF!</v>
      </c>
      <c r="M93" s="72" t="e">
        <f>団体登録内容!#REF!</f>
        <v>#REF!</v>
      </c>
      <c r="N93" s="72" t="e">
        <f>団体登録内容!#REF!</f>
        <v>#REF!</v>
      </c>
      <c r="O93" s="72" t="e">
        <f>団体登録内容!#REF!</f>
        <v>#REF!</v>
      </c>
      <c r="P93" s="72" t="e">
        <f>団体登録内容!#REF!</f>
        <v>#REF!</v>
      </c>
      <c r="Q93" s="72" t="e">
        <f>団体登録内容!#REF!</f>
        <v>#REF!</v>
      </c>
      <c r="R93" s="72" t="e">
        <f>団体登録内容!#REF!</f>
        <v>#REF!</v>
      </c>
      <c r="S93" s="72" t="e">
        <f>団体登録内容!#REF!</f>
        <v>#REF!</v>
      </c>
      <c r="T93" s="72" t="e">
        <f>団体登録内容!#REF!</f>
        <v>#REF!</v>
      </c>
      <c r="U93" s="72" t="e">
        <f>団体登録内容!#REF!</f>
        <v>#REF!</v>
      </c>
      <c r="V93" s="72" t="e">
        <f>団体登録内容!#REF!</f>
        <v>#REF!</v>
      </c>
      <c r="W93" s="72" t="e">
        <f>団体登録内容!#REF!</f>
        <v>#REF!</v>
      </c>
      <c r="X93" s="72" t="e">
        <f>団体登録内容!#REF!</f>
        <v>#REF!</v>
      </c>
      <c r="Y93" s="72" t="e">
        <f>団体登録内容!#REF!</f>
        <v>#REF!</v>
      </c>
      <c r="Z93" s="72" t="e">
        <f>団体登録内容!#REF!</f>
        <v>#REF!</v>
      </c>
      <c r="AA93" s="72" t="e">
        <f>団体登録内容!#REF!</f>
        <v>#REF!</v>
      </c>
      <c r="AB93" s="72" t="e">
        <f>団体登録内容!#REF!</f>
        <v>#REF!</v>
      </c>
      <c r="AC93" s="72" t="e">
        <f>団体登録内容!#REF!</f>
        <v>#REF!</v>
      </c>
      <c r="AD93" s="72" t="e">
        <f>団体登録内容!#REF!</f>
        <v>#REF!</v>
      </c>
      <c r="AE93" s="72" t="e">
        <f>団体登録内容!#REF!</f>
        <v>#REF!</v>
      </c>
      <c r="AF93" s="72" t="e">
        <f>団体登録内容!#REF!</f>
        <v>#REF!</v>
      </c>
      <c r="AG93" s="72" t="e">
        <f>団体登録内容!#REF!</f>
        <v>#REF!</v>
      </c>
      <c r="AH93" s="72" t="e">
        <f>団体登録内容!#REF!</f>
        <v>#REF!</v>
      </c>
      <c r="AI93" s="72" t="e">
        <f>団体登録内容!#REF!</f>
        <v>#REF!</v>
      </c>
      <c r="AJ93" s="72" t="e">
        <f>団体登録内容!#REF!</f>
        <v>#REF!</v>
      </c>
      <c r="AK93" s="72" t="e">
        <f>団体登録内容!#REF!</f>
        <v>#REF!</v>
      </c>
      <c r="AL93" s="72" t="e">
        <f>団体登録内容!#REF!</f>
        <v>#REF!</v>
      </c>
      <c r="AM93" s="72" t="e">
        <f>団体登録内容!#REF!</f>
        <v>#REF!</v>
      </c>
      <c r="AN93" s="72" t="e">
        <f>団体登録内容!#REF!</f>
        <v>#REF!</v>
      </c>
      <c r="AO93" s="72" t="e">
        <f>団体登録内容!#REF!</f>
        <v>#REF!</v>
      </c>
      <c r="AP93" s="72" t="e">
        <f>団体登録内容!#REF!</f>
        <v>#REF!</v>
      </c>
      <c r="AQ93" s="72" t="e">
        <f>団体登録内容!#REF!</f>
        <v>#REF!</v>
      </c>
      <c r="AR93" s="72" t="e">
        <f>団体登録内容!#REF!</f>
        <v>#REF!</v>
      </c>
      <c r="AS93" s="72" t="e">
        <f>団体登録内容!#REF!</f>
        <v>#REF!</v>
      </c>
      <c r="AT93" s="72" t="e">
        <f>団体登録内容!#REF!</f>
        <v>#REF!</v>
      </c>
      <c r="AU93" s="72" t="e">
        <f>団体登録内容!#REF!</f>
        <v>#REF!</v>
      </c>
      <c r="AV93" s="72" t="e">
        <f>団体登録内容!#REF!</f>
        <v>#REF!</v>
      </c>
      <c r="AW93" s="72" t="e">
        <f>団体登録内容!#REF!</f>
        <v>#REF!</v>
      </c>
      <c r="AX93" s="72" t="e">
        <f>団体登録内容!#REF!</f>
        <v>#REF!</v>
      </c>
      <c r="AY93" s="72" t="e">
        <f>団体登録内容!#REF!</f>
        <v>#REF!</v>
      </c>
      <c r="AZ93" s="72" t="e">
        <f>団体登録内容!#REF!</f>
        <v>#REF!</v>
      </c>
      <c r="BA93" s="72" t="e">
        <f>団体登録内容!#REF!</f>
        <v>#REF!</v>
      </c>
      <c r="BB93" s="72" t="e">
        <f>団体登録内容!#REF!</f>
        <v>#REF!</v>
      </c>
      <c r="BC93" s="72" t="e">
        <f>団体登録内容!#REF!</f>
        <v>#REF!</v>
      </c>
      <c r="BD93" s="72" t="e">
        <f>団体登録内容!#REF!</f>
        <v>#REF!</v>
      </c>
      <c r="BE93" s="72" t="e">
        <f>団体登録内容!#REF!</f>
        <v>#REF!</v>
      </c>
    </row>
    <row r="94" spans="1:57" x14ac:dyDescent="0.15">
      <c r="A94" s="72" t="e">
        <f>団体登録内容!#REF!</f>
        <v>#REF!</v>
      </c>
      <c r="B94" s="72" t="e">
        <f>団体登録内容!#REF!</f>
        <v>#REF!</v>
      </c>
      <c r="C94" s="72" t="e">
        <f>団体登録内容!#REF!</f>
        <v>#REF!</v>
      </c>
      <c r="D94" s="72" t="e">
        <f>団体登録内容!#REF!</f>
        <v>#REF!</v>
      </c>
      <c r="E94" s="72" t="e">
        <f>団体登録内容!#REF!</f>
        <v>#REF!</v>
      </c>
      <c r="F94" s="72" t="e">
        <f>団体登録内容!#REF!</f>
        <v>#REF!</v>
      </c>
      <c r="G94" s="72" t="e">
        <f>団体登録内容!#REF!</f>
        <v>#REF!</v>
      </c>
      <c r="H94" s="72" t="e">
        <f>団体登録内容!#REF!</f>
        <v>#REF!</v>
      </c>
      <c r="I94" s="72" t="e">
        <f>団体登録内容!#REF!</f>
        <v>#REF!</v>
      </c>
      <c r="J94" s="72" t="e">
        <f>団体登録内容!#REF!</f>
        <v>#REF!</v>
      </c>
      <c r="K94" s="72" t="e">
        <f>団体登録内容!#REF!</f>
        <v>#REF!</v>
      </c>
      <c r="L94" s="72" t="e">
        <f>団体登録内容!#REF!</f>
        <v>#REF!</v>
      </c>
      <c r="M94" s="72" t="e">
        <f>団体登録内容!#REF!</f>
        <v>#REF!</v>
      </c>
      <c r="N94" s="72" t="e">
        <f>団体登録内容!#REF!</f>
        <v>#REF!</v>
      </c>
      <c r="O94" s="72" t="e">
        <f>団体登録内容!#REF!</f>
        <v>#REF!</v>
      </c>
      <c r="P94" s="72" t="e">
        <f>団体登録内容!#REF!</f>
        <v>#REF!</v>
      </c>
      <c r="Q94" s="72" t="e">
        <f>団体登録内容!#REF!</f>
        <v>#REF!</v>
      </c>
      <c r="R94" s="72" t="e">
        <f>団体登録内容!#REF!</f>
        <v>#REF!</v>
      </c>
      <c r="S94" s="72" t="e">
        <f>団体登録内容!#REF!</f>
        <v>#REF!</v>
      </c>
      <c r="T94" s="72" t="e">
        <f>団体登録内容!#REF!</f>
        <v>#REF!</v>
      </c>
      <c r="U94" s="72" t="e">
        <f>団体登録内容!#REF!</f>
        <v>#REF!</v>
      </c>
      <c r="V94" s="72" t="e">
        <f>団体登録内容!#REF!</f>
        <v>#REF!</v>
      </c>
      <c r="W94" s="72" t="e">
        <f>団体登録内容!#REF!</f>
        <v>#REF!</v>
      </c>
      <c r="X94" s="72" t="e">
        <f>団体登録内容!#REF!</f>
        <v>#REF!</v>
      </c>
      <c r="Y94" s="72" t="e">
        <f>団体登録内容!#REF!</f>
        <v>#REF!</v>
      </c>
      <c r="Z94" s="72" t="e">
        <f>団体登録内容!#REF!</f>
        <v>#REF!</v>
      </c>
      <c r="AA94" s="72" t="e">
        <f>団体登録内容!#REF!</f>
        <v>#REF!</v>
      </c>
      <c r="AB94" s="72" t="e">
        <f>団体登録内容!#REF!</f>
        <v>#REF!</v>
      </c>
      <c r="AC94" s="72" t="e">
        <f>団体登録内容!#REF!</f>
        <v>#REF!</v>
      </c>
      <c r="AD94" s="72" t="e">
        <f>団体登録内容!#REF!</f>
        <v>#REF!</v>
      </c>
      <c r="AE94" s="72" t="e">
        <f>団体登録内容!#REF!</f>
        <v>#REF!</v>
      </c>
      <c r="AF94" s="72" t="e">
        <f>団体登録内容!#REF!</f>
        <v>#REF!</v>
      </c>
      <c r="AG94" s="72" t="e">
        <f>団体登録内容!#REF!</f>
        <v>#REF!</v>
      </c>
      <c r="AH94" s="72" t="e">
        <f>団体登録内容!#REF!</f>
        <v>#REF!</v>
      </c>
      <c r="AI94" s="72" t="e">
        <f>団体登録内容!#REF!</f>
        <v>#REF!</v>
      </c>
      <c r="AJ94" s="72" t="e">
        <f>団体登録内容!#REF!</f>
        <v>#REF!</v>
      </c>
      <c r="AK94" s="72" t="e">
        <f>団体登録内容!#REF!</f>
        <v>#REF!</v>
      </c>
      <c r="AL94" s="72" t="e">
        <f>団体登録内容!#REF!</f>
        <v>#REF!</v>
      </c>
      <c r="AM94" s="72" t="e">
        <f>団体登録内容!#REF!</f>
        <v>#REF!</v>
      </c>
      <c r="AN94" s="72" t="e">
        <f>団体登録内容!#REF!</f>
        <v>#REF!</v>
      </c>
      <c r="AO94" s="72" t="e">
        <f>団体登録内容!#REF!</f>
        <v>#REF!</v>
      </c>
      <c r="AP94" s="72" t="e">
        <f>団体登録内容!#REF!</f>
        <v>#REF!</v>
      </c>
      <c r="AQ94" s="72" t="e">
        <f>団体登録内容!#REF!</f>
        <v>#REF!</v>
      </c>
      <c r="AR94" s="72" t="e">
        <f>団体登録内容!#REF!</f>
        <v>#REF!</v>
      </c>
      <c r="AS94" s="72" t="e">
        <f>団体登録内容!#REF!</f>
        <v>#REF!</v>
      </c>
      <c r="AT94" s="72" t="e">
        <f>団体登録内容!#REF!</f>
        <v>#REF!</v>
      </c>
      <c r="AU94" s="72" t="e">
        <f>団体登録内容!#REF!</f>
        <v>#REF!</v>
      </c>
      <c r="AV94" s="72" t="e">
        <f>団体登録内容!#REF!</f>
        <v>#REF!</v>
      </c>
      <c r="AW94" s="72" t="e">
        <f>団体登録内容!#REF!</f>
        <v>#REF!</v>
      </c>
      <c r="AX94" s="72" t="e">
        <f>団体登録内容!#REF!</f>
        <v>#REF!</v>
      </c>
      <c r="AY94" s="72" t="e">
        <f>団体登録内容!#REF!</f>
        <v>#REF!</v>
      </c>
      <c r="AZ94" s="72" t="e">
        <f>団体登録内容!#REF!</f>
        <v>#REF!</v>
      </c>
      <c r="BA94" s="72" t="e">
        <f>団体登録内容!#REF!</f>
        <v>#REF!</v>
      </c>
      <c r="BB94" s="72" t="e">
        <f>団体登録内容!#REF!</f>
        <v>#REF!</v>
      </c>
      <c r="BC94" s="72" t="e">
        <f>団体登録内容!#REF!</f>
        <v>#REF!</v>
      </c>
      <c r="BD94" s="72" t="e">
        <f>団体登録内容!#REF!</f>
        <v>#REF!</v>
      </c>
      <c r="BE94" s="72" t="e">
        <f>団体登録内容!#REF!</f>
        <v>#REF!</v>
      </c>
    </row>
    <row r="95" spans="1:57" x14ac:dyDescent="0.15">
      <c r="A95" s="72" t="e">
        <f>団体登録内容!#REF!</f>
        <v>#REF!</v>
      </c>
      <c r="B95" s="72" t="e">
        <f>団体登録内容!#REF!</f>
        <v>#REF!</v>
      </c>
      <c r="C95" s="72" t="e">
        <f>団体登録内容!#REF!</f>
        <v>#REF!</v>
      </c>
      <c r="D95" s="72" t="e">
        <f>団体登録内容!#REF!</f>
        <v>#REF!</v>
      </c>
      <c r="E95" s="72" t="e">
        <f>団体登録内容!#REF!</f>
        <v>#REF!</v>
      </c>
      <c r="F95" s="72" t="e">
        <f>団体登録内容!#REF!</f>
        <v>#REF!</v>
      </c>
      <c r="G95" s="72" t="e">
        <f>団体登録内容!#REF!</f>
        <v>#REF!</v>
      </c>
      <c r="H95" s="72" t="e">
        <f>団体登録内容!#REF!</f>
        <v>#REF!</v>
      </c>
      <c r="I95" s="72" t="e">
        <f>団体登録内容!#REF!</f>
        <v>#REF!</v>
      </c>
      <c r="J95" s="72" t="e">
        <f>団体登録内容!#REF!</f>
        <v>#REF!</v>
      </c>
      <c r="K95" s="72" t="e">
        <f>団体登録内容!#REF!</f>
        <v>#REF!</v>
      </c>
      <c r="L95" s="72" t="e">
        <f>団体登録内容!#REF!</f>
        <v>#REF!</v>
      </c>
      <c r="M95" s="72" t="e">
        <f>団体登録内容!#REF!</f>
        <v>#REF!</v>
      </c>
      <c r="N95" s="72" t="e">
        <f>団体登録内容!#REF!</f>
        <v>#REF!</v>
      </c>
      <c r="O95" s="72" t="e">
        <f>団体登録内容!#REF!</f>
        <v>#REF!</v>
      </c>
      <c r="P95" s="72" t="e">
        <f>団体登録内容!#REF!</f>
        <v>#REF!</v>
      </c>
      <c r="Q95" s="72" t="e">
        <f>団体登録内容!#REF!</f>
        <v>#REF!</v>
      </c>
      <c r="R95" s="72" t="e">
        <f>団体登録内容!#REF!</f>
        <v>#REF!</v>
      </c>
      <c r="S95" s="72" t="e">
        <f>団体登録内容!#REF!</f>
        <v>#REF!</v>
      </c>
      <c r="T95" s="72" t="e">
        <f>団体登録内容!#REF!</f>
        <v>#REF!</v>
      </c>
      <c r="U95" s="72" t="e">
        <f>団体登録内容!#REF!</f>
        <v>#REF!</v>
      </c>
      <c r="V95" s="72" t="e">
        <f>団体登録内容!#REF!</f>
        <v>#REF!</v>
      </c>
      <c r="W95" s="72" t="e">
        <f>団体登録内容!#REF!</f>
        <v>#REF!</v>
      </c>
      <c r="X95" s="72" t="e">
        <f>団体登録内容!#REF!</f>
        <v>#REF!</v>
      </c>
      <c r="Y95" s="72" t="e">
        <f>団体登録内容!#REF!</f>
        <v>#REF!</v>
      </c>
      <c r="Z95" s="72" t="e">
        <f>団体登録内容!#REF!</f>
        <v>#REF!</v>
      </c>
      <c r="AA95" s="72" t="e">
        <f>団体登録内容!#REF!</f>
        <v>#REF!</v>
      </c>
      <c r="AB95" s="72" t="e">
        <f>団体登録内容!#REF!</f>
        <v>#REF!</v>
      </c>
      <c r="AC95" s="72" t="e">
        <f>団体登録内容!#REF!</f>
        <v>#REF!</v>
      </c>
      <c r="AD95" s="72" t="e">
        <f>団体登録内容!#REF!</f>
        <v>#REF!</v>
      </c>
      <c r="AE95" s="72" t="e">
        <f>団体登録内容!#REF!</f>
        <v>#REF!</v>
      </c>
      <c r="AF95" s="72" t="e">
        <f>団体登録内容!#REF!</f>
        <v>#REF!</v>
      </c>
      <c r="AG95" s="72" t="e">
        <f>団体登録内容!#REF!</f>
        <v>#REF!</v>
      </c>
      <c r="AH95" s="72" t="e">
        <f>団体登録内容!#REF!</f>
        <v>#REF!</v>
      </c>
      <c r="AI95" s="72" t="e">
        <f>団体登録内容!#REF!</f>
        <v>#REF!</v>
      </c>
      <c r="AJ95" s="72" t="e">
        <f>団体登録内容!#REF!</f>
        <v>#REF!</v>
      </c>
      <c r="AK95" s="72" t="e">
        <f>団体登録内容!#REF!</f>
        <v>#REF!</v>
      </c>
      <c r="AL95" s="72" t="e">
        <f>団体登録内容!#REF!</f>
        <v>#REF!</v>
      </c>
      <c r="AM95" s="72" t="e">
        <f>団体登録内容!#REF!</f>
        <v>#REF!</v>
      </c>
      <c r="AN95" s="72" t="e">
        <f>団体登録内容!#REF!</f>
        <v>#REF!</v>
      </c>
      <c r="AO95" s="72" t="e">
        <f>団体登録内容!#REF!</f>
        <v>#REF!</v>
      </c>
      <c r="AP95" s="72" t="e">
        <f>団体登録内容!#REF!</f>
        <v>#REF!</v>
      </c>
      <c r="AQ95" s="72" t="e">
        <f>団体登録内容!#REF!</f>
        <v>#REF!</v>
      </c>
      <c r="AR95" s="72" t="e">
        <f>団体登録内容!#REF!</f>
        <v>#REF!</v>
      </c>
      <c r="AS95" s="72" t="e">
        <f>団体登録内容!#REF!</f>
        <v>#REF!</v>
      </c>
      <c r="AT95" s="72" t="e">
        <f>団体登録内容!#REF!</f>
        <v>#REF!</v>
      </c>
      <c r="AU95" s="72" t="e">
        <f>団体登録内容!#REF!</f>
        <v>#REF!</v>
      </c>
      <c r="AV95" s="72" t="e">
        <f>団体登録内容!#REF!</f>
        <v>#REF!</v>
      </c>
      <c r="AW95" s="72" t="e">
        <f>団体登録内容!#REF!</f>
        <v>#REF!</v>
      </c>
      <c r="AX95" s="72" t="e">
        <f>団体登録内容!#REF!</f>
        <v>#REF!</v>
      </c>
      <c r="AY95" s="72" t="e">
        <f>団体登録内容!#REF!</f>
        <v>#REF!</v>
      </c>
      <c r="AZ95" s="72" t="e">
        <f>団体登録内容!#REF!</f>
        <v>#REF!</v>
      </c>
      <c r="BA95" s="72" t="e">
        <f>団体登録内容!#REF!</f>
        <v>#REF!</v>
      </c>
      <c r="BB95" s="72" t="e">
        <f>団体登録内容!#REF!</f>
        <v>#REF!</v>
      </c>
      <c r="BC95" s="72" t="e">
        <f>団体登録内容!#REF!</f>
        <v>#REF!</v>
      </c>
      <c r="BD95" s="72" t="e">
        <f>団体登録内容!#REF!</f>
        <v>#REF!</v>
      </c>
      <c r="BE95" s="72" t="e">
        <f>団体登録内容!#REF!</f>
        <v>#REF!</v>
      </c>
    </row>
    <row r="96" spans="1:57" x14ac:dyDescent="0.15">
      <c r="A96" s="72" t="e">
        <f>団体登録内容!#REF!</f>
        <v>#REF!</v>
      </c>
      <c r="B96" s="72" t="e">
        <f>団体登録内容!#REF!</f>
        <v>#REF!</v>
      </c>
      <c r="C96" s="72" t="e">
        <f>団体登録内容!#REF!</f>
        <v>#REF!</v>
      </c>
      <c r="D96" s="72" t="e">
        <f>団体登録内容!#REF!</f>
        <v>#REF!</v>
      </c>
      <c r="E96" s="72" t="e">
        <f>団体登録内容!#REF!</f>
        <v>#REF!</v>
      </c>
      <c r="F96" s="72" t="e">
        <f>団体登録内容!#REF!</f>
        <v>#REF!</v>
      </c>
      <c r="G96" s="72" t="e">
        <f>団体登録内容!#REF!</f>
        <v>#REF!</v>
      </c>
      <c r="H96" s="72" t="e">
        <f>団体登録内容!#REF!</f>
        <v>#REF!</v>
      </c>
      <c r="I96" s="72" t="e">
        <f>団体登録内容!#REF!</f>
        <v>#REF!</v>
      </c>
      <c r="J96" s="72" t="e">
        <f>団体登録内容!#REF!</f>
        <v>#REF!</v>
      </c>
      <c r="K96" s="72" t="e">
        <f>団体登録内容!#REF!</f>
        <v>#REF!</v>
      </c>
      <c r="L96" s="72" t="e">
        <f>団体登録内容!#REF!</f>
        <v>#REF!</v>
      </c>
      <c r="M96" s="72" t="e">
        <f>団体登録内容!#REF!</f>
        <v>#REF!</v>
      </c>
      <c r="N96" s="72" t="e">
        <f>団体登録内容!#REF!</f>
        <v>#REF!</v>
      </c>
      <c r="O96" s="72" t="e">
        <f>団体登録内容!#REF!</f>
        <v>#REF!</v>
      </c>
      <c r="P96" s="72" t="e">
        <f>団体登録内容!#REF!</f>
        <v>#REF!</v>
      </c>
      <c r="Q96" s="72" t="e">
        <f>団体登録内容!#REF!</f>
        <v>#REF!</v>
      </c>
      <c r="R96" s="72" t="e">
        <f>団体登録内容!#REF!</f>
        <v>#REF!</v>
      </c>
      <c r="S96" s="72" t="e">
        <f>団体登録内容!#REF!</f>
        <v>#REF!</v>
      </c>
      <c r="T96" s="72" t="e">
        <f>団体登録内容!#REF!</f>
        <v>#REF!</v>
      </c>
      <c r="U96" s="72" t="e">
        <f>団体登録内容!#REF!</f>
        <v>#REF!</v>
      </c>
      <c r="V96" s="72" t="e">
        <f>団体登録内容!#REF!</f>
        <v>#REF!</v>
      </c>
      <c r="W96" s="72" t="e">
        <f>団体登録内容!#REF!</f>
        <v>#REF!</v>
      </c>
      <c r="X96" s="72" t="e">
        <f>団体登録内容!#REF!</f>
        <v>#REF!</v>
      </c>
      <c r="Y96" s="72" t="e">
        <f>団体登録内容!#REF!</f>
        <v>#REF!</v>
      </c>
      <c r="Z96" s="72" t="e">
        <f>団体登録内容!#REF!</f>
        <v>#REF!</v>
      </c>
      <c r="AA96" s="72" t="e">
        <f>団体登録内容!#REF!</f>
        <v>#REF!</v>
      </c>
      <c r="AB96" s="72" t="e">
        <f>団体登録内容!#REF!</f>
        <v>#REF!</v>
      </c>
      <c r="AC96" s="72" t="e">
        <f>団体登録内容!#REF!</f>
        <v>#REF!</v>
      </c>
      <c r="AD96" s="72" t="e">
        <f>団体登録内容!#REF!</f>
        <v>#REF!</v>
      </c>
      <c r="AE96" s="72" t="e">
        <f>団体登録内容!#REF!</f>
        <v>#REF!</v>
      </c>
      <c r="AF96" s="72" t="e">
        <f>団体登録内容!#REF!</f>
        <v>#REF!</v>
      </c>
      <c r="AG96" s="72" t="e">
        <f>団体登録内容!#REF!</f>
        <v>#REF!</v>
      </c>
      <c r="AH96" s="72" t="e">
        <f>団体登録内容!#REF!</f>
        <v>#REF!</v>
      </c>
      <c r="AI96" s="72" t="e">
        <f>団体登録内容!#REF!</f>
        <v>#REF!</v>
      </c>
      <c r="AJ96" s="72" t="e">
        <f>団体登録内容!#REF!</f>
        <v>#REF!</v>
      </c>
      <c r="AK96" s="72" t="e">
        <f>団体登録内容!#REF!</f>
        <v>#REF!</v>
      </c>
      <c r="AL96" s="72" t="e">
        <f>団体登録内容!#REF!</f>
        <v>#REF!</v>
      </c>
      <c r="AM96" s="72" t="e">
        <f>団体登録内容!#REF!</f>
        <v>#REF!</v>
      </c>
      <c r="AN96" s="72" t="e">
        <f>団体登録内容!#REF!</f>
        <v>#REF!</v>
      </c>
      <c r="AO96" s="72" t="e">
        <f>団体登録内容!#REF!</f>
        <v>#REF!</v>
      </c>
      <c r="AP96" s="72" t="e">
        <f>団体登録内容!#REF!</f>
        <v>#REF!</v>
      </c>
      <c r="AQ96" s="72" t="e">
        <f>団体登録内容!#REF!</f>
        <v>#REF!</v>
      </c>
      <c r="AR96" s="72" t="e">
        <f>団体登録内容!#REF!</f>
        <v>#REF!</v>
      </c>
      <c r="AS96" s="72" t="e">
        <f>団体登録内容!#REF!</f>
        <v>#REF!</v>
      </c>
      <c r="AT96" s="72" t="e">
        <f>団体登録内容!#REF!</f>
        <v>#REF!</v>
      </c>
      <c r="AU96" s="72" t="e">
        <f>団体登録内容!#REF!</f>
        <v>#REF!</v>
      </c>
      <c r="AV96" s="72" t="e">
        <f>団体登録内容!#REF!</f>
        <v>#REF!</v>
      </c>
      <c r="AW96" s="72" t="e">
        <f>団体登録内容!#REF!</f>
        <v>#REF!</v>
      </c>
      <c r="AX96" s="72" t="e">
        <f>団体登録内容!#REF!</f>
        <v>#REF!</v>
      </c>
      <c r="AY96" s="72" t="e">
        <f>団体登録内容!#REF!</f>
        <v>#REF!</v>
      </c>
      <c r="AZ96" s="72" t="e">
        <f>団体登録内容!#REF!</f>
        <v>#REF!</v>
      </c>
      <c r="BA96" s="72" t="e">
        <f>団体登録内容!#REF!</f>
        <v>#REF!</v>
      </c>
      <c r="BB96" s="72" t="e">
        <f>団体登録内容!#REF!</f>
        <v>#REF!</v>
      </c>
      <c r="BC96" s="72" t="e">
        <f>団体登録内容!#REF!</f>
        <v>#REF!</v>
      </c>
      <c r="BD96" s="72" t="e">
        <f>団体登録内容!#REF!</f>
        <v>#REF!</v>
      </c>
      <c r="BE96" s="72" t="e">
        <f>団体登録内容!#REF!</f>
        <v>#REF!</v>
      </c>
    </row>
    <row r="97" spans="1:57" x14ac:dyDescent="0.15">
      <c r="A97" s="72" t="e">
        <f>団体登録内容!#REF!</f>
        <v>#REF!</v>
      </c>
      <c r="B97" s="72" t="e">
        <f>団体登録内容!#REF!</f>
        <v>#REF!</v>
      </c>
      <c r="C97" s="72" t="e">
        <f>団体登録内容!#REF!</f>
        <v>#REF!</v>
      </c>
      <c r="D97" s="72" t="e">
        <f>団体登録内容!#REF!</f>
        <v>#REF!</v>
      </c>
      <c r="E97" s="72" t="e">
        <f>団体登録内容!#REF!</f>
        <v>#REF!</v>
      </c>
      <c r="F97" s="72" t="e">
        <f>団体登録内容!#REF!</f>
        <v>#REF!</v>
      </c>
      <c r="G97" s="72" t="e">
        <f>団体登録内容!#REF!</f>
        <v>#REF!</v>
      </c>
      <c r="H97" s="72" t="e">
        <f>団体登録内容!#REF!</f>
        <v>#REF!</v>
      </c>
      <c r="I97" s="72" t="e">
        <f>団体登録内容!#REF!</f>
        <v>#REF!</v>
      </c>
      <c r="J97" s="72" t="e">
        <f>団体登録内容!#REF!</f>
        <v>#REF!</v>
      </c>
      <c r="K97" s="72" t="e">
        <f>団体登録内容!#REF!</f>
        <v>#REF!</v>
      </c>
      <c r="L97" s="72" t="e">
        <f>団体登録内容!#REF!</f>
        <v>#REF!</v>
      </c>
      <c r="M97" s="72" t="e">
        <f>団体登録内容!#REF!</f>
        <v>#REF!</v>
      </c>
      <c r="N97" s="72" t="e">
        <f>団体登録内容!#REF!</f>
        <v>#REF!</v>
      </c>
      <c r="O97" s="72" t="e">
        <f>団体登録内容!#REF!</f>
        <v>#REF!</v>
      </c>
      <c r="P97" s="72" t="e">
        <f>団体登録内容!#REF!</f>
        <v>#REF!</v>
      </c>
      <c r="Q97" s="72" t="e">
        <f>団体登録内容!#REF!</f>
        <v>#REF!</v>
      </c>
      <c r="R97" s="72" t="e">
        <f>団体登録内容!#REF!</f>
        <v>#REF!</v>
      </c>
      <c r="S97" s="72" t="e">
        <f>団体登録内容!#REF!</f>
        <v>#REF!</v>
      </c>
      <c r="T97" s="72" t="e">
        <f>団体登録内容!#REF!</f>
        <v>#REF!</v>
      </c>
      <c r="U97" s="72" t="e">
        <f>団体登録内容!#REF!</f>
        <v>#REF!</v>
      </c>
      <c r="V97" s="72" t="e">
        <f>団体登録内容!#REF!</f>
        <v>#REF!</v>
      </c>
      <c r="W97" s="72" t="e">
        <f>団体登録内容!#REF!</f>
        <v>#REF!</v>
      </c>
      <c r="X97" s="72" t="e">
        <f>団体登録内容!#REF!</f>
        <v>#REF!</v>
      </c>
      <c r="Y97" s="72" t="e">
        <f>団体登録内容!#REF!</f>
        <v>#REF!</v>
      </c>
      <c r="Z97" s="72" t="e">
        <f>団体登録内容!#REF!</f>
        <v>#REF!</v>
      </c>
      <c r="AA97" s="72" t="e">
        <f>団体登録内容!#REF!</f>
        <v>#REF!</v>
      </c>
      <c r="AB97" s="72" t="e">
        <f>団体登録内容!#REF!</f>
        <v>#REF!</v>
      </c>
      <c r="AC97" s="72" t="e">
        <f>団体登録内容!#REF!</f>
        <v>#REF!</v>
      </c>
      <c r="AD97" s="72" t="e">
        <f>団体登録内容!#REF!</f>
        <v>#REF!</v>
      </c>
      <c r="AE97" s="72" t="e">
        <f>団体登録内容!#REF!</f>
        <v>#REF!</v>
      </c>
      <c r="AF97" s="72" t="e">
        <f>団体登録内容!#REF!</f>
        <v>#REF!</v>
      </c>
      <c r="AG97" s="72" t="e">
        <f>団体登録内容!#REF!</f>
        <v>#REF!</v>
      </c>
      <c r="AH97" s="72" t="e">
        <f>団体登録内容!#REF!</f>
        <v>#REF!</v>
      </c>
      <c r="AI97" s="72" t="e">
        <f>団体登録内容!#REF!</f>
        <v>#REF!</v>
      </c>
      <c r="AJ97" s="72" t="e">
        <f>団体登録内容!#REF!</f>
        <v>#REF!</v>
      </c>
      <c r="AK97" s="72" t="e">
        <f>団体登録内容!#REF!</f>
        <v>#REF!</v>
      </c>
      <c r="AL97" s="72" t="e">
        <f>団体登録内容!#REF!</f>
        <v>#REF!</v>
      </c>
      <c r="AM97" s="72" t="e">
        <f>団体登録内容!#REF!</f>
        <v>#REF!</v>
      </c>
      <c r="AN97" s="72" t="e">
        <f>団体登録内容!#REF!</f>
        <v>#REF!</v>
      </c>
      <c r="AO97" s="72" t="e">
        <f>団体登録内容!#REF!</f>
        <v>#REF!</v>
      </c>
      <c r="AP97" s="72" t="e">
        <f>団体登録内容!#REF!</f>
        <v>#REF!</v>
      </c>
      <c r="AQ97" s="72" t="e">
        <f>団体登録内容!#REF!</f>
        <v>#REF!</v>
      </c>
      <c r="AR97" s="72" t="e">
        <f>団体登録内容!#REF!</f>
        <v>#REF!</v>
      </c>
      <c r="AS97" s="72" t="e">
        <f>団体登録内容!#REF!</f>
        <v>#REF!</v>
      </c>
      <c r="AT97" s="72" t="e">
        <f>団体登録内容!#REF!</f>
        <v>#REF!</v>
      </c>
      <c r="AU97" s="72" t="e">
        <f>団体登録内容!#REF!</f>
        <v>#REF!</v>
      </c>
      <c r="AV97" s="72" t="e">
        <f>団体登録内容!#REF!</f>
        <v>#REF!</v>
      </c>
      <c r="AW97" s="72" t="e">
        <f>団体登録内容!#REF!</f>
        <v>#REF!</v>
      </c>
      <c r="AX97" s="72" t="e">
        <f>団体登録内容!#REF!</f>
        <v>#REF!</v>
      </c>
      <c r="AY97" s="72" t="e">
        <f>団体登録内容!#REF!</f>
        <v>#REF!</v>
      </c>
      <c r="AZ97" s="72" t="e">
        <f>団体登録内容!#REF!</f>
        <v>#REF!</v>
      </c>
      <c r="BA97" s="72" t="e">
        <f>団体登録内容!#REF!</f>
        <v>#REF!</v>
      </c>
      <c r="BB97" s="72" t="e">
        <f>団体登録内容!#REF!</f>
        <v>#REF!</v>
      </c>
      <c r="BC97" s="72" t="e">
        <f>団体登録内容!#REF!</f>
        <v>#REF!</v>
      </c>
      <c r="BD97" s="72" t="e">
        <f>団体登録内容!#REF!</f>
        <v>#REF!</v>
      </c>
      <c r="BE97" s="72" t="e">
        <f>団体登録内容!#REF!</f>
        <v>#REF!</v>
      </c>
    </row>
    <row r="98" spans="1:57" x14ac:dyDescent="0.15">
      <c r="A98" s="72" t="e">
        <f>団体登録内容!#REF!</f>
        <v>#REF!</v>
      </c>
      <c r="B98" s="72" t="e">
        <f>団体登録内容!#REF!</f>
        <v>#REF!</v>
      </c>
      <c r="C98" s="72" t="e">
        <f>団体登録内容!#REF!</f>
        <v>#REF!</v>
      </c>
      <c r="D98" s="72" t="e">
        <f>団体登録内容!#REF!</f>
        <v>#REF!</v>
      </c>
      <c r="E98" s="72" t="e">
        <f>団体登録内容!#REF!</f>
        <v>#REF!</v>
      </c>
      <c r="F98" s="72" t="e">
        <f>団体登録内容!#REF!</f>
        <v>#REF!</v>
      </c>
      <c r="G98" s="72" t="e">
        <f>団体登録内容!#REF!</f>
        <v>#REF!</v>
      </c>
      <c r="H98" s="72" t="e">
        <f>団体登録内容!#REF!</f>
        <v>#REF!</v>
      </c>
      <c r="I98" s="72" t="e">
        <f>団体登録内容!#REF!</f>
        <v>#REF!</v>
      </c>
      <c r="J98" s="72" t="e">
        <f>団体登録内容!#REF!</f>
        <v>#REF!</v>
      </c>
      <c r="K98" s="72" t="e">
        <f>団体登録内容!#REF!</f>
        <v>#REF!</v>
      </c>
      <c r="L98" s="72" t="e">
        <f>団体登録内容!#REF!</f>
        <v>#REF!</v>
      </c>
      <c r="M98" s="72" t="e">
        <f>団体登録内容!#REF!</f>
        <v>#REF!</v>
      </c>
      <c r="N98" s="72" t="e">
        <f>団体登録内容!#REF!</f>
        <v>#REF!</v>
      </c>
      <c r="O98" s="72" t="e">
        <f>団体登録内容!#REF!</f>
        <v>#REF!</v>
      </c>
      <c r="P98" s="72" t="e">
        <f>団体登録内容!#REF!</f>
        <v>#REF!</v>
      </c>
      <c r="Q98" s="72" t="e">
        <f>団体登録内容!#REF!</f>
        <v>#REF!</v>
      </c>
      <c r="R98" s="72" t="e">
        <f>団体登録内容!#REF!</f>
        <v>#REF!</v>
      </c>
      <c r="S98" s="72" t="e">
        <f>団体登録内容!#REF!</f>
        <v>#REF!</v>
      </c>
      <c r="T98" s="72" t="e">
        <f>団体登録内容!#REF!</f>
        <v>#REF!</v>
      </c>
      <c r="U98" s="72" t="e">
        <f>団体登録内容!#REF!</f>
        <v>#REF!</v>
      </c>
      <c r="V98" s="72" t="e">
        <f>団体登録内容!#REF!</f>
        <v>#REF!</v>
      </c>
      <c r="W98" s="72" t="e">
        <f>団体登録内容!#REF!</f>
        <v>#REF!</v>
      </c>
      <c r="X98" s="72" t="e">
        <f>団体登録内容!#REF!</f>
        <v>#REF!</v>
      </c>
      <c r="Y98" s="72" t="e">
        <f>団体登録内容!#REF!</f>
        <v>#REF!</v>
      </c>
      <c r="Z98" s="72" t="e">
        <f>団体登録内容!#REF!</f>
        <v>#REF!</v>
      </c>
      <c r="AA98" s="72" t="e">
        <f>団体登録内容!#REF!</f>
        <v>#REF!</v>
      </c>
      <c r="AB98" s="72" t="e">
        <f>団体登録内容!#REF!</f>
        <v>#REF!</v>
      </c>
      <c r="AC98" s="72" t="e">
        <f>団体登録内容!#REF!</f>
        <v>#REF!</v>
      </c>
      <c r="AD98" s="72" t="e">
        <f>団体登録内容!#REF!</f>
        <v>#REF!</v>
      </c>
      <c r="AE98" s="72" t="e">
        <f>団体登録内容!#REF!</f>
        <v>#REF!</v>
      </c>
      <c r="AF98" s="72" t="e">
        <f>団体登録内容!#REF!</f>
        <v>#REF!</v>
      </c>
      <c r="AG98" s="72" t="e">
        <f>団体登録内容!#REF!</f>
        <v>#REF!</v>
      </c>
      <c r="AH98" s="72" t="e">
        <f>団体登録内容!#REF!</f>
        <v>#REF!</v>
      </c>
      <c r="AI98" s="72" t="e">
        <f>団体登録内容!#REF!</f>
        <v>#REF!</v>
      </c>
      <c r="AJ98" s="72" t="e">
        <f>団体登録内容!#REF!</f>
        <v>#REF!</v>
      </c>
      <c r="AK98" s="72" t="e">
        <f>団体登録内容!#REF!</f>
        <v>#REF!</v>
      </c>
      <c r="AL98" s="72" t="e">
        <f>団体登録内容!#REF!</f>
        <v>#REF!</v>
      </c>
      <c r="AM98" s="72" t="e">
        <f>団体登録内容!#REF!</f>
        <v>#REF!</v>
      </c>
      <c r="AN98" s="72" t="e">
        <f>団体登録内容!#REF!</f>
        <v>#REF!</v>
      </c>
      <c r="AO98" s="72" t="e">
        <f>団体登録内容!#REF!</f>
        <v>#REF!</v>
      </c>
      <c r="AP98" s="72" t="e">
        <f>団体登録内容!#REF!</f>
        <v>#REF!</v>
      </c>
      <c r="AQ98" s="72" t="e">
        <f>団体登録内容!#REF!</f>
        <v>#REF!</v>
      </c>
      <c r="AR98" s="72" t="e">
        <f>団体登録内容!#REF!</f>
        <v>#REF!</v>
      </c>
      <c r="AS98" s="72" t="e">
        <f>団体登録内容!#REF!</f>
        <v>#REF!</v>
      </c>
      <c r="AT98" s="72" t="e">
        <f>団体登録内容!#REF!</f>
        <v>#REF!</v>
      </c>
      <c r="AU98" s="72" t="e">
        <f>団体登録内容!#REF!</f>
        <v>#REF!</v>
      </c>
      <c r="AV98" s="72" t="e">
        <f>団体登録内容!#REF!</f>
        <v>#REF!</v>
      </c>
      <c r="AW98" s="72" t="e">
        <f>団体登録内容!#REF!</f>
        <v>#REF!</v>
      </c>
      <c r="AX98" s="72" t="e">
        <f>団体登録内容!#REF!</f>
        <v>#REF!</v>
      </c>
      <c r="AY98" s="72" t="e">
        <f>団体登録内容!#REF!</f>
        <v>#REF!</v>
      </c>
      <c r="AZ98" s="72" t="e">
        <f>団体登録内容!#REF!</f>
        <v>#REF!</v>
      </c>
      <c r="BA98" s="72" t="e">
        <f>団体登録内容!#REF!</f>
        <v>#REF!</v>
      </c>
      <c r="BB98" s="72" t="e">
        <f>団体登録内容!#REF!</f>
        <v>#REF!</v>
      </c>
      <c r="BC98" s="72" t="e">
        <f>団体登録内容!#REF!</f>
        <v>#REF!</v>
      </c>
      <c r="BD98" s="72" t="e">
        <f>団体登録内容!#REF!</f>
        <v>#REF!</v>
      </c>
      <c r="BE98" s="72" t="e">
        <f>団体登録内容!#REF!</f>
        <v>#REF!</v>
      </c>
    </row>
    <row r="99" spans="1:57" x14ac:dyDescent="0.15">
      <c r="A99" s="72" t="e">
        <f>団体登録内容!#REF!</f>
        <v>#REF!</v>
      </c>
      <c r="B99" s="72" t="e">
        <f>団体登録内容!#REF!</f>
        <v>#REF!</v>
      </c>
      <c r="C99" s="72" t="e">
        <f>団体登録内容!#REF!</f>
        <v>#REF!</v>
      </c>
      <c r="D99" s="72" t="e">
        <f>団体登録内容!#REF!</f>
        <v>#REF!</v>
      </c>
      <c r="E99" s="72" t="e">
        <f>団体登録内容!#REF!</f>
        <v>#REF!</v>
      </c>
      <c r="F99" s="72" t="e">
        <f>団体登録内容!#REF!</f>
        <v>#REF!</v>
      </c>
      <c r="G99" s="72" t="e">
        <f>団体登録内容!#REF!</f>
        <v>#REF!</v>
      </c>
      <c r="H99" s="72" t="e">
        <f>団体登録内容!#REF!</f>
        <v>#REF!</v>
      </c>
      <c r="I99" s="72" t="e">
        <f>団体登録内容!#REF!</f>
        <v>#REF!</v>
      </c>
      <c r="J99" s="72" t="e">
        <f>団体登録内容!#REF!</f>
        <v>#REF!</v>
      </c>
      <c r="K99" s="72" t="e">
        <f>団体登録内容!#REF!</f>
        <v>#REF!</v>
      </c>
      <c r="L99" s="72" t="e">
        <f>団体登録内容!#REF!</f>
        <v>#REF!</v>
      </c>
      <c r="M99" s="72" t="e">
        <f>団体登録内容!#REF!</f>
        <v>#REF!</v>
      </c>
      <c r="N99" s="72" t="e">
        <f>団体登録内容!#REF!</f>
        <v>#REF!</v>
      </c>
      <c r="O99" s="72" t="e">
        <f>団体登録内容!#REF!</f>
        <v>#REF!</v>
      </c>
      <c r="P99" s="72" t="e">
        <f>団体登録内容!#REF!</f>
        <v>#REF!</v>
      </c>
      <c r="Q99" s="72" t="e">
        <f>団体登録内容!#REF!</f>
        <v>#REF!</v>
      </c>
      <c r="R99" s="72" t="e">
        <f>団体登録内容!#REF!</f>
        <v>#REF!</v>
      </c>
      <c r="S99" s="72" t="e">
        <f>団体登録内容!#REF!</f>
        <v>#REF!</v>
      </c>
      <c r="T99" s="72" t="e">
        <f>団体登録内容!#REF!</f>
        <v>#REF!</v>
      </c>
      <c r="U99" s="72" t="e">
        <f>団体登録内容!#REF!</f>
        <v>#REF!</v>
      </c>
      <c r="V99" s="72" t="e">
        <f>団体登録内容!#REF!</f>
        <v>#REF!</v>
      </c>
      <c r="W99" s="72" t="e">
        <f>団体登録内容!#REF!</f>
        <v>#REF!</v>
      </c>
      <c r="X99" s="72" t="e">
        <f>団体登録内容!#REF!</f>
        <v>#REF!</v>
      </c>
      <c r="Y99" s="72" t="e">
        <f>団体登録内容!#REF!</f>
        <v>#REF!</v>
      </c>
      <c r="Z99" s="72" t="e">
        <f>団体登録内容!#REF!</f>
        <v>#REF!</v>
      </c>
      <c r="AA99" s="72" t="e">
        <f>団体登録内容!#REF!</f>
        <v>#REF!</v>
      </c>
      <c r="AB99" s="72" t="e">
        <f>団体登録内容!#REF!</f>
        <v>#REF!</v>
      </c>
      <c r="AC99" s="72" t="e">
        <f>団体登録内容!#REF!</f>
        <v>#REF!</v>
      </c>
      <c r="AD99" s="72" t="e">
        <f>団体登録内容!#REF!</f>
        <v>#REF!</v>
      </c>
      <c r="AE99" s="72" t="e">
        <f>団体登録内容!#REF!</f>
        <v>#REF!</v>
      </c>
      <c r="AF99" s="72" t="e">
        <f>団体登録内容!#REF!</f>
        <v>#REF!</v>
      </c>
      <c r="AG99" s="72" t="e">
        <f>団体登録内容!#REF!</f>
        <v>#REF!</v>
      </c>
      <c r="AH99" s="72" t="e">
        <f>団体登録内容!#REF!</f>
        <v>#REF!</v>
      </c>
      <c r="AI99" s="72" t="e">
        <f>団体登録内容!#REF!</f>
        <v>#REF!</v>
      </c>
      <c r="AJ99" s="72" t="e">
        <f>団体登録内容!#REF!</f>
        <v>#REF!</v>
      </c>
      <c r="AK99" s="72" t="e">
        <f>団体登録内容!#REF!</f>
        <v>#REF!</v>
      </c>
      <c r="AL99" s="72" t="e">
        <f>団体登録内容!#REF!</f>
        <v>#REF!</v>
      </c>
      <c r="AM99" s="72" t="e">
        <f>団体登録内容!#REF!</f>
        <v>#REF!</v>
      </c>
      <c r="AN99" s="72" t="e">
        <f>団体登録内容!#REF!</f>
        <v>#REF!</v>
      </c>
      <c r="AO99" s="72" t="e">
        <f>団体登録内容!#REF!</f>
        <v>#REF!</v>
      </c>
      <c r="AP99" s="72" t="e">
        <f>団体登録内容!#REF!</f>
        <v>#REF!</v>
      </c>
      <c r="AQ99" s="72" t="e">
        <f>団体登録内容!#REF!</f>
        <v>#REF!</v>
      </c>
      <c r="AR99" s="72" t="e">
        <f>団体登録内容!#REF!</f>
        <v>#REF!</v>
      </c>
      <c r="AS99" s="72" t="e">
        <f>団体登録内容!#REF!</f>
        <v>#REF!</v>
      </c>
      <c r="AT99" s="72" t="e">
        <f>団体登録内容!#REF!</f>
        <v>#REF!</v>
      </c>
      <c r="AU99" s="72" t="e">
        <f>団体登録内容!#REF!</f>
        <v>#REF!</v>
      </c>
      <c r="AV99" s="72" t="e">
        <f>団体登録内容!#REF!</f>
        <v>#REF!</v>
      </c>
      <c r="AW99" s="72" t="e">
        <f>団体登録内容!#REF!</f>
        <v>#REF!</v>
      </c>
      <c r="AX99" s="72" t="e">
        <f>団体登録内容!#REF!</f>
        <v>#REF!</v>
      </c>
      <c r="AY99" s="72" t="e">
        <f>団体登録内容!#REF!</f>
        <v>#REF!</v>
      </c>
      <c r="AZ99" s="72" t="e">
        <f>団体登録内容!#REF!</f>
        <v>#REF!</v>
      </c>
      <c r="BA99" s="72" t="e">
        <f>団体登録内容!#REF!</f>
        <v>#REF!</v>
      </c>
      <c r="BB99" s="72" t="e">
        <f>団体登録内容!#REF!</f>
        <v>#REF!</v>
      </c>
      <c r="BC99" s="72" t="e">
        <f>団体登録内容!#REF!</f>
        <v>#REF!</v>
      </c>
      <c r="BD99" s="72" t="e">
        <f>団体登録内容!#REF!</f>
        <v>#REF!</v>
      </c>
      <c r="BE99" s="72" t="e">
        <f>団体登録内容!#REF!</f>
        <v>#REF!</v>
      </c>
    </row>
    <row r="100" spans="1:57" x14ac:dyDescent="0.15">
      <c r="A100" s="72" t="e">
        <f>団体登録内容!#REF!</f>
        <v>#REF!</v>
      </c>
      <c r="B100" s="72" t="e">
        <f>団体登録内容!#REF!</f>
        <v>#REF!</v>
      </c>
      <c r="C100" s="72" t="e">
        <f>団体登録内容!#REF!</f>
        <v>#REF!</v>
      </c>
      <c r="D100" s="72" t="e">
        <f>団体登録内容!#REF!</f>
        <v>#REF!</v>
      </c>
      <c r="E100" s="72" t="e">
        <f>団体登録内容!#REF!</f>
        <v>#REF!</v>
      </c>
      <c r="F100" s="72" t="e">
        <f>団体登録内容!#REF!</f>
        <v>#REF!</v>
      </c>
      <c r="G100" s="72" t="e">
        <f>団体登録内容!#REF!</f>
        <v>#REF!</v>
      </c>
      <c r="H100" s="72" t="e">
        <f>団体登録内容!#REF!</f>
        <v>#REF!</v>
      </c>
      <c r="I100" s="72" t="e">
        <f>団体登録内容!#REF!</f>
        <v>#REF!</v>
      </c>
      <c r="J100" s="72" t="e">
        <f>団体登録内容!#REF!</f>
        <v>#REF!</v>
      </c>
      <c r="K100" s="72" t="e">
        <f>団体登録内容!#REF!</f>
        <v>#REF!</v>
      </c>
      <c r="L100" s="72" t="e">
        <f>団体登録内容!#REF!</f>
        <v>#REF!</v>
      </c>
      <c r="M100" s="72" t="e">
        <f>団体登録内容!#REF!</f>
        <v>#REF!</v>
      </c>
      <c r="N100" s="72" t="e">
        <f>団体登録内容!#REF!</f>
        <v>#REF!</v>
      </c>
      <c r="O100" s="72" t="e">
        <f>団体登録内容!#REF!</f>
        <v>#REF!</v>
      </c>
      <c r="P100" s="72" t="e">
        <f>団体登録内容!#REF!</f>
        <v>#REF!</v>
      </c>
      <c r="Q100" s="72" t="e">
        <f>団体登録内容!#REF!</f>
        <v>#REF!</v>
      </c>
      <c r="R100" s="72" t="e">
        <f>団体登録内容!#REF!</f>
        <v>#REF!</v>
      </c>
      <c r="S100" s="72" t="e">
        <f>団体登録内容!#REF!</f>
        <v>#REF!</v>
      </c>
      <c r="T100" s="72" t="e">
        <f>団体登録内容!#REF!</f>
        <v>#REF!</v>
      </c>
      <c r="U100" s="72" t="e">
        <f>団体登録内容!#REF!</f>
        <v>#REF!</v>
      </c>
      <c r="V100" s="72" t="e">
        <f>団体登録内容!#REF!</f>
        <v>#REF!</v>
      </c>
      <c r="W100" s="72" t="e">
        <f>団体登録内容!#REF!</f>
        <v>#REF!</v>
      </c>
      <c r="X100" s="72" t="e">
        <f>団体登録内容!#REF!</f>
        <v>#REF!</v>
      </c>
      <c r="Y100" s="72" t="e">
        <f>団体登録内容!#REF!</f>
        <v>#REF!</v>
      </c>
      <c r="Z100" s="72" t="e">
        <f>団体登録内容!#REF!</f>
        <v>#REF!</v>
      </c>
      <c r="AA100" s="72" t="e">
        <f>団体登録内容!#REF!</f>
        <v>#REF!</v>
      </c>
      <c r="AB100" s="72" t="e">
        <f>団体登録内容!#REF!</f>
        <v>#REF!</v>
      </c>
      <c r="AC100" s="72" t="e">
        <f>団体登録内容!#REF!</f>
        <v>#REF!</v>
      </c>
      <c r="AD100" s="72" t="e">
        <f>団体登録内容!#REF!</f>
        <v>#REF!</v>
      </c>
      <c r="AE100" s="72" t="e">
        <f>団体登録内容!#REF!</f>
        <v>#REF!</v>
      </c>
      <c r="AF100" s="72" t="e">
        <f>団体登録内容!#REF!</f>
        <v>#REF!</v>
      </c>
      <c r="AG100" s="72" t="e">
        <f>団体登録内容!#REF!</f>
        <v>#REF!</v>
      </c>
      <c r="AH100" s="72" t="e">
        <f>団体登録内容!#REF!</f>
        <v>#REF!</v>
      </c>
      <c r="AI100" s="72" t="e">
        <f>団体登録内容!#REF!</f>
        <v>#REF!</v>
      </c>
      <c r="AJ100" s="72" t="e">
        <f>団体登録内容!#REF!</f>
        <v>#REF!</v>
      </c>
      <c r="AK100" s="72" t="e">
        <f>団体登録内容!#REF!</f>
        <v>#REF!</v>
      </c>
      <c r="AL100" s="72" t="e">
        <f>団体登録内容!#REF!</f>
        <v>#REF!</v>
      </c>
      <c r="AM100" s="72" t="e">
        <f>団体登録内容!#REF!</f>
        <v>#REF!</v>
      </c>
      <c r="AN100" s="72" t="e">
        <f>団体登録内容!#REF!</f>
        <v>#REF!</v>
      </c>
      <c r="AO100" s="72" t="e">
        <f>団体登録内容!#REF!</f>
        <v>#REF!</v>
      </c>
      <c r="AP100" s="72" t="e">
        <f>団体登録内容!#REF!</f>
        <v>#REF!</v>
      </c>
      <c r="AQ100" s="72" t="e">
        <f>団体登録内容!#REF!</f>
        <v>#REF!</v>
      </c>
      <c r="AR100" s="72" t="e">
        <f>団体登録内容!#REF!</f>
        <v>#REF!</v>
      </c>
      <c r="AS100" s="72" t="e">
        <f>団体登録内容!#REF!</f>
        <v>#REF!</v>
      </c>
      <c r="AT100" s="72" t="e">
        <f>団体登録内容!#REF!</f>
        <v>#REF!</v>
      </c>
      <c r="AU100" s="72" t="e">
        <f>団体登録内容!#REF!</f>
        <v>#REF!</v>
      </c>
      <c r="AV100" s="72" t="e">
        <f>団体登録内容!#REF!</f>
        <v>#REF!</v>
      </c>
      <c r="AW100" s="72" t="e">
        <f>団体登録内容!#REF!</f>
        <v>#REF!</v>
      </c>
      <c r="AX100" s="72" t="e">
        <f>団体登録内容!#REF!</f>
        <v>#REF!</v>
      </c>
      <c r="AY100" s="72" t="e">
        <f>団体登録内容!#REF!</f>
        <v>#REF!</v>
      </c>
      <c r="AZ100" s="72" t="e">
        <f>団体登録内容!#REF!</f>
        <v>#REF!</v>
      </c>
      <c r="BA100" s="72" t="e">
        <f>団体登録内容!#REF!</f>
        <v>#REF!</v>
      </c>
      <c r="BB100" s="72" t="e">
        <f>団体登録内容!#REF!</f>
        <v>#REF!</v>
      </c>
      <c r="BC100" s="72" t="e">
        <f>団体登録内容!#REF!</f>
        <v>#REF!</v>
      </c>
      <c r="BD100" s="72" t="e">
        <f>団体登録内容!#REF!</f>
        <v>#REF!</v>
      </c>
      <c r="BE100" s="72" t="e">
        <f>団体登録内容!#REF!</f>
        <v>#REF!</v>
      </c>
    </row>
    <row r="101" spans="1:57" x14ac:dyDescent="0.15">
      <c r="A101" s="72" t="e">
        <f>団体登録内容!#REF!</f>
        <v>#REF!</v>
      </c>
      <c r="B101" s="72" t="e">
        <f>団体登録内容!#REF!</f>
        <v>#REF!</v>
      </c>
      <c r="C101" s="72" t="e">
        <f>団体登録内容!#REF!</f>
        <v>#REF!</v>
      </c>
      <c r="D101" s="72" t="e">
        <f>団体登録内容!#REF!</f>
        <v>#REF!</v>
      </c>
      <c r="E101" s="72" t="e">
        <f>団体登録内容!#REF!</f>
        <v>#REF!</v>
      </c>
      <c r="F101" s="72" t="e">
        <f>団体登録内容!#REF!</f>
        <v>#REF!</v>
      </c>
      <c r="G101" s="72" t="e">
        <f>団体登録内容!#REF!</f>
        <v>#REF!</v>
      </c>
      <c r="H101" s="72" t="e">
        <f>団体登録内容!#REF!</f>
        <v>#REF!</v>
      </c>
      <c r="I101" s="72" t="e">
        <f>団体登録内容!#REF!</f>
        <v>#REF!</v>
      </c>
      <c r="J101" s="72" t="e">
        <f>団体登録内容!#REF!</f>
        <v>#REF!</v>
      </c>
      <c r="K101" s="72" t="e">
        <f>団体登録内容!#REF!</f>
        <v>#REF!</v>
      </c>
      <c r="L101" s="72" t="e">
        <f>団体登録内容!#REF!</f>
        <v>#REF!</v>
      </c>
      <c r="M101" s="72" t="e">
        <f>団体登録内容!#REF!</f>
        <v>#REF!</v>
      </c>
      <c r="N101" s="72" t="e">
        <f>団体登録内容!#REF!</f>
        <v>#REF!</v>
      </c>
      <c r="O101" s="72" t="e">
        <f>団体登録内容!#REF!</f>
        <v>#REF!</v>
      </c>
      <c r="P101" s="72" t="e">
        <f>団体登録内容!#REF!</f>
        <v>#REF!</v>
      </c>
      <c r="Q101" s="72" t="e">
        <f>団体登録内容!#REF!</f>
        <v>#REF!</v>
      </c>
      <c r="R101" s="72" t="e">
        <f>団体登録内容!#REF!</f>
        <v>#REF!</v>
      </c>
      <c r="S101" s="72" t="e">
        <f>団体登録内容!#REF!</f>
        <v>#REF!</v>
      </c>
      <c r="T101" s="72" t="e">
        <f>団体登録内容!#REF!</f>
        <v>#REF!</v>
      </c>
      <c r="U101" s="72" t="e">
        <f>団体登録内容!#REF!</f>
        <v>#REF!</v>
      </c>
      <c r="V101" s="72" t="e">
        <f>団体登録内容!#REF!</f>
        <v>#REF!</v>
      </c>
      <c r="W101" s="72" t="e">
        <f>団体登録内容!#REF!</f>
        <v>#REF!</v>
      </c>
      <c r="X101" s="72" t="e">
        <f>団体登録内容!#REF!</f>
        <v>#REF!</v>
      </c>
      <c r="Y101" s="72" t="e">
        <f>団体登録内容!#REF!</f>
        <v>#REF!</v>
      </c>
      <c r="Z101" s="72" t="e">
        <f>団体登録内容!#REF!</f>
        <v>#REF!</v>
      </c>
      <c r="AA101" s="72" t="e">
        <f>団体登録内容!#REF!</f>
        <v>#REF!</v>
      </c>
      <c r="AB101" s="72" t="e">
        <f>団体登録内容!#REF!</f>
        <v>#REF!</v>
      </c>
      <c r="AC101" s="72" t="e">
        <f>団体登録内容!#REF!</f>
        <v>#REF!</v>
      </c>
      <c r="AD101" s="72" t="e">
        <f>団体登録内容!#REF!</f>
        <v>#REF!</v>
      </c>
      <c r="AE101" s="72" t="e">
        <f>団体登録内容!#REF!</f>
        <v>#REF!</v>
      </c>
      <c r="AF101" s="72" t="e">
        <f>団体登録内容!#REF!</f>
        <v>#REF!</v>
      </c>
      <c r="AG101" s="72" t="e">
        <f>団体登録内容!#REF!</f>
        <v>#REF!</v>
      </c>
      <c r="AH101" s="72" t="e">
        <f>団体登録内容!#REF!</f>
        <v>#REF!</v>
      </c>
      <c r="AI101" s="72" t="e">
        <f>団体登録内容!#REF!</f>
        <v>#REF!</v>
      </c>
      <c r="AJ101" s="72" t="e">
        <f>団体登録内容!#REF!</f>
        <v>#REF!</v>
      </c>
      <c r="AK101" s="72" t="e">
        <f>団体登録内容!#REF!</f>
        <v>#REF!</v>
      </c>
      <c r="AL101" s="72" t="e">
        <f>団体登録内容!#REF!</f>
        <v>#REF!</v>
      </c>
      <c r="AM101" s="72" t="e">
        <f>団体登録内容!#REF!</f>
        <v>#REF!</v>
      </c>
      <c r="AN101" s="72" t="e">
        <f>団体登録内容!#REF!</f>
        <v>#REF!</v>
      </c>
      <c r="AO101" s="72" t="e">
        <f>団体登録内容!#REF!</f>
        <v>#REF!</v>
      </c>
      <c r="AP101" s="72" t="e">
        <f>団体登録内容!#REF!</f>
        <v>#REF!</v>
      </c>
      <c r="AQ101" s="72" t="e">
        <f>団体登録内容!#REF!</f>
        <v>#REF!</v>
      </c>
      <c r="AR101" s="72" t="e">
        <f>団体登録内容!#REF!</f>
        <v>#REF!</v>
      </c>
      <c r="AS101" s="72" t="e">
        <f>団体登録内容!#REF!</f>
        <v>#REF!</v>
      </c>
      <c r="AT101" s="72" t="e">
        <f>団体登録内容!#REF!</f>
        <v>#REF!</v>
      </c>
      <c r="AU101" s="72" t="e">
        <f>団体登録内容!#REF!</f>
        <v>#REF!</v>
      </c>
      <c r="AV101" s="72" t="e">
        <f>団体登録内容!#REF!</f>
        <v>#REF!</v>
      </c>
      <c r="AW101" s="72" t="e">
        <f>団体登録内容!#REF!</f>
        <v>#REF!</v>
      </c>
      <c r="AX101" s="72" t="e">
        <f>団体登録内容!#REF!</f>
        <v>#REF!</v>
      </c>
      <c r="AY101" s="72" t="e">
        <f>団体登録内容!#REF!</f>
        <v>#REF!</v>
      </c>
      <c r="AZ101" s="72" t="e">
        <f>団体登録内容!#REF!</f>
        <v>#REF!</v>
      </c>
      <c r="BA101" s="72" t="e">
        <f>団体登録内容!#REF!</f>
        <v>#REF!</v>
      </c>
      <c r="BB101" s="72" t="e">
        <f>団体登録内容!#REF!</f>
        <v>#REF!</v>
      </c>
      <c r="BC101" s="72" t="e">
        <f>団体登録内容!#REF!</f>
        <v>#REF!</v>
      </c>
      <c r="BD101" s="72" t="e">
        <f>団体登録内容!#REF!</f>
        <v>#REF!</v>
      </c>
      <c r="BE101" s="72" t="e">
        <f>団体登録内容!#REF!</f>
        <v>#REF!</v>
      </c>
    </row>
    <row r="102" spans="1:57" x14ac:dyDescent="0.15">
      <c r="A102" s="72" t="e">
        <f>団体登録内容!#REF!</f>
        <v>#REF!</v>
      </c>
      <c r="B102" s="72" t="e">
        <f>団体登録内容!#REF!</f>
        <v>#REF!</v>
      </c>
      <c r="C102" s="72" t="e">
        <f>団体登録内容!#REF!</f>
        <v>#REF!</v>
      </c>
      <c r="D102" s="72" t="e">
        <f>団体登録内容!#REF!</f>
        <v>#REF!</v>
      </c>
      <c r="E102" s="72" t="e">
        <f>団体登録内容!#REF!</f>
        <v>#REF!</v>
      </c>
      <c r="F102" s="72" t="e">
        <f>団体登録内容!#REF!</f>
        <v>#REF!</v>
      </c>
      <c r="G102" s="72" t="e">
        <f>団体登録内容!#REF!</f>
        <v>#REF!</v>
      </c>
      <c r="H102" s="72" t="e">
        <f>団体登録内容!#REF!</f>
        <v>#REF!</v>
      </c>
      <c r="I102" s="72" t="e">
        <f>団体登録内容!#REF!</f>
        <v>#REF!</v>
      </c>
      <c r="J102" s="72" t="e">
        <f>団体登録内容!#REF!</f>
        <v>#REF!</v>
      </c>
      <c r="K102" s="72" t="e">
        <f>団体登録内容!#REF!</f>
        <v>#REF!</v>
      </c>
      <c r="L102" s="72" t="e">
        <f>団体登録内容!#REF!</f>
        <v>#REF!</v>
      </c>
      <c r="M102" s="72" t="e">
        <f>団体登録内容!#REF!</f>
        <v>#REF!</v>
      </c>
      <c r="N102" s="72" t="e">
        <f>団体登録内容!#REF!</f>
        <v>#REF!</v>
      </c>
      <c r="O102" s="72" t="e">
        <f>団体登録内容!#REF!</f>
        <v>#REF!</v>
      </c>
      <c r="P102" s="72" t="e">
        <f>団体登録内容!#REF!</f>
        <v>#REF!</v>
      </c>
      <c r="Q102" s="72" t="e">
        <f>団体登録内容!#REF!</f>
        <v>#REF!</v>
      </c>
      <c r="R102" s="72" t="e">
        <f>団体登録内容!#REF!</f>
        <v>#REF!</v>
      </c>
      <c r="S102" s="72" t="e">
        <f>団体登録内容!#REF!</f>
        <v>#REF!</v>
      </c>
      <c r="T102" s="72" t="e">
        <f>団体登録内容!#REF!</f>
        <v>#REF!</v>
      </c>
      <c r="U102" s="72" t="e">
        <f>団体登録内容!#REF!</f>
        <v>#REF!</v>
      </c>
      <c r="V102" s="72" t="e">
        <f>団体登録内容!#REF!</f>
        <v>#REF!</v>
      </c>
      <c r="W102" s="72" t="e">
        <f>団体登録内容!#REF!</f>
        <v>#REF!</v>
      </c>
      <c r="X102" s="72" t="e">
        <f>団体登録内容!#REF!</f>
        <v>#REF!</v>
      </c>
      <c r="Y102" s="72" t="e">
        <f>団体登録内容!#REF!</f>
        <v>#REF!</v>
      </c>
      <c r="Z102" s="72" t="e">
        <f>団体登録内容!#REF!</f>
        <v>#REF!</v>
      </c>
      <c r="AA102" s="72" t="e">
        <f>団体登録内容!#REF!</f>
        <v>#REF!</v>
      </c>
      <c r="AB102" s="72" t="e">
        <f>団体登録内容!#REF!</f>
        <v>#REF!</v>
      </c>
      <c r="AC102" s="72" t="e">
        <f>団体登録内容!#REF!</f>
        <v>#REF!</v>
      </c>
      <c r="AD102" s="72" t="e">
        <f>団体登録内容!#REF!</f>
        <v>#REF!</v>
      </c>
      <c r="AE102" s="72" t="e">
        <f>団体登録内容!#REF!</f>
        <v>#REF!</v>
      </c>
      <c r="AF102" s="72" t="e">
        <f>団体登録内容!#REF!</f>
        <v>#REF!</v>
      </c>
      <c r="AG102" s="72" t="e">
        <f>団体登録内容!#REF!</f>
        <v>#REF!</v>
      </c>
      <c r="AH102" s="72" t="e">
        <f>団体登録内容!#REF!</f>
        <v>#REF!</v>
      </c>
      <c r="AI102" s="72" t="e">
        <f>団体登録内容!#REF!</f>
        <v>#REF!</v>
      </c>
      <c r="AJ102" s="72" t="e">
        <f>団体登録内容!#REF!</f>
        <v>#REF!</v>
      </c>
      <c r="AK102" s="72" t="e">
        <f>団体登録内容!#REF!</f>
        <v>#REF!</v>
      </c>
      <c r="AL102" s="72" t="e">
        <f>団体登録内容!#REF!</f>
        <v>#REF!</v>
      </c>
      <c r="AM102" s="72" t="e">
        <f>団体登録内容!#REF!</f>
        <v>#REF!</v>
      </c>
      <c r="AN102" s="72" t="e">
        <f>団体登録内容!#REF!</f>
        <v>#REF!</v>
      </c>
      <c r="AO102" s="72" t="e">
        <f>団体登録内容!#REF!</f>
        <v>#REF!</v>
      </c>
      <c r="AP102" s="72" t="e">
        <f>団体登録内容!#REF!</f>
        <v>#REF!</v>
      </c>
      <c r="AQ102" s="72" t="e">
        <f>団体登録内容!#REF!</f>
        <v>#REF!</v>
      </c>
      <c r="AR102" s="72" t="e">
        <f>団体登録内容!#REF!</f>
        <v>#REF!</v>
      </c>
      <c r="AS102" s="72" t="e">
        <f>団体登録内容!#REF!</f>
        <v>#REF!</v>
      </c>
      <c r="AT102" s="72" t="e">
        <f>団体登録内容!#REF!</f>
        <v>#REF!</v>
      </c>
      <c r="AU102" s="72" t="e">
        <f>団体登録内容!#REF!</f>
        <v>#REF!</v>
      </c>
      <c r="AV102" s="72" t="e">
        <f>団体登録内容!#REF!</f>
        <v>#REF!</v>
      </c>
      <c r="AW102" s="72" t="e">
        <f>団体登録内容!#REF!</f>
        <v>#REF!</v>
      </c>
      <c r="AX102" s="72" t="e">
        <f>団体登録内容!#REF!</f>
        <v>#REF!</v>
      </c>
      <c r="AY102" s="72" t="e">
        <f>団体登録内容!#REF!</f>
        <v>#REF!</v>
      </c>
      <c r="AZ102" s="72" t="e">
        <f>団体登録内容!#REF!</f>
        <v>#REF!</v>
      </c>
      <c r="BA102" s="72" t="e">
        <f>団体登録内容!#REF!</f>
        <v>#REF!</v>
      </c>
      <c r="BB102" s="72" t="e">
        <f>団体登録内容!#REF!</f>
        <v>#REF!</v>
      </c>
      <c r="BC102" s="72" t="e">
        <f>団体登録内容!#REF!</f>
        <v>#REF!</v>
      </c>
      <c r="BD102" s="72" t="e">
        <f>団体登録内容!#REF!</f>
        <v>#REF!</v>
      </c>
      <c r="BE102" s="72" t="e">
        <f>団体登録内容!#REF!</f>
        <v>#REF!</v>
      </c>
    </row>
    <row r="103" spans="1:57" x14ac:dyDescent="0.15">
      <c r="A103" s="72" t="e">
        <f>団体登録内容!#REF!</f>
        <v>#REF!</v>
      </c>
      <c r="B103" s="72" t="e">
        <f>団体登録内容!#REF!</f>
        <v>#REF!</v>
      </c>
      <c r="C103" s="72" t="e">
        <f>団体登録内容!#REF!</f>
        <v>#REF!</v>
      </c>
      <c r="D103" s="72" t="e">
        <f>団体登録内容!#REF!</f>
        <v>#REF!</v>
      </c>
      <c r="E103" s="72" t="e">
        <f>団体登録内容!#REF!</f>
        <v>#REF!</v>
      </c>
      <c r="F103" s="72" t="e">
        <f>団体登録内容!#REF!</f>
        <v>#REF!</v>
      </c>
      <c r="G103" s="72" t="e">
        <f>団体登録内容!#REF!</f>
        <v>#REF!</v>
      </c>
      <c r="H103" s="72" t="e">
        <f>団体登録内容!#REF!</f>
        <v>#REF!</v>
      </c>
      <c r="I103" s="72" t="e">
        <f>団体登録内容!#REF!</f>
        <v>#REF!</v>
      </c>
      <c r="J103" s="72" t="e">
        <f>団体登録内容!#REF!</f>
        <v>#REF!</v>
      </c>
      <c r="K103" s="72" t="e">
        <f>団体登録内容!#REF!</f>
        <v>#REF!</v>
      </c>
      <c r="L103" s="72" t="e">
        <f>団体登録内容!#REF!</f>
        <v>#REF!</v>
      </c>
      <c r="M103" s="72" t="e">
        <f>団体登録内容!#REF!</f>
        <v>#REF!</v>
      </c>
      <c r="N103" s="72" t="e">
        <f>団体登録内容!#REF!</f>
        <v>#REF!</v>
      </c>
      <c r="O103" s="72" t="e">
        <f>団体登録内容!#REF!</f>
        <v>#REF!</v>
      </c>
      <c r="P103" s="72" t="e">
        <f>団体登録内容!#REF!</f>
        <v>#REF!</v>
      </c>
      <c r="Q103" s="72" t="e">
        <f>団体登録内容!#REF!</f>
        <v>#REF!</v>
      </c>
      <c r="R103" s="72" t="e">
        <f>団体登録内容!#REF!</f>
        <v>#REF!</v>
      </c>
      <c r="S103" s="72" t="e">
        <f>団体登録内容!#REF!</f>
        <v>#REF!</v>
      </c>
      <c r="T103" s="72" t="e">
        <f>団体登録内容!#REF!</f>
        <v>#REF!</v>
      </c>
      <c r="U103" s="72" t="e">
        <f>団体登録内容!#REF!</f>
        <v>#REF!</v>
      </c>
      <c r="V103" s="72" t="e">
        <f>団体登録内容!#REF!</f>
        <v>#REF!</v>
      </c>
      <c r="W103" s="72" t="e">
        <f>団体登録内容!#REF!</f>
        <v>#REF!</v>
      </c>
      <c r="X103" s="72" t="e">
        <f>団体登録内容!#REF!</f>
        <v>#REF!</v>
      </c>
      <c r="Y103" s="72" t="e">
        <f>団体登録内容!#REF!</f>
        <v>#REF!</v>
      </c>
      <c r="Z103" s="72" t="e">
        <f>団体登録内容!#REF!</f>
        <v>#REF!</v>
      </c>
      <c r="AA103" s="72" t="e">
        <f>団体登録内容!#REF!</f>
        <v>#REF!</v>
      </c>
      <c r="AB103" s="72" t="e">
        <f>団体登録内容!#REF!</f>
        <v>#REF!</v>
      </c>
      <c r="AC103" s="72" t="e">
        <f>団体登録内容!#REF!</f>
        <v>#REF!</v>
      </c>
      <c r="AD103" s="72" t="e">
        <f>団体登録内容!#REF!</f>
        <v>#REF!</v>
      </c>
      <c r="AE103" s="72" t="e">
        <f>団体登録内容!#REF!</f>
        <v>#REF!</v>
      </c>
      <c r="AF103" s="72" t="e">
        <f>団体登録内容!#REF!</f>
        <v>#REF!</v>
      </c>
      <c r="AG103" s="72" t="e">
        <f>団体登録内容!#REF!</f>
        <v>#REF!</v>
      </c>
      <c r="AH103" s="72" t="e">
        <f>団体登録内容!#REF!</f>
        <v>#REF!</v>
      </c>
      <c r="AI103" s="72" t="e">
        <f>団体登録内容!#REF!</f>
        <v>#REF!</v>
      </c>
      <c r="AJ103" s="72" t="e">
        <f>団体登録内容!#REF!</f>
        <v>#REF!</v>
      </c>
      <c r="AK103" s="72" t="e">
        <f>団体登録内容!#REF!</f>
        <v>#REF!</v>
      </c>
      <c r="AL103" s="72" t="e">
        <f>団体登録内容!#REF!</f>
        <v>#REF!</v>
      </c>
      <c r="AM103" s="72" t="e">
        <f>団体登録内容!#REF!</f>
        <v>#REF!</v>
      </c>
      <c r="AN103" s="72" t="e">
        <f>団体登録内容!#REF!</f>
        <v>#REF!</v>
      </c>
      <c r="AO103" s="72" t="e">
        <f>団体登録内容!#REF!</f>
        <v>#REF!</v>
      </c>
      <c r="AP103" s="72" t="e">
        <f>団体登録内容!#REF!</f>
        <v>#REF!</v>
      </c>
      <c r="AQ103" s="72" t="e">
        <f>団体登録内容!#REF!</f>
        <v>#REF!</v>
      </c>
      <c r="AR103" s="72" t="e">
        <f>団体登録内容!#REF!</f>
        <v>#REF!</v>
      </c>
      <c r="AS103" s="72" t="e">
        <f>団体登録内容!#REF!</f>
        <v>#REF!</v>
      </c>
      <c r="AT103" s="72" t="e">
        <f>団体登録内容!#REF!</f>
        <v>#REF!</v>
      </c>
      <c r="AU103" s="72" t="e">
        <f>団体登録内容!#REF!</f>
        <v>#REF!</v>
      </c>
      <c r="AV103" s="72" t="e">
        <f>団体登録内容!#REF!</f>
        <v>#REF!</v>
      </c>
      <c r="AW103" s="72" t="e">
        <f>団体登録内容!#REF!</f>
        <v>#REF!</v>
      </c>
      <c r="AX103" s="72" t="e">
        <f>団体登録内容!#REF!</f>
        <v>#REF!</v>
      </c>
      <c r="AY103" s="72" t="e">
        <f>団体登録内容!#REF!</f>
        <v>#REF!</v>
      </c>
      <c r="AZ103" s="72" t="e">
        <f>団体登録内容!#REF!</f>
        <v>#REF!</v>
      </c>
      <c r="BA103" s="72" t="e">
        <f>団体登録内容!#REF!</f>
        <v>#REF!</v>
      </c>
      <c r="BB103" s="72" t="e">
        <f>団体登録内容!#REF!</f>
        <v>#REF!</v>
      </c>
      <c r="BC103" s="72" t="e">
        <f>団体登録内容!#REF!</f>
        <v>#REF!</v>
      </c>
      <c r="BD103" s="72" t="e">
        <f>団体登録内容!#REF!</f>
        <v>#REF!</v>
      </c>
      <c r="BE103" s="72" t="e">
        <f>団体登録内容!#REF!</f>
        <v>#REF!</v>
      </c>
    </row>
    <row r="104" spans="1:57" x14ac:dyDescent="0.15">
      <c r="A104" s="72" t="e">
        <f>団体登録内容!#REF!</f>
        <v>#REF!</v>
      </c>
      <c r="B104" s="72" t="e">
        <f>団体登録内容!#REF!</f>
        <v>#REF!</v>
      </c>
      <c r="C104" s="72" t="e">
        <f>団体登録内容!#REF!</f>
        <v>#REF!</v>
      </c>
      <c r="D104" s="72" t="e">
        <f>団体登録内容!#REF!</f>
        <v>#REF!</v>
      </c>
      <c r="E104" s="72" t="e">
        <f>団体登録内容!#REF!</f>
        <v>#REF!</v>
      </c>
      <c r="F104" s="72" t="e">
        <f>団体登録内容!#REF!</f>
        <v>#REF!</v>
      </c>
      <c r="G104" s="72" t="e">
        <f>団体登録内容!#REF!</f>
        <v>#REF!</v>
      </c>
      <c r="H104" s="72" t="e">
        <f>団体登録内容!#REF!</f>
        <v>#REF!</v>
      </c>
      <c r="I104" s="72" t="e">
        <f>団体登録内容!#REF!</f>
        <v>#REF!</v>
      </c>
      <c r="J104" s="72" t="e">
        <f>団体登録内容!#REF!</f>
        <v>#REF!</v>
      </c>
      <c r="K104" s="72" t="e">
        <f>団体登録内容!#REF!</f>
        <v>#REF!</v>
      </c>
      <c r="L104" s="72" t="e">
        <f>団体登録内容!#REF!</f>
        <v>#REF!</v>
      </c>
      <c r="M104" s="72" t="e">
        <f>団体登録内容!#REF!</f>
        <v>#REF!</v>
      </c>
      <c r="N104" s="72" t="e">
        <f>団体登録内容!#REF!</f>
        <v>#REF!</v>
      </c>
      <c r="O104" s="72" t="e">
        <f>団体登録内容!#REF!</f>
        <v>#REF!</v>
      </c>
      <c r="P104" s="72" t="e">
        <f>団体登録内容!#REF!</f>
        <v>#REF!</v>
      </c>
      <c r="Q104" s="72" t="e">
        <f>団体登録内容!#REF!</f>
        <v>#REF!</v>
      </c>
      <c r="R104" s="72" t="e">
        <f>団体登録内容!#REF!</f>
        <v>#REF!</v>
      </c>
      <c r="S104" s="72" t="e">
        <f>団体登録内容!#REF!</f>
        <v>#REF!</v>
      </c>
      <c r="T104" s="72" t="e">
        <f>団体登録内容!#REF!</f>
        <v>#REF!</v>
      </c>
      <c r="U104" s="72" t="e">
        <f>団体登録内容!#REF!</f>
        <v>#REF!</v>
      </c>
      <c r="V104" s="72" t="e">
        <f>団体登録内容!#REF!</f>
        <v>#REF!</v>
      </c>
      <c r="W104" s="72" t="e">
        <f>団体登録内容!#REF!</f>
        <v>#REF!</v>
      </c>
      <c r="X104" s="72" t="e">
        <f>団体登録内容!#REF!</f>
        <v>#REF!</v>
      </c>
      <c r="Y104" s="72" t="e">
        <f>団体登録内容!#REF!</f>
        <v>#REF!</v>
      </c>
      <c r="Z104" s="72" t="e">
        <f>団体登録内容!#REF!</f>
        <v>#REF!</v>
      </c>
      <c r="AA104" s="72" t="e">
        <f>団体登録内容!#REF!</f>
        <v>#REF!</v>
      </c>
      <c r="AB104" s="72" t="e">
        <f>団体登録内容!#REF!</f>
        <v>#REF!</v>
      </c>
      <c r="AC104" s="72" t="e">
        <f>団体登録内容!#REF!</f>
        <v>#REF!</v>
      </c>
      <c r="AD104" s="72" t="e">
        <f>団体登録内容!#REF!</f>
        <v>#REF!</v>
      </c>
      <c r="AE104" s="72" t="e">
        <f>団体登録内容!#REF!</f>
        <v>#REF!</v>
      </c>
      <c r="AF104" s="72" t="e">
        <f>団体登録内容!#REF!</f>
        <v>#REF!</v>
      </c>
      <c r="AG104" s="72" t="e">
        <f>団体登録内容!#REF!</f>
        <v>#REF!</v>
      </c>
      <c r="AH104" s="72" t="e">
        <f>団体登録内容!#REF!</f>
        <v>#REF!</v>
      </c>
      <c r="AI104" s="72" t="e">
        <f>団体登録内容!#REF!</f>
        <v>#REF!</v>
      </c>
      <c r="AJ104" s="72" t="e">
        <f>団体登録内容!#REF!</f>
        <v>#REF!</v>
      </c>
      <c r="AK104" s="72" t="e">
        <f>団体登録内容!#REF!</f>
        <v>#REF!</v>
      </c>
      <c r="AL104" s="72" t="e">
        <f>団体登録内容!#REF!</f>
        <v>#REF!</v>
      </c>
      <c r="AM104" s="72" t="e">
        <f>団体登録内容!#REF!</f>
        <v>#REF!</v>
      </c>
      <c r="AN104" s="72" t="e">
        <f>団体登録内容!#REF!</f>
        <v>#REF!</v>
      </c>
      <c r="AO104" s="72" t="e">
        <f>団体登録内容!#REF!</f>
        <v>#REF!</v>
      </c>
      <c r="AP104" s="72" t="e">
        <f>団体登録内容!#REF!</f>
        <v>#REF!</v>
      </c>
      <c r="AQ104" s="72" t="e">
        <f>団体登録内容!#REF!</f>
        <v>#REF!</v>
      </c>
      <c r="AR104" s="72" t="e">
        <f>団体登録内容!#REF!</f>
        <v>#REF!</v>
      </c>
      <c r="AS104" s="72" t="e">
        <f>団体登録内容!#REF!</f>
        <v>#REF!</v>
      </c>
      <c r="AT104" s="72" t="e">
        <f>団体登録内容!#REF!</f>
        <v>#REF!</v>
      </c>
      <c r="AU104" s="72" t="e">
        <f>団体登録内容!#REF!</f>
        <v>#REF!</v>
      </c>
      <c r="AV104" s="72" t="e">
        <f>団体登録内容!#REF!</f>
        <v>#REF!</v>
      </c>
      <c r="AW104" s="72" t="e">
        <f>団体登録内容!#REF!</f>
        <v>#REF!</v>
      </c>
      <c r="AX104" s="72" t="e">
        <f>団体登録内容!#REF!</f>
        <v>#REF!</v>
      </c>
      <c r="AY104" s="72" t="e">
        <f>団体登録内容!#REF!</f>
        <v>#REF!</v>
      </c>
      <c r="AZ104" s="72" t="e">
        <f>団体登録内容!#REF!</f>
        <v>#REF!</v>
      </c>
      <c r="BA104" s="72" t="e">
        <f>団体登録内容!#REF!</f>
        <v>#REF!</v>
      </c>
      <c r="BB104" s="72" t="e">
        <f>団体登録内容!#REF!</f>
        <v>#REF!</v>
      </c>
      <c r="BC104" s="72" t="e">
        <f>団体登録内容!#REF!</f>
        <v>#REF!</v>
      </c>
      <c r="BD104" s="72" t="e">
        <f>団体登録内容!#REF!</f>
        <v>#REF!</v>
      </c>
      <c r="BE104" s="72" t="e">
        <f>団体登録内容!#REF!</f>
        <v>#REF!</v>
      </c>
    </row>
    <row r="105" spans="1:57" x14ac:dyDescent="0.15">
      <c r="A105" s="72" t="e">
        <f>団体登録内容!#REF!</f>
        <v>#REF!</v>
      </c>
      <c r="B105" s="72" t="e">
        <f>団体登録内容!#REF!</f>
        <v>#REF!</v>
      </c>
      <c r="C105" s="72" t="e">
        <f>団体登録内容!#REF!</f>
        <v>#REF!</v>
      </c>
      <c r="D105" s="72" t="e">
        <f>団体登録内容!#REF!</f>
        <v>#REF!</v>
      </c>
      <c r="E105" s="72" t="e">
        <f>団体登録内容!#REF!</f>
        <v>#REF!</v>
      </c>
      <c r="F105" s="72" t="e">
        <f>団体登録内容!#REF!</f>
        <v>#REF!</v>
      </c>
      <c r="G105" s="72" t="e">
        <f>団体登録内容!#REF!</f>
        <v>#REF!</v>
      </c>
      <c r="H105" s="72" t="e">
        <f>団体登録内容!#REF!</f>
        <v>#REF!</v>
      </c>
      <c r="I105" s="72" t="e">
        <f>団体登録内容!#REF!</f>
        <v>#REF!</v>
      </c>
      <c r="J105" s="72" t="e">
        <f>団体登録内容!#REF!</f>
        <v>#REF!</v>
      </c>
      <c r="K105" s="72" t="e">
        <f>団体登録内容!#REF!</f>
        <v>#REF!</v>
      </c>
      <c r="L105" s="72" t="e">
        <f>団体登録内容!#REF!</f>
        <v>#REF!</v>
      </c>
      <c r="M105" s="72" t="e">
        <f>団体登録内容!#REF!</f>
        <v>#REF!</v>
      </c>
      <c r="N105" s="72" t="e">
        <f>団体登録内容!#REF!</f>
        <v>#REF!</v>
      </c>
      <c r="O105" s="72" t="e">
        <f>団体登録内容!#REF!</f>
        <v>#REF!</v>
      </c>
      <c r="P105" s="72" t="e">
        <f>団体登録内容!#REF!</f>
        <v>#REF!</v>
      </c>
      <c r="Q105" s="72" t="e">
        <f>団体登録内容!#REF!</f>
        <v>#REF!</v>
      </c>
      <c r="R105" s="72" t="e">
        <f>団体登録内容!#REF!</f>
        <v>#REF!</v>
      </c>
      <c r="S105" s="72" t="e">
        <f>団体登録内容!#REF!</f>
        <v>#REF!</v>
      </c>
      <c r="T105" s="72" t="e">
        <f>団体登録内容!#REF!</f>
        <v>#REF!</v>
      </c>
      <c r="U105" s="72" t="e">
        <f>団体登録内容!#REF!</f>
        <v>#REF!</v>
      </c>
      <c r="V105" s="72" t="e">
        <f>団体登録内容!#REF!</f>
        <v>#REF!</v>
      </c>
      <c r="W105" s="72" t="e">
        <f>団体登録内容!#REF!</f>
        <v>#REF!</v>
      </c>
      <c r="X105" s="72" t="e">
        <f>団体登録内容!#REF!</f>
        <v>#REF!</v>
      </c>
      <c r="Y105" s="72" t="e">
        <f>団体登録内容!#REF!</f>
        <v>#REF!</v>
      </c>
      <c r="Z105" s="72" t="e">
        <f>団体登録内容!#REF!</f>
        <v>#REF!</v>
      </c>
      <c r="AA105" s="72" t="e">
        <f>団体登録内容!#REF!</f>
        <v>#REF!</v>
      </c>
      <c r="AB105" s="72" t="e">
        <f>団体登録内容!#REF!</f>
        <v>#REF!</v>
      </c>
      <c r="AC105" s="72" t="e">
        <f>団体登録内容!#REF!</f>
        <v>#REF!</v>
      </c>
      <c r="AD105" s="72" t="e">
        <f>団体登録内容!#REF!</f>
        <v>#REF!</v>
      </c>
      <c r="AE105" s="72" t="e">
        <f>団体登録内容!#REF!</f>
        <v>#REF!</v>
      </c>
      <c r="AF105" s="72" t="e">
        <f>団体登録内容!#REF!</f>
        <v>#REF!</v>
      </c>
      <c r="AG105" s="72" t="e">
        <f>団体登録内容!#REF!</f>
        <v>#REF!</v>
      </c>
      <c r="AH105" s="72" t="e">
        <f>団体登録内容!#REF!</f>
        <v>#REF!</v>
      </c>
      <c r="AI105" s="72" t="e">
        <f>団体登録内容!#REF!</f>
        <v>#REF!</v>
      </c>
      <c r="AJ105" s="72" t="e">
        <f>団体登録内容!#REF!</f>
        <v>#REF!</v>
      </c>
      <c r="AK105" s="72" t="e">
        <f>団体登録内容!#REF!</f>
        <v>#REF!</v>
      </c>
      <c r="AL105" s="72" t="e">
        <f>団体登録内容!#REF!</f>
        <v>#REF!</v>
      </c>
      <c r="AM105" s="72" t="e">
        <f>団体登録内容!#REF!</f>
        <v>#REF!</v>
      </c>
      <c r="AN105" s="72" t="e">
        <f>団体登録内容!#REF!</f>
        <v>#REF!</v>
      </c>
      <c r="AO105" s="72" t="e">
        <f>団体登録内容!#REF!</f>
        <v>#REF!</v>
      </c>
      <c r="AP105" s="72" t="e">
        <f>団体登録内容!#REF!</f>
        <v>#REF!</v>
      </c>
      <c r="AQ105" s="72" t="e">
        <f>団体登録内容!#REF!</f>
        <v>#REF!</v>
      </c>
      <c r="AR105" s="72" t="e">
        <f>団体登録内容!#REF!</f>
        <v>#REF!</v>
      </c>
      <c r="AS105" s="72" t="e">
        <f>団体登録内容!#REF!</f>
        <v>#REF!</v>
      </c>
      <c r="AT105" s="72" t="e">
        <f>団体登録内容!#REF!</f>
        <v>#REF!</v>
      </c>
      <c r="AU105" s="72" t="e">
        <f>団体登録内容!#REF!</f>
        <v>#REF!</v>
      </c>
      <c r="AV105" s="72" t="e">
        <f>団体登録内容!#REF!</f>
        <v>#REF!</v>
      </c>
      <c r="AW105" s="72" t="e">
        <f>団体登録内容!#REF!</f>
        <v>#REF!</v>
      </c>
      <c r="AX105" s="72" t="e">
        <f>団体登録内容!#REF!</f>
        <v>#REF!</v>
      </c>
      <c r="AY105" s="72" t="e">
        <f>団体登録内容!#REF!</f>
        <v>#REF!</v>
      </c>
      <c r="AZ105" s="72" t="e">
        <f>団体登録内容!#REF!</f>
        <v>#REF!</v>
      </c>
      <c r="BA105" s="72" t="e">
        <f>団体登録内容!#REF!</f>
        <v>#REF!</v>
      </c>
      <c r="BB105" s="72" t="e">
        <f>団体登録内容!#REF!</f>
        <v>#REF!</v>
      </c>
      <c r="BC105" s="72" t="e">
        <f>団体登録内容!#REF!</f>
        <v>#REF!</v>
      </c>
      <c r="BD105" s="72" t="e">
        <f>団体登録内容!#REF!</f>
        <v>#REF!</v>
      </c>
      <c r="BE105" s="72" t="e">
        <f>団体登録内容!#REF!</f>
        <v>#REF!</v>
      </c>
    </row>
    <row r="106" spans="1:57" x14ac:dyDescent="0.15">
      <c r="A106" s="72" t="e">
        <f>団体登録内容!#REF!</f>
        <v>#REF!</v>
      </c>
      <c r="B106" s="72" t="e">
        <f>団体登録内容!#REF!</f>
        <v>#REF!</v>
      </c>
      <c r="C106" s="72" t="e">
        <f>団体登録内容!#REF!</f>
        <v>#REF!</v>
      </c>
      <c r="D106" s="72" t="e">
        <f>団体登録内容!#REF!</f>
        <v>#REF!</v>
      </c>
      <c r="E106" s="72" t="e">
        <f>団体登録内容!#REF!</f>
        <v>#REF!</v>
      </c>
      <c r="F106" s="72" t="e">
        <f>団体登録内容!#REF!</f>
        <v>#REF!</v>
      </c>
      <c r="G106" s="72" t="e">
        <f>団体登録内容!#REF!</f>
        <v>#REF!</v>
      </c>
      <c r="H106" s="72" t="e">
        <f>団体登録内容!#REF!</f>
        <v>#REF!</v>
      </c>
      <c r="I106" s="72" t="e">
        <f>団体登録内容!#REF!</f>
        <v>#REF!</v>
      </c>
      <c r="J106" s="72" t="e">
        <f>団体登録内容!#REF!</f>
        <v>#REF!</v>
      </c>
      <c r="K106" s="72" t="e">
        <f>団体登録内容!#REF!</f>
        <v>#REF!</v>
      </c>
      <c r="L106" s="72" t="e">
        <f>団体登録内容!#REF!</f>
        <v>#REF!</v>
      </c>
      <c r="M106" s="72" t="e">
        <f>団体登録内容!#REF!</f>
        <v>#REF!</v>
      </c>
      <c r="N106" s="72" t="e">
        <f>団体登録内容!#REF!</f>
        <v>#REF!</v>
      </c>
      <c r="O106" s="72" t="e">
        <f>団体登録内容!#REF!</f>
        <v>#REF!</v>
      </c>
      <c r="P106" s="72" t="e">
        <f>団体登録内容!#REF!</f>
        <v>#REF!</v>
      </c>
      <c r="Q106" s="72" t="e">
        <f>団体登録内容!#REF!</f>
        <v>#REF!</v>
      </c>
      <c r="R106" s="72" t="e">
        <f>団体登録内容!#REF!</f>
        <v>#REF!</v>
      </c>
      <c r="S106" s="72" t="e">
        <f>団体登録内容!#REF!</f>
        <v>#REF!</v>
      </c>
      <c r="T106" s="72" t="e">
        <f>団体登録内容!#REF!</f>
        <v>#REF!</v>
      </c>
      <c r="U106" s="72" t="e">
        <f>団体登録内容!#REF!</f>
        <v>#REF!</v>
      </c>
      <c r="V106" s="72" t="e">
        <f>団体登録内容!#REF!</f>
        <v>#REF!</v>
      </c>
      <c r="W106" s="72" t="e">
        <f>団体登録内容!#REF!</f>
        <v>#REF!</v>
      </c>
      <c r="X106" s="72" t="e">
        <f>団体登録内容!#REF!</f>
        <v>#REF!</v>
      </c>
      <c r="Y106" s="72" t="e">
        <f>団体登録内容!#REF!</f>
        <v>#REF!</v>
      </c>
      <c r="Z106" s="72" t="e">
        <f>団体登録内容!#REF!</f>
        <v>#REF!</v>
      </c>
      <c r="AA106" s="72" t="e">
        <f>団体登録内容!#REF!</f>
        <v>#REF!</v>
      </c>
      <c r="AB106" s="72" t="e">
        <f>団体登録内容!#REF!</f>
        <v>#REF!</v>
      </c>
      <c r="AC106" s="72" t="e">
        <f>団体登録内容!#REF!</f>
        <v>#REF!</v>
      </c>
      <c r="AD106" s="72" t="e">
        <f>団体登録内容!#REF!</f>
        <v>#REF!</v>
      </c>
      <c r="AE106" s="72" t="e">
        <f>団体登録内容!#REF!</f>
        <v>#REF!</v>
      </c>
      <c r="AF106" s="72" t="e">
        <f>団体登録内容!#REF!</f>
        <v>#REF!</v>
      </c>
      <c r="AG106" s="72" t="e">
        <f>団体登録内容!#REF!</f>
        <v>#REF!</v>
      </c>
      <c r="AH106" s="72" t="e">
        <f>団体登録内容!#REF!</f>
        <v>#REF!</v>
      </c>
      <c r="AI106" s="72" t="e">
        <f>団体登録内容!#REF!</f>
        <v>#REF!</v>
      </c>
      <c r="AJ106" s="72" t="e">
        <f>団体登録内容!#REF!</f>
        <v>#REF!</v>
      </c>
      <c r="AK106" s="72" t="e">
        <f>団体登録内容!#REF!</f>
        <v>#REF!</v>
      </c>
      <c r="AL106" s="72" t="e">
        <f>団体登録内容!#REF!</f>
        <v>#REF!</v>
      </c>
      <c r="AM106" s="72" t="e">
        <f>団体登録内容!#REF!</f>
        <v>#REF!</v>
      </c>
      <c r="AN106" s="72" t="e">
        <f>団体登録内容!#REF!</f>
        <v>#REF!</v>
      </c>
      <c r="AO106" s="72" t="e">
        <f>団体登録内容!#REF!</f>
        <v>#REF!</v>
      </c>
      <c r="AP106" s="72" t="e">
        <f>団体登録内容!#REF!</f>
        <v>#REF!</v>
      </c>
      <c r="AQ106" s="72" t="e">
        <f>団体登録内容!#REF!</f>
        <v>#REF!</v>
      </c>
      <c r="AR106" s="72" t="e">
        <f>団体登録内容!#REF!</f>
        <v>#REF!</v>
      </c>
      <c r="AS106" s="72" t="e">
        <f>団体登録内容!#REF!</f>
        <v>#REF!</v>
      </c>
      <c r="AT106" s="72" t="e">
        <f>団体登録内容!#REF!</f>
        <v>#REF!</v>
      </c>
      <c r="AU106" s="72" t="e">
        <f>団体登録内容!#REF!</f>
        <v>#REF!</v>
      </c>
      <c r="AV106" s="72" t="e">
        <f>団体登録内容!#REF!</f>
        <v>#REF!</v>
      </c>
      <c r="AW106" s="72" t="e">
        <f>団体登録内容!#REF!</f>
        <v>#REF!</v>
      </c>
      <c r="AX106" s="72" t="e">
        <f>団体登録内容!#REF!</f>
        <v>#REF!</v>
      </c>
      <c r="AY106" s="72" t="e">
        <f>団体登録内容!#REF!</f>
        <v>#REF!</v>
      </c>
      <c r="AZ106" s="72" t="e">
        <f>団体登録内容!#REF!</f>
        <v>#REF!</v>
      </c>
      <c r="BA106" s="72" t="e">
        <f>団体登録内容!#REF!</f>
        <v>#REF!</v>
      </c>
      <c r="BB106" s="72" t="e">
        <f>団体登録内容!#REF!</f>
        <v>#REF!</v>
      </c>
      <c r="BC106" s="72" t="e">
        <f>団体登録内容!#REF!</f>
        <v>#REF!</v>
      </c>
      <c r="BD106" s="72" t="e">
        <f>団体登録内容!#REF!</f>
        <v>#REF!</v>
      </c>
      <c r="BE106" s="72" t="e">
        <f>団体登録内容!#REF!</f>
        <v>#REF!</v>
      </c>
    </row>
    <row r="107" spans="1:57" x14ac:dyDescent="0.15">
      <c r="A107" s="72" t="e">
        <f>団体登録内容!#REF!</f>
        <v>#REF!</v>
      </c>
      <c r="B107" s="72" t="e">
        <f>団体登録内容!#REF!</f>
        <v>#REF!</v>
      </c>
      <c r="C107" s="72" t="e">
        <f>団体登録内容!#REF!</f>
        <v>#REF!</v>
      </c>
      <c r="D107" s="72" t="e">
        <f>団体登録内容!#REF!</f>
        <v>#REF!</v>
      </c>
      <c r="E107" s="72" t="e">
        <f>団体登録内容!#REF!</f>
        <v>#REF!</v>
      </c>
      <c r="F107" s="72" t="e">
        <f>団体登録内容!#REF!</f>
        <v>#REF!</v>
      </c>
      <c r="G107" s="72" t="e">
        <f>団体登録内容!#REF!</f>
        <v>#REF!</v>
      </c>
      <c r="H107" s="72" t="e">
        <f>団体登録内容!#REF!</f>
        <v>#REF!</v>
      </c>
      <c r="I107" s="72" t="e">
        <f>団体登録内容!#REF!</f>
        <v>#REF!</v>
      </c>
      <c r="J107" s="72" t="e">
        <f>団体登録内容!#REF!</f>
        <v>#REF!</v>
      </c>
      <c r="K107" s="72" t="e">
        <f>団体登録内容!#REF!</f>
        <v>#REF!</v>
      </c>
      <c r="L107" s="72" t="e">
        <f>団体登録内容!#REF!</f>
        <v>#REF!</v>
      </c>
      <c r="M107" s="72" t="e">
        <f>団体登録内容!#REF!</f>
        <v>#REF!</v>
      </c>
      <c r="N107" s="72" t="e">
        <f>団体登録内容!#REF!</f>
        <v>#REF!</v>
      </c>
      <c r="O107" s="72" t="e">
        <f>団体登録内容!#REF!</f>
        <v>#REF!</v>
      </c>
      <c r="P107" s="72" t="e">
        <f>団体登録内容!#REF!</f>
        <v>#REF!</v>
      </c>
      <c r="Q107" s="72" t="e">
        <f>団体登録内容!#REF!</f>
        <v>#REF!</v>
      </c>
      <c r="R107" s="72" t="e">
        <f>団体登録内容!#REF!</f>
        <v>#REF!</v>
      </c>
      <c r="S107" s="72" t="e">
        <f>団体登録内容!#REF!</f>
        <v>#REF!</v>
      </c>
      <c r="T107" s="72" t="e">
        <f>団体登録内容!#REF!</f>
        <v>#REF!</v>
      </c>
      <c r="U107" s="72" t="e">
        <f>団体登録内容!#REF!</f>
        <v>#REF!</v>
      </c>
      <c r="V107" s="72" t="e">
        <f>団体登録内容!#REF!</f>
        <v>#REF!</v>
      </c>
      <c r="W107" s="72" t="e">
        <f>団体登録内容!#REF!</f>
        <v>#REF!</v>
      </c>
      <c r="X107" s="72" t="e">
        <f>団体登録内容!#REF!</f>
        <v>#REF!</v>
      </c>
      <c r="Y107" s="72" t="e">
        <f>団体登録内容!#REF!</f>
        <v>#REF!</v>
      </c>
      <c r="Z107" s="72" t="e">
        <f>団体登録内容!#REF!</f>
        <v>#REF!</v>
      </c>
      <c r="AA107" s="72" t="e">
        <f>団体登録内容!#REF!</f>
        <v>#REF!</v>
      </c>
      <c r="AB107" s="72" t="e">
        <f>団体登録内容!#REF!</f>
        <v>#REF!</v>
      </c>
      <c r="AC107" s="72" t="e">
        <f>団体登録内容!#REF!</f>
        <v>#REF!</v>
      </c>
      <c r="AD107" s="72" t="e">
        <f>団体登録内容!#REF!</f>
        <v>#REF!</v>
      </c>
      <c r="AE107" s="72" t="e">
        <f>団体登録内容!#REF!</f>
        <v>#REF!</v>
      </c>
      <c r="AF107" s="72" t="e">
        <f>団体登録内容!#REF!</f>
        <v>#REF!</v>
      </c>
      <c r="AG107" s="72" t="e">
        <f>団体登録内容!#REF!</f>
        <v>#REF!</v>
      </c>
      <c r="AH107" s="72" t="e">
        <f>団体登録内容!#REF!</f>
        <v>#REF!</v>
      </c>
      <c r="AI107" s="72" t="e">
        <f>団体登録内容!#REF!</f>
        <v>#REF!</v>
      </c>
      <c r="AJ107" s="72" t="e">
        <f>団体登録内容!#REF!</f>
        <v>#REF!</v>
      </c>
      <c r="AK107" s="72" t="e">
        <f>団体登録内容!#REF!</f>
        <v>#REF!</v>
      </c>
      <c r="AL107" s="72" t="e">
        <f>団体登録内容!#REF!</f>
        <v>#REF!</v>
      </c>
      <c r="AM107" s="72" t="e">
        <f>団体登録内容!#REF!</f>
        <v>#REF!</v>
      </c>
      <c r="AN107" s="72" t="e">
        <f>団体登録内容!#REF!</f>
        <v>#REF!</v>
      </c>
      <c r="AO107" s="72" t="e">
        <f>団体登録内容!#REF!</f>
        <v>#REF!</v>
      </c>
      <c r="AP107" s="72" t="e">
        <f>団体登録内容!#REF!</f>
        <v>#REF!</v>
      </c>
      <c r="AQ107" s="72" t="e">
        <f>団体登録内容!#REF!</f>
        <v>#REF!</v>
      </c>
      <c r="AR107" s="72" t="e">
        <f>団体登録内容!#REF!</f>
        <v>#REF!</v>
      </c>
      <c r="AS107" s="72" t="e">
        <f>団体登録内容!#REF!</f>
        <v>#REF!</v>
      </c>
      <c r="AT107" s="72" t="e">
        <f>団体登録内容!#REF!</f>
        <v>#REF!</v>
      </c>
      <c r="AU107" s="72" t="e">
        <f>団体登録内容!#REF!</f>
        <v>#REF!</v>
      </c>
      <c r="AV107" s="72" t="e">
        <f>団体登録内容!#REF!</f>
        <v>#REF!</v>
      </c>
      <c r="AW107" s="72" t="e">
        <f>団体登録内容!#REF!</f>
        <v>#REF!</v>
      </c>
      <c r="AX107" s="72" t="e">
        <f>団体登録内容!#REF!</f>
        <v>#REF!</v>
      </c>
      <c r="AY107" s="72" t="e">
        <f>団体登録内容!#REF!</f>
        <v>#REF!</v>
      </c>
      <c r="AZ107" s="72" t="e">
        <f>団体登録内容!#REF!</f>
        <v>#REF!</v>
      </c>
      <c r="BA107" s="72" t="e">
        <f>団体登録内容!#REF!</f>
        <v>#REF!</v>
      </c>
      <c r="BB107" s="72" t="e">
        <f>団体登録内容!#REF!</f>
        <v>#REF!</v>
      </c>
      <c r="BC107" s="72" t="e">
        <f>団体登録内容!#REF!</f>
        <v>#REF!</v>
      </c>
      <c r="BD107" s="72" t="e">
        <f>団体登録内容!#REF!</f>
        <v>#REF!</v>
      </c>
      <c r="BE107" s="72" t="e">
        <f>団体登録内容!#REF!</f>
        <v>#REF!</v>
      </c>
    </row>
    <row r="108" spans="1:57" x14ac:dyDescent="0.15">
      <c r="A108" s="72" t="e">
        <f>団体登録内容!#REF!</f>
        <v>#REF!</v>
      </c>
      <c r="B108" s="72" t="e">
        <f>団体登録内容!#REF!</f>
        <v>#REF!</v>
      </c>
      <c r="C108" s="72" t="e">
        <f>団体登録内容!#REF!</f>
        <v>#REF!</v>
      </c>
      <c r="D108" s="72" t="e">
        <f>団体登録内容!#REF!</f>
        <v>#REF!</v>
      </c>
      <c r="E108" s="72" t="e">
        <f>団体登録内容!#REF!</f>
        <v>#REF!</v>
      </c>
      <c r="F108" s="72" t="e">
        <f>団体登録内容!#REF!</f>
        <v>#REF!</v>
      </c>
      <c r="G108" s="72" t="e">
        <f>団体登録内容!#REF!</f>
        <v>#REF!</v>
      </c>
      <c r="H108" s="72" t="e">
        <f>団体登録内容!#REF!</f>
        <v>#REF!</v>
      </c>
      <c r="I108" s="72" t="e">
        <f>団体登録内容!#REF!</f>
        <v>#REF!</v>
      </c>
      <c r="J108" s="72" t="e">
        <f>団体登録内容!#REF!</f>
        <v>#REF!</v>
      </c>
      <c r="K108" s="72" t="e">
        <f>団体登録内容!#REF!</f>
        <v>#REF!</v>
      </c>
      <c r="L108" s="72" t="e">
        <f>団体登録内容!#REF!</f>
        <v>#REF!</v>
      </c>
      <c r="M108" s="72" t="e">
        <f>団体登録内容!#REF!</f>
        <v>#REF!</v>
      </c>
      <c r="N108" s="72" t="e">
        <f>団体登録内容!#REF!</f>
        <v>#REF!</v>
      </c>
      <c r="O108" s="72" t="e">
        <f>団体登録内容!#REF!</f>
        <v>#REF!</v>
      </c>
      <c r="P108" s="72" t="e">
        <f>団体登録内容!#REF!</f>
        <v>#REF!</v>
      </c>
      <c r="Q108" s="72" t="e">
        <f>団体登録内容!#REF!</f>
        <v>#REF!</v>
      </c>
      <c r="R108" s="72" t="e">
        <f>団体登録内容!#REF!</f>
        <v>#REF!</v>
      </c>
      <c r="S108" s="72" t="e">
        <f>団体登録内容!#REF!</f>
        <v>#REF!</v>
      </c>
      <c r="T108" s="72" t="e">
        <f>団体登録内容!#REF!</f>
        <v>#REF!</v>
      </c>
      <c r="U108" s="72" t="e">
        <f>団体登録内容!#REF!</f>
        <v>#REF!</v>
      </c>
      <c r="V108" s="72" t="e">
        <f>団体登録内容!#REF!</f>
        <v>#REF!</v>
      </c>
      <c r="W108" s="72" t="e">
        <f>団体登録内容!#REF!</f>
        <v>#REF!</v>
      </c>
      <c r="X108" s="72" t="e">
        <f>団体登録内容!#REF!</f>
        <v>#REF!</v>
      </c>
      <c r="Y108" s="72" t="e">
        <f>団体登録内容!#REF!</f>
        <v>#REF!</v>
      </c>
      <c r="Z108" s="72" t="e">
        <f>団体登録内容!#REF!</f>
        <v>#REF!</v>
      </c>
      <c r="AA108" s="72" t="e">
        <f>団体登録内容!#REF!</f>
        <v>#REF!</v>
      </c>
      <c r="AB108" s="72" t="e">
        <f>団体登録内容!#REF!</f>
        <v>#REF!</v>
      </c>
      <c r="AC108" s="72" t="e">
        <f>団体登録内容!#REF!</f>
        <v>#REF!</v>
      </c>
      <c r="AD108" s="72" t="e">
        <f>団体登録内容!#REF!</f>
        <v>#REF!</v>
      </c>
      <c r="AE108" s="72" t="e">
        <f>団体登録内容!#REF!</f>
        <v>#REF!</v>
      </c>
      <c r="AF108" s="72" t="e">
        <f>団体登録内容!#REF!</f>
        <v>#REF!</v>
      </c>
      <c r="AG108" s="72" t="e">
        <f>団体登録内容!#REF!</f>
        <v>#REF!</v>
      </c>
      <c r="AH108" s="72" t="e">
        <f>団体登録内容!#REF!</f>
        <v>#REF!</v>
      </c>
      <c r="AI108" s="72" t="e">
        <f>団体登録内容!#REF!</f>
        <v>#REF!</v>
      </c>
      <c r="AJ108" s="72" t="e">
        <f>団体登録内容!#REF!</f>
        <v>#REF!</v>
      </c>
      <c r="AK108" s="72" t="e">
        <f>団体登録内容!#REF!</f>
        <v>#REF!</v>
      </c>
      <c r="AL108" s="72" t="e">
        <f>団体登録内容!#REF!</f>
        <v>#REF!</v>
      </c>
      <c r="AM108" s="72" t="e">
        <f>団体登録内容!#REF!</f>
        <v>#REF!</v>
      </c>
      <c r="AN108" s="72" t="e">
        <f>団体登録内容!#REF!</f>
        <v>#REF!</v>
      </c>
      <c r="AO108" s="72" t="e">
        <f>団体登録内容!#REF!</f>
        <v>#REF!</v>
      </c>
      <c r="AP108" s="72" t="e">
        <f>団体登録内容!#REF!</f>
        <v>#REF!</v>
      </c>
      <c r="AQ108" s="72" t="e">
        <f>団体登録内容!#REF!</f>
        <v>#REF!</v>
      </c>
      <c r="AR108" s="72" t="e">
        <f>団体登録内容!#REF!</f>
        <v>#REF!</v>
      </c>
      <c r="AS108" s="72" t="e">
        <f>団体登録内容!#REF!</f>
        <v>#REF!</v>
      </c>
      <c r="AT108" s="72" t="e">
        <f>団体登録内容!#REF!</f>
        <v>#REF!</v>
      </c>
      <c r="AU108" s="72" t="e">
        <f>団体登録内容!#REF!</f>
        <v>#REF!</v>
      </c>
      <c r="AV108" s="72" t="e">
        <f>団体登録内容!#REF!</f>
        <v>#REF!</v>
      </c>
      <c r="AW108" s="72" t="e">
        <f>団体登録内容!#REF!</f>
        <v>#REF!</v>
      </c>
      <c r="AX108" s="72" t="e">
        <f>団体登録内容!#REF!</f>
        <v>#REF!</v>
      </c>
      <c r="AY108" s="72" t="e">
        <f>団体登録内容!#REF!</f>
        <v>#REF!</v>
      </c>
      <c r="AZ108" s="72" t="e">
        <f>団体登録内容!#REF!</f>
        <v>#REF!</v>
      </c>
      <c r="BA108" s="72" t="e">
        <f>団体登録内容!#REF!</f>
        <v>#REF!</v>
      </c>
      <c r="BB108" s="72" t="e">
        <f>団体登録内容!#REF!</f>
        <v>#REF!</v>
      </c>
      <c r="BC108" s="72" t="e">
        <f>団体登録内容!#REF!</f>
        <v>#REF!</v>
      </c>
      <c r="BD108" s="72" t="e">
        <f>団体登録内容!#REF!</f>
        <v>#REF!</v>
      </c>
      <c r="BE108" s="72" t="e">
        <f>団体登録内容!#REF!</f>
        <v>#REF!</v>
      </c>
    </row>
    <row r="109" spans="1:57" x14ac:dyDescent="0.15">
      <c r="A109" s="72" t="e">
        <f>団体登録内容!#REF!</f>
        <v>#REF!</v>
      </c>
      <c r="B109" s="72" t="e">
        <f>団体登録内容!#REF!</f>
        <v>#REF!</v>
      </c>
      <c r="C109" s="72" t="e">
        <f>団体登録内容!#REF!</f>
        <v>#REF!</v>
      </c>
      <c r="D109" s="72" t="e">
        <f>団体登録内容!#REF!</f>
        <v>#REF!</v>
      </c>
      <c r="E109" s="72" t="e">
        <f>団体登録内容!#REF!</f>
        <v>#REF!</v>
      </c>
      <c r="F109" s="72" t="e">
        <f>団体登録内容!#REF!</f>
        <v>#REF!</v>
      </c>
      <c r="G109" s="72" t="e">
        <f>団体登録内容!#REF!</f>
        <v>#REF!</v>
      </c>
      <c r="H109" s="72" t="e">
        <f>団体登録内容!#REF!</f>
        <v>#REF!</v>
      </c>
      <c r="I109" s="72" t="e">
        <f>団体登録内容!#REF!</f>
        <v>#REF!</v>
      </c>
      <c r="J109" s="72" t="e">
        <f>団体登録内容!#REF!</f>
        <v>#REF!</v>
      </c>
      <c r="K109" s="72" t="e">
        <f>団体登録内容!#REF!</f>
        <v>#REF!</v>
      </c>
      <c r="L109" s="72" t="e">
        <f>団体登録内容!#REF!</f>
        <v>#REF!</v>
      </c>
      <c r="M109" s="72" t="e">
        <f>団体登録内容!#REF!</f>
        <v>#REF!</v>
      </c>
      <c r="N109" s="72" t="e">
        <f>団体登録内容!#REF!</f>
        <v>#REF!</v>
      </c>
      <c r="O109" s="72" t="e">
        <f>団体登録内容!#REF!</f>
        <v>#REF!</v>
      </c>
      <c r="P109" s="72" t="e">
        <f>団体登録内容!#REF!</f>
        <v>#REF!</v>
      </c>
      <c r="Q109" s="72" t="e">
        <f>団体登録内容!#REF!</f>
        <v>#REF!</v>
      </c>
      <c r="R109" s="72" t="e">
        <f>団体登録内容!#REF!</f>
        <v>#REF!</v>
      </c>
      <c r="S109" s="72" t="e">
        <f>団体登録内容!#REF!</f>
        <v>#REF!</v>
      </c>
      <c r="T109" s="72" t="e">
        <f>団体登録内容!#REF!</f>
        <v>#REF!</v>
      </c>
      <c r="U109" s="72" t="e">
        <f>団体登録内容!#REF!</f>
        <v>#REF!</v>
      </c>
      <c r="V109" s="72" t="e">
        <f>団体登録内容!#REF!</f>
        <v>#REF!</v>
      </c>
      <c r="W109" s="72" t="e">
        <f>団体登録内容!#REF!</f>
        <v>#REF!</v>
      </c>
      <c r="X109" s="72" t="e">
        <f>団体登録内容!#REF!</f>
        <v>#REF!</v>
      </c>
      <c r="Y109" s="72" t="e">
        <f>団体登録内容!#REF!</f>
        <v>#REF!</v>
      </c>
      <c r="Z109" s="72" t="e">
        <f>団体登録内容!#REF!</f>
        <v>#REF!</v>
      </c>
      <c r="AA109" s="72" t="e">
        <f>団体登録内容!#REF!</f>
        <v>#REF!</v>
      </c>
      <c r="AB109" s="72" t="e">
        <f>団体登録内容!#REF!</f>
        <v>#REF!</v>
      </c>
      <c r="AC109" s="72" t="e">
        <f>団体登録内容!#REF!</f>
        <v>#REF!</v>
      </c>
      <c r="AD109" s="72" t="e">
        <f>団体登録内容!#REF!</f>
        <v>#REF!</v>
      </c>
      <c r="AE109" s="72" t="e">
        <f>団体登録内容!#REF!</f>
        <v>#REF!</v>
      </c>
      <c r="AF109" s="72" t="e">
        <f>団体登録内容!#REF!</f>
        <v>#REF!</v>
      </c>
      <c r="AG109" s="72" t="e">
        <f>団体登録内容!#REF!</f>
        <v>#REF!</v>
      </c>
      <c r="AH109" s="72" t="e">
        <f>団体登録内容!#REF!</f>
        <v>#REF!</v>
      </c>
      <c r="AI109" s="72" t="e">
        <f>団体登録内容!#REF!</f>
        <v>#REF!</v>
      </c>
      <c r="AJ109" s="72" t="e">
        <f>団体登録内容!#REF!</f>
        <v>#REF!</v>
      </c>
      <c r="AK109" s="72" t="e">
        <f>団体登録内容!#REF!</f>
        <v>#REF!</v>
      </c>
      <c r="AL109" s="72" t="e">
        <f>団体登録内容!#REF!</f>
        <v>#REF!</v>
      </c>
      <c r="AM109" s="72" t="e">
        <f>団体登録内容!#REF!</f>
        <v>#REF!</v>
      </c>
      <c r="AN109" s="72" t="e">
        <f>団体登録内容!#REF!</f>
        <v>#REF!</v>
      </c>
      <c r="AO109" s="72" t="e">
        <f>団体登録内容!#REF!</f>
        <v>#REF!</v>
      </c>
      <c r="AP109" s="72" t="e">
        <f>団体登録内容!#REF!</f>
        <v>#REF!</v>
      </c>
      <c r="AQ109" s="72" t="e">
        <f>団体登録内容!#REF!</f>
        <v>#REF!</v>
      </c>
      <c r="AR109" s="72" t="e">
        <f>団体登録内容!#REF!</f>
        <v>#REF!</v>
      </c>
      <c r="AS109" s="72" t="e">
        <f>団体登録内容!#REF!</f>
        <v>#REF!</v>
      </c>
      <c r="AT109" s="72" t="e">
        <f>団体登録内容!#REF!</f>
        <v>#REF!</v>
      </c>
      <c r="AU109" s="72" t="e">
        <f>団体登録内容!#REF!</f>
        <v>#REF!</v>
      </c>
      <c r="AV109" s="72" t="e">
        <f>団体登録内容!#REF!</f>
        <v>#REF!</v>
      </c>
      <c r="AW109" s="72" t="e">
        <f>団体登録内容!#REF!</f>
        <v>#REF!</v>
      </c>
      <c r="AX109" s="72" t="e">
        <f>団体登録内容!#REF!</f>
        <v>#REF!</v>
      </c>
      <c r="AY109" s="72" t="e">
        <f>団体登録内容!#REF!</f>
        <v>#REF!</v>
      </c>
      <c r="AZ109" s="72" t="e">
        <f>団体登録内容!#REF!</f>
        <v>#REF!</v>
      </c>
      <c r="BA109" s="72" t="e">
        <f>団体登録内容!#REF!</f>
        <v>#REF!</v>
      </c>
      <c r="BB109" s="72" t="e">
        <f>団体登録内容!#REF!</f>
        <v>#REF!</v>
      </c>
      <c r="BC109" s="72" t="e">
        <f>団体登録内容!#REF!</f>
        <v>#REF!</v>
      </c>
      <c r="BD109" s="72" t="e">
        <f>団体登録内容!#REF!</f>
        <v>#REF!</v>
      </c>
      <c r="BE109" s="72" t="e">
        <f>団体登録内容!#REF!</f>
        <v>#REF!</v>
      </c>
    </row>
    <row r="110" spans="1:57" x14ac:dyDescent="0.15">
      <c r="A110" s="72" t="e">
        <f>団体登録内容!#REF!</f>
        <v>#REF!</v>
      </c>
      <c r="B110" s="72" t="e">
        <f>団体登録内容!#REF!</f>
        <v>#REF!</v>
      </c>
      <c r="C110" s="72" t="e">
        <f>団体登録内容!#REF!</f>
        <v>#REF!</v>
      </c>
      <c r="D110" s="72" t="e">
        <f>団体登録内容!#REF!</f>
        <v>#REF!</v>
      </c>
      <c r="E110" s="72" t="e">
        <f>団体登録内容!#REF!</f>
        <v>#REF!</v>
      </c>
      <c r="F110" s="72" t="e">
        <f>団体登録内容!#REF!</f>
        <v>#REF!</v>
      </c>
      <c r="G110" s="72" t="e">
        <f>団体登録内容!#REF!</f>
        <v>#REF!</v>
      </c>
      <c r="H110" s="72" t="e">
        <f>団体登録内容!#REF!</f>
        <v>#REF!</v>
      </c>
      <c r="I110" s="72" t="e">
        <f>団体登録内容!#REF!</f>
        <v>#REF!</v>
      </c>
      <c r="J110" s="72" t="e">
        <f>団体登録内容!#REF!</f>
        <v>#REF!</v>
      </c>
      <c r="K110" s="72" t="e">
        <f>団体登録内容!#REF!</f>
        <v>#REF!</v>
      </c>
      <c r="L110" s="72" t="e">
        <f>団体登録内容!#REF!</f>
        <v>#REF!</v>
      </c>
      <c r="M110" s="72" t="e">
        <f>団体登録内容!#REF!</f>
        <v>#REF!</v>
      </c>
      <c r="N110" s="72" t="e">
        <f>団体登録内容!#REF!</f>
        <v>#REF!</v>
      </c>
      <c r="O110" s="72" t="e">
        <f>団体登録内容!#REF!</f>
        <v>#REF!</v>
      </c>
      <c r="P110" s="72" t="e">
        <f>団体登録内容!#REF!</f>
        <v>#REF!</v>
      </c>
      <c r="Q110" s="72" t="e">
        <f>団体登録内容!#REF!</f>
        <v>#REF!</v>
      </c>
      <c r="R110" s="72" t="e">
        <f>団体登録内容!#REF!</f>
        <v>#REF!</v>
      </c>
      <c r="S110" s="72" t="e">
        <f>団体登録内容!#REF!</f>
        <v>#REF!</v>
      </c>
      <c r="T110" s="72" t="e">
        <f>団体登録内容!#REF!</f>
        <v>#REF!</v>
      </c>
      <c r="U110" s="72" t="e">
        <f>団体登録内容!#REF!</f>
        <v>#REF!</v>
      </c>
      <c r="V110" s="72" t="e">
        <f>団体登録内容!#REF!</f>
        <v>#REF!</v>
      </c>
      <c r="W110" s="72" t="e">
        <f>団体登録内容!#REF!</f>
        <v>#REF!</v>
      </c>
      <c r="X110" s="72" t="e">
        <f>団体登録内容!#REF!</f>
        <v>#REF!</v>
      </c>
      <c r="Y110" s="72" t="e">
        <f>団体登録内容!#REF!</f>
        <v>#REF!</v>
      </c>
      <c r="Z110" s="72" t="e">
        <f>団体登録内容!#REF!</f>
        <v>#REF!</v>
      </c>
      <c r="AA110" s="72" t="e">
        <f>団体登録内容!#REF!</f>
        <v>#REF!</v>
      </c>
      <c r="AB110" s="72" t="e">
        <f>団体登録内容!#REF!</f>
        <v>#REF!</v>
      </c>
      <c r="AC110" s="72" t="e">
        <f>団体登録内容!#REF!</f>
        <v>#REF!</v>
      </c>
      <c r="AD110" s="72" t="e">
        <f>団体登録内容!#REF!</f>
        <v>#REF!</v>
      </c>
      <c r="AE110" s="72" t="e">
        <f>団体登録内容!#REF!</f>
        <v>#REF!</v>
      </c>
      <c r="AF110" s="72" t="e">
        <f>団体登録内容!#REF!</f>
        <v>#REF!</v>
      </c>
      <c r="AG110" s="72" t="e">
        <f>団体登録内容!#REF!</f>
        <v>#REF!</v>
      </c>
      <c r="AH110" s="72" t="e">
        <f>団体登録内容!#REF!</f>
        <v>#REF!</v>
      </c>
      <c r="AI110" s="72" t="e">
        <f>団体登録内容!#REF!</f>
        <v>#REF!</v>
      </c>
      <c r="AJ110" s="72" t="e">
        <f>団体登録内容!#REF!</f>
        <v>#REF!</v>
      </c>
      <c r="AK110" s="72" t="e">
        <f>団体登録内容!#REF!</f>
        <v>#REF!</v>
      </c>
      <c r="AL110" s="72" t="e">
        <f>団体登録内容!#REF!</f>
        <v>#REF!</v>
      </c>
      <c r="AM110" s="72" t="e">
        <f>団体登録内容!#REF!</f>
        <v>#REF!</v>
      </c>
      <c r="AN110" s="72" t="e">
        <f>団体登録内容!#REF!</f>
        <v>#REF!</v>
      </c>
      <c r="AO110" s="72" t="e">
        <f>団体登録内容!#REF!</f>
        <v>#REF!</v>
      </c>
      <c r="AP110" s="72" t="e">
        <f>団体登録内容!#REF!</f>
        <v>#REF!</v>
      </c>
      <c r="AQ110" s="72" t="e">
        <f>団体登録内容!#REF!</f>
        <v>#REF!</v>
      </c>
      <c r="AR110" s="72" t="e">
        <f>団体登録内容!#REF!</f>
        <v>#REF!</v>
      </c>
      <c r="AS110" s="72" t="e">
        <f>団体登録内容!#REF!</f>
        <v>#REF!</v>
      </c>
      <c r="AT110" s="72" t="e">
        <f>団体登録内容!#REF!</f>
        <v>#REF!</v>
      </c>
      <c r="AU110" s="72" t="e">
        <f>団体登録内容!#REF!</f>
        <v>#REF!</v>
      </c>
      <c r="AV110" s="72" t="e">
        <f>団体登録内容!#REF!</f>
        <v>#REF!</v>
      </c>
      <c r="AW110" s="72" t="e">
        <f>団体登録内容!#REF!</f>
        <v>#REF!</v>
      </c>
      <c r="AX110" s="72" t="e">
        <f>団体登録内容!#REF!</f>
        <v>#REF!</v>
      </c>
      <c r="AY110" s="72" t="e">
        <f>団体登録内容!#REF!</f>
        <v>#REF!</v>
      </c>
      <c r="AZ110" s="72" t="e">
        <f>団体登録内容!#REF!</f>
        <v>#REF!</v>
      </c>
      <c r="BA110" s="72" t="e">
        <f>団体登録内容!#REF!</f>
        <v>#REF!</v>
      </c>
      <c r="BB110" s="72" t="e">
        <f>団体登録内容!#REF!</f>
        <v>#REF!</v>
      </c>
      <c r="BC110" s="72" t="e">
        <f>団体登録内容!#REF!</f>
        <v>#REF!</v>
      </c>
      <c r="BD110" s="72" t="e">
        <f>団体登録内容!#REF!</f>
        <v>#REF!</v>
      </c>
      <c r="BE110" s="72" t="e">
        <f>団体登録内容!#REF!</f>
        <v>#REF!</v>
      </c>
    </row>
    <row r="111" spans="1:57" x14ac:dyDescent="0.15">
      <c r="A111" s="72" t="e">
        <f>団体登録内容!#REF!</f>
        <v>#REF!</v>
      </c>
      <c r="B111" s="72" t="e">
        <f>団体登録内容!#REF!</f>
        <v>#REF!</v>
      </c>
      <c r="C111" s="72" t="e">
        <f>団体登録内容!#REF!</f>
        <v>#REF!</v>
      </c>
      <c r="D111" s="72" t="e">
        <f>団体登録内容!#REF!</f>
        <v>#REF!</v>
      </c>
      <c r="E111" s="72" t="e">
        <f>団体登録内容!#REF!</f>
        <v>#REF!</v>
      </c>
      <c r="F111" s="72" t="e">
        <f>団体登録内容!#REF!</f>
        <v>#REF!</v>
      </c>
      <c r="G111" s="72" t="e">
        <f>団体登録内容!#REF!</f>
        <v>#REF!</v>
      </c>
      <c r="H111" s="72" t="e">
        <f>団体登録内容!#REF!</f>
        <v>#REF!</v>
      </c>
      <c r="I111" s="72" t="e">
        <f>団体登録内容!#REF!</f>
        <v>#REF!</v>
      </c>
      <c r="J111" s="72" t="e">
        <f>団体登録内容!#REF!</f>
        <v>#REF!</v>
      </c>
      <c r="K111" s="72" t="e">
        <f>団体登録内容!#REF!</f>
        <v>#REF!</v>
      </c>
      <c r="L111" s="72" t="e">
        <f>団体登録内容!#REF!</f>
        <v>#REF!</v>
      </c>
      <c r="M111" s="72" t="e">
        <f>団体登録内容!#REF!</f>
        <v>#REF!</v>
      </c>
      <c r="N111" s="72" t="e">
        <f>団体登録内容!#REF!</f>
        <v>#REF!</v>
      </c>
      <c r="O111" s="72" t="e">
        <f>団体登録内容!#REF!</f>
        <v>#REF!</v>
      </c>
      <c r="P111" s="72" t="e">
        <f>団体登録内容!#REF!</f>
        <v>#REF!</v>
      </c>
      <c r="Q111" s="72" t="e">
        <f>団体登録内容!#REF!</f>
        <v>#REF!</v>
      </c>
      <c r="R111" s="72" t="e">
        <f>団体登録内容!#REF!</f>
        <v>#REF!</v>
      </c>
      <c r="S111" s="72" t="e">
        <f>団体登録内容!#REF!</f>
        <v>#REF!</v>
      </c>
      <c r="T111" s="72" t="e">
        <f>団体登録内容!#REF!</f>
        <v>#REF!</v>
      </c>
      <c r="U111" s="72" t="e">
        <f>団体登録内容!#REF!</f>
        <v>#REF!</v>
      </c>
      <c r="V111" s="72" t="e">
        <f>団体登録内容!#REF!</f>
        <v>#REF!</v>
      </c>
      <c r="W111" s="72" t="e">
        <f>団体登録内容!#REF!</f>
        <v>#REF!</v>
      </c>
      <c r="X111" s="72" t="e">
        <f>団体登録内容!#REF!</f>
        <v>#REF!</v>
      </c>
      <c r="Y111" s="72" t="e">
        <f>団体登録内容!#REF!</f>
        <v>#REF!</v>
      </c>
      <c r="Z111" s="72" t="e">
        <f>団体登録内容!#REF!</f>
        <v>#REF!</v>
      </c>
      <c r="AA111" s="72" t="e">
        <f>団体登録内容!#REF!</f>
        <v>#REF!</v>
      </c>
      <c r="AB111" s="72" t="e">
        <f>団体登録内容!#REF!</f>
        <v>#REF!</v>
      </c>
      <c r="AC111" s="72" t="e">
        <f>団体登録内容!#REF!</f>
        <v>#REF!</v>
      </c>
      <c r="AD111" s="72" t="e">
        <f>団体登録内容!#REF!</f>
        <v>#REF!</v>
      </c>
      <c r="AE111" s="72" t="e">
        <f>団体登録内容!#REF!</f>
        <v>#REF!</v>
      </c>
      <c r="AF111" s="72" t="e">
        <f>団体登録内容!#REF!</f>
        <v>#REF!</v>
      </c>
      <c r="AG111" s="72" t="e">
        <f>団体登録内容!#REF!</f>
        <v>#REF!</v>
      </c>
      <c r="AH111" s="72" t="e">
        <f>団体登録内容!#REF!</f>
        <v>#REF!</v>
      </c>
      <c r="AI111" s="72" t="e">
        <f>団体登録内容!#REF!</f>
        <v>#REF!</v>
      </c>
      <c r="AJ111" s="72" t="e">
        <f>団体登録内容!#REF!</f>
        <v>#REF!</v>
      </c>
      <c r="AK111" s="72" t="e">
        <f>団体登録内容!#REF!</f>
        <v>#REF!</v>
      </c>
      <c r="AL111" s="72" t="e">
        <f>団体登録内容!#REF!</f>
        <v>#REF!</v>
      </c>
      <c r="AM111" s="72" t="e">
        <f>団体登録内容!#REF!</f>
        <v>#REF!</v>
      </c>
      <c r="AN111" s="72" t="e">
        <f>団体登録内容!#REF!</f>
        <v>#REF!</v>
      </c>
      <c r="AO111" s="72" t="e">
        <f>団体登録内容!#REF!</f>
        <v>#REF!</v>
      </c>
      <c r="AP111" s="72" t="e">
        <f>団体登録内容!#REF!</f>
        <v>#REF!</v>
      </c>
      <c r="AQ111" s="72" t="e">
        <f>団体登録内容!#REF!</f>
        <v>#REF!</v>
      </c>
      <c r="AR111" s="72" t="e">
        <f>団体登録内容!#REF!</f>
        <v>#REF!</v>
      </c>
      <c r="AS111" s="72" t="e">
        <f>団体登録内容!#REF!</f>
        <v>#REF!</v>
      </c>
      <c r="AT111" s="72" t="e">
        <f>団体登録内容!#REF!</f>
        <v>#REF!</v>
      </c>
      <c r="AU111" s="72" t="e">
        <f>団体登録内容!#REF!</f>
        <v>#REF!</v>
      </c>
      <c r="AV111" s="72" t="e">
        <f>団体登録内容!#REF!</f>
        <v>#REF!</v>
      </c>
      <c r="AW111" s="72" t="e">
        <f>団体登録内容!#REF!</f>
        <v>#REF!</v>
      </c>
      <c r="AX111" s="72" t="e">
        <f>団体登録内容!#REF!</f>
        <v>#REF!</v>
      </c>
      <c r="AY111" s="72" t="e">
        <f>団体登録内容!#REF!</f>
        <v>#REF!</v>
      </c>
      <c r="AZ111" s="72" t="e">
        <f>団体登録内容!#REF!</f>
        <v>#REF!</v>
      </c>
      <c r="BA111" s="72" t="e">
        <f>団体登録内容!#REF!</f>
        <v>#REF!</v>
      </c>
      <c r="BB111" s="72" t="e">
        <f>団体登録内容!#REF!</f>
        <v>#REF!</v>
      </c>
      <c r="BC111" s="72" t="e">
        <f>団体登録内容!#REF!</f>
        <v>#REF!</v>
      </c>
      <c r="BD111" s="72" t="e">
        <f>団体登録内容!#REF!</f>
        <v>#REF!</v>
      </c>
      <c r="BE111" s="72" t="e">
        <f>団体登録内容!#REF!</f>
        <v>#REF!</v>
      </c>
    </row>
    <row r="112" spans="1:57" x14ac:dyDescent="0.15">
      <c r="A112" s="72" t="e">
        <f>団体登録内容!#REF!</f>
        <v>#REF!</v>
      </c>
      <c r="B112" s="72" t="e">
        <f>団体登録内容!#REF!</f>
        <v>#REF!</v>
      </c>
      <c r="C112" s="72" t="e">
        <f>団体登録内容!#REF!</f>
        <v>#REF!</v>
      </c>
      <c r="D112" s="72" t="e">
        <f>団体登録内容!#REF!</f>
        <v>#REF!</v>
      </c>
      <c r="E112" s="72" t="e">
        <f>団体登録内容!#REF!</f>
        <v>#REF!</v>
      </c>
      <c r="F112" s="72" t="e">
        <f>団体登録内容!#REF!</f>
        <v>#REF!</v>
      </c>
      <c r="G112" s="72" t="e">
        <f>団体登録内容!#REF!</f>
        <v>#REF!</v>
      </c>
      <c r="H112" s="72" t="e">
        <f>団体登録内容!#REF!</f>
        <v>#REF!</v>
      </c>
      <c r="I112" s="72" t="e">
        <f>団体登録内容!#REF!</f>
        <v>#REF!</v>
      </c>
      <c r="J112" s="72" t="e">
        <f>団体登録内容!#REF!</f>
        <v>#REF!</v>
      </c>
      <c r="K112" s="72" t="e">
        <f>団体登録内容!#REF!</f>
        <v>#REF!</v>
      </c>
      <c r="L112" s="72" t="e">
        <f>団体登録内容!#REF!</f>
        <v>#REF!</v>
      </c>
      <c r="M112" s="72" t="e">
        <f>団体登録内容!#REF!</f>
        <v>#REF!</v>
      </c>
      <c r="N112" s="72" t="e">
        <f>団体登録内容!#REF!</f>
        <v>#REF!</v>
      </c>
      <c r="O112" s="72" t="e">
        <f>団体登録内容!#REF!</f>
        <v>#REF!</v>
      </c>
      <c r="P112" s="72" t="e">
        <f>団体登録内容!#REF!</f>
        <v>#REF!</v>
      </c>
      <c r="Q112" s="72" t="e">
        <f>団体登録内容!#REF!</f>
        <v>#REF!</v>
      </c>
      <c r="R112" s="72" t="e">
        <f>団体登録内容!#REF!</f>
        <v>#REF!</v>
      </c>
      <c r="S112" s="72" t="e">
        <f>団体登録内容!#REF!</f>
        <v>#REF!</v>
      </c>
      <c r="T112" s="72" t="e">
        <f>団体登録内容!#REF!</f>
        <v>#REF!</v>
      </c>
      <c r="U112" s="72" t="e">
        <f>団体登録内容!#REF!</f>
        <v>#REF!</v>
      </c>
      <c r="V112" s="72" t="e">
        <f>団体登録内容!#REF!</f>
        <v>#REF!</v>
      </c>
      <c r="W112" s="72" t="e">
        <f>団体登録内容!#REF!</f>
        <v>#REF!</v>
      </c>
      <c r="X112" s="72" t="e">
        <f>団体登録内容!#REF!</f>
        <v>#REF!</v>
      </c>
      <c r="Y112" s="72" t="e">
        <f>団体登録内容!#REF!</f>
        <v>#REF!</v>
      </c>
      <c r="Z112" s="72" t="e">
        <f>団体登録内容!#REF!</f>
        <v>#REF!</v>
      </c>
      <c r="AA112" s="72" t="e">
        <f>団体登録内容!#REF!</f>
        <v>#REF!</v>
      </c>
      <c r="AB112" s="72" t="e">
        <f>団体登録内容!#REF!</f>
        <v>#REF!</v>
      </c>
      <c r="AC112" s="72" t="e">
        <f>団体登録内容!#REF!</f>
        <v>#REF!</v>
      </c>
      <c r="AD112" s="72" t="e">
        <f>団体登録内容!#REF!</f>
        <v>#REF!</v>
      </c>
      <c r="AE112" s="72" t="e">
        <f>団体登録内容!#REF!</f>
        <v>#REF!</v>
      </c>
      <c r="AF112" s="72" t="e">
        <f>団体登録内容!#REF!</f>
        <v>#REF!</v>
      </c>
      <c r="AG112" s="72" t="e">
        <f>団体登録内容!#REF!</f>
        <v>#REF!</v>
      </c>
      <c r="AH112" s="72" t="e">
        <f>団体登録内容!#REF!</f>
        <v>#REF!</v>
      </c>
      <c r="AI112" s="72" t="e">
        <f>団体登録内容!#REF!</f>
        <v>#REF!</v>
      </c>
      <c r="AJ112" s="72" t="e">
        <f>団体登録内容!#REF!</f>
        <v>#REF!</v>
      </c>
      <c r="AK112" s="72" t="e">
        <f>団体登録内容!#REF!</f>
        <v>#REF!</v>
      </c>
      <c r="AL112" s="72" t="e">
        <f>団体登録内容!#REF!</f>
        <v>#REF!</v>
      </c>
      <c r="AM112" s="72" t="e">
        <f>団体登録内容!#REF!</f>
        <v>#REF!</v>
      </c>
      <c r="AN112" s="72" t="e">
        <f>団体登録内容!#REF!</f>
        <v>#REF!</v>
      </c>
      <c r="AO112" s="72" t="e">
        <f>団体登録内容!#REF!</f>
        <v>#REF!</v>
      </c>
      <c r="AP112" s="72" t="e">
        <f>団体登録内容!#REF!</f>
        <v>#REF!</v>
      </c>
      <c r="AQ112" s="72" t="e">
        <f>団体登録内容!#REF!</f>
        <v>#REF!</v>
      </c>
      <c r="AR112" s="72" t="e">
        <f>団体登録内容!#REF!</f>
        <v>#REF!</v>
      </c>
      <c r="AS112" s="72" t="e">
        <f>団体登録内容!#REF!</f>
        <v>#REF!</v>
      </c>
      <c r="AT112" s="72" t="e">
        <f>団体登録内容!#REF!</f>
        <v>#REF!</v>
      </c>
      <c r="AU112" s="72" t="e">
        <f>団体登録内容!#REF!</f>
        <v>#REF!</v>
      </c>
      <c r="AV112" s="72" t="e">
        <f>団体登録内容!#REF!</f>
        <v>#REF!</v>
      </c>
      <c r="AW112" s="72" t="e">
        <f>団体登録内容!#REF!</f>
        <v>#REF!</v>
      </c>
      <c r="AX112" s="72" t="e">
        <f>団体登録内容!#REF!</f>
        <v>#REF!</v>
      </c>
      <c r="AY112" s="72" t="e">
        <f>団体登録内容!#REF!</f>
        <v>#REF!</v>
      </c>
      <c r="AZ112" s="72" t="e">
        <f>団体登録内容!#REF!</f>
        <v>#REF!</v>
      </c>
      <c r="BA112" s="72" t="e">
        <f>団体登録内容!#REF!</f>
        <v>#REF!</v>
      </c>
      <c r="BB112" s="72" t="e">
        <f>団体登録内容!#REF!</f>
        <v>#REF!</v>
      </c>
      <c r="BC112" s="72" t="e">
        <f>団体登録内容!#REF!</f>
        <v>#REF!</v>
      </c>
      <c r="BD112" s="72" t="e">
        <f>団体登録内容!#REF!</f>
        <v>#REF!</v>
      </c>
      <c r="BE112" s="72" t="e">
        <f>団体登録内容!#REF!</f>
        <v>#REF!</v>
      </c>
    </row>
    <row r="113" spans="1:57" x14ac:dyDescent="0.15">
      <c r="A113" s="72" t="e">
        <f>団体登録内容!#REF!</f>
        <v>#REF!</v>
      </c>
      <c r="B113" s="72" t="e">
        <f>団体登録内容!#REF!</f>
        <v>#REF!</v>
      </c>
      <c r="C113" s="72" t="e">
        <f>団体登録内容!#REF!</f>
        <v>#REF!</v>
      </c>
      <c r="D113" s="72" t="e">
        <f>団体登録内容!#REF!</f>
        <v>#REF!</v>
      </c>
      <c r="E113" s="72" t="e">
        <f>団体登録内容!#REF!</f>
        <v>#REF!</v>
      </c>
      <c r="F113" s="72" t="e">
        <f>団体登録内容!#REF!</f>
        <v>#REF!</v>
      </c>
      <c r="G113" s="72" t="e">
        <f>団体登録内容!#REF!</f>
        <v>#REF!</v>
      </c>
      <c r="H113" s="72" t="e">
        <f>団体登録内容!#REF!</f>
        <v>#REF!</v>
      </c>
      <c r="I113" s="72" t="e">
        <f>団体登録内容!#REF!</f>
        <v>#REF!</v>
      </c>
      <c r="J113" s="72" t="e">
        <f>団体登録内容!#REF!</f>
        <v>#REF!</v>
      </c>
      <c r="K113" s="72" t="e">
        <f>団体登録内容!#REF!</f>
        <v>#REF!</v>
      </c>
      <c r="L113" s="72" t="e">
        <f>団体登録内容!#REF!</f>
        <v>#REF!</v>
      </c>
      <c r="M113" s="72" t="e">
        <f>団体登録内容!#REF!</f>
        <v>#REF!</v>
      </c>
      <c r="N113" s="72" t="e">
        <f>団体登録内容!#REF!</f>
        <v>#REF!</v>
      </c>
      <c r="O113" s="72" t="e">
        <f>団体登録内容!#REF!</f>
        <v>#REF!</v>
      </c>
      <c r="P113" s="72" t="e">
        <f>団体登録内容!#REF!</f>
        <v>#REF!</v>
      </c>
      <c r="Q113" s="72" t="e">
        <f>団体登録内容!#REF!</f>
        <v>#REF!</v>
      </c>
      <c r="R113" s="72" t="e">
        <f>団体登録内容!#REF!</f>
        <v>#REF!</v>
      </c>
      <c r="S113" s="72" t="e">
        <f>団体登録内容!#REF!</f>
        <v>#REF!</v>
      </c>
      <c r="T113" s="72" t="e">
        <f>団体登録内容!#REF!</f>
        <v>#REF!</v>
      </c>
      <c r="U113" s="72" t="e">
        <f>団体登録内容!#REF!</f>
        <v>#REF!</v>
      </c>
      <c r="V113" s="72" t="e">
        <f>団体登録内容!#REF!</f>
        <v>#REF!</v>
      </c>
      <c r="W113" s="72" t="e">
        <f>団体登録内容!#REF!</f>
        <v>#REF!</v>
      </c>
      <c r="X113" s="72" t="e">
        <f>団体登録内容!#REF!</f>
        <v>#REF!</v>
      </c>
      <c r="Y113" s="72" t="e">
        <f>団体登録内容!#REF!</f>
        <v>#REF!</v>
      </c>
      <c r="Z113" s="72" t="e">
        <f>団体登録内容!#REF!</f>
        <v>#REF!</v>
      </c>
      <c r="AA113" s="72" t="e">
        <f>団体登録内容!#REF!</f>
        <v>#REF!</v>
      </c>
      <c r="AB113" s="72" t="e">
        <f>団体登録内容!#REF!</f>
        <v>#REF!</v>
      </c>
      <c r="AC113" s="72" t="e">
        <f>団体登録内容!#REF!</f>
        <v>#REF!</v>
      </c>
      <c r="AD113" s="72" t="e">
        <f>団体登録内容!#REF!</f>
        <v>#REF!</v>
      </c>
      <c r="AE113" s="72" t="e">
        <f>団体登録内容!#REF!</f>
        <v>#REF!</v>
      </c>
      <c r="AF113" s="72" t="e">
        <f>団体登録内容!#REF!</f>
        <v>#REF!</v>
      </c>
      <c r="AG113" s="72" t="e">
        <f>団体登録内容!#REF!</f>
        <v>#REF!</v>
      </c>
      <c r="AH113" s="72" t="e">
        <f>団体登録内容!#REF!</f>
        <v>#REF!</v>
      </c>
      <c r="AI113" s="72" t="e">
        <f>団体登録内容!#REF!</f>
        <v>#REF!</v>
      </c>
      <c r="AJ113" s="72" t="e">
        <f>団体登録内容!#REF!</f>
        <v>#REF!</v>
      </c>
      <c r="AK113" s="72" t="e">
        <f>団体登録内容!#REF!</f>
        <v>#REF!</v>
      </c>
      <c r="AL113" s="72" t="e">
        <f>団体登録内容!#REF!</f>
        <v>#REF!</v>
      </c>
      <c r="AM113" s="72" t="e">
        <f>団体登録内容!#REF!</f>
        <v>#REF!</v>
      </c>
      <c r="AN113" s="72" t="e">
        <f>団体登録内容!#REF!</f>
        <v>#REF!</v>
      </c>
      <c r="AO113" s="72" t="e">
        <f>団体登録内容!#REF!</f>
        <v>#REF!</v>
      </c>
      <c r="AP113" s="72" t="e">
        <f>団体登録内容!#REF!</f>
        <v>#REF!</v>
      </c>
      <c r="AQ113" s="72" t="e">
        <f>団体登録内容!#REF!</f>
        <v>#REF!</v>
      </c>
      <c r="AR113" s="72" t="e">
        <f>団体登録内容!#REF!</f>
        <v>#REF!</v>
      </c>
      <c r="AS113" s="72" t="e">
        <f>団体登録内容!#REF!</f>
        <v>#REF!</v>
      </c>
      <c r="AT113" s="72" t="e">
        <f>団体登録内容!#REF!</f>
        <v>#REF!</v>
      </c>
      <c r="AU113" s="72" t="e">
        <f>団体登録内容!#REF!</f>
        <v>#REF!</v>
      </c>
      <c r="AV113" s="72" t="e">
        <f>団体登録内容!#REF!</f>
        <v>#REF!</v>
      </c>
      <c r="AW113" s="72" t="e">
        <f>団体登録内容!#REF!</f>
        <v>#REF!</v>
      </c>
      <c r="AX113" s="72" t="e">
        <f>団体登録内容!#REF!</f>
        <v>#REF!</v>
      </c>
      <c r="AY113" s="72" t="e">
        <f>団体登録内容!#REF!</f>
        <v>#REF!</v>
      </c>
      <c r="AZ113" s="72" t="e">
        <f>団体登録内容!#REF!</f>
        <v>#REF!</v>
      </c>
      <c r="BA113" s="72" t="e">
        <f>団体登録内容!#REF!</f>
        <v>#REF!</v>
      </c>
      <c r="BB113" s="72" t="e">
        <f>団体登録内容!#REF!</f>
        <v>#REF!</v>
      </c>
      <c r="BC113" s="72" t="e">
        <f>団体登録内容!#REF!</f>
        <v>#REF!</v>
      </c>
      <c r="BD113" s="72" t="e">
        <f>団体登録内容!#REF!</f>
        <v>#REF!</v>
      </c>
      <c r="BE113" s="72" t="e">
        <f>団体登録内容!#REF!</f>
        <v>#REF!</v>
      </c>
    </row>
    <row r="114" spans="1:57" x14ac:dyDescent="0.15">
      <c r="A114" s="72" t="e">
        <f>団体登録内容!#REF!</f>
        <v>#REF!</v>
      </c>
      <c r="B114" s="72" t="e">
        <f>団体登録内容!#REF!</f>
        <v>#REF!</v>
      </c>
      <c r="C114" s="72" t="e">
        <f>団体登録内容!#REF!</f>
        <v>#REF!</v>
      </c>
      <c r="D114" s="72" t="e">
        <f>団体登録内容!#REF!</f>
        <v>#REF!</v>
      </c>
      <c r="E114" s="72" t="e">
        <f>団体登録内容!#REF!</f>
        <v>#REF!</v>
      </c>
      <c r="F114" s="72" t="e">
        <f>団体登録内容!#REF!</f>
        <v>#REF!</v>
      </c>
      <c r="G114" s="72" t="e">
        <f>団体登録内容!#REF!</f>
        <v>#REF!</v>
      </c>
      <c r="H114" s="72" t="e">
        <f>団体登録内容!#REF!</f>
        <v>#REF!</v>
      </c>
      <c r="I114" s="72" t="e">
        <f>団体登録内容!#REF!</f>
        <v>#REF!</v>
      </c>
      <c r="J114" s="72" t="e">
        <f>団体登録内容!#REF!</f>
        <v>#REF!</v>
      </c>
      <c r="K114" s="72" t="e">
        <f>団体登録内容!#REF!</f>
        <v>#REF!</v>
      </c>
      <c r="L114" s="72" t="e">
        <f>団体登録内容!#REF!</f>
        <v>#REF!</v>
      </c>
      <c r="M114" s="72" t="e">
        <f>団体登録内容!#REF!</f>
        <v>#REF!</v>
      </c>
      <c r="N114" s="72" t="e">
        <f>団体登録内容!#REF!</f>
        <v>#REF!</v>
      </c>
      <c r="O114" s="72" t="e">
        <f>団体登録内容!#REF!</f>
        <v>#REF!</v>
      </c>
      <c r="P114" s="72" t="e">
        <f>団体登録内容!#REF!</f>
        <v>#REF!</v>
      </c>
      <c r="Q114" s="72" t="e">
        <f>団体登録内容!#REF!</f>
        <v>#REF!</v>
      </c>
      <c r="R114" s="72" t="e">
        <f>団体登録内容!#REF!</f>
        <v>#REF!</v>
      </c>
      <c r="S114" s="72" t="e">
        <f>団体登録内容!#REF!</f>
        <v>#REF!</v>
      </c>
      <c r="T114" s="72" t="e">
        <f>団体登録内容!#REF!</f>
        <v>#REF!</v>
      </c>
      <c r="U114" s="72" t="e">
        <f>団体登録内容!#REF!</f>
        <v>#REF!</v>
      </c>
      <c r="V114" s="72" t="e">
        <f>団体登録内容!#REF!</f>
        <v>#REF!</v>
      </c>
      <c r="W114" s="72" t="e">
        <f>団体登録内容!#REF!</f>
        <v>#REF!</v>
      </c>
      <c r="X114" s="72" t="e">
        <f>団体登録内容!#REF!</f>
        <v>#REF!</v>
      </c>
      <c r="Y114" s="72" t="e">
        <f>団体登録内容!#REF!</f>
        <v>#REF!</v>
      </c>
      <c r="Z114" s="72" t="e">
        <f>団体登録内容!#REF!</f>
        <v>#REF!</v>
      </c>
      <c r="AA114" s="72" t="e">
        <f>団体登録内容!#REF!</f>
        <v>#REF!</v>
      </c>
      <c r="AB114" s="72" t="e">
        <f>団体登録内容!#REF!</f>
        <v>#REF!</v>
      </c>
      <c r="AC114" s="72" t="e">
        <f>団体登録内容!#REF!</f>
        <v>#REF!</v>
      </c>
      <c r="AD114" s="72" t="e">
        <f>団体登録内容!#REF!</f>
        <v>#REF!</v>
      </c>
      <c r="AE114" s="72" t="e">
        <f>団体登録内容!#REF!</f>
        <v>#REF!</v>
      </c>
      <c r="AF114" s="72" t="e">
        <f>団体登録内容!#REF!</f>
        <v>#REF!</v>
      </c>
      <c r="AG114" s="72" t="e">
        <f>団体登録内容!#REF!</f>
        <v>#REF!</v>
      </c>
      <c r="AH114" s="72" t="e">
        <f>団体登録内容!#REF!</f>
        <v>#REF!</v>
      </c>
      <c r="AI114" s="72" t="e">
        <f>団体登録内容!#REF!</f>
        <v>#REF!</v>
      </c>
      <c r="AJ114" s="72" t="e">
        <f>団体登録内容!#REF!</f>
        <v>#REF!</v>
      </c>
      <c r="AK114" s="72" t="e">
        <f>団体登録内容!#REF!</f>
        <v>#REF!</v>
      </c>
      <c r="AL114" s="72" t="e">
        <f>団体登録内容!#REF!</f>
        <v>#REF!</v>
      </c>
      <c r="AM114" s="72" t="e">
        <f>団体登録内容!#REF!</f>
        <v>#REF!</v>
      </c>
      <c r="AN114" s="72" t="e">
        <f>団体登録内容!#REF!</f>
        <v>#REF!</v>
      </c>
      <c r="AO114" s="72" t="e">
        <f>団体登録内容!#REF!</f>
        <v>#REF!</v>
      </c>
      <c r="AP114" s="72" t="e">
        <f>団体登録内容!#REF!</f>
        <v>#REF!</v>
      </c>
      <c r="AQ114" s="72" t="e">
        <f>団体登録内容!#REF!</f>
        <v>#REF!</v>
      </c>
      <c r="AR114" s="72" t="e">
        <f>団体登録内容!#REF!</f>
        <v>#REF!</v>
      </c>
      <c r="AS114" s="72" t="e">
        <f>団体登録内容!#REF!</f>
        <v>#REF!</v>
      </c>
      <c r="AT114" s="72" t="e">
        <f>団体登録内容!#REF!</f>
        <v>#REF!</v>
      </c>
      <c r="AU114" s="72" t="e">
        <f>団体登録内容!#REF!</f>
        <v>#REF!</v>
      </c>
      <c r="AV114" s="72" t="e">
        <f>団体登録内容!#REF!</f>
        <v>#REF!</v>
      </c>
      <c r="AW114" s="72" t="e">
        <f>団体登録内容!#REF!</f>
        <v>#REF!</v>
      </c>
      <c r="AX114" s="72" t="e">
        <f>団体登録内容!#REF!</f>
        <v>#REF!</v>
      </c>
      <c r="AY114" s="72" t="e">
        <f>団体登録内容!#REF!</f>
        <v>#REF!</v>
      </c>
      <c r="AZ114" s="72" t="e">
        <f>団体登録内容!#REF!</f>
        <v>#REF!</v>
      </c>
      <c r="BA114" s="72" t="e">
        <f>団体登録内容!#REF!</f>
        <v>#REF!</v>
      </c>
      <c r="BB114" s="72" t="e">
        <f>団体登録内容!#REF!</f>
        <v>#REF!</v>
      </c>
      <c r="BC114" s="72" t="e">
        <f>団体登録内容!#REF!</f>
        <v>#REF!</v>
      </c>
      <c r="BD114" s="72" t="e">
        <f>団体登録内容!#REF!</f>
        <v>#REF!</v>
      </c>
      <c r="BE114" s="72" t="e">
        <f>団体登録内容!#REF!</f>
        <v>#REF!</v>
      </c>
    </row>
    <row r="115" spans="1:57" x14ac:dyDescent="0.15">
      <c r="A115" s="72" t="e">
        <f>団体登録内容!#REF!</f>
        <v>#REF!</v>
      </c>
      <c r="B115" s="72" t="e">
        <f>団体登録内容!#REF!</f>
        <v>#REF!</v>
      </c>
      <c r="C115" s="72" t="e">
        <f>団体登録内容!#REF!</f>
        <v>#REF!</v>
      </c>
      <c r="D115" s="72" t="e">
        <f>団体登録内容!#REF!</f>
        <v>#REF!</v>
      </c>
      <c r="E115" s="72" t="e">
        <f>団体登録内容!#REF!</f>
        <v>#REF!</v>
      </c>
      <c r="F115" s="72" t="e">
        <f>団体登録内容!#REF!</f>
        <v>#REF!</v>
      </c>
      <c r="G115" s="72" t="e">
        <f>団体登録内容!#REF!</f>
        <v>#REF!</v>
      </c>
      <c r="H115" s="72" t="e">
        <f>団体登録内容!#REF!</f>
        <v>#REF!</v>
      </c>
      <c r="I115" s="72" t="e">
        <f>団体登録内容!#REF!</f>
        <v>#REF!</v>
      </c>
      <c r="J115" s="72" t="e">
        <f>団体登録内容!#REF!</f>
        <v>#REF!</v>
      </c>
      <c r="K115" s="72" t="e">
        <f>団体登録内容!#REF!</f>
        <v>#REF!</v>
      </c>
      <c r="L115" s="72" t="e">
        <f>団体登録内容!#REF!</f>
        <v>#REF!</v>
      </c>
      <c r="M115" s="72" t="e">
        <f>団体登録内容!#REF!</f>
        <v>#REF!</v>
      </c>
      <c r="N115" s="72" t="e">
        <f>団体登録内容!#REF!</f>
        <v>#REF!</v>
      </c>
      <c r="O115" s="72" t="e">
        <f>団体登録内容!#REF!</f>
        <v>#REF!</v>
      </c>
      <c r="P115" s="72" t="e">
        <f>団体登録内容!#REF!</f>
        <v>#REF!</v>
      </c>
      <c r="Q115" s="72" t="e">
        <f>団体登録内容!#REF!</f>
        <v>#REF!</v>
      </c>
      <c r="R115" s="72" t="e">
        <f>団体登録内容!#REF!</f>
        <v>#REF!</v>
      </c>
      <c r="S115" s="72" t="e">
        <f>団体登録内容!#REF!</f>
        <v>#REF!</v>
      </c>
      <c r="T115" s="72" t="e">
        <f>団体登録内容!#REF!</f>
        <v>#REF!</v>
      </c>
      <c r="U115" s="72" t="e">
        <f>団体登録内容!#REF!</f>
        <v>#REF!</v>
      </c>
      <c r="V115" s="72" t="e">
        <f>団体登録内容!#REF!</f>
        <v>#REF!</v>
      </c>
      <c r="W115" s="72" t="e">
        <f>団体登録内容!#REF!</f>
        <v>#REF!</v>
      </c>
      <c r="X115" s="72" t="e">
        <f>団体登録内容!#REF!</f>
        <v>#REF!</v>
      </c>
      <c r="Y115" s="72" t="e">
        <f>団体登録内容!#REF!</f>
        <v>#REF!</v>
      </c>
      <c r="Z115" s="72" t="e">
        <f>団体登録内容!#REF!</f>
        <v>#REF!</v>
      </c>
      <c r="AA115" s="72" t="e">
        <f>団体登録内容!#REF!</f>
        <v>#REF!</v>
      </c>
      <c r="AB115" s="72" t="e">
        <f>団体登録内容!#REF!</f>
        <v>#REF!</v>
      </c>
      <c r="AC115" s="72" t="e">
        <f>団体登録内容!#REF!</f>
        <v>#REF!</v>
      </c>
      <c r="AD115" s="72" t="e">
        <f>団体登録内容!#REF!</f>
        <v>#REF!</v>
      </c>
      <c r="AE115" s="72" t="e">
        <f>団体登録内容!#REF!</f>
        <v>#REF!</v>
      </c>
      <c r="AF115" s="72" t="e">
        <f>団体登録内容!#REF!</f>
        <v>#REF!</v>
      </c>
      <c r="AG115" s="72" t="e">
        <f>団体登録内容!#REF!</f>
        <v>#REF!</v>
      </c>
      <c r="AH115" s="72" t="e">
        <f>団体登録内容!#REF!</f>
        <v>#REF!</v>
      </c>
      <c r="AI115" s="72" t="e">
        <f>団体登録内容!#REF!</f>
        <v>#REF!</v>
      </c>
      <c r="AJ115" s="72" t="e">
        <f>団体登録内容!#REF!</f>
        <v>#REF!</v>
      </c>
      <c r="AK115" s="72" t="e">
        <f>団体登録内容!#REF!</f>
        <v>#REF!</v>
      </c>
      <c r="AL115" s="72" t="e">
        <f>団体登録内容!#REF!</f>
        <v>#REF!</v>
      </c>
      <c r="AM115" s="72" t="e">
        <f>団体登録内容!#REF!</f>
        <v>#REF!</v>
      </c>
      <c r="AN115" s="72" t="e">
        <f>団体登録内容!#REF!</f>
        <v>#REF!</v>
      </c>
      <c r="AO115" s="72" t="e">
        <f>団体登録内容!#REF!</f>
        <v>#REF!</v>
      </c>
      <c r="AP115" s="72" t="e">
        <f>団体登録内容!#REF!</f>
        <v>#REF!</v>
      </c>
      <c r="AQ115" s="72" t="e">
        <f>団体登録内容!#REF!</f>
        <v>#REF!</v>
      </c>
      <c r="AR115" s="72" t="e">
        <f>団体登録内容!#REF!</f>
        <v>#REF!</v>
      </c>
      <c r="AS115" s="72" t="e">
        <f>団体登録内容!#REF!</f>
        <v>#REF!</v>
      </c>
      <c r="AT115" s="72" t="e">
        <f>団体登録内容!#REF!</f>
        <v>#REF!</v>
      </c>
      <c r="AU115" s="72" t="e">
        <f>団体登録内容!#REF!</f>
        <v>#REF!</v>
      </c>
      <c r="AV115" s="72" t="e">
        <f>団体登録内容!#REF!</f>
        <v>#REF!</v>
      </c>
      <c r="AW115" s="72" t="e">
        <f>団体登録内容!#REF!</f>
        <v>#REF!</v>
      </c>
      <c r="AX115" s="72" t="e">
        <f>団体登録内容!#REF!</f>
        <v>#REF!</v>
      </c>
      <c r="AY115" s="72" t="e">
        <f>団体登録内容!#REF!</f>
        <v>#REF!</v>
      </c>
      <c r="AZ115" s="72" t="e">
        <f>団体登録内容!#REF!</f>
        <v>#REF!</v>
      </c>
      <c r="BA115" s="72" t="e">
        <f>団体登録内容!#REF!</f>
        <v>#REF!</v>
      </c>
      <c r="BB115" s="72" t="e">
        <f>団体登録内容!#REF!</f>
        <v>#REF!</v>
      </c>
      <c r="BC115" s="72" t="e">
        <f>団体登録内容!#REF!</f>
        <v>#REF!</v>
      </c>
      <c r="BD115" s="72" t="e">
        <f>団体登録内容!#REF!</f>
        <v>#REF!</v>
      </c>
      <c r="BE115" s="72" t="e">
        <f>団体登録内容!#REF!</f>
        <v>#REF!</v>
      </c>
    </row>
    <row r="116" spans="1:57" x14ac:dyDescent="0.15">
      <c r="A116" s="72" t="e">
        <f>団体登録内容!#REF!</f>
        <v>#REF!</v>
      </c>
      <c r="B116" s="72" t="e">
        <f>団体登録内容!#REF!</f>
        <v>#REF!</v>
      </c>
      <c r="C116" s="72" t="e">
        <f>団体登録内容!#REF!</f>
        <v>#REF!</v>
      </c>
      <c r="D116" s="72" t="e">
        <f>団体登録内容!#REF!</f>
        <v>#REF!</v>
      </c>
      <c r="E116" s="72" t="e">
        <f>団体登録内容!#REF!</f>
        <v>#REF!</v>
      </c>
      <c r="F116" s="72" t="e">
        <f>団体登録内容!#REF!</f>
        <v>#REF!</v>
      </c>
      <c r="G116" s="72" t="e">
        <f>団体登録内容!#REF!</f>
        <v>#REF!</v>
      </c>
      <c r="H116" s="72" t="e">
        <f>団体登録内容!#REF!</f>
        <v>#REF!</v>
      </c>
      <c r="I116" s="72" t="e">
        <f>団体登録内容!#REF!</f>
        <v>#REF!</v>
      </c>
      <c r="J116" s="72" t="e">
        <f>団体登録内容!#REF!</f>
        <v>#REF!</v>
      </c>
      <c r="K116" s="72" t="e">
        <f>団体登録内容!#REF!</f>
        <v>#REF!</v>
      </c>
      <c r="L116" s="72" t="e">
        <f>団体登録内容!#REF!</f>
        <v>#REF!</v>
      </c>
      <c r="M116" s="72" t="e">
        <f>団体登録内容!#REF!</f>
        <v>#REF!</v>
      </c>
      <c r="N116" s="72" t="e">
        <f>団体登録内容!#REF!</f>
        <v>#REF!</v>
      </c>
      <c r="O116" s="72" t="e">
        <f>団体登録内容!#REF!</f>
        <v>#REF!</v>
      </c>
      <c r="P116" s="72" t="e">
        <f>団体登録内容!#REF!</f>
        <v>#REF!</v>
      </c>
      <c r="Q116" s="72" t="e">
        <f>団体登録内容!#REF!</f>
        <v>#REF!</v>
      </c>
      <c r="R116" s="72" t="e">
        <f>団体登録内容!#REF!</f>
        <v>#REF!</v>
      </c>
      <c r="S116" s="72" t="e">
        <f>団体登録内容!#REF!</f>
        <v>#REF!</v>
      </c>
      <c r="T116" s="72" t="e">
        <f>団体登録内容!#REF!</f>
        <v>#REF!</v>
      </c>
      <c r="U116" s="72" t="e">
        <f>団体登録内容!#REF!</f>
        <v>#REF!</v>
      </c>
      <c r="V116" s="72" t="e">
        <f>団体登録内容!#REF!</f>
        <v>#REF!</v>
      </c>
      <c r="W116" s="72" t="e">
        <f>団体登録内容!#REF!</f>
        <v>#REF!</v>
      </c>
      <c r="X116" s="72" t="e">
        <f>団体登録内容!#REF!</f>
        <v>#REF!</v>
      </c>
      <c r="Y116" s="72" t="e">
        <f>団体登録内容!#REF!</f>
        <v>#REF!</v>
      </c>
      <c r="Z116" s="72" t="e">
        <f>団体登録内容!#REF!</f>
        <v>#REF!</v>
      </c>
      <c r="AA116" s="72" t="e">
        <f>団体登録内容!#REF!</f>
        <v>#REF!</v>
      </c>
      <c r="AB116" s="72" t="e">
        <f>団体登録内容!#REF!</f>
        <v>#REF!</v>
      </c>
      <c r="AC116" s="72" t="e">
        <f>団体登録内容!#REF!</f>
        <v>#REF!</v>
      </c>
      <c r="AD116" s="72" t="e">
        <f>団体登録内容!#REF!</f>
        <v>#REF!</v>
      </c>
      <c r="AE116" s="72" t="e">
        <f>団体登録内容!#REF!</f>
        <v>#REF!</v>
      </c>
      <c r="AF116" s="72" t="e">
        <f>団体登録内容!#REF!</f>
        <v>#REF!</v>
      </c>
      <c r="AG116" s="72" t="e">
        <f>団体登録内容!#REF!</f>
        <v>#REF!</v>
      </c>
      <c r="AH116" s="72" t="e">
        <f>団体登録内容!#REF!</f>
        <v>#REF!</v>
      </c>
      <c r="AI116" s="72" t="e">
        <f>団体登録内容!#REF!</f>
        <v>#REF!</v>
      </c>
      <c r="AJ116" s="72" t="e">
        <f>団体登録内容!#REF!</f>
        <v>#REF!</v>
      </c>
      <c r="AK116" s="72" t="e">
        <f>団体登録内容!#REF!</f>
        <v>#REF!</v>
      </c>
      <c r="AL116" s="72" t="e">
        <f>団体登録内容!#REF!</f>
        <v>#REF!</v>
      </c>
      <c r="AM116" s="72" t="e">
        <f>団体登録内容!#REF!</f>
        <v>#REF!</v>
      </c>
      <c r="AN116" s="72" t="e">
        <f>団体登録内容!#REF!</f>
        <v>#REF!</v>
      </c>
      <c r="AO116" s="72" t="e">
        <f>団体登録内容!#REF!</f>
        <v>#REF!</v>
      </c>
      <c r="AP116" s="72" t="e">
        <f>団体登録内容!#REF!</f>
        <v>#REF!</v>
      </c>
      <c r="AQ116" s="72" t="e">
        <f>団体登録内容!#REF!</f>
        <v>#REF!</v>
      </c>
      <c r="AR116" s="72" t="e">
        <f>団体登録内容!#REF!</f>
        <v>#REF!</v>
      </c>
      <c r="AS116" s="72" t="e">
        <f>団体登録内容!#REF!</f>
        <v>#REF!</v>
      </c>
      <c r="AT116" s="72" t="e">
        <f>団体登録内容!#REF!</f>
        <v>#REF!</v>
      </c>
      <c r="AU116" s="72" t="e">
        <f>団体登録内容!#REF!</f>
        <v>#REF!</v>
      </c>
      <c r="AV116" s="72" t="e">
        <f>団体登録内容!#REF!</f>
        <v>#REF!</v>
      </c>
      <c r="AW116" s="72" t="e">
        <f>団体登録内容!#REF!</f>
        <v>#REF!</v>
      </c>
      <c r="AX116" s="72" t="e">
        <f>団体登録内容!#REF!</f>
        <v>#REF!</v>
      </c>
      <c r="AY116" s="72" t="e">
        <f>団体登録内容!#REF!</f>
        <v>#REF!</v>
      </c>
      <c r="AZ116" s="72" t="e">
        <f>団体登録内容!#REF!</f>
        <v>#REF!</v>
      </c>
      <c r="BA116" s="72" t="e">
        <f>団体登録内容!#REF!</f>
        <v>#REF!</v>
      </c>
      <c r="BB116" s="72" t="e">
        <f>団体登録内容!#REF!</f>
        <v>#REF!</v>
      </c>
      <c r="BC116" s="72" t="e">
        <f>団体登録内容!#REF!</f>
        <v>#REF!</v>
      </c>
      <c r="BD116" s="72" t="e">
        <f>団体登録内容!#REF!</f>
        <v>#REF!</v>
      </c>
      <c r="BE116" s="72" t="e">
        <f>団体登録内容!#REF!</f>
        <v>#REF!</v>
      </c>
    </row>
    <row r="117" spans="1:57" x14ac:dyDescent="0.15">
      <c r="A117" s="72" t="e">
        <f>団体登録内容!#REF!</f>
        <v>#REF!</v>
      </c>
      <c r="B117" s="72" t="e">
        <f>団体登録内容!#REF!</f>
        <v>#REF!</v>
      </c>
      <c r="C117" s="72" t="e">
        <f>団体登録内容!#REF!</f>
        <v>#REF!</v>
      </c>
      <c r="D117" s="72" t="e">
        <f>団体登録内容!#REF!</f>
        <v>#REF!</v>
      </c>
      <c r="E117" s="72" t="e">
        <f>団体登録内容!#REF!</f>
        <v>#REF!</v>
      </c>
      <c r="F117" s="72" t="e">
        <f>団体登録内容!#REF!</f>
        <v>#REF!</v>
      </c>
      <c r="G117" s="72" t="e">
        <f>団体登録内容!#REF!</f>
        <v>#REF!</v>
      </c>
      <c r="H117" s="72" t="e">
        <f>団体登録内容!#REF!</f>
        <v>#REF!</v>
      </c>
      <c r="I117" s="72" t="e">
        <f>団体登録内容!#REF!</f>
        <v>#REF!</v>
      </c>
      <c r="J117" s="72" t="e">
        <f>団体登録内容!#REF!</f>
        <v>#REF!</v>
      </c>
      <c r="K117" s="72" t="e">
        <f>団体登録内容!#REF!</f>
        <v>#REF!</v>
      </c>
      <c r="L117" s="72" t="e">
        <f>団体登録内容!#REF!</f>
        <v>#REF!</v>
      </c>
      <c r="M117" s="72" t="e">
        <f>団体登録内容!#REF!</f>
        <v>#REF!</v>
      </c>
      <c r="N117" s="72" t="e">
        <f>団体登録内容!#REF!</f>
        <v>#REF!</v>
      </c>
      <c r="O117" s="72" t="e">
        <f>団体登録内容!#REF!</f>
        <v>#REF!</v>
      </c>
      <c r="P117" s="72" t="e">
        <f>団体登録内容!#REF!</f>
        <v>#REF!</v>
      </c>
      <c r="Q117" s="72" t="e">
        <f>団体登録内容!#REF!</f>
        <v>#REF!</v>
      </c>
      <c r="R117" s="72" t="e">
        <f>団体登録内容!#REF!</f>
        <v>#REF!</v>
      </c>
      <c r="S117" s="72" t="e">
        <f>団体登録内容!#REF!</f>
        <v>#REF!</v>
      </c>
      <c r="T117" s="72" t="e">
        <f>団体登録内容!#REF!</f>
        <v>#REF!</v>
      </c>
      <c r="U117" s="72" t="e">
        <f>団体登録内容!#REF!</f>
        <v>#REF!</v>
      </c>
      <c r="V117" s="72" t="e">
        <f>団体登録内容!#REF!</f>
        <v>#REF!</v>
      </c>
      <c r="W117" s="72" t="e">
        <f>団体登録内容!#REF!</f>
        <v>#REF!</v>
      </c>
      <c r="X117" s="72" t="e">
        <f>団体登録内容!#REF!</f>
        <v>#REF!</v>
      </c>
      <c r="Y117" s="72" t="e">
        <f>団体登録内容!#REF!</f>
        <v>#REF!</v>
      </c>
      <c r="Z117" s="72" t="e">
        <f>団体登録内容!#REF!</f>
        <v>#REF!</v>
      </c>
      <c r="AA117" s="72" t="e">
        <f>団体登録内容!#REF!</f>
        <v>#REF!</v>
      </c>
      <c r="AB117" s="72" t="e">
        <f>団体登録内容!#REF!</f>
        <v>#REF!</v>
      </c>
      <c r="AC117" s="72" t="e">
        <f>団体登録内容!#REF!</f>
        <v>#REF!</v>
      </c>
      <c r="AD117" s="72" t="e">
        <f>団体登録内容!#REF!</f>
        <v>#REF!</v>
      </c>
      <c r="AE117" s="72" t="e">
        <f>団体登録内容!#REF!</f>
        <v>#REF!</v>
      </c>
      <c r="AF117" s="72" t="e">
        <f>団体登録内容!#REF!</f>
        <v>#REF!</v>
      </c>
      <c r="AG117" s="72" t="e">
        <f>団体登録内容!#REF!</f>
        <v>#REF!</v>
      </c>
      <c r="AH117" s="72" t="e">
        <f>団体登録内容!#REF!</f>
        <v>#REF!</v>
      </c>
      <c r="AI117" s="72" t="e">
        <f>団体登録内容!#REF!</f>
        <v>#REF!</v>
      </c>
      <c r="AJ117" s="72" t="e">
        <f>団体登録内容!#REF!</f>
        <v>#REF!</v>
      </c>
      <c r="AK117" s="72" t="e">
        <f>団体登録内容!#REF!</f>
        <v>#REF!</v>
      </c>
      <c r="AL117" s="72" t="e">
        <f>団体登録内容!#REF!</f>
        <v>#REF!</v>
      </c>
      <c r="AM117" s="72" t="e">
        <f>団体登録内容!#REF!</f>
        <v>#REF!</v>
      </c>
      <c r="AN117" s="72" t="e">
        <f>団体登録内容!#REF!</f>
        <v>#REF!</v>
      </c>
      <c r="AO117" s="72" t="e">
        <f>団体登録内容!#REF!</f>
        <v>#REF!</v>
      </c>
      <c r="AP117" s="72" t="e">
        <f>団体登録内容!#REF!</f>
        <v>#REF!</v>
      </c>
      <c r="AQ117" s="72" t="e">
        <f>団体登録内容!#REF!</f>
        <v>#REF!</v>
      </c>
      <c r="AR117" s="72" t="e">
        <f>団体登録内容!#REF!</f>
        <v>#REF!</v>
      </c>
      <c r="AS117" s="72" t="e">
        <f>団体登録内容!#REF!</f>
        <v>#REF!</v>
      </c>
      <c r="AT117" s="72" t="e">
        <f>団体登録内容!#REF!</f>
        <v>#REF!</v>
      </c>
      <c r="AU117" s="72" t="e">
        <f>団体登録内容!#REF!</f>
        <v>#REF!</v>
      </c>
      <c r="AV117" s="72" t="e">
        <f>団体登録内容!#REF!</f>
        <v>#REF!</v>
      </c>
      <c r="AW117" s="72" t="e">
        <f>団体登録内容!#REF!</f>
        <v>#REF!</v>
      </c>
      <c r="AX117" s="72" t="e">
        <f>団体登録内容!#REF!</f>
        <v>#REF!</v>
      </c>
      <c r="AY117" s="72" t="e">
        <f>団体登録内容!#REF!</f>
        <v>#REF!</v>
      </c>
      <c r="AZ117" s="72" t="e">
        <f>団体登録内容!#REF!</f>
        <v>#REF!</v>
      </c>
      <c r="BA117" s="72" t="e">
        <f>団体登録内容!#REF!</f>
        <v>#REF!</v>
      </c>
      <c r="BB117" s="72" t="e">
        <f>団体登録内容!#REF!</f>
        <v>#REF!</v>
      </c>
      <c r="BC117" s="72" t="e">
        <f>団体登録内容!#REF!</f>
        <v>#REF!</v>
      </c>
      <c r="BD117" s="72" t="e">
        <f>団体登録内容!#REF!</f>
        <v>#REF!</v>
      </c>
      <c r="BE117" s="72" t="e">
        <f>団体登録内容!#REF!</f>
        <v>#REF!</v>
      </c>
    </row>
    <row r="118" spans="1:57" x14ac:dyDescent="0.15">
      <c r="A118" s="72" t="e">
        <f>団体登録内容!#REF!</f>
        <v>#REF!</v>
      </c>
      <c r="B118" s="72" t="e">
        <f>団体登録内容!#REF!</f>
        <v>#REF!</v>
      </c>
      <c r="C118" s="72" t="e">
        <f>団体登録内容!#REF!</f>
        <v>#REF!</v>
      </c>
      <c r="D118" s="72" t="e">
        <f>団体登録内容!#REF!</f>
        <v>#REF!</v>
      </c>
      <c r="E118" s="72" t="e">
        <f>団体登録内容!#REF!</f>
        <v>#REF!</v>
      </c>
      <c r="F118" s="72" t="e">
        <f>団体登録内容!#REF!</f>
        <v>#REF!</v>
      </c>
      <c r="G118" s="72" t="e">
        <f>団体登録内容!#REF!</f>
        <v>#REF!</v>
      </c>
      <c r="H118" s="72" t="e">
        <f>団体登録内容!#REF!</f>
        <v>#REF!</v>
      </c>
      <c r="I118" s="72" t="e">
        <f>団体登録内容!#REF!</f>
        <v>#REF!</v>
      </c>
      <c r="J118" s="72" t="e">
        <f>団体登録内容!#REF!</f>
        <v>#REF!</v>
      </c>
      <c r="K118" s="72" t="e">
        <f>団体登録内容!#REF!</f>
        <v>#REF!</v>
      </c>
      <c r="L118" s="72" t="e">
        <f>団体登録内容!#REF!</f>
        <v>#REF!</v>
      </c>
      <c r="M118" s="72" t="e">
        <f>団体登録内容!#REF!</f>
        <v>#REF!</v>
      </c>
      <c r="N118" s="72" t="e">
        <f>団体登録内容!#REF!</f>
        <v>#REF!</v>
      </c>
      <c r="O118" s="72" t="e">
        <f>団体登録内容!#REF!</f>
        <v>#REF!</v>
      </c>
      <c r="P118" s="72" t="e">
        <f>団体登録内容!#REF!</f>
        <v>#REF!</v>
      </c>
      <c r="Q118" s="72" t="e">
        <f>団体登録内容!#REF!</f>
        <v>#REF!</v>
      </c>
      <c r="R118" s="72" t="e">
        <f>団体登録内容!#REF!</f>
        <v>#REF!</v>
      </c>
      <c r="S118" s="72" t="e">
        <f>団体登録内容!#REF!</f>
        <v>#REF!</v>
      </c>
      <c r="T118" s="72" t="e">
        <f>団体登録内容!#REF!</f>
        <v>#REF!</v>
      </c>
      <c r="U118" s="72" t="e">
        <f>団体登録内容!#REF!</f>
        <v>#REF!</v>
      </c>
      <c r="V118" s="72" t="e">
        <f>団体登録内容!#REF!</f>
        <v>#REF!</v>
      </c>
      <c r="W118" s="72" t="e">
        <f>団体登録内容!#REF!</f>
        <v>#REF!</v>
      </c>
      <c r="X118" s="72" t="e">
        <f>団体登録内容!#REF!</f>
        <v>#REF!</v>
      </c>
      <c r="Y118" s="72" t="e">
        <f>団体登録内容!#REF!</f>
        <v>#REF!</v>
      </c>
      <c r="Z118" s="72" t="e">
        <f>団体登録内容!#REF!</f>
        <v>#REF!</v>
      </c>
      <c r="AA118" s="72" t="e">
        <f>団体登録内容!#REF!</f>
        <v>#REF!</v>
      </c>
      <c r="AB118" s="72" t="e">
        <f>団体登録内容!#REF!</f>
        <v>#REF!</v>
      </c>
      <c r="AC118" s="72" t="e">
        <f>団体登録内容!#REF!</f>
        <v>#REF!</v>
      </c>
      <c r="AD118" s="72" t="e">
        <f>団体登録内容!#REF!</f>
        <v>#REF!</v>
      </c>
      <c r="AE118" s="72" t="e">
        <f>団体登録内容!#REF!</f>
        <v>#REF!</v>
      </c>
      <c r="AF118" s="72" t="e">
        <f>団体登録内容!#REF!</f>
        <v>#REF!</v>
      </c>
      <c r="AG118" s="72" t="e">
        <f>団体登録内容!#REF!</f>
        <v>#REF!</v>
      </c>
      <c r="AH118" s="72" t="e">
        <f>団体登録内容!#REF!</f>
        <v>#REF!</v>
      </c>
      <c r="AI118" s="72" t="e">
        <f>団体登録内容!#REF!</f>
        <v>#REF!</v>
      </c>
      <c r="AJ118" s="72" t="e">
        <f>団体登録内容!#REF!</f>
        <v>#REF!</v>
      </c>
      <c r="AK118" s="72" t="e">
        <f>団体登録内容!#REF!</f>
        <v>#REF!</v>
      </c>
      <c r="AL118" s="72" t="e">
        <f>団体登録内容!#REF!</f>
        <v>#REF!</v>
      </c>
      <c r="AM118" s="72" t="e">
        <f>団体登録内容!#REF!</f>
        <v>#REF!</v>
      </c>
      <c r="AN118" s="72" t="e">
        <f>団体登録内容!#REF!</f>
        <v>#REF!</v>
      </c>
      <c r="AO118" s="72" t="e">
        <f>団体登録内容!#REF!</f>
        <v>#REF!</v>
      </c>
      <c r="AP118" s="72" t="e">
        <f>団体登録内容!#REF!</f>
        <v>#REF!</v>
      </c>
      <c r="AQ118" s="72" t="e">
        <f>団体登録内容!#REF!</f>
        <v>#REF!</v>
      </c>
      <c r="AR118" s="72" t="e">
        <f>団体登録内容!#REF!</f>
        <v>#REF!</v>
      </c>
      <c r="AS118" s="72" t="e">
        <f>団体登録内容!#REF!</f>
        <v>#REF!</v>
      </c>
      <c r="AT118" s="72" t="e">
        <f>団体登録内容!#REF!</f>
        <v>#REF!</v>
      </c>
      <c r="AU118" s="72" t="e">
        <f>団体登録内容!#REF!</f>
        <v>#REF!</v>
      </c>
      <c r="AV118" s="72" t="e">
        <f>団体登録内容!#REF!</f>
        <v>#REF!</v>
      </c>
      <c r="AW118" s="72" t="e">
        <f>団体登録内容!#REF!</f>
        <v>#REF!</v>
      </c>
      <c r="AX118" s="72" t="e">
        <f>団体登録内容!#REF!</f>
        <v>#REF!</v>
      </c>
      <c r="AY118" s="72" t="e">
        <f>団体登録内容!#REF!</f>
        <v>#REF!</v>
      </c>
      <c r="AZ118" s="72" t="e">
        <f>団体登録内容!#REF!</f>
        <v>#REF!</v>
      </c>
      <c r="BA118" s="72" t="e">
        <f>団体登録内容!#REF!</f>
        <v>#REF!</v>
      </c>
      <c r="BB118" s="72" t="e">
        <f>団体登録内容!#REF!</f>
        <v>#REF!</v>
      </c>
      <c r="BC118" s="72" t="e">
        <f>団体登録内容!#REF!</f>
        <v>#REF!</v>
      </c>
      <c r="BD118" s="72" t="e">
        <f>団体登録内容!#REF!</f>
        <v>#REF!</v>
      </c>
      <c r="BE118" s="72" t="e">
        <f>団体登録内容!#REF!</f>
        <v>#REF!</v>
      </c>
    </row>
    <row r="119" spans="1:57" x14ac:dyDescent="0.15">
      <c r="A119" s="72" t="e">
        <f>団体登録内容!#REF!</f>
        <v>#REF!</v>
      </c>
      <c r="B119" s="72" t="e">
        <f>団体登録内容!#REF!</f>
        <v>#REF!</v>
      </c>
      <c r="C119" s="72" t="e">
        <f>団体登録内容!#REF!</f>
        <v>#REF!</v>
      </c>
      <c r="D119" s="72" t="e">
        <f>団体登録内容!#REF!</f>
        <v>#REF!</v>
      </c>
      <c r="E119" s="72" t="e">
        <f>団体登録内容!#REF!</f>
        <v>#REF!</v>
      </c>
      <c r="F119" s="72" t="e">
        <f>団体登録内容!#REF!</f>
        <v>#REF!</v>
      </c>
      <c r="G119" s="72" t="e">
        <f>団体登録内容!#REF!</f>
        <v>#REF!</v>
      </c>
      <c r="H119" s="72" t="e">
        <f>団体登録内容!#REF!</f>
        <v>#REF!</v>
      </c>
      <c r="I119" s="72" t="e">
        <f>団体登録内容!#REF!</f>
        <v>#REF!</v>
      </c>
      <c r="J119" s="72" t="e">
        <f>団体登録内容!#REF!</f>
        <v>#REF!</v>
      </c>
      <c r="K119" s="72" t="e">
        <f>団体登録内容!#REF!</f>
        <v>#REF!</v>
      </c>
      <c r="L119" s="72" t="e">
        <f>団体登録内容!#REF!</f>
        <v>#REF!</v>
      </c>
      <c r="M119" s="72" t="e">
        <f>団体登録内容!#REF!</f>
        <v>#REF!</v>
      </c>
      <c r="N119" s="72" t="e">
        <f>団体登録内容!#REF!</f>
        <v>#REF!</v>
      </c>
      <c r="O119" s="72" t="e">
        <f>団体登録内容!#REF!</f>
        <v>#REF!</v>
      </c>
      <c r="P119" s="72" t="e">
        <f>団体登録内容!#REF!</f>
        <v>#REF!</v>
      </c>
      <c r="Q119" s="72" t="e">
        <f>団体登録内容!#REF!</f>
        <v>#REF!</v>
      </c>
      <c r="R119" s="72" t="e">
        <f>団体登録内容!#REF!</f>
        <v>#REF!</v>
      </c>
      <c r="S119" s="72" t="e">
        <f>団体登録内容!#REF!</f>
        <v>#REF!</v>
      </c>
      <c r="T119" s="72" t="e">
        <f>団体登録内容!#REF!</f>
        <v>#REF!</v>
      </c>
      <c r="U119" s="72" t="e">
        <f>団体登録内容!#REF!</f>
        <v>#REF!</v>
      </c>
      <c r="V119" s="72" t="e">
        <f>団体登録内容!#REF!</f>
        <v>#REF!</v>
      </c>
      <c r="W119" s="72" t="e">
        <f>団体登録内容!#REF!</f>
        <v>#REF!</v>
      </c>
      <c r="X119" s="72" t="e">
        <f>団体登録内容!#REF!</f>
        <v>#REF!</v>
      </c>
      <c r="Y119" s="72" t="e">
        <f>団体登録内容!#REF!</f>
        <v>#REF!</v>
      </c>
      <c r="Z119" s="72" t="e">
        <f>団体登録内容!#REF!</f>
        <v>#REF!</v>
      </c>
      <c r="AA119" s="72" t="e">
        <f>団体登録内容!#REF!</f>
        <v>#REF!</v>
      </c>
      <c r="AB119" s="72" t="e">
        <f>団体登録内容!#REF!</f>
        <v>#REF!</v>
      </c>
      <c r="AC119" s="72" t="e">
        <f>団体登録内容!#REF!</f>
        <v>#REF!</v>
      </c>
      <c r="AD119" s="72" t="e">
        <f>団体登録内容!#REF!</f>
        <v>#REF!</v>
      </c>
      <c r="AE119" s="72" t="e">
        <f>団体登録内容!#REF!</f>
        <v>#REF!</v>
      </c>
      <c r="AF119" s="72" t="e">
        <f>団体登録内容!#REF!</f>
        <v>#REF!</v>
      </c>
      <c r="AG119" s="72" t="e">
        <f>団体登録内容!#REF!</f>
        <v>#REF!</v>
      </c>
      <c r="AH119" s="72" t="e">
        <f>団体登録内容!#REF!</f>
        <v>#REF!</v>
      </c>
      <c r="AI119" s="72" t="e">
        <f>団体登録内容!#REF!</f>
        <v>#REF!</v>
      </c>
      <c r="AJ119" s="72" t="e">
        <f>団体登録内容!#REF!</f>
        <v>#REF!</v>
      </c>
      <c r="AK119" s="72" t="e">
        <f>団体登録内容!#REF!</f>
        <v>#REF!</v>
      </c>
      <c r="AL119" s="72" t="e">
        <f>団体登録内容!#REF!</f>
        <v>#REF!</v>
      </c>
      <c r="AM119" s="72" t="e">
        <f>団体登録内容!#REF!</f>
        <v>#REF!</v>
      </c>
      <c r="AN119" s="72" t="e">
        <f>団体登録内容!#REF!</f>
        <v>#REF!</v>
      </c>
      <c r="AO119" s="72" t="e">
        <f>団体登録内容!#REF!</f>
        <v>#REF!</v>
      </c>
      <c r="AP119" s="72" t="e">
        <f>団体登録内容!#REF!</f>
        <v>#REF!</v>
      </c>
      <c r="AQ119" s="72" t="e">
        <f>団体登録内容!#REF!</f>
        <v>#REF!</v>
      </c>
      <c r="AR119" s="72" t="e">
        <f>団体登録内容!#REF!</f>
        <v>#REF!</v>
      </c>
      <c r="AS119" s="72" t="e">
        <f>団体登録内容!#REF!</f>
        <v>#REF!</v>
      </c>
      <c r="AT119" s="72" t="e">
        <f>団体登録内容!#REF!</f>
        <v>#REF!</v>
      </c>
      <c r="AU119" s="72" t="e">
        <f>団体登録内容!#REF!</f>
        <v>#REF!</v>
      </c>
      <c r="AV119" s="72" t="e">
        <f>団体登録内容!#REF!</f>
        <v>#REF!</v>
      </c>
      <c r="AW119" s="72" t="e">
        <f>団体登録内容!#REF!</f>
        <v>#REF!</v>
      </c>
      <c r="AX119" s="72" t="e">
        <f>団体登録内容!#REF!</f>
        <v>#REF!</v>
      </c>
      <c r="AY119" s="72" t="e">
        <f>団体登録内容!#REF!</f>
        <v>#REF!</v>
      </c>
      <c r="AZ119" s="72" t="e">
        <f>団体登録内容!#REF!</f>
        <v>#REF!</v>
      </c>
      <c r="BA119" s="72" t="e">
        <f>団体登録内容!#REF!</f>
        <v>#REF!</v>
      </c>
      <c r="BB119" s="72" t="e">
        <f>団体登録内容!#REF!</f>
        <v>#REF!</v>
      </c>
      <c r="BC119" s="72" t="e">
        <f>団体登録内容!#REF!</f>
        <v>#REF!</v>
      </c>
      <c r="BD119" s="72" t="e">
        <f>団体登録内容!#REF!</f>
        <v>#REF!</v>
      </c>
      <c r="BE119" s="72" t="e">
        <f>団体登録内容!#REF!</f>
        <v>#REF!</v>
      </c>
    </row>
    <row r="120" spans="1:57" x14ac:dyDescent="0.15">
      <c r="A120" s="72" t="e">
        <f>団体登録内容!#REF!</f>
        <v>#REF!</v>
      </c>
      <c r="B120" s="72" t="e">
        <f>団体登録内容!#REF!</f>
        <v>#REF!</v>
      </c>
      <c r="C120" s="72" t="e">
        <f>団体登録内容!#REF!</f>
        <v>#REF!</v>
      </c>
      <c r="D120" s="72" t="e">
        <f>団体登録内容!#REF!</f>
        <v>#REF!</v>
      </c>
      <c r="E120" s="72" t="e">
        <f>団体登録内容!#REF!</f>
        <v>#REF!</v>
      </c>
      <c r="F120" s="72" t="e">
        <f>団体登録内容!#REF!</f>
        <v>#REF!</v>
      </c>
      <c r="G120" s="72" t="e">
        <f>団体登録内容!#REF!</f>
        <v>#REF!</v>
      </c>
      <c r="H120" s="72" t="e">
        <f>団体登録内容!#REF!</f>
        <v>#REF!</v>
      </c>
      <c r="I120" s="72" t="e">
        <f>団体登録内容!#REF!</f>
        <v>#REF!</v>
      </c>
      <c r="J120" s="72" t="e">
        <f>団体登録内容!#REF!</f>
        <v>#REF!</v>
      </c>
      <c r="K120" s="72" t="e">
        <f>団体登録内容!#REF!</f>
        <v>#REF!</v>
      </c>
      <c r="L120" s="72" t="e">
        <f>団体登録内容!#REF!</f>
        <v>#REF!</v>
      </c>
      <c r="M120" s="72" t="e">
        <f>団体登録内容!#REF!</f>
        <v>#REF!</v>
      </c>
      <c r="N120" s="72" t="e">
        <f>団体登録内容!#REF!</f>
        <v>#REF!</v>
      </c>
      <c r="O120" s="72" t="e">
        <f>団体登録内容!#REF!</f>
        <v>#REF!</v>
      </c>
      <c r="P120" s="72" t="e">
        <f>団体登録内容!#REF!</f>
        <v>#REF!</v>
      </c>
      <c r="Q120" s="72" t="e">
        <f>団体登録内容!#REF!</f>
        <v>#REF!</v>
      </c>
      <c r="R120" s="72" t="e">
        <f>団体登録内容!#REF!</f>
        <v>#REF!</v>
      </c>
      <c r="S120" s="72" t="e">
        <f>団体登録内容!#REF!</f>
        <v>#REF!</v>
      </c>
      <c r="T120" s="72" t="e">
        <f>団体登録内容!#REF!</f>
        <v>#REF!</v>
      </c>
      <c r="U120" s="72" t="e">
        <f>団体登録内容!#REF!</f>
        <v>#REF!</v>
      </c>
      <c r="V120" s="72" t="e">
        <f>団体登録内容!#REF!</f>
        <v>#REF!</v>
      </c>
      <c r="W120" s="72" t="e">
        <f>団体登録内容!#REF!</f>
        <v>#REF!</v>
      </c>
      <c r="X120" s="72" t="e">
        <f>団体登録内容!#REF!</f>
        <v>#REF!</v>
      </c>
      <c r="Y120" s="72" t="e">
        <f>団体登録内容!#REF!</f>
        <v>#REF!</v>
      </c>
      <c r="Z120" s="72" t="e">
        <f>団体登録内容!#REF!</f>
        <v>#REF!</v>
      </c>
      <c r="AA120" s="72" t="e">
        <f>団体登録内容!#REF!</f>
        <v>#REF!</v>
      </c>
      <c r="AB120" s="72" t="e">
        <f>団体登録内容!#REF!</f>
        <v>#REF!</v>
      </c>
      <c r="AC120" s="72" t="e">
        <f>団体登録内容!#REF!</f>
        <v>#REF!</v>
      </c>
      <c r="AD120" s="72" t="e">
        <f>団体登録内容!#REF!</f>
        <v>#REF!</v>
      </c>
      <c r="AE120" s="72" t="e">
        <f>団体登録内容!#REF!</f>
        <v>#REF!</v>
      </c>
      <c r="AF120" s="72" t="e">
        <f>団体登録内容!#REF!</f>
        <v>#REF!</v>
      </c>
      <c r="AG120" s="72" t="e">
        <f>団体登録内容!#REF!</f>
        <v>#REF!</v>
      </c>
      <c r="AH120" s="72" t="e">
        <f>団体登録内容!#REF!</f>
        <v>#REF!</v>
      </c>
      <c r="AI120" s="72" t="e">
        <f>団体登録内容!#REF!</f>
        <v>#REF!</v>
      </c>
      <c r="AJ120" s="72" t="e">
        <f>団体登録内容!#REF!</f>
        <v>#REF!</v>
      </c>
      <c r="AK120" s="72" t="e">
        <f>団体登録内容!#REF!</f>
        <v>#REF!</v>
      </c>
      <c r="AL120" s="72" t="e">
        <f>団体登録内容!#REF!</f>
        <v>#REF!</v>
      </c>
      <c r="AM120" s="72" t="e">
        <f>団体登録内容!#REF!</f>
        <v>#REF!</v>
      </c>
      <c r="AN120" s="72" t="e">
        <f>団体登録内容!#REF!</f>
        <v>#REF!</v>
      </c>
      <c r="AO120" s="72" t="e">
        <f>団体登録内容!#REF!</f>
        <v>#REF!</v>
      </c>
      <c r="AP120" s="72" t="e">
        <f>団体登録内容!#REF!</f>
        <v>#REF!</v>
      </c>
      <c r="AQ120" s="72" t="e">
        <f>団体登録内容!#REF!</f>
        <v>#REF!</v>
      </c>
      <c r="AR120" s="72" t="e">
        <f>団体登録内容!#REF!</f>
        <v>#REF!</v>
      </c>
      <c r="AS120" s="72" t="e">
        <f>団体登録内容!#REF!</f>
        <v>#REF!</v>
      </c>
      <c r="AT120" s="72" t="e">
        <f>団体登録内容!#REF!</f>
        <v>#REF!</v>
      </c>
      <c r="AU120" s="72" t="e">
        <f>団体登録内容!#REF!</f>
        <v>#REF!</v>
      </c>
      <c r="AV120" s="72" t="e">
        <f>団体登録内容!#REF!</f>
        <v>#REF!</v>
      </c>
      <c r="AW120" s="72" t="e">
        <f>団体登録内容!#REF!</f>
        <v>#REF!</v>
      </c>
      <c r="AX120" s="72" t="e">
        <f>団体登録内容!#REF!</f>
        <v>#REF!</v>
      </c>
      <c r="AY120" s="72" t="e">
        <f>団体登録内容!#REF!</f>
        <v>#REF!</v>
      </c>
      <c r="AZ120" s="72" t="e">
        <f>団体登録内容!#REF!</f>
        <v>#REF!</v>
      </c>
      <c r="BA120" s="72" t="e">
        <f>団体登録内容!#REF!</f>
        <v>#REF!</v>
      </c>
      <c r="BB120" s="72" t="e">
        <f>団体登録内容!#REF!</f>
        <v>#REF!</v>
      </c>
      <c r="BC120" s="72" t="e">
        <f>団体登録内容!#REF!</f>
        <v>#REF!</v>
      </c>
      <c r="BD120" s="72" t="e">
        <f>団体登録内容!#REF!</f>
        <v>#REF!</v>
      </c>
      <c r="BE120" s="72" t="e">
        <f>団体登録内容!#REF!</f>
        <v>#REF!</v>
      </c>
    </row>
    <row r="121" spans="1:57" x14ac:dyDescent="0.15">
      <c r="A121" s="72" t="e">
        <f>団体登録内容!#REF!</f>
        <v>#REF!</v>
      </c>
      <c r="B121" s="72" t="e">
        <f>団体登録内容!#REF!</f>
        <v>#REF!</v>
      </c>
      <c r="C121" s="72" t="e">
        <f>団体登録内容!#REF!</f>
        <v>#REF!</v>
      </c>
      <c r="D121" s="72" t="e">
        <f>団体登録内容!#REF!</f>
        <v>#REF!</v>
      </c>
      <c r="E121" s="72" t="e">
        <f>団体登録内容!#REF!</f>
        <v>#REF!</v>
      </c>
      <c r="F121" s="72" t="e">
        <f>団体登録内容!#REF!</f>
        <v>#REF!</v>
      </c>
      <c r="G121" s="72" t="e">
        <f>団体登録内容!#REF!</f>
        <v>#REF!</v>
      </c>
      <c r="H121" s="72" t="e">
        <f>団体登録内容!#REF!</f>
        <v>#REF!</v>
      </c>
      <c r="I121" s="72" t="e">
        <f>団体登録内容!#REF!</f>
        <v>#REF!</v>
      </c>
      <c r="J121" s="72" t="e">
        <f>団体登録内容!#REF!</f>
        <v>#REF!</v>
      </c>
      <c r="K121" s="72" t="e">
        <f>団体登録内容!#REF!</f>
        <v>#REF!</v>
      </c>
      <c r="L121" s="72" t="e">
        <f>団体登録内容!#REF!</f>
        <v>#REF!</v>
      </c>
      <c r="M121" s="72" t="e">
        <f>団体登録内容!#REF!</f>
        <v>#REF!</v>
      </c>
      <c r="N121" s="72" t="e">
        <f>団体登録内容!#REF!</f>
        <v>#REF!</v>
      </c>
      <c r="O121" s="72" t="e">
        <f>団体登録内容!#REF!</f>
        <v>#REF!</v>
      </c>
      <c r="P121" s="72" t="e">
        <f>団体登録内容!#REF!</f>
        <v>#REF!</v>
      </c>
      <c r="Q121" s="72" t="e">
        <f>団体登録内容!#REF!</f>
        <v>#REF!</v>
      </c>
      <c r="R121" s="72" t="e">
        <f>団体登録内容!#REF!</f>
        <v>#REF!</v>
      </c>
      <c r="S121" s="72" t="e">
        <f>団体登録内容!#REF!</f>
        <v>#REF!</v>
      </c>
      <c r="T121" s="72" t="e">
        <f>団体登録内容!#REF!</f>
        <v>#REF!</v>
      </c>
      <c r="U121" s="72" t="e">
        <f>団体登録内容!#REF!</f>
        <v>#REF!</v>
      </c>
      <c r="V121" s="72" t="e">
        <f>団体登録内容!#REF!</f>
        <v>#REF!</v>
      </c>
      <c r="W121" s="72" t="e">
        <f>団体登録内容!#REF!</f>
        <v>#REF!</v>
      </c>
      <c r="X121" s="72" t="e">
        <f>団体登録内容!#REF!</f>
        <v>#REF!</v>
      </c>
      <c r="Y121" s="72" t="e">
        <f>団体登録内容!#REF!</f>
        <v>#REF!</v>
      </c>
      <c r="Z121" s="72" t="e">
        <f>団体登録内容!#REF!</f>
        <v>#REF!</v>
      </c>
      <c r="AA121" s="72" t="e">
        <f>団体登録内容!#REF!</f>
        <v>#REF!</v>
      </c>
      <c r="AB121" s="72" t="e">
        <f>団体登録内容!#REF!</f>
        <v>#REF!</v>
      </c>
      <c r="AC121" s="72" t="e">
        <f>団体登録内容!#REF!</f>
        <v>#REF!</v>
      </c>
      <c r="AD121" s="72" t="e">
        <f>団体登録内容!#REF!</f>
        <v>#REF!</v>
      </c>
      <c r="AE121" s="72" t="e">
        <f>団体登録内容!#REF!</f>
        <v>#REF!</v>
      </c>
      <c r="AF121" s="72" t="e">
        <f>団体登録内容!#REF!</f>
        <v>#REF!</v>
      </c>
      <c r="AG121" s="72" t="e">
        <f>団体登録内容!#REF!</f>
        <v>#REF!</v>
      </c>
      <c r="AH121" s="72" t="e">
        <f>団体登録内容!#REF!</f>
        <v>#REF!</v>
      </c>
      <c r="AI121" s="72" t="e">
        <f>団体登録内容!#REF!</f>
        <v>#REF!</v>
      </c>
      <c r="AJ121" s="72" t="e">
        <f>団体登録内容!#REF!</f>
        <v>#REF!</v>
      </c>
      <c r="AK121" s="72" t="e">
        <f>団体登録内容!#REF!</f>
        <v>#REF!</v>
      </c>
      <c r="AL121" s="72" t="e">
        <f>団体登録内容!#REF!</f>
        <v>#REF!</v>
      </c>
      <c r="AM121" s="72" t="e">
        <f>団体登録内容!#REF!</f>
        <v>#REF!</v>
      </c>
      <c r="AN121" s="72" t="e">
        <f>団体登録内容!#REF!</f>
        <v>#REF!</v>
      </c>
      <c r="AO121" s="72" t="e">
        <f>団体登録内容!#REF!</f>
        <v>#REF!</v>
      </c>
      <c r="AP121" s="72" t="e">
        <f>団体登録内容!#REF!</f>
        <v>#REF!</v>
      </c>
      <c r="AQ121" s="72" t="e">
        <f>団体登録内容!#REF!</f>
        <v>#REF!</v>
      </c>
      <c r="AR121" s="72" t="e">
        <f>団体登録内容!#REF!</f>
        <v>#REF!</v>
      </c>
      <c r="AS121" s="72" t="e">
        <f>団体登録内容!#REF!</f>
        <v>#REF!</v>
      </c>
      <c r="AT121" s="72" t="e">
        <f>団体登録内容!#REF!</f>
        <v>#REF!</v>
      </c>
      <c r="AU121" s="72" t="e">
        <f>団体登録内容!#REF!</f>
        <v>#REF!</v>
      </c>
      <c r="AV121" s="72" t="e">
        <f>団体登録内容!#REF!</f>
        <v>#REF!</v>
      </c>
      <c r="AW121" s="72" t="e">
        <f>団体登録内容!#REF!</f>
        <v>#REF!</v>
      </c>
      <c r="AX121" s="72" t="e">
        <f>団体登録内容!#REF!</f>
        <v>#REF!</v>
      </c>
      <c r="AY121" s="72" t="e">
        <f>団体登録内容!#REF!</f>
        <v>#REF!</v>
      </c>
      <c r="AZ121" s="72" t="e">
        <f>団体登録内容!#REF!</f>
        <v>#REF!</v>
      </c>
      <c r="BA121" s="72" t="e">
        <f>団体登録内容!#REF!</f>
        <v>#REF!</v>
      </c>
      <c r="BB121" s="72" t="e">
        <f>団体登録内容!#REF!</f>
        <v>#REF!</v>
      </c>
      <c r="BC121" s="72" t="e">
        <f>団体登録内容!#REF!</f>
        <v>#REF!</v>
      </c>
      <c r="BD121" s="72" t="e">
        <f>団体登録内容!#REF!</f>
        <v>#REF!</v>
      </c>
      <c r="BE121" s="72" t="e">
        <f>団体登録内容!#REF!</f>
        <v>#REF!</v>
      </c>
    </row>
    <row r="122" spans="1:57" x14ac:dyDescent="0.15">
      <c r="A122" s="72" t="e">
        <f>団体登録内容!#REF!</f>
        <v>#REF!</v>
      </c>
      <c r="B122" s="72" t="e">
        <f>団体登録内容!#REF!</f>
        <v>#REF!</v>
      </c>
      <c r="C122" s="72" t="e">
        <f>団体登録内容!#REF!</f>
        <v>#REF!</v>
      </c>
      <c r="D122" s="72" t="e">
        <f>団体登録内容!#REF!</f>
        <v>#REF!</v>
      </c>
      <c r="E122" s="72" t="e">
        <f>団体登録内容!#REF!</f>
        <v>#REF!</v>
      </c>
      <c r="F122" s="72" t="e">
        <f>団体登録内容!#REF!</f>
        <v>#REF!</v>
      </c>
      <c r="G122" s="72" t="e">
        <f>団体登録内容!#REF!</f>
        <v>#REF!</v>
      </c>
      <c r="H122" s="72" t="e">
        <f>団体登録内容!#REF!</f>
        <v>#REF!</v>
      </c>
      <c r="I122" s="72" t="e">
        <f>団体登録内容!#REF!</f>
        <v>#REF!</v>
      </c>
      <c r="J122" s="72" t="e">
        <f>団体登録内容!#REF!</f>
        <v>#REF!</v>
      </c>
      <c r="K122" s="72" t="e">
        <f>団体登録内容!#REF!</f>
        <v>#REF!</v>
      </c>
      <c r="L122" s="72" t="e">
        <f>団体登録内容!#REF!</f>
        <v>#REF!</v>
      </c>
      <c r="M122" s="72" t="e">
        <f>団体登録内容!#REF!</f>
        <v>#REF!</v>
      </c>
      <c r="N122" s="72" t="e">
        <f>団体登録内容!#REF!</f>
        <v>#REF!</v>
      </c>
      <c r="O122" s="72" t="e">
        <f>団体登録内容!#REF!</f>
        <v>#REF!</v>
      </c>
      <c r="P122" s="72" t="e">
        <f>団体登録内容!#REF!</f>
        <v>#REF!</v>
      </c>
      <c r="Q122" s="72" t="e">
        <f>団体登録内容!#REF!</f>
        <v>#REF!</v>
      </c>
      <c r="R122" s="72" t="e">
        <f>団体登録内容!#REF!</f>
        <v>#REF!</v>
      </c>
      <c r="S122" s="72" t="e">
        <f>団体登録内容!#REF!</f>
        <v>#REF!</v>
      </c>
      <c r="T122" s="72" t="e">
        <f>団体登録内容!#REF!</f>
        <v>#REF!</v>
      </c>
      <c r="U122" s="72" t="e">
        <f>団体登録内容!#REF!</f>
        <v>#REF!</v>
      </c>
      <c r="V122" s="72" t="e">
        <f>団体登録内容!#REF!</f>
        <v>#REF!</v>
      </c>
      <c r="W122" s="72" t="e">
        <f>団体登録内容!#REF!</f>
        <v>#REF!</v>
      </c>
      <c r="X122" s="72" t="e">
        <f>団体登録内容!#REF!</f>
        <v>#REF!</v>
      </c>
      <c r="Y122" s="72" t="e">
        <f>団体登録内容!#REF!</f>
        <v>#REF!</v>
      </c>
      <c r="Z122" s="72" t="e">
        <f>団体登録内容!#REF!</f>
        <v>#REF!</v>
      </c>
      <c r="AA122" s="72" t="e">
        <f>団体登録内容!#REF!</f>
        <v>#REF!</v>
      </c>
      <c r="AB122" s="72" t="e">
        <f>団体登録内容!#REF!</f>
        <v>#REF!</v>
      </c>
      <c r="AC122" s="72" t="e">
        <f>団体登録内容!#REF!</f>
        <v>#REF!</v>
      </c>
      <c r="AD122" s="72" t="e">
        <f>団体登録内容!#REF!</f>
        <v>#REF!</v>
      </c>
      <c r="AE122" s="72" t="e">
        <f>団体登録内容!#REF!</f>
        <v>#REF!</v>
      </c>
      <c r="AF122" s="72" t="e">
        <f>団体登録内容!#REF!</f>
        <v>#REF!</v>
      </c>
      <c r="AG122" s="72" t="e">
        <f>団体登録内容!#REF!</f>
        <v>#REF!</v>
      </c>
      <c r="AH122" s="72" t="e">
        <f>団体登録内容!#REF!</f>
        <v>#REF!</v>
      </c>
      <c r="AI122" s="72" t="e">
        <f>団体登録内容!#REF!</f>
        <v>#REF!</v>
      </c>
      <c r="AJ122" s="72" t="e">
        <f>団体登録内容!#REF!</f>
        <v>#REF!</v>
      </c>
      <c r="AK122" s="72" t="e">
        <f>団体登録内容!#REF!</f>
        <v>#REF!</v>
      </c>
      <c r="AL122" s="72" t="e">
        <f>団体登録内容!#REF!</f>
        <v>#REF!</v>
      </c>
      <c r="AM122" s="72" t="e">
        <f>団体登録内容!#REF!</f>
        <v>#REF!</v>
      </c>
      <c r="AN122" s="72" t="e">
        <f>団体登録内容!#REF!</f>
        <v>#REF!</v>
      </c>
      <c r="AO122" s="72" t="e">
        <f>団体登録内容!#REF!</f>
        <v>#REF!</v>
      </c>
      <c r="AP122" s="72" t="e">
        <f>団体登録内容!#REF!</f>
        <v>#REF!</v>
      </c>
      <c r="AQ122" s="72" t="e">
        <f>団体登録内容!#REF!</f>
        <v>#REF!</v>
      </c>
      <c r="AR122" s="72" t="e">
        <f>団体登録内容!#REF!</f>
        <v>#REF!</v>
      </c>
      <c r="AS122" s="72" t="e">
        <f>団体登録内容!#REF!</f>
        <v>#REF!</v>
      </c>
      <c r="AT122" s="72" t="e">
        <f>団体登録内容!#REF!</f>
        <v>#REF!</v>
      </c>
      <c r="AU122" s="72" t="e">
        <f>団体登録内容!#REF!</f>
        <v>#REF!</v>
      </c>
      <c r="AV122" s="72" t="e">
        <f>団体登録内容!#REF!</f>
        <v>#REF!</v>
      </c>
      <c r="AW122" s="72" t="e">
        <f>団体登録内容!#REF!</f>
        <v>#REF!</v>
      </c>
      <c r="AX122" s="72" t="e">
        <f>団体登録内容!#REF!</f>
        <v>#REF!</v>
      </c>
      <c r="AY122" s="72" t="e">
        <f>団体登録内容!#REF!</f>
        <v>#REF!</v>
      </c>
      <c r="AZ122" s="72" t="e">
        <f>団体登録内容!#REF!</f>
        <v>#REF!</v>
      </c>
      <c r="BA122" s="72" t="e">
        <f>団体登録内容!#REF!</f>
        <v>#REF!</v>
      </c>
      <c r="BB122" s="72" t="e">
        <f>団体登録内容!#REF!</f>
        <v>#REF!</v>
      </c>
      <c r="BC122" s="72" t="e">
        <f>団体登録内容!#REF!</f>
        <v>#REF!</v>
      </c>
      <c r="BD122" s="72" t="e">
        <f>団体登録内容!#REF!</f>
        <v>#REF!</v>
      </c>
      <c r="BE122" s="72" t="e">
        <f>団体登録内容!#REF!</f>
        <v>#REF!</v>
      </c>
    </row>
    <row r="123" spans="1:57" x14ac:dyDescent="0.15">
      <c r="A123" s="72" t="e">
        <f>団体登録内容!#REF!</f>
        <v>#REF!</v>
      </c>
      <c r="B123" s="72" t="e">
        <f>団体登録内容!#REF!</f>
        <v>#REF!</v>
      </c>
      <c r="C123" s="72" t="e">
        <f>団体登録内容!#REF!</f>
        <v>#REF!</v>
      </c>
      <c r="D123" s="72" t="e">
        <f>団体登録内容!#REF!</f>
        <v>#REF!</v>
      </c>
      <c r="E123" s="72" t="e">
        <f>団体登録内容!#REF!</f>
        <v>#REF!</v>
      </c>
      <c r="F123" s="72" t="e">
        <f>団体登録内容!#REF!</f>
        <v>#REF!</v>
      </c>
      <c r="G123" s="72" t="e">
        <f>団体登録内容!#REF!</f>
        <v>#REF!</v>
      </c>
      <c r="H123" s="72" t="e">
        <f>団体登録内容!#REF!</f>
        <v>#REF!</v>
      </c>
      <c r="I123" s="72" t="e">
        <f>団体登録内容!#REF!</f>
        <v>#REF!</v>
      </c>
      <c r="J123" s="72" t="e">
        <f>団体登録内容!#REF!</f>
        <v>#REF!</v>
      </c>
      <c r="K123" s="72" t="e">
        <f>団体登録内容!#REF!</f>
        <v>#REF!</v>
      </c>
      <c r="L123" s="72" t="e">
        <f>団体登録内容!#REF!</f>
        <v>#REF!</v>
      </c>
      <c r="M123" s="72" t="e">
        <f>団体登録内容!#REF!</f>
        <v>#REF!</v>
      </c>
      <c r="N123" s="72" t="e">
        <f>団体登録内容!#REF!</f>
        <v>#REF!</v>
      </c>
      <c r="O123" s="72" t="e">
        <f>団体登録内容!#REF!</f>
        <v>#REF!</v>
      </c>
      <c r="P123" s="72" t="e">
        <f>団体登録内容!#REF!</f>
        <v>#REF!</v>
      </c>
      <c r="Q123" s="72" t="e">
        <f>団体登録内容!#REF!</f>
        <v>#REF!</v>
      </c>
      <c r="R123" s="72" t="e">
        <f>団体登録内容!#REF!</f>
        <v>#REF!</v>
      </c>
      <c r="S123" s="72" t="e">
        <f>団体登録内容!#REF!</f>
        <v>#REF!</v>
      </c>
      <c r="T123" s="72" t="e">
        <f>団体登録内容!#REF!</f>
        <v>#REF!</v>
      </c>
      <c r="U123" s="72" t="e">
        <f>団体登録内容!#REF!</f>
        <v>#REF!</v>
      </c>
      <c r="V123" s="72" t="e">
        <f>団体登録内容!#REF!</f>
        <v>#REF!</v>
      </c>
      <c r="W123" s="72" t="e">
        <f>団体登録内容!#REF!</f>
        <v>#REF!</v>
      </c>
      <c r="X123" s="72" t="e">
        <f>団体登録内容!#REF!</f>
        <v>#REF!</v>
      </c>
      <c r="Y123" s="72" t="e">
        <f>団体登録内容!#REF!</f>
        <v>#REF!</v>
      </c>
      <c r="Z123" s="72" t="e">
        <f>団体登録内容!#REF!</f>
        <v>#REF!</v>
      </c>
      <c r="AA123" s="72" t="e">
        <f>団体登録内容!#REF!</f>
        <v>#REF!</v>
      </c>
      <c r="AB123" s="72" t="e">
        <f>団体登録内容!#REF!</f>
        <v>#REF!</v>
      </c>
      <c r="AC123" s="72" t="e">
        <f>団体登録内容!#REF!</f>
        <v>#REF!</v>
      </c>
      <c r="AD123" s="72" t="e">
        <f>団体登録内容!#REF!</f>
        <v>#REF!</v>
      </c>
      <c r="AE123" s="72" t="e">
        <f>団体登録内容!#REF!</f>
        <v>#REF!</v>
      </c>
      <c r="AF123" s="72" t="e">
        <f>団体登録内容!#REF!</f>
        <v>#REF!</v>
      </c>
      <c r="AG123" s="72" t="e">
        <f>団体登録内容!#REF!</f>
        <v>#REF!</v>
      </c>
      <c r="AH123" s="72" t="e">
        <f>団体登録内容!#REF!</f>
        <v>#REF!</v>
      </c>
      <c r="AI123" s="72" t="e">
        <f>団体登録内容!#REF!</f>
        <v>#REF!</v>
      </c>
      <c r="AJ123" s="72" t="e">
        <f>団体登録内容!#REF!</f>
        <v>#REF!</v>
      </c>
      <c r="AK123" s="72" t="e">
        <f>団体登録内容!#REF!</f>
        <v>#REF!</v>
      </c>
      <c r="AL123" s="72" t="e">
        <f>団体登録内容!#REF!</f>
        <v>#REF!</v>
      </c>
      <c r="AM123" s="72" t="e">
        <f>団体登録内容!#REF!</f>
        <v>#REF!</v>
      </c>
      <c r="AN123" s="72" t="e">
        <f>団体登録内容!#REF!</f>
        <v>#REF!</v>
      </c>
      <c r="AO123" s="72" t="e">
        <f>団体登録内容!#REF!</f>
        <v>#REF!</v>
      </c>
      <c r="AP123" s="72" t="e">
        <f>団体登録内容!#REF!</f>
        <v>#REF!</v>
      </c>
      <c r="AQ123" s="72" t="e">
        <f>団体登録内容!#REF!</f>
        <v>#REF!</v>
      </c>
      <c r="AR123" s="72" t="e">
        <f>団体登録内容!#REF!</f>
        <v>#REF!</v>
      </c>
      <c r="AS123" s="72" t="e">
        <f>団体登録内容!#REF!</f>
        <v>#REF!</v>
      </c>
      <c r="AT123" s="72" t="e">
        <f>団体登録内容!#REF!</f>
        <v>#REF!</v>
      </c>
      <c r="AU123" s="72" t="e">
        <f>団体登録内容!#REF!</f>
        <v>#REF!</v>
      </c>
      <c r="AV123" s="72" t="e">
        <f>団体登録内容!#REF!</f>
        <v>#REF!</v>
      </c>
      <c r="AW123" s="72" t="e">
        <f>団体登録内容!#REF!</f>
        <v>#REF!</v>
      </c>
      <c r="AX123" s="72" t="e">
        <f>団体登録内容!#REF!</f>
        <v>#REF!</v>
      </c>
      <c r="AY123" s="72" t="e">
        <f>団体登録内容!#REF!</f>
        <v>#REF!</v>
      </c>
      <c r="AZ123" s="72" t="e">
        <f>団体登録内容!#REF!</f>
        <v>#REF!</v>
      </c>
      <c r="BA123" s="72" t="e">
        <f>団体登録内容!#REF!</f>
        <v>#REF!</v>
      </c>
      <c r="BB123" s="72" t="e">
        <f>団体登録内容!#REF!</f>
        <v>#REF!</v>
      </c>
      <c r="BC123" s="72" t="e">
        <f>団体登録内容!#REF!</f>
        <v>#REF!</v>
      </c>
      <c r="BD123" s="72" t="e">
        <f>団体登録内容!#REF!</f>
        <v>#REF!</v>
      </c>
      <c r="BE123" s="72" t="e">
        <f>団体登録内容!#REF!</f>
        <v>#REF!</v>
      </c>
    </row>
    <row r="124" spans="1:57" x14ac:dyDescent="0.15">
      <c r="A124" s="72" t="e">
        <f>団体登録内容!#REF!</f>
        <v>#REF!</v>
      </c>
      <c r="B124" s="72" t="e">
        <f>団体登録内容!#REF!</f>
        <v>#REF!</v>
      </c>
      <c r="C124" s="72" t="e">
        <f>団体登録内容!#REF!</f>
        <v>#REF!</v>
      </c>
      <c r="D124" s="72" t="e">
        <f>団体登録内容!#REF!</f>
        <v>#REF!</v>
      </c>
      <c r="E124" s="72" t="e">
        <f>団体登録内容!#REF!</f>
        <v>#REF!</v>
      </c>
      <c r="F124" s="72" t="e">
        <f>団体登録内容!#REF!</f>
        <v>#REF!</v>
      </c>
      <c r="G124" s="72" t="e">
        <f>団体登録内容!#REF!</f>
        <v>#REF!</v>
      </c>
      <c r="H124" s="72" t="e">
        <f>団体登録内容!#REF!</f>
        <v>#REF!</v>
      </c>
      <c r="I124" s="72" t="e">
        <f>団体登録内容!#REF!</f>
        <v>#REF!</v>
      </c>
      <c r="J124" s="72" t="e">
        <f>団体登録内容!#REF!</f>
        <v>#REF!</v>
      </c>
      <c r="K124" s="72" t="e">
        <f>団体登録内容!#REF!</f>
        <v>#REF!</v>
      </c>
      <c r="L124" s="72" t="e">
        <f>団体登録内容!#REF!</f>
        <v>#REF!</v>
      </c>
      <c r="M124" s="72" t="e">
        <f>団体登録内容!#REF!</f>
        <v>#REF!</v>
      </c>
      <c r="N124" s="72" t="e">
        <f>団体登録内容!#REF!</f>
        <v>#REF!</v>
      </c>
      <c r="O124" s="72" t="e">
        <f>団体登録内容!#REF!</f>
        <v>#REF!</v>
      </c>
      <c r="P124" s="72" t="e">
        <f>団体登録内容!#REF!</f>
        <v>#REF!</v>
      </c>
      <c r="Q124" s="72" t="e">
        <f>団体登録内容!#REF!</f>
        <v>#REF!</v>
      </c>
      <c r="R124" s="72" t="e">
        <f>団体登録内容!#REF!</f>
        <v>#REF!</v>
      </c>
      <c r="S124" s="72" t="e">
        <f>団体登録内容!#REF!</f>
        <v>#REF!</v>
      </c>
      <c r="T124" s="72" t="e">
        <f>団体登録内容!#REF!</f>
        <v>#REF!</v>
      </c>
      <c r="U124" s="72" t="e">
        <f>団体登録内容!#REF!</f>
        <v>#REF!</v>
      </c>
      <c r="V124" s="72" t="e">
        <f>団体登録内容!#REF!</f>
        <v>#REF!</v>
      </c>
      <c r="W124" s="72" t="e">
        <f>団体登録内容!#REF!</f>
        <v>#REF!</v>
      </c>
      <c r="X124" s="72" t="e">
        <f>団体登録内容!#REF!</f>
        <v>#REF!</v>
      </c>
      <c r="Y124" s="72" t="e">
        <f>団体登録内容!#REF!</f>
        <v>#REF!</v>
      </c>
      <c r="Z124" s="72" t="e">
        <f>団体登録内容!#REF!</f>
        <v>#REF!</v>
      </c>
      <c r="AA124" s="72" t="e">
        <f>団体登録内容!#REF!</f>
        <v>#REF!</v>
      </c>
      <c r="AB124" s="72" t="e">
        <f>団体登録内容!#REF!</f>
        <v>#REF!</v>
      </c>
      <c r="AC124" s="72" t="e">
        <f>団体登録内容!#REF!</f>
        <v>#REF!</v>
      </c>
      <c r="AD124" s="72" t="e">
        <f>団体登録内容!#REF!</f>
        <v>#REF!</v>
      </c>
      <c r="AE124" s="72" t="e">
        <f>団体登録内容!#REF!</f>
        <v>#REF!</v>
      </c>
      <c r="AF124" s="72" t="e">
        <f>団体登録内容!#REF!</f>
        <v>#REF!</v>
      </c>
      <c r="AG124" s="72" t="e">
        <f>団体登録内容!#REF!</f>
        <v>#REF!</v>
      </c>
      <c r="AH124" s="72" t="e">
        <f>団体登録内容!#REF!</f>
        <v>#REF!</v>
      </c>
      <c r="AI124" s="72" t="e">
        <f>団体登録内容!#REF!</f>
        <v>#REF!</v>
      </c>
      <c r="AJ124" s="72" t="e">
        <f>団体登録内容!#REF!</f>
        <v>#REF!</v>
      </c>
      <c r="AK124" s="72" t="e">
        <f>団体登録内容!#REF!</f>
        <v>#REF!</v>
      </c>
      <c r="AL124" s="72" t="e">
        <f>団体登録内容!#REF!</f>
        <v>#REF!</v>
      </c>
      <c r="AM124" s="72" t="e">
        <f>団体登録内容!#REF!</f>
        <v>#REF!</v>
      </c>
      <c r="AN124" s="72" t="e">
        <f>団体登録内容!#REF!</f>
        <v>#REF!</v>
      </c>
      <c r="AO124" s="72" t="e">
        <f>団体登録内容!#REF!</f>
        <v>#REF!</v>
      </c>
      <c r="AP124" s="72" t="e">
        <f>団体登録内容!#REF!</f>
        <v>#REF!</v>
      </c>
      <c r="AQ124" s="72" t="e">
        <f>団体登録内容!#REF!</f>
        <v>#REF!</v>
      </c>
      <c r="AR124" s="72" t="e">
        <f>団体登録内容!#REF!</f>
        <v>#REF!</v>
      </c>
      <c r="AS124" s="72" t="e">
        <f>団体登録内容!#REF!</f>
        <v>#REF!</v>
      </c>
      <c r="AT124" s="72" t="e">
        <f>団体登録内容!#REF!</f>
        <v>#REF!</v>
      </c>
      <c r="AU124" s="72" t="e">
        <f>団体登録内容!#REF!</f>
        <v>#REF!</v>
      </c>
      <c r="AV124" s="72" t="e">
        <f>団体登録内容!#REF!</f>
        <v>#REF!</v>
      </c>
      <c r="AW124" s="72" t="e">
        <f>団体登録内容!#REF!</f>
        <v>#REF!</v>
      </c>
      <c r="AX124" s="72" t="e">
        <f>団体登録内容!#REF!</f>
        <v>#REF!</v>
      </c>
      <c r="AY124" s="72" t="e">
        <f>団体登録内容!#REF!</f>
        <v>#REF!</v>
      </c>
      <c r="AZ124" s="72" t="e">
        <f>団体登録内容!#REF!</f>
        <v>#REF!</v>
      </c>
      <c r="BA124" s="72" t="e">
        <f>団体登録内容!#REF!</f>
        <v>#REF!</v>
      </c>
      <c r="BB124" s="72" t="e">
        <f>団体登録内容!#REF!</f>
        <v>#REF!</v>
      </c>
      <c r="BC124" s="72" t="e">
        <f>団体登録内容!#REF!</f>
        <v>#REF!</v>
      </c>
      <c r="BD124" s="72" t="e">
        <f>団体登録内容!#REF!</f>
        <v>#REF!</v>
      </c>
      <c r="BE124" s="72" t="e">
        <f>団体登録内容!#REF!</f>
        <v>#REF!</v>
      </c>
    </row>
    <row r="125" spans="1:57" x14ac:dyDescent="0.15">
      <c r="A125" s="72" t="e">
        <f>団体登録内容!#REF!</f>
        <v>#REF!</v>
      </c>
      <c r="B125" s="72" t="e">
        <f>団体登録内容!#REF!</f>
        <v>#REF!</v>
      </c>
      <c r="C125" s="72" t="e">
        <f>団体登録内容!#REF!</f>
        <v>#REF!</v>
      </c>
      <c r="D125" s="72" t="e">
        <f>団体登録内容!#REF!</f>
        <v>#REF!</v>
      </c>
      <c r="E125" s="72" t="e">
        <f>団体登録内容!#REF!</f>
        <v>#REF!</v>
      </c>
      <c r="F125" s="72" t="e">
        <f>団体登録内容!#REF!</f>
        <v>#REF!</v>
      </c>
      <c r="G125" s="72" t="e">
        <f>団体登録内容!#REF!</f>
        <v>#REF!</v>
      </c>
      <c r="H125" s="72" t="e">
        <f>団体登録内容!#REF!</f>
        <v>#REF!</v>
      </c>
      <c r="I125" s="72" t="e">
        <f>団体登録内容!#REF!</f>
        <v>#REF!</v>
      </c>
      <c r="J125" s="72" t="e">
        <f>団体登録内容!#REF!</f>
        <v>#REF!</v>
      </c>
      <c r="K125" s="72" t="e">
        <f>団体登録内容!#REF!</f>
        <v>#REF!</v>
      </c>
      <c r="L125" s="72" t="e">
        <f>団体登録内容!#REF!</f>
        <v>#REF!</v>
      </c>
      <c r="M125" s="72" t="e">
        <f>団体登録内容!#REF!</f>
        <v>#REF!</v>
      </c>
      <c r="N125" s="72" t="e">
        <f>団体登録内容!#REF!</f>
        <v>#REF!</v>
      </c>
      <c r="O125" s="72" t="e">
        <f>団体登録内容!#REF!</f>
        <v>#REF!</v>
      </c>
      <c r="P125" s="72" t="e">
        <f>団体登録内容!#REF!</f>
        <v>#REF!</v>
      </c>
      <c r="Q125" s="72" t="e">
        <f>団体登録内容!#REF!</f>
        <v>#REF!</v>
      </c>
      <c r="R125" s="72" t="e">
        <f>団体登録内容!#REF!</f>
        <v>#REF!</v>
      </c>
      <c r="S125" s="72" t="e">
        <f>団体登録内容!#REF!</f>
        <v>#REF!</v>
      </c>
      <c r="T125" s="72" t="e">
        <f>団体登録内容!#REF!</f>
        <v>#REF!</v>
      </c>
      <c r="U125" s="72" t="e">
        <f>団体登録内容!#REF!</f>
        <v>#REF!</v>
      </c>
      <c r="V125" s="72" t="e">
        <f>団体登録内容!#REF!</f>
        <v>#REF!</v>
      </c>
      <c r="W125" s="72" t="e">
        <f>団体登録内容!#REF!</f>
        <v>#REF!</v>
      </c>
      <c r="X125" s="72" t="e">
        <f>団体登録内容!#REF!</f>
        <v>#REF!</v>
      </c>
      <c r="Y125" s="72" t="e">
        <f>団体登録内容!#REF!</f>
        <v>#REF!</v>
      </c>
      <c r="Z125" s="72" t="e">
        <f>団体登録内容!#REF!</f>
        <v>#REF!</v>
      </c>
      <c r="AA125" s="72" t="e">
        <f>団体登録内容!#REF!</f>
        <v>#REF!</v>
      </c>
      <c r="AB125" s="72" t="e">
        <f>団体登録内容!#REF!</f>
        <v>#REF!</v>
      </c>
      <c r="AC125" s="72" t="e">
        <f>団体登録内容!#REF!</f>
        <v>#REF!</v>
      </c>
      <c r="AD125" s="72" t="e">
        <f>団体登録内容!#REF!</f>
        <v>#REF!</v>
      </c>
      <c r="AE125" s="72" t="e">
        <f>団体登録内容!#REF!</f>
        <v>#REF!</v>
      </c>
      <c r="AF125" s="72" t="e">
        <f>団体登録内容!#REF!</f>
        <v>#REF!</v>
      </c>
      <c r="AG125" s="72" t="e">
        <f>団体登録内容!#REF!</f>
        <v>#REF!</v>
      </c>
      <c r="AH125" s="72" t="e">
        <f>団体登録内容!#REF!</f>
        <v>#REF!</v>
      </c>
      <c r="AI125" s="72" t="e">
        <f>団体登録内容!#REF!</f>
        <v>#REF!</v>
      </c>
      <c r="AJ125" s="72" t="e">
        <f>団体登録内容!#REF!</f>
        <v>#REF!</v>
      </c>
      <c r="AK125" s="72" t="e">
        <f>団体登録内容!#REF!</f>
        <v>#REF!</v>
      </c>
      <c r="AL125" s="72" t="e">
        <f>団体登録内容!#REF!</f>
        <v>#REF!</v>
      </c>
      <c r="AM125" s="72" t="e">
        <f>団体登録内容!#REF!</f>
        <v>#REF!</v>
      </c>
      <c r="AN125" s="72" t="e">
        <f>団体登録内容!#REF!</f>
        <v>#REF!</v>
      </c>
      <c r="AO125" s="72" t="e">
        <f>団体登録内容!#REF!</f>
        <v>#REF!</v>
      </c>
      <c r="AP125" s="72" t="e">
        <f>団体登録内容!#REF!</f>
        <v>#REF!</v>
      </c>
      <c r="AQ125" s="72" t="e">
        <f>団体登録内容!#REF!</f>
        <v>#REF!</v>
      </c>
      <c r="AR125" s="72" t="e">
        <f>団体登録内容!#REF!</f>
        <v>#REF!</v>
      </c>
      <c r="AS125" s="72" t="e">
        <f>団体登録内容!#REF!</f>
        <v>#REF!</v>
      </c>
      <c r="AT125" s="72" t="e">
        <f>団体登録内容!#REF!</f>
        <v>#REF!</v>
      </c>
      <c r="AU125" s="72" t="e">
        <f>団体登録内容!#REF!</f>
        <v>#REF!</v>
      </c>
      <c r="AV125" s="72" t="e">
        <f>団体登録内容!#REF!</f>
        <v>#REF!</v>
      </c>
      <c r="AW125" s="72" t="e">
        <f>団体登録内容!#REF!</f>
        <v>#REF!</v>
      </c>
      <c r="AX125" s="72" t="e">
        <f>団体登録内容!#REF!</f>
        <v>#REF!</v>
      </c>
      <c r="AY125" s="72" t="e">
        <f>団体登録内容!#REF!</f>
        <v>#REF!</v>
      </c>
      <c r="AZ125" s="72" t="e">
        <f>団体登録内容!#REF!</f>
        <v>#REF!</v>
      </c>
      <c r="BA125" s="72" t="e">
        <f>団体登録内容!#REF!</f>
        <v>#REF!</v>
      </c>
      <c r="BB125" s="72" t="e">
        <f>団体登録内容!#REF!</f>
        <v>#REF!</v>
      </c>
      <c r="BC125" s="72" t="e">
        <f>団体登録内容!#REF!</f>
        <v>#REF!</v>
      </c>
      <c r="BD125" s="72" t="e">
        <f>団体登録内容!#REF!</f>
        <v>#REF!</v>
      </c>
      <c r="BE125" s="72" t="e">
        <f>団体登録内容!#REF!</f>
        <v>#REF!</v>
      </c>
    </row>
    <row r="126" spans="1:57" x14ac:dyDescent="0.15">
      <c r="A126" s="72" t="e">
        <f>団体登録内容!#REF!</f>
        <v>#REF!</v>
      </c>
      <c r="B126" s="72" t="e">
        <f>団体登録内容!#REF!</f>
        <v>#REF!</v>
      </c>
      <c r="C126" s="72" t="e">
        <f>団体登録内容!#REF!</f>
        <v>#REF!</v>
      </c>
      <c r="D126" s="72" t="e">
        <f>団体登録内容!#REF!</f>
        <v>#REF!</v>
      </c>
      <c r="E126" s="72" t="e">
        <f>団体登録内容!#REF!</f>
        <v>#REF!</v>
      </c>
      <c r="F126" s="72" t="e">
        <f>団体登録内容!#REF!</f>
        <v>#REF!</v>
      </c>
      <c r="G126" s="72" t="e">
        <f>団体登録内容!#REF!</f>
        <v>#REF!</v>
      </c>
      <c r="H126" s="72" t="e">
        <f>団体登録内容!#REF!</f>
        <v>#REF!</v>
      </c>
      <c r="I126" s="72" t="e">
        <f>団体登録内容!#REF!</f>
        <v>#REF!</v>
      </c>
      <c r="J126" s="72" t="e">
        <f>団体登録内容!#REF!</f>
        <v>#REF!</v>
      </c>
      <c r="K126" s="72" t="e">
        <f>団体登録内容!#REF!</f>
        <v>#REF!</v>
      </c>
      <c r="L126" s="72" t="e">
        <f>団体登録内容!#REF!</f>
        <v>#REF!</v>
      </c>
      <c r="M126" s="72" t="e">
        <f>団体登録内容!#REF!</f>
        <v>#REF!</v>
      </c>
      <c r="N126" s="72" t="e">
        <f>団体登録内容!#REF!</f>
        <v>#REF!</v>
      </c>
      <c r="O126" s="72" t="e">
        <f>団体登録内容!#REF!</f>
        <v>#REF!</v>
      </c>
      <c r="P126" s="72" t="e">
        <f>団体登録内容!#REF!</f>
        <v>#REF!</v>
      </c>
      <c r="Q126" s="72" t="e">
        <f>団体登録内容!#REF!</f>
        <v>#REF!</v>
      </c>
      <c r="R126" s="72" t="e">
        <f>団体登録内容!#REF!</f>
        <v>#REF!</v>
      </c>
      <c r="S126" s="72" t="e">
        <f>団体登録内容!#REF!</f>
        <v>#REF!</v>
      </c>
      <c r="T126" s="72" t="e">
        <f>団体登録内容!#REF!</f>
        <v>#REF!</v>
      </c>
      <c r="U126" s="72" t="e">
        <f>団体登録内容!#REF!</f>
        <v>#REF!</v>
      </c>
      <c r="V126" s="72" t="e">
        <f>団体登録内容!#REF!</f>
        <v>#REF!</v>
      </c>
      <c r="W126" s="72" t="e">
        <f>団体登録内容!#REF!</f>
        <v>#REF!</v>
      </c>
      <c r="X126" s="72" t="e">
        <f>団体登録内容!#REF!</f>
        <v>#REF!</v>
      </c>
      <c r="Y126" s="72" t="e">
        <f>団体登録内容!#REF!</f>
        <v>#REF!</v>
      </c>
      <c r="Z126" s="72" t="e">
        <f>団体登録内容!#REF!</f>
        <v>#REF!</v>
      </c>
      <c r="AA126" s="72" t="e">
        <f>団体登録内容!#REF!</f>
        <v>#REF!</v>
      </c>
      <c r="AB126" s="72" t="e">
        <f>団体登録内容!#REF!</f>
        <v>#REF!</v>
      </c>
      <c r="AC126" s="72" t="e">
        <f>団体登録内容!#REF!</f>
        <v>#REF!</v>
      </c>
      <c r="AD126" s="72" t="e">
        <f>団体登録内容!#REF!</f>
        <v>#REF!</v>
      </c>
      <c r="AE126" s="72" t="e">
        <f>団体登録内容!#REF!</f>
        <v>#REF!</v>
      </c>
      <c r="AF126" s="72" t="e">
        <f>団体登録内容!#REF!</f>
        <v>#REF!</v>
      </c>
      <c r="AG126" s="72" t="e">
        <f>団体登録内容!#REF!</f>
        <v>#REF!</v>
      </c>
      <c r="AH126" s="72" t="e">
        <f>団体登録内容!#REF!</f>
        <v>#REF!</v>
      </c>
      <c r="AI126" s="72" t="e">
        <f>団体登録内容!#REF!</f>
        <v>#REF!</v>
      </c>
      <c r="AJ126" s="72" t="e">
        <f>団体登録内容!#REF!</f>
        <v>#REF!</v>
      </c>
      <c r="AK126" s="72" t="e">
        <f>団体登録内容!#REF!</f>
        <v>#REF!</v>
      </c>
      <c r="AL126" s="72" t="e">
        <f>団体登録内容!#REF!</f>
        <v>#REF!</v>
      </c>
      <c r="AM126" s="72" t="e">
        <f>団体登録内容!#REF!</f>
        <v>#REF!</v>
      </c>
      <c r="AN126" s="72" t="e">
        <f>団体登録内容!#REF!</f>
        <v>#REF!</v>
      </c>
      <c r="AO126" s="72" t="e">
        <f>団体登録内容!#REF!</f>
        <v>#REF!</v>
      </c>
      <c r="AP126" s="72" t="e">
        <f>団体登録内容!#REF!</f>
        <v>#REF!</v>
      </c>
      <c r="AQ126" s="72" t="e">
        <f>団体登録内容!#REF!</f>
        <v>#REF!</v>
      </c>
      <c r="AR126" s="72" t="e">
        <f>団体登録内容!#REF!</f>
        <v>#REF!</v>
      </c>
      <c r="AS126" s="72" t="e">
        <f>団体登録内容!#REF!</f>
        <v>#REF!</v>
      </c>
      <c r="AT126" s="72" t="e">
        <f>団体登録内容!#REF!</f>
        <v>#REF!</v>
      </c>
      <c r="AU126" s="72" t="e">
        <f>団体登録内容!#REF!</f>
        <v>#REF!</v>
      </c>
      <c r="AV126" s="72" t="e">
        <f>団体登録内容!#REF!</f>
        <v>#REF!</v>
      </c>
      <c r="AW126" s="72" t="e">
        <f>団体登録内容!#REF!</f>
        <v>#REF!</v>
      </c>
      <c r="AX126" s="72" t="e">
        <f>団体登録内容!#REF!</f>
        <v>#REF!</v>
      </c>
      <c r="AY126" s="72" t="e">
        <f>団体登録内容!#REF!</f>
        <v>#REF!</v>
      </c>
      <c r="AZ126" s="72" t="e">
        <f>団体登録内容!#REF!</f>
        <v>#REF!</v>
      </c>
      <c r="BA126" s="72" t="e">
        <f>団体登録内容!#REF!</f>
        <v>#REF!</v>
      </c>
      <c r="BB126" s="72" t="e">
        <f>団体登録内容!#REF!</f>
        <v>#REF!</v>
      </c>
      <c r="BC126" s="72" t="e">
        <f>団体登録内容!#REF!</f>
        <v>#REF!</v>
      </c>
      <c r="BD126" s="72" t="e">
        <f>団体登録内容!#REF!</f>
        <v>#REF!</v>
      </c>
      <c r="BE126" s="72" t="e">
        <f>団体登録内容!#REF!</f>
        <v>#REF!</v>
      </c>
    </row>
    <row r="127" spans="1:57" x14ac:dyDescent="0.15">
      <c r="A127" s="72" t="e">
        <f>団体登録内容!#REF!</f>
        <v>#REF!</v>
      </c>
      <c r="B127" s="72" t="e">
        <f>団体登録内容!#REF!</f>
        <v>#REF!</v>
      </c>
      <c r="C127" s="72" t="e">
        <f>団体登録内容!#REF!</f>
        <v>#REF!</v>
      </c>
      <c r="D127" s="72" t="e">
        <f>団体登録内容!#REF!</f>
        <v>#REF!</v>
      </c>
      <c r="E127" s="72" t="e">
        <f>団体登録内容!#REF!</f>
        <v>#REF!</v>
      </c>
      <c r="F127" s="72" t="e">
        <f>団体登録内容!#REF!</f>
        <v>#REF!</v>
      </c>
      <c r="G127" s="72" t="e">
        <f>団体登録内容!#REF!</f>
        <v>#REF!</v>
      </c>
      <c r="H127" s="72" t="e">
        <f>団体登録内容!#REF!</f>
        <v>#REF!</v>
      </c>
      <c r="I127" s="72" t="e">
        <f>団体登録内容!#REF!</f>
        <v>#REF!</v>
      </c>
      <c r="J127" s="72" t="e">
        <f>団体登録内容!#REF!</f>
        <v>#REF!</v>
      </c>
      <c r="K127" s="72" t="e">
        <f>団体登録内容!#REF!</f>
        <v>#REF!</v>
      </c>
      <c r="L127" s="72" t="e">
        <f>団体登録内容!#REF!</f>
        <v>#REF!</v>
      </c>
      <c r="M127" s="72" t="e">
        <f>団体登録内容!#REF!</f>
        <v>#REF!</v>
      </c>
      <c r="N127" s="72" t="e">
        <f>団体登録内容!#REF!</f>
        <v>#REF!</v>
      </c>
      <c r="O127" s="72" t="e">
        <f>団体登録内容!#REF!</f>
        <v>#REF!</v>
      </c>
      <c r="P127" s="72" t="e">
        <f>団体登録内容!#REF!</f>
        <v>#REF!</v>
      </c>
      <c r="Q127" s="72" t="e">
        <f>団体登録内容!#REF!</f>
        <v>#REF!</v>
      </c>
      <c r="R127" s="72" t="e">
        <f>団体登録内容!#REF!</f>
        <v>#REF!</v>
      </c>
      <c r="S127" s="72" t="e">
        <f>団体登録内容!#REF!</f>
        <v>#REF!</v>
      </c>
      <c r="T127" s="72" t="e">
        <f>団体登録内容!#REF!</f>
        <v>#REF!</v>
      </c>
      <c r="U127" s="72" t="e">
        <f>団体登録内容!#REF!</f>
        <v>#REF!</v>
      </c>
      <c r="V127" s="72" t="e">
        <f>団体登録内容!#REF!</f>
        <v>#REF!</v>
      </c>
      <c r="W127" s="72" t="e">
        <f>団体登録内容!#REF!</f>
        <v>#REF!</v>
      </c>
      <c r="X127" s="72" t="e">
        <f>団体登録内容!#REF!</f>
        <v>#REF!</v>
      </c>
      <c r="Y127" s="72" t="e">
        <f>団体登録内容!#REF!</f>
        <v>#REF!</v>
      </c>
      <c r="Z127" s="72" t="e">
        <f>団体登録内容!#REF!</f>
        <v>#REF!</v>
      </c>
      <c r="AA127" s="72" t="e">
        <f>団体登録内容!#REF!</f>
        <v>#REF!</v>
      </c>
      <c r="AB127" s="72" t="e">
        <f>団体登録内容!#REF!</f>
        <v>#REF!</v>
      </c>
      <c r="AC127" s="72" t="e">
        <f>団体登録内容!#REF!</f>
        <v>#REF!</v>
      </c>
      <c r="AD127" s="72" t="e">
        <f>団体登録内容!#REF!</f>
        <v>#REF!</v>
      </c>
      <c r="AE127" s="72" t="e">
        <f>団体登録内容!#REF!</f>
        <v>#REF!</v>
      </c>
      <c r="AF127" s="72" t="e">
        <f>団体登録内容!#REF!</f>
        <v>#REF!</v>
      </c>
      <c r="AG127" s="72" t="e">
        <f>団体登録内容!#REF!</f>
        <v>#REF!</v>
      </c>
      <c r="AH127" s="72" t="e">
        <f>団体登録内容!#REF!</f>
        <v>#REF!</v>
      </c>
      <c r="AI127" s="72" t="e">
        <f>団体登録内容!#REF!</f>
        <v>#REF!</v>
      </c>
      <c r="AJ127" s="72" t="e">
        <f>団体登録内容!#REF!</f>
        <v>#REF!</v>
      </c>
      <c r="AK127" s="72" t="e">
        <f>団体登録内容!#REF!</f>
        <v>#REF!</v>
      </c>
      <c r="AL127" s="72" t="e">
        <f>団体登録内容!#REF!</f>
        <v>#REF!</v>
      </c>
      <c r="AM127" s="72" t="e">
        <f>団体登録内容!#REF!</f>
        <v>#REF!</v>
      </c>
      <c r="AN127" s="72" t="e">
        <f>団体登録内容!#REF!</f>
        <v>#REF!</v>
      </c>
      <c r="AO127" s="72" t="e">
        <f>団体登録内容!#REF!</f>
        <v>#REF!</v>
      </c>
      <c r="AP127" s="72" t="e">
        <f>団体登録内容!#REF!</f>
        <v>#REF!</v>
      </c>
      <c r="AQ127" s="72" t="e">
        <f>団体登録内容!#REF!</f>
        <v>#REF!</v>
      </c>
      <c r="AR127" s="72" t="e">
        <f>団体登録内容!#REF!</f>
        <v>#REF!</v>
      </c>
      <c r="AS127" s="72" t="e">
        <f>団体登録内容!#REF!</f>
        <v>#REF!</v>
      </c>
      <c r="AT127" s="72" t="e">
        <f>団体登録内容!#REF!</f>
        <v>#REF!</v>
      </c>
      <c r="AU127" s="72" t="e">
        <f>団体登録内容!#REF!</f>
        <v>#REF!</v>
      </c>
      <c r="AV127" s="72" t="e">
        <f>団体登録内容!#REF!</f>
        <v>#REF!</v>
      </c>
      <c r="AW127" s="72" t="e">
        <f>団体登録内容!#REF!</f>
        <v>#REF!</v>
      </c>
      <c r="AX127" s="72" t="e">
        <f>団体登録内容!#REF!</f>
        <v>#REF!</v>
      </c>
      <c r="AY127" s="72" t="e">
        <f>団体登録内容!#REF!</f>
        <v>#REF!</v>
      </c>
      <c r="AZ127" s="72" t="e">
        <f>団体登録内容!#REF!</f>
        <v>#REF!</v>
      </c>
      <c r="BA127" s="72" t="e">
        <f>団体登録内容!#REF!</f>
        <v>#REF!</v>
      </c>
      <c r="BB127" s="72" t="e">
        <f>団体登録内容!#REF!</f>
        <v>#REF!</v>
      </c>
      <c r="BC127" s="72" t="e">
        <f>団体登録内容!#REF!</f>
        <v>#REF!</v>
      </c>
      <c r="BD127" s="72" t="e">
        <f>団体登録内容!#REF!</f>
        <v>#REF!</v>
      </c>
      <c r="BE127" s="72" t="e">
        <f>団体登録内容!#REF!</f>
        <v>#REF!</v>
      </c>
    </row>
    <row r="128" spans="1:57" x14ac:dyDescent="0.15">
      <c r="A128" s="72" t="e">
        <f>団体登録内容!#REF!</f>
        <v>#REF!</v>
      </c>
      <c r="B128" s="72" t="e">
        <f>団体登録内容!#REF!</f>
        <v>#REF!</v>
      </c>
      <c r="C128" s="72" t="e">
        <f>団体登録内容!#REF!</f>
        <v>#REF!</v>
      </c>
      <c r="D128" s="72" t="e">
        <f>団体登録内容!#REF!</f>
        <v>#REF!</v>
      </c>
      <c r="E128" s="72" t="e">
        <f>団体登録内容!#REF!</f>
        <v>#REF!</v>
      </c>
      <c r="F128" s="72" t="e">
        <f>団体登録内容!#REF!</f>
        <v>#REF!</v>
      </c>
      <c r="G128" s="72" t="e">
        <f>団体登録内容!#REF!</f>
        <v>#REF!</v>
      </c>
      <c r="H128" s="72" t="e">
        <f>団体登録内容!#REF!</f>
        <v>#REF!</v>
      </c>
      <c r="I128" s="72" t="e">
        <f>団体登録内容!#REF!</f>
        <v>#REF!</v>
      </c>
      <c r="J128" s="72" t="e">
        <f>団体登録内容!#REF!</f>
        <v>#REF!</v>
      </c>
      <c r="K128" s="72" t="e">
        <f>団体登録内容!#REF!</f>
        <v>#REF!</v>
      </c>
      <c r="L128" s="72" t="e">
        <f>団体登録内容!#REF!</f>
        <v>#REF!</v>
      </c>
      <c r="M128" s="72" t="e">
        <f>団体登録内容!#REF!</f>
        <v>#REF!</v>
      </c>
      <c r="N128" s="72" t="e">
        <f>団体登録内容!#REF!</f>
        <v>#REF!</v>
      </c>
      <c r="O128" s="72" t="e">
        <f>団体登録内容!#REF!</f>
        <v>#REF!</v>
      </c>
      <c r="P128" s="72" t="e">
        <f>団体登録内容!#REF!</f>
        <v>#REF!</v>
      </c>
      <c r="Q128" s="72" t="e">
        <f>団体登録内容!#REF!</f>
        <v>#REF!</v>
      </c>
      <c r="R128" s="72" t="e">
        <f>団体登録内容!#REF!</f>
        <v>#REF!</v>
      </c>
      <c r="S128" s="72" t="e">
        <f>団体登録内容!#REF!</f>
        <v>#REF!</v>
      </c>
      <c r="T128" s="72" t="e">
        <f>団体登録内容!#REF!</f>
        <v>#REF!</v>
      </c>
      <c r="U128" s="72" t="e">
        <f>団体登録内容!#REF!</f>
        <v>#REF!</v>
      </c>
      <c r="V128" s="72" t="e">
        <f>団体登録内容!#REF!</f>
        <v>#REF!</v>
      </c>
      <c r="W128" s="72" t="e">
        <f>団体登録内容!#REF!</f>
        <v>#REF!</v>
      </c>
      <c r="X128" s="72" t="e">
        <f>団体登録内容!#REF!</f>
        <v>#REF!</v>
      </c>
      <c r="Y128" s="72" t="e">
        <f>団体登録内容!#REF!</f>
        <v>#REF!</v>
      </c>
      <c r="Z128" s="72" t="e">
        <f>団体登録内容!#REF!</f>
        <v>#REF!</v>
      </c>
      <c r="AA128" s="72" t="e">
        <f>団体登録内容!#REF!</f>
        <v>#REF!</v>
      </c>
      <c r="AB128" s="72" t="e">
        <f>団体登録内容!#REF!</f>
        <v>#REF!</v>
      </c>
      <c r="AC128" s="72" t="e">
        <f>団体登録内容!#REF!</f>
        <v>#REF!</v>
      </c>
      <c r="AD128" s="72" t="e">
        <f>団体登録内容!#REF!</f>
        <v>#REF!</v>
      </c>
      <c r="AE128" s="72" t="e">
        <f>団体登録内容!#REF!</f>
        <v>#REF!</v>
      </c>
      <c r="AF128" s="72" t="e">
        <f>団体登録内容!#REF!</f>
        <v>#REF!</v>
      </c>
      <c r="AG128" s="72" t="e">
        <f>団体登録内容!#REF!</f>
        <v>#REF!</v>
      </c>
      <c r="AH128" s="72" t="e">
        <f>団体登録内容!#REF!</f>
        <v>#REF!</v>
      </c>
      <c r="AI128" s="72" t="e">
        <f>団体登録内容!#REF!</f>
        <v>#REF!</v>
      </c>
      <c r="AJ128" s="72" t="e">
        <f>団体登録内容!#REF!</f>
        <v>#REF!</v>
      </c>
      <c r="AK128" s="72" t="e">
        <f>団体登録内容!#REF!</f>
        <v>#REF!</v>
      </c>
      <c r="AL128" s="72" t="e">
        <f>団体登録内容!#REF!</f>
        <v>#REF!</v>
      </c>
      <c r="AM128" s="72" t="e">
        <f>団体登録内容!#REF!</f>
        <v>#REF!</v>
      </c>
      <c r="AN128" s="72" t="e">
        <f>団体登録内容!#REF!</f>
        <v>#REF!</v>
      </c>
      <c r="AO128" s="72" t="e">
        <f>団体登録内容!#REF!</f>
        <v>#REF!</v>
      </c>
      <c r="AP128" s="72" t="e">
        <f>団体登録内容!#REF!</f>
        <v>#REF!</v>
      </c>
      <c r="AQ128" s="72" t="e">
        <f>団体登録内容!#REF!</f>
        <v>#REF!</v>
      </c>
      <c r="AR128" s="72" t="e">
        <f>団体登録内容!#REF!</f>
        <v>#REF!</v>
      </c>
      <c r="AS128" s="72" t="e">
        <f>団体登録内容!#REF!</f>
        <v>#REF!</v>
      </c>
      <c r="AT128" s="72" t="e">
        <f>団体登録内容!#REF!</f>
        <v>#REF!</v>
      </c>
      <c r="AU128" s="72" t="e">
        <f>団体登録内容!#REF!</f>
        <v>#REF!</v>
      </c>
      <c r="AV128" s="72" t="e">
        <f>団体登録内容!#REF!</f>
        <v>#REF!</v>
      </c>
      <c r="AW128" s="72" t="e">
        <f>団体登録内容!#REF!</f>
        <v>#REF!</v>
      </c>
      <c r="AX128" s="72" t="e">
        <f>団体登録内容!#REF!</f>
        <v>#REF!</v>
      </c>
      <c r="AY128" s="72" t="e">
        <f>団体登録内容!#REF!</f>
        <v>#REF!</v>
      </c>
      <c r="AZ128" s="72" t="e">
        <f>団体登録内容!#REF!</f>
        <v>#REF!</v>
      </c>
      <c r="BA128" s="72" t="e">
        <f>団体登録内容!#REF!</f>
        <v>#REF!</v>
      </c>
      <c r="BB128" s="72" t="e">
        <f>団体登録内容!#REF!</f>
        <v>#REF!</v>
      </c>
      <c r="BC128" s="72" t="e">
        <f>団体登録内容!#REF!</f>
        <v>#REF!</v>
      </c>
      <c r="BD128" s="72" t="e">
        <f>団体登録内容!#REF!</f>
        <v>#REF!</v>
      </c>
      <c r="BE128" s="72" t="e">
        <f>団体登録内容!#REF!</f>
        <v>#REF!</v>
      </c>
    </row>
    <row r="129" spans="1:57" x14ac:dyDescent="0.15">
      <c r="A129" s="72" t="e">
        <f>団体登録内容!#REF!</f>
        <v>#REF!</v>
      </c>
      <c r="B129" s="72" t="e">
        <f>団体登録内容!#REF!</f>
        <v>#REF!</v>
      </c>
      <c r="C129" s="72" t="e">
        <f>団体登録内容!#REF!</f>
        <v>#REF!</v>
      </c>
      <c r="D129" s="72" t="e">
        <f>団体登録内容!#REF!</f>
        <v>#REF!</v>
      </c>
      <c r="E129" s="72" t="e">
        <f>団体登録内容!#REF!</f>
        <v>#REF!</v>
      </c>
      <c r="F129" s="72" t="e">
        <f>団体登録内容!#REF!</f>
        <v>#REF!</v>
      </c>
      <c r="G129" s="72" t="e">
        <f>団体登録内容!#REF!</f>
        <v>#REF!</v>
      </c>
      <c r="H129" s="72" t="e">
        <f>団体登録内容!#REF!</f>
        <v>#REF!</v>
      </c>
      <c r="I129" s="72" t="e">
        <f>団体登録内容!#REF!</f>
        <v>#REF!</v>
      </c>
      <c r="J129" s="72" t="e">
        <f>団体登録内容!#REF!</f>
        <v>#REF!</v>
      </c>
      <c r="K129" s="72" t="e">
        <f>団体登録内容!#REF!</f>
        <v>#REF!</v>
      </c>
      <c r="L129" s="72" t="e">
        <f>団体登録内容!#REF!</f>
        <v>#REF!</v>
      </c>
      <c r="M129" s="72" t="e">
        <f>団体登録内容!#REF!</f>
        <v>#REF!</v>
      </c>
      <c r="N129" s="72" t="e">
        <f>団体登録内容!#REF!</f>
        <v>#REF!</v>
      </c>
      <c r="O129" s="72" t="e">
        <f>団体登録内容!#REF!</f>
        <v>#REF!</v>
      </c>
      <c r="P129" s="72" t="e">
        <f>団体登録内容!#REF!</f>
        <v>#REF!</v>
      </c>
      <c r="Q129" s="72" t="e">
        <f>団体登録内容!#REF!</f>
        <v>#REF!</v>
      </c>
      <c r="R129" s="72" t="e">
        <f>団体登録内容!#REF!</f>
        <v>#REF!</v>
      </c>
      <c r="S129" s="72" t="e">
        <f>団体登録内容!#REF!</f>
        <v>#REF!</v>
      </c>
      <c r="T129" s="72" t="e">
        <f>団体登録内容!#REF!</f>
        <v>#REF!</v>
      </c>
      <c r="U129" s="72" t="e">
        <f>団体登録内容!#REF!</f>
        <v>#REF!</v>
      </c>
      <c r="V129" s="72" t="e">
        <f>団体登録内容!#REF!</f>
        <v>#REF!</v>
      </c>
      <c r="W129" s="72" t="e">
        <f>団体登録内容!#REF!</f>
        <v>#REF!</v>
      </c>
      <c r="X129" s="72" t="e">
        <f>団体登録内容!#REF!</f>
        <v>#REF!</v>
      </c>
      <c r="Y129" s="72" t="e">
        <f>団体登録内容!#REF!</f>
        <v>#REF!</v>
      </c>
      <c r="Z129" s="72" t="e">
        <f>団体登録内容!#REF!</f>
        <v>#REF!</v>
      </c>
      <c r="AA129" s="72" t="e">
        <f>団体登録内容!#REF!</f>
        <v>#REF!</v>
      </c>
      <c r="AB129" s="72" t="e">
        <f>団体登録内容!#REF!</f>
        <v>#REF!</v>
      </c>
      <c r="AC129" s="72" t="e">
        <f>団体登録内容!#REF!</f>
        <v>#REF!</v>
      </c>
      <c r="AD129" s="72" t="e">
        <f>団体登録内容!#REF!</f>
        <v>#REF!</v>
      </c>
      <c r="AE129" s="72" t="e">
        <f>団体登録内容!#REF!</f>
        <v>#REF!</v>
      </c>
      <c r="AF129" s="72" t="e">
        <f>団体登録内容!#REF!</f>
        <v>#REF!</v>
      </c>
      <c r="AG129" s="72" t="e">
        <f>団体登録内容!#REF!</f>
        <v>#REF!</v>
      </c>
      <c r="AH129" s="72" t="e">
        <f>団体登録内容!#REF!</f>
        <v>#REF!</v>
      </c>
      <c r="AI129" s="72" t="e">
        <f>団体登録内容!#REF!</f>
        <v>#REF!</v>
      </c>
      <c r="AJ129" s="72" t="e">
        <f>団体登録内容!#REF!</f>
        <v>#REF!</v>
      </c>
      <c r="AK129" s="72" t="e">
        <f>団体登録内容!#REF!</f>
        <v>#REF!</v>
      </c>
      <c r="AL129" s="72" t="e">
        <f>団体登録内容!#REF!</f>
        <v>#REF!</v>
      </c>
      <c r="AM129" s="72" t="e">
        <f>団体登録内容!#REF!</f>
        <v>#REF!</v>
      </c>
      <c r="AN129" s="72" t="e">
        <f>団体登録内容!#REF!</f>
        <v>#REF!</v>
      </c>
      <c r="AO129" s="72" t="e">
        <f>団体登録内容!#REF!</f>
        <v>#REF!</v>
      </c>
      <c r="AP129" s="72" t="e">
        <f>団体登録内容!#REF!</f>
        <v>#REF!</v>
      </c>
      <c r="AQ129" s="72" t="e">
        <f>団体登録内容!#REF!</f>
        <v>#REF!</v>
      </c>
      <c r="AR129" s="72" t="e">
        <f>団体登録内容!#REF!</f>
        <v>#REF!</v>
      </c>
      <c r="AS129" s="72" t="e">
        <f>団体登録内容!#REF!</f>
        <v>#REF!</v>
      </c>
      <c r="AT129" s="72" t="e">
        <f>団体登録内容!#REF!</f>
        <v>#REF!</v>
      </c>
      <c r="AU129" s="72" t="e">
        <f>団体登録内容!#REF!</f>
        <v>#REF!</v>
      </c>
      <c r="AV129" s="72" t="e">
        <f>団体登録内容!#REF!</f>
        <v>#REF!</v>
      </c>
      <c r="AW129" s="72" t="e">
        <f>団体登録内容!#REF!</f>
        <v>#REF!</v>
      </c>
      <c r="AX129" s="72" t="e">
        <f>団体登録内容!#REF!</f>
        <v>#REF!</v>
      </c>
      <c r="AY129" s="72" t="e">
        <f>団体登録内容!#REF!</f>
        <v>#REF!</v>
      </c>
      <c r="AZ129" s="72" t="e">
        <f>団体登録内容!#REF!</f>
        <v>#REF!</v>
      </c>
      <c r="BA129" s="72" t="e">
        <f>団体登録内容!#REF!</f>
        <v>#REF!</v>
      </c>
      <c r="BB129" s="72" t="e">
        <f>団体登録内容!#REF!</f>
        <v>#REF!</v>
      </c>
      <c r="BC129" s="72" t="e">
        <f>団体登録内容!#REF!</f>
        <v>#REF!</v>
      </c>
      <c r="BD129" s="72" t="e">
        <f>団体登録内容!#REF!</f>
        <v>#REF!</v>
      </c>
      <c r="BE129" s="72" t="e">
        <f>団体登録内容!#REF!</f>
        <v>#REF!</v>
      </c>
    </row>
    <row r="130" spans="1:57" x14ac:dyDescent="0.15">
      <c r="A130" s="72" t="e">
        <f>団体登録内容!#REF!</f>
        <v>#REF!</v>
      </c>
      <c r="B130" s="72" t="e">
        <f>団体登録内容!#REF!</f>
        <v>#REF!</v>
      </c>
      <c r="C130" s="72" t="e">
        <f>団体登録内容!#REF!</f>
        <v>#REF!</v>
      </c>
      <c r="D130" s="72" t="e">
        <f>団体登録内容!#REF!</f>
        <v>#REF!</v>
      </c>
      <c r="E130" s="72" t="e">
        <f>団体登録内容!#REF!</f>
        <v>#REF!</v>
      </c>
      <c r="F130" s="72" t="e">
        <f>団体登録内容!#REF!</f>
        <v>#REF!</v>
      </c>
      <c r="G130" s="72" t="e">
        <f>団体登録内容!#REF!</f>
        <v>#REF!</v>
      </c>
      <c r="H130" s="72" t="e">
        <f>団体登録内容!#REF!</f>
        <v>#REF!</v>
      </c>
      <c r="I130" s="72" t="e">
        <f>団体登録内容!#REF!</f>
        <v>#REF!</v>
      </c>
      <c r="J130" s="72" t="e">
        <f>団体登録内容!#REF!</f>
        <v>#REF!</v>
      </c>
      <c r="K130" s="72" t="e">
        <f>団体登録内容!#REF!</f>
        <v>#REF!</v>
      </c>
      <c r="L130" s="72" t="e">
        <f>団体登録内容!#REF!</f>
        <v>#REF!</v>
      </c>
      <c r="M130" s="72" t="e">
        <f>団体登録内容!#REF!</f>
        <v>#REF!</v>
      </c>
      <c r="N130" s="72" t="e">
        <f>団体登録内容!#REF!</f>
        <v>#REF!</v>
      </c>
      <c r="O130" s="72" t="e">
        <f>団体登録内容!#REF!</f>
        <v>#REF!</v>
      </c>
      <c r="P130" s="72" t="e">
        <f>団体登録内容!#REF!</f>
        <v>#REF!</v>
      </c>
      <c r="Q130" s="72" t="e">
        <f>団体登録内容!#REF!</f>
        <v>#REF!</v>
      </c>
      <c r="R130" s="72" t="e">
        <f>団体登録内容!#REF!</f>
        <v>#REF!</v>
      </c>
      <c r="S130" s="72" t="e">
        <f>団体登録内容!#REF!</f>
        <v>#REF!</v>
      </c>
      <c r="T130" s="72" t="e">
        <f>団体登録内容!#REF!</f>
        <v>#REF!</v>
      </c>
      <c r="U130" s="72" t="e">
        <f>団体登録内容!#REF!</f>
        <v>#REF!</v>
      </c>
      <c r="V130" s="72" t="e">
        <f>団体登録内容!#REF!</f>
        <v>#REF!</v>
      </c>
      <c r="W130" s="72" t="e">
        <f>団体登録内容!#REF!</f>
        <v>#REF!</v>
      </c>
      <c r="X130" s="72" t="e">
        <f>団体登録内容!#REF!</f>
        <v>#REF!</v>
      </c>
      <c r="Y130" s="72" t="e">
        <f>団体登録内容!#REF!</f>
        <v>#REF!</v>
      </c>
      <c r="Z130" s="72" t="e">
        <f>団体登録内容!#REF!</f>
        <v>#REF!</v>
      </c>
      <c r="AA130" s="72" t="e">
        <f>団体登録内容!#REF!</f>
        <v>#REF!</v>
      </c>
      <c r="AB130" s="72" t="e">
        <f>団体登録内容!#REF!</f>
        <v>#REF!</v>
      </c>
      <c r="AC130" s="72" t="e">
        <f>団体登録内容!#REF!</f>
        <v>#REF!</v>
      </c>
      <c r="AD130" s="72" t="e">
        <f>団体登録内容!#REF!</f>
        <v>#REF!</v>
      </c>
      <c r="AE130" s="72" t="e">
        <f>団体登録内容!#REF!</f>
        <v>#REF!</v>
      </c>
      <c r="AF130" s="72" t="e">
        <f>団体登録内容!#REF!</f>
        <v>#REF!</v>
      </c>
      <c r="AG130" s="72" t="e">
        <f>団体登録内容!#REF!</f>
        <v>#REF!</v>
      </c>
      <c r="AH130" s="72" t="e">
        <f>団体登録内容!#REF!</f>
        <v>#REF!</v>
      </c>
      <c r="AI130" s="72" t="e">
        <f>団体登録内容!#REF!</f>
        <v>#REF!</v>
      </c>
      <c r="AJ130" s="72" t="e">
        <f>団体登録内容!#REF!</f>
        <v>#REF!</v>
      </c>
      <c r="AK130" s="72" t="e">
        <f>団体登録内容!#REF!</f>
        <v>#REF!</v>
      </c>
      <c r="AL130" s="72" t="e">
        <f>団体登録内容!#REF!</f>
        <v>#REF!</v>
      </c>
      <c r="AM130" s="72" t="e">
        <f>団体登録内容!#REF!</f>
        <v>#REF!</v>
      </c>
      <c r="AN130" s="72" t="e">
        <f>団体登録内容!#REF!</f>
        <v>#REF!</v>
      </c>
      <c r="AO130" s="72" t="e">
        <f>団体登録内容!#REF!</f>
        <v>#REF!</v>
      </c>
      <c r="AP130" s="72" t="e">
        <f>団体登録内容!#REF!</f>
        <v>#REF!</v>
      </c>
      <c r="AQ130" s="72" t="e">
        <f>団体登録内容!#REF!</f>
        <v>#REF!</v>
      </c>
      <c r="AR130" s="72" t="e">
        <f>団体登録内容!#REF!</f>
        <v>#REF!</v>
      </c>
      <c r="AS130" s="72" t="e">
        <f>団体登録内容!#REF!</f>
        <v>#REF!</v>
      </c>
      <c r="AT130" s="72" t="e">
        <f>団体登録内容!#REF!</f>
        <v>#REF!</v>
      </c>
      <c r="AU130" s="72" t="e">
        <f>団体登録内容!#REF!</f>
        <v>#REF!</v>
      </c>
      <c r="AV130" s="72" t="e">
        <f>団体登録内容!#REF!</f>
        <v>#REF!</v>
      </c>
      <c r="AW130" s="72" t="e">
        <f>団体登録内容!#REF!</f>
        <v>#REF!</v>
      </c>
      <c r="AX130" s="72" t="e">
        <f>団体登録内容!#REF!</f>
        <v>#REF!</v>
      </c>
      <c r="AY130" s="72" t="e">
        <f>団体登録内容!#REF!</f>
        <v>#REF!</v>
      </c>
      <c r="AZ130" s="72" t="e">
        <f>団体登録内容!#REF!</f>
        <v>#REF!</v>
      </c>
      <c r="BA130" s="72" t="e">
        <f>団体登録内容!#REF!</f>
        <v>#REF!</v>
      </c>
      <c r="BB130" s="72" t="e">
        <f>団体登録内容!#REF!</f>
        <v>#REF!</v>
      </c>
      <c r="BC130" s="72" t="e">
        <f>団体登録内容!#REF!</f>
        <v>#REF!</v>
      </c>
      <c r="BD130" s="72" t="e">
        <f>団体登録内容!#REF!</f>
        <v>#REF!</v>
      </c>
      <c r="BE130" s="72" t="e">
        <f>団体登録内容!#REF!</f>
        <v>#REF!</v>
      </c>
    </row>
    <row r="131" spans="1:57" x14ac:dyDescent="0.15">
      <c r="A131" s="72" t="e">
        <f>団体登録内容!#REF!</f>
        <v>#REF!</v>
      </c>
      <c r="B131" s="72" t="e">
        <f>団体登録内容!#REF!</f>
        <v>#REF!</v>
      </c>
      <c r="C131" s="72" t="e">
        <f>団体登録内容!#REF!</f>
        <v>#REF!</v>
      </c>
      <c r="D131" s="72" t="e">
        <f>団体登録内容!#REF!</f>
        <v>#REF!</v>
      </c>
      <c r="E131" s="72" t="e">
        <f>団体登録内容!#REF!</f>
        <v>#REF!</v>
      </c>
      <c r="F131" s="72" t="e">
        <f>団体登録内容!#REF!</f>
        <v>#REF!</v>
      </c>
      <c r="G131" s="72" t="e">
        <f>団体登録内容!#REF!</f>
        <v>#REF!</v>
      </c>
      <c r="H131" s="72" t="e">
        <f>団体登録内容!#REF!</f>
        <v>#REF!</v>
      </c>
      <c r="I131" s="72" t="e">
        <f>団体登録内容!#REF!</f>
        <v>#REF!</v>
      </c>
      <c r="J131" s="72" t="e">
        <f>団体登録内容!#REF!</f>
        <v>#REF!</v>
      </c>
      <c r="K131" s="72" t="e">
        <f>団体登録内容!#REF!</f>
        <v>#REF!</v>
      </c>
      <c r="L131" s="72" t="e">
        <f>団体登録内容!#REF!</f>
        <v>#REF!</v>
      </c>
      <c r="M131" s="72" t="e">
        <f>団体登録内容!#REF!</f>
        <v>#REF!</v>
      </c>
      <c r="N131" s="72" t="e">
        <f>団体登録内容!#REF!</f>
        <v>#REF!</v>
      </c>
      <c r="O131" s="72" t="e">
        <f>団体登録内容!#REF!</f>
        <v>#REF!</v>
      </c>
      <c r="P131" s="72" t="e">
        <f>団体登録内容!#REF!</f>
        <v>#REF!</v>
      </c>
      <c r="Q131" s="72" t="e">
        <f>団体登録内容!#REF!</f>
        <v>#REF!</v>
      </c>
      <c r="R131" s="72" t="e">
        <f>団体登録内容!#REF!</f>
        <v>#REF!</v>
      </c>
      <c r="S131" s="72" t="e">
        <f>団体登録内容!#REF!</f>
        <v>#REF!</v>
      </c>
      <c r="T131" s="72" t="e">
        <f>団体登録内容!#REF!</f>
        <v>#REF!</v>
      </c>
      <c r="U131" s="72" t="e">
        <f>団体登録内容!#REF!</f>
        <v>#REF!</v>
      </c>
      <c r="V131" s="72" t="e">
        <f>団体登録内容!#REF!</f>
        <v>#REF!</v>
      </c>
      <c r="W131" s="72" t="e">
        <f>団体登録内容!#REF!</f>
        <v>#REF!</v>
      </c>
      <c r="X131" s="72" t="e">
        <f>団体登録内容!#REF!</f>
        <v>#REF!</v>
      </c>
      <c r="Y131" s="72" t="e">
        <f>団体登録内容!#REF!</f>
        <v>#REF!</v>
      </c>
      <c r="Z131" s="72" t="e">
        <f>団体登録内容!#REF!</f>
        <v>#REF!</v>
      </c>
      <c r="AA131" s="72" t="e">
        <f>団体登録内容!#REF!</f>
        <v>#REF!</v>
      </c>
      <c r="AB131" s="72" t="e">
        <f>団体登録内容!#REF!</f>
        <v>#REF!</v>
      </c>
      <c r="AC131" s="72" t="e">
        <f>団体登録内容!#REF!</f>
        <v>#REF!</v>
      </c>
      <c r="AD131" s="72" t="e">
        <f>団体登録内容!#REF!</f>
        <v>#REF!</v>
      </c>
      <c r="AE131" s="72" t="e">
        <f>団体登録内容!#REF!</f>
        <v>#REF!</v>
      </c>
      <c r="AF131" s="72" t="e">
        <f>団体登録内容!#REF!</f>
        <v>#REF!</v>
      </c>
      <c r="AG131" s="72" t="e">
        <f>団体登録内容!#REF!</f>
        <v>#REF!</v>
      </c>
      <c r="AH131" s="72" t="e">
        <f>団体登録内容!#REF!</f>
        <v>#REF!</v>
      </c>
      <c r="AI131" s="72" t="e">
        <f>団体登録内容!#REF!</f>
        <v>#REF!</v>
      </c>
      <c r="AJ131" s="72" t="e">
        <f>団体登録内容!#REF!</f>
        <v>#REF!</v>
      </c>
      <c r="AK131" s="72" t="e">
        <f>団体登録内容!#REF!</f>
        <v>#REF!</v>
      </c>
      <c r="AL131" s="72" t="e">
        <f>団体登録内容!#REF!</f>
        <v>#REF!</v>
      </c>
      <c r="AM131" s="72" t="e">
        <f>団体登録内容!#REF!</f>
        <v>#REF!</v>
      </c>
      <c r="AN131" s="72" t="e">
        <f>団体登録内容!#REF!</f>
        <v>#REF!</v>
      </c>
      <c r="AO131" s="72" t="e">
        <f>団体登録内容!#REF!</f>
        <v>#REF!</v>
      </c>
      <c r="AP131" s="72" t="e">
        <f>団体登録内容!#REF!</f>
        <v>#REF!</v>
      </c>
      <c r="AQ131" s="72" t="e">
        <f>団体登録内容!#REF!</f>
        <v>#REF!</v>
      </c>
      <c r="AR131" s="72" t="e">
        <f>団体登録内容!#REF!</f>
        <v>#REF!</v>
      </c>
      <c r="AS131" s="72" t="e">
        <f>団体登録内容!#REF!</f>
        <v>#REF!</v>
      </c>
      <c r="AT131" s="72" t="e">
        <f>団体登録内容!#REF!</f>
        <v>#REF!</v>
      </c>
      <c r="AU131" s="72" t="e">
        <f>団体登録内容!#REF!</f>
        <v>#REF!</v>
      </c>
      <c r="AV131" s="72" t="e">
        <f>団体登録内容!#REF!</f>
        <v>#REF!</v>
      </c>
      <c r="AW131" s="72" t="e">
        <f>団体登録内容!#REF!</f>
        <v>#REF!</v>
      </c>
      <c r="AX131" s="72" t="e">
        <f>団体登録内容!#REF!</f>
        <v>#REF!</v>
      </c>
      <c r="AY131" s="72" t="e">
        <f>団体登録内容!#REF!</f>
        <v>#REF!</v>
      </c>
      <c r="AZ131" s="72" t="e">
        <f>団体登録内容!#REF!</f>
        <v>#REF!</v>
      </c>
      <c r="BA131" s="72" t="e">
        <f>団体登録内容!#REF!</f>
        <v>#REF!</v>
      </c>
      <c r="BB131" s="72" t="e">
        <f>団体登録内容!#REF!</f>
        <v>#REF!</v>
      </c>
      <c r="BC131" s="72" t="e">
        <f>団体登録内容!#REF!</f>
        <v>#REF!</v>
      </c>
      <c r="BD131" s="72" t="e">
        <f>団体登録内容!#REF!</f>
        <v>#REF!</v>
      </c>
      <c r="BE131" s="72" t="e">
        <f>団体登録内容!#REF!</f>
        <v>#REF!</v>
      </c>
    </row>
    <row r="132" spans="1:57" x14ac:dyDescent="0.15">
      <c r="A132" s="72" t="e">
        <f>団体登録内容!#REF!</f>
        <v>#REF!</v>
      </c>
      <c r="B132" s="72" t="e">
        <f>団体登録内容!#REF!</f>
        <v>#REF!</v>
      </c>
      <c r="C132" s="72" t="e">
        <f>団体登録内容!#REF!</f>
        <v>#REF!</v>
      </c>
      <c r="D132" s="72" t="e">
        <f>団体登録内容!#REF!</f>
        <v>#REF!</v>
      </c>
      <c r="E132" s="72" t="e">
        <f>団体登録内容!#REF!</f>
        <v>#REF!</v>
      </c>
      <c r="F132" s="72" t="e">
        <f>団体登録内容!#REF!</f>
        <v>#REF!</v>
      </c>
      <c r="G132" s="72" t="e">
        <f>団体登録内容!#REF!</f>
        <v>#REF!</v>
      </c>
      <c r="H132" s="72" t="e">
        <f>団体登録内容!#REF!</f>
        <v>#REF!</v>
      </c>
      <c r="I132" s="72" t="e">
        <f>団体登録内容!#REF!</f>
        <v>#REF!</v>
      </c>
      <c r="J132" s="72" t="e">
        <f>団体登録内容!#REF!</f>
        <v>#REF!</v>
      </c>
      <c r="K132" s="72" t="e">
        <f>団体登録内容!#REF!</f>
        <v>#REF!</v>
      </c>
      <c r="L132" s="72" t="e">
        <f>団体登録内容!#REF!</f>
        <v>#REF!</v>
      </c>
      <c r="M132" s="72" t="e">
        <f>団体登録内容!#REF!</f>
        <v>#REF!</v>
      </c>
      <c r="N132" s="72" t="e">
        <f>団体登録内容!#REF!</f>
        <v>#REF!</v>
      </c>
      <c r="O132" s="72" t="e">
        <f>団体登録内容!#REF!</f>
        <v>#REF!</v>
      </c>
      <c r="P132" s="72" t="e">
        <f>団体登録内容!#REF!</f>
        <v>#REF!</v>
      </c>
      <c r="Q132" s="72" t="e">
        <f>団体登録内容!#REF!</f>
        <v>#REF!</v>
      </c>
      <c r="R132" s="72" t="e">
        <f>団体登録内容!#REF!</f>
        <v>#REF!</v>
      </c>
      <c r="S132" s="72" t="e">
        <f>団体登録内容!#REF!</f>
        <v>#REF!</v>
      </c>
      <c r="T132" s="72" t="e">
        <f>団体登録内容!#REF!</f>
        <v>#REF!</v>
      </c>
      <c r="U132" s="72" t="e">
        <f>団体登録内容!#REF!</f>
        <v>#REF!</v>
      </c>
      <c r="V132" s="72" t="e">
        <f>団体登録内容!#REF!</f>
        <v>#REF!</v>
      </c>
      <c r="W132" s="72" t="e">
        <f>団体登録内容!#REF!</f>
        <v>#REF!</v>
      </c>
      <c r="X132" s="72" t="e">
        <f>団体登録内容!#REF!</f>
        <v>#REF!</v>
      </c>
      <c r="Y132" s="72" t="e">
        <f>団体登録内容!#REF!</f>
        <v>#REF!</v>
      </c>
      <c r="Z132" s="72" t="e">
        <f>団体登録内容!#REF!</f>
        <v>#REF!</v>
      </c>
      <c r="AA132" s="72" t="e">
        <f>団体登録内容!#REF!</f>
        <v>#REF!</v>
      </c>
      <c r="AB132" s="72" t="e">
        <f>団体登録内容!#REF!</f>
        <v>#REF!</v>
      </c>
      <c r="AC132" s="72" t="e">
        <f>団体登録内容!#REF!</f>
        <v>#REF!</v>
      </c>
      <c r="AD132" s="72" t="e">
        <f>団体登録内容!#REF!</f>
        <v>#REF!</v>
      </c>
      <c r="AE132" s="72" t="e">
        <f>団体登録内容!#REF!</f>
        <v>#REF!</v>
      </c>
      <c r="AF132" s="72" t="e">
        <f>団体登録内容!#REF!</f>
        <v>#REF!</v>
      </c>
      <c r="AG132" s="72" t="e">
        <f>団体登録内容!#REF!</f>
        <v>#REF!</v>
      </c>
      <c r="AH132" s="72" t="e">
        <f>団体登録内容!#REF!</f>
        <v>#REF!</v>
      </c>
      <c r="AI132" s="72" t="e">
        <f>団体登録内容!#REF!</f>
        <v>#REF!</v>
      </c>
      <c r="AJ132" s="72" t="e">
        <f>団体登録内容!#REF!</f>
        <v>#REF!</v>
      </c>
      <c r="AK132" s="72" t="e">
        <f>団体登録内容!#REF!</f>
        <v>#REF!</v>
      </c>
      <c r="AL132" s="72" t="e">
        <f>団体登録内容!#REF!</f>
        <v>#REF!</v>
      </c>
      <c r="AM132" s="72" t="e">
        <f>団体登録内容!#REF!</f>
        <v>#REF!</v>
      </c>
      <c r="AN132" s="72" t="e">
        <f>団体登録内容!#REF!</f>
        <v>#REF!</v>
      </c>
      <c r="AO132" s="72" t="e">
        <f>団体登録内容!#REF!</f>
        <v>#REF!</v>
      </c>
      <c r="AP132" s="72" t="e">
        <f>団体登録内容!#REF!</f>
        <v>#REF!</v>
      </c>
      <c r="AQ132" s="72" t="e">
        <f>団体登録内容!#REF!</f>
        <v>#REF!</v>
      </c>
      <c r="AR132" s="72" t="e">
        <f>団体登録内容!#REF!</f>
        <v>#REF!</v>
      </c>
      <c r="AS132" s="72" t="e">
        <f>団体登録内容!#REF!</f>
        <v>#REF!</v>
      </c>
      <c r="AT132" s="72" t="e">
        <f>団体登録内容!#REF!</f>
        <v>#REF!</v>
      </c>
      <c r="AU132" s="72" t="e">
        <f>団体登録内容!#REF!</f>
        <v>#REF!</v>
      </c>
      <c r="AV132" s="72" t="e">
        <f>団体登録内容!#REF!</f>
        <v>#REF!</v>
      </c>
      <c r="AW132" s="72" t="e">
        <f>団体登録内容!#REF!</f>
        <v>#REF!</v>
      </c>
      <c r="AX132" s="72" t="e">
        <f>団体登録内容!#REF!</f>
        <v>#REF!</v>
      </c>
      <c r="AY132" s="72" t="e">
        <f>団体登録内容!#REF!</f>
        <v>#REF!</v>
      </c>
      <c r="AZ132" s="72" t="e">
        <f>団体登録内容!#REF!</f>
        <v>#REF!</v>
      </c>
      <c r="BA132" s="72" t="e">
        <f>団体登録内容!#REF!</f>
        <v>#REF!</v>
      </c>
      <c r="BB132" s="72" t="e">
        <f>団体登録内容!#REF!</f>
        <v>#REF!</v>
      </c>
      <c r="BC132" s="72" t="e">
        <f>団体登録内容!#REF!</f>
        <v>#REF!</v>
      </c>
      <c r="BD132" s="72" t="e">
        <f>団体登録内容!#REF!</f>
        <v>#REF!</v>
      </c>
      <c r="BE132" s="72" t="e">
        <f>団体登録内容!#REF!</f>
        <v>#REF!</v>
      </c>
    </row>
    <row r="133" spans="1:57" x14ac:dyDescent="0.15">
      <c r="A133" s="72" t="e">
        <f>団体登録内容!#REF!</f>
        <v>#REF!</v>
      </c>
      <c r="B133" s="72" t="e">
        <f>団体登録内容!#REF!</f>
        <v>#REF!</v>
      </c>
      <c r="C133" s="72" t="e">
        <f>団体登録内容!#REF!</f>
        <v>#REF!</v>
      </c>
      <c r="D133" s="72" t="e">
        <f>団体登録内容!#REF!</f>
        <v>#REF!</v>
      </c>
      <c r="E133" s="72" t="e">
        <f>団体登録内容!#REF!</f>
        <v>#REF!</v>
      </c>
      <c r="F133" s="72" t="e">
        <f>団体登録内容!#REF!</f>
        <v>#REF!</v>
      </c>
      <c r="G133" s="72" t="e">
        <f>団体登録内容!#REF!</f>
        <v>#REF!</v>
      </c>
      <c r="H133" s="72" t="e">
        <f>団体登録内容!#REF!</f>
        <v>#REF!</v>
      </c>
      <c r="I133" s="72" t="e">
        <f>団体登録内容!#REF!</f>
        <v>#REF!</v>
      </c>
      <c r="J133" s="72" t="e">
        <f>団体登録内容!#REF!</f>
        <v>#REF!</v>
      </c>
      <c r="K133" s="72" t="e">
        <f>団体登録内容!#REF!</f>
        <v>#REF!</v>
      </c>
      <c r="L133" s="72" t="e">
        <f>団体登録内容!#REF!</f>
        <v>#REF!</v>
      </c>
      <c r="M133" s="72" t="e">
        <f>団体登録内容!#REF!</f>
        <v>#REF!</v>
      </c>
      <c r="N133" s="72" t="e">
        <f>団体登録内容!#REF!</f>
        <v>#REF!</v>
      </c>
      <c r="O133" s="72" t="e">
        <f>団体登録内容!#REF!</f>
        <v>#REF!</v>
      </c>
      <c r="P133" s="72" t="e">
        <f>団体登録内容!#REF!</f>
        <v>#REF!</v>
      </c>
      <c r="Q133" s="72" t="e">
        <f>団体登録内容!#REF!</f>
        <v>#REF!</v>
      </c>
      <c r="R133" s="72" t="e">
        <f>団体登録内容!#REF!</f>
        <v>#REF!</v>
      </c>
      <c r="S133" s="72" t="e">
        <f>団体登録内容!#REF!</f>
        <v>#REF!</v>
      </c>
      <c r="T133" s="72" t="e">
        <f>団体登録内容!#REF!</f>
        <v>#REF!</v>
      </c>
      <c r="U133" s="72" t="e">
        <f>団体登録内容!#REF!</f>
        <v>#REF!</v>
      </c>
      <c r="V133" s="72" t="e">
        <f>団体登録内容!#REF!</f>
        <v>#REF!</v>
      </c>
      <c r="W133" s="72" t="e">
        <f>団体登録内容!#REF!</f>
        <v>#REF!</v>
      </c>
      <c r="X133" s="72" t="e">
        <f>団体登録内容!#REF!</f>
        <v>#REF!</v>
      </c>
      <c r="Y133" s="72" t="e">
        <f>団体登録内容!#REF!</f>
        <v>#REF!</v>
      </c>
      <c r="Z133" s="72" t="e">
        <f>団体登録内容!#REF!</f>
        <v>#REF!</v>
      </c>
      <c r="AA133" s="72" t="e">
        <f>団体登録内容!#REF!</f>
        <v>#REF!</v>
      </c>
      <c r="AB133" s="72" t="e">
        <f>団体登録内容!#REF!</f>
        <v>#REF!</v>
      </c>
      <c r="AC133" s="72" t="e">
        <f>団体登録内容!#REF!</f>
        <v>#REF!</v>
      </c>
      <c r="AD133" s="72" t="e">
        <f>団体登録内容!#REF!</f>
        <v>#REF!</v>
      </c>
      <c r="AE133" s="72" t="e">
        <f>団体登録内容!#REF!</f>
        <v>#REF!</v>
      </c>
      <c r="AF133" s="72" t="e">
        <f>団体登録内容!#REF!</f>
        <v>#REF!</v>
      </c>
      <c r="AG133" s="72" t="e">
        <f>団体登録内容!#REF!</f>
        <v>#REF!</v>
      </c>
      <c r="AH133" s="72" t="e">
        <f>団体登録内容!#REF!</f>
        <v>#REF!</v>
      </c>
      <c r="AI133" s="72" t="e">
        <f>団体登録内容!#REF!</f>
        <v>#REF!</v>
      </c>
      <c r="AJ133" s="72" t="e">
        <f>団体登録内容!#REF!</f>
        <v>#REF!</v>
      </c>
      <c r="AK133" s="72" t="e">
        <f>団体登録内容!#REF!</f>
        <v>#REF!</v>
      </c>
      <c r="AL133" s="72" t="e">
        <f>団体登録内容!#REF!</f>
        <v>#REF!</v>
      </c>
      <c r="AM133" s="72" t="e">
        <f>団体登録内容!#REF!</f>
        <v>#REF!</v>
      </c>
      <c r="AN133" s="72" t="e">
        <f>団体登録内容!#REF!</f>
        <v>#REF!</v>
      </c>
      <c r="AO133" s="72" t="e">
        <f>団体登録内容!#REF!</f>
        <v>#REF!</v>
      </c>
      <c r="AP133" s="72" t="e">
        <f>団体登録内容!#REF!</f>
        <v>#REF!</v>
      </c>
      <c r="AQ133" s="72" t="e">
        <f>団体登録内容!#REF!</f>
        <v>#REF!</v>
      </c>
      <c r="AR133" s="72" t="e">
        <f>団体登録内容!#REF!</f>
        <v>#REF!</v>
      </c>
      <c r="AS133" s="72" t="e">
        <f>団体登録内容!#REF!</f>
        <v>#REF!</v>
      </c>
      <c r="AT133" s="72" t="e">
        <f>団体登録内容!#REF!</f>
        <v>#REF!</v>
      </c>
      <c r="AU133" s="72" t="e">
        <f>団体登録内容!#REF!</f>
        <v>#REF!</v>
      </c>
      <c r="AV133" s="72" t="e">
        <f>団体登録内容!#REF!</f>
        <v>#REF!</v>
      </c>
      <c r="AW133" s="72" t="e">
        <f>団体登録内容!#REF!</f>
        <v>#REF!</v>
      </c>
      <c r="AX133" s="72" t="e">
        <f>団体登録内容!#REF!</f>
        <v>#REF!</v>
      </c>
      <c r="AY133" s="72" t="e">
        <f>団体登録内容!#REF!</f>
        <v>#REF!</v>
      </c>
      <c r="AZ133" s="72" t="e">
        <f>団体登録内容!#REF!</f>
        <v>#REF!</v>
      </c>
      <c r="BA133" s="72" t="e">
        <f>団体登録内容!#REF!</f>
        <v>#REF!</v>
      </c>
      <c r="BB133" s="72" t="e">
        <f>団体登録内容!#REF!</f>
        <v>#REF!</v>
      </c>
      <c r="BC133" s="72" t="e">
        <f>団体登録内容!#REF!</f>
        <v>#REF!</v>
      </c>
      <c r="BD133" s="72" t="e">
        <f>団体登録内容!#REF!</f>
        <v>#REF!</v>
      </c>
      <c r="BE133" s="72" t="e">
        <f>団体登録内容!#REF!</f>
        <v>#REF!</v>
      </c>
    </row>
    <row r="134" spans="1:57" x14ac:dyDescent="0.15">
      <c r="A134" s="72" t="e">
        <f>団体登録内容!#REF!</f>
        <v>#REF!</v>
      </c>
      <c r="B134" s="72" t="e">
        <f>団体登録内容!#REF!</f>
        <v>#REF!</v>
      </c>
      <c r="C134" s="72" t="e">
        <f>団体登録内容!#REF!</f>
        <v>#REF!</v>
      </c>
      <c r="D134" s="72" t="e">
        <f>団体登録内容!#REF!</f>
        <v>#REF!</v>
      </c>
      <c r="E134" s="72" t="e">
        <f>団体登録内容!#REF!</f>
        <v>#REF!</v>
      </c>
      <c r="F134" s="72" t="e">
        <f>団体登録内容!#REF!</f>
        <v>#REF!</v>
      </c>
      <c r="G134" s="72" t="e">
        <f>団体登録内容!#REF!</f>
        <v>#REF!</v>
      </c>
      <c r="H134" s="72" t="e">
        <f>団体登録内容!#REF!</f>
        <v>#REF!</v>
      </c>
      <c r="I134" s="72" t="e">
        <f>団体登録内容!#REF!</f>
        <v>#REF!</v>
      </c>
      <c r="J134" s="72" t="e">
        <f>団体登録内容!#REF!</f>
        <v>#REF!</v>
      </c>
      <c r="K134" s="72" t="e">
        <f>団体登録内容!#REF!</f>
        <v>#REF!</v>
      </c>
      <c r="L134" s="72" t="e">
        <f>団体登録内容!#REF!</f>
        <v>#REF!</v>
      </c>
      <c r="M134" s="72" t="e">
        <f>団体登録内容!#REF!</f>
        <v>#REF!</v>
      </c>
      <c r="N134" s="72" t="e">
        <f>団体登録内容!#REF!</f>
        <v>#REF!</v>
      </c>
      <c r="O134" s="72" t="e">
        <f>団体登録内容!#REF!</f>
        <v>#REF!</v>
      </c>
      <c r="P134" s="72" t="e">
        <f>団体登録内容!#REF!</f>
        <v>#REF!</v>
      </c>
      <c r="Q134" s="72" t="e">
        <f>団体登録内容!#REF!</f>
        <v>#REF!</v>
      </c>
      <c r="R134" s="72" t="e">
        <f>団体登録内容!#REF!</f>
        <v>#REF!</v>
      </c>
      <c r="S134" s="72" t="e">
        <f>団体登録内容!#REF!</f>
        <v>#REF!</v>
      </c>
      <c r="T134" s="72" t="e">
        <f>団体登録内容!#REF!</f>
        <v>#REF!</v>
      </c>
      <c r="U134" s="72" t="e">
        <f>団体登録内容!#REF!</f>
        <v>#REF!</v>
      </c>
      <c r="V134" s="72" t="e">
        <f>団体登録内容!#REF!</f>
        <v>#REF!</v>
      </c>
      <c r="W134" s="72" t="e">
        <f>団体登録内容!#REF!</f>
        <v>#REF!</v>
      </c>
      <c r="X134" s="72" t="e">
        <f>団体登録内容!#REF!</f>
        <v>#REF!</v>
      </c>
      <c r="Y134" s="72" t="e">
        <f>団体登録内容!#REF!</f>
        <v>#REF!</v>
      </c>
      <c r="Z134" s="72" t="e">
        <f>団体登録内容!#REF!</f>
        <v>#REF!</v>
      </c>
      <c r="AA134" s="72" t="e">
        <f>団体登録内容!#REF!</f>
        <v>#REF!</v>
      </c>
      <c r="AB134" s="72" t="e">
        <f>団体登録内容!#REF!</f>
        <v>#REF!</v>
      </c>
      <c r="AC134" s="72" t="e">
        <f>団体登録内容!#REF!</f>
        <v>#REF!</v>
      </c>
      <c r="AD134" s="72" t="e">
        <f>団体登録内容!#REF!</f>
        <v>#REF!</v>
      </c>
      <c r="AE134" s="72" t="e">
        <f>団体登録内容!#REF!</f>
        <v>#REF!</v>
      </c>
      <c r="AF134" s="72" t="e">
        <f>団体登録内容!#REF!</f>
        <v>#REF!</v>
      </c>
      <c r="AG134" s="72" t="e">
        <f>団体登録内容!#REF!</f>
        <v>#REF!</v>
      </c>
      <c r="AH134" s="72" t="e">
        <f>団体登録内容!#REF!</f>
        <v>#REF!</v>
      </c>
      <c r="AI134" s="72" t="e">
        <f>団体登録内容!#REF!</f>
        <v>#REF!</v>
      </c>
      <c r="AJ134" s="72" t="e">
        <f>団体登録内容!#REF!</f>
        <v>#REF!</v>
      </c>
      <c r="AK134" s="72" t="e">
        <f>団体登録内容!#REF!</f>
        <v>#REF!</v>
      </c>
      <c r="AL134" s="72" t="e">
        <f>団体登録内容!#REF!</f>
        <v>#REF!</v>
      </c>
      <c r="AM134" s="72" t="e">
        <f>団体登録内容!#REF!</f>
        <v>#REF!</v>
      </c>
      <c r="AN134" s="72" t="e">
        <f>団体登録内容!#REF!</f>
        <v>#REF!</v>
      </c>
      <c r="AO134" s="72" t="e">
        <f>団体登録内容!#REF!</f>
        <v>#REF!</v>
      </c>
      <c r="AP134" s="72" t="e">
        <f>団体登録内容!#REF!</f>
        <v>#REF!</v>
      </c>
      <c r="AQ134" s="72" t="e">
        <f>団体登録内容!#REF!</f>
        <v>#REF!</v>
      </c>
      <c r="AR134" s="72" t="e">
        <f>団体登録内容!#REF!</f>
        <v>#REF!</v>
      </c>
      <c r="AS134" s="72" t="e">
        <f>団体登録内容!#REF!</f>
        <v>#REF!</v>
      </c>
      <c r="AT134" s="72" t="e">
        <f>団体登録内容!#REF!</f>
        <v>#REF!</v>
      </c>
      <c r="AU134" s="72" t="e">
        <f>団体登録内容!#REF!</f>
        <v>#REF!</v>
      </c>
      <c r="AV134" s="72" t="e">
        <f>団体登録内容!#REF!</f>
        <v>#REF!</v>
      </c>
      <c r="AW134" s="72" t="e">
        <f>団体登録内容!#REF!</f>
        <v>#REF!</v>
      </c>
      <c r="AX134" s="72" t="e">
        <f>団体登録内容!#REF!</f>
        <v>#REF!</v>
      </c>
      <c r="AY134" s="72" t="e">
        <f>団体登録内容!#REF!</f>
        <v>#REF!</v>
      </c>
      <c r="AZ134" s="72" t="e">
        <f>団体登録内容!#REF!</f>
        <v>#REF!</v>
      </c>
      <c r="BA134" s="72" t="e">
        <f>団体登録内容!#REF!</f>
        <v>#REF!</v>
      </c>
      <c r="BB134" s="72" t="e">
        <f>団体登録内容!#REF!</f>
        <v>#REF!</v>
      </c>
      <c r="BC134" s="72" t="e">
        <f>団体登録内容!#REF!</f>
        <v>#REF!</v>
      </c>
      <c r="BD134" s="72" t="e">
        <f>団体登録内容!#REF!</f>
        <v>#REF!</v>
      </c>
      <c r="BE134" s="72" t="e">
        <f>団体登録内容!#REF!</f>
        <v>#REF!</v>
      </c>
    </row>
    <row r="135" spans="1:57" x14ac:dyDescent="0.15">
      <c r="A135" s="72" t="e">
        <f>団体登録内容!#REF!</f>
        <v>#REF!</v>
      </c>
      <c r="B135" s="72" t="e">
        <f>団体登録内容!#REF!</f>
        <v>#REF!</v>
      </c>
      <c r="C135" s="72" t="e">
        <f>団体登録内容!#REF!</f>
        <v>#REF!</v>
      </c>
      <c r="D135" s="72" t="e">
        <f>団体登録内容!#REF!</f>
        <v>#REF!</v>
      </c>
      <c r="E135" s="72" t="e">
        <f>団体登録内容!#REF!</f>
        <v>#REF!</v>
      </c>
      <c r="F135" s="72" t="e">
        <f>団体登録内容!#REF!</f>
        <v>#REF!</v>
      </c>
      <c r="G135" s="72" t="e">
        <f>団体登録内容!#REF!</f>
        <v>#REF!</v>
      </c>
      <c r="H135" s="72" t="e">
        <f>団体登録内容!#REF!</f>
        <v>#REF!</v>
      </c>
      <c r="I135" s="72" t="e">
        <f>団体登録内容!#REF!</f>
        <v>#REF!</v>
      </c>
      <c r="J135" s="72" t="e">
        <f>団体登録内容!#REF!</f>
        <v>#REF!</v>
      </c>
      <c r="K135" s="72" t="e">
        <f>団体登録内容!#REF!</f>
        <v>#REF!</v>
      </c>
      <c r="L135" s="72" t="e">
        <f>団体登録内容!#REF!</f>
        <v>#REF!</v>
      </c>
      <c r="M135" s="72" t="e">
        <f>団体登録内容!#REF!</f>
        <v>#REF!</v>
      </c>
      <c r="N135" s="72" t="e">
        <f>団体登録内容!#REF!</f>
        <v>#REF!</v>
      </c>
      <c r="O135" s="72" t="e">
        <f>団体登録内容!#REF!</f>
        <v>#REF!</v>
      </c>
      <c r="P135" s="72" t="e">
        <f>団体登録内容!#REF!</f>
        <v>#REF!</v>
      </c>
      <c r="Q135" s="72" t="e">
        <f>団体登録内容!#REF!</f>
        <v>#REF!</v>
      </c>
      <c r="R135" s="72" t="e">
        <f>団体登録内容!#REF!</f>
        <v>#REF!</v>
      </c>
      <c r="S135" s="72" t="e">
        <f>団体登録内容!#REF!</f>
        <v>#REF!</v>
      </c>
      <c r="T135" s="72" t="e">
        <f>団体登録内容!#REF!</f>
        <v>#REF!</v>
      </c>
      <c r="U135" s="72" t="e">
        <f>団体登録内容!#REF!</f>
        <v>#REF!</v>
      </c>
      <c r="V135" s="72" t="e">
        <f>団体登録内容!#REF!</f>
        <v>#REF!</v>
      </c>
      <c r="W135" s="72" t="e">
        <f>団体登録内容!#REF!</f>
        <v>#REF!</v>
      </c>
      <c r="X135" s="72" t="e">
        <f>団体登録内容!#REF!</f>
        <v>#REF!</v>
      </c>
      <c r="Y135" s="72" t="e">
        <f>団体登録内容!#REF!</f>
        <v>#REF!</v>
      </c>
      <c r="Z135" s="72" t="e">
        <f>団体登録内容!#REF!</f>
        <v>#REF!</v>
      </c>
      <c r="AA135" s="72" t="e">
        <f>団体登録内容!#REF!</f>
        <v>#REF!</v>
      </c>
      <c r="AB135" s="72" t="e">
        <f>団体登録内容!#REF!</f>
        <v>#REF!</v>
      </c>
      <c r="AC135" s="72" t="e">
        <f>団体登録内容!#REF!</f>
        <v>#REF!</v>
      </c>
      <c r="AD135" s="72" t="e">
        <f>団体登録内容!#REF!</f>
        <v>#REF!</v>
      </c>
      <c r="AE135" s="72" t="e">
        <f>団体登録内容!#REF!</f>
        <v>#REF!</v>
      </c>
      <c r="AF135" s="72" t="e">
        <f>団体登録内容!#REF!</f>
        <v>#REF!</v>
      </c>
      <c r="AG135" s="72" t="e">
        <f>団体登録内容!#REF!</f>
        <v>#REF!</v>
      </c>
      <c r="AH135" s="72" t="e">
        <f>団体登録内容!#REF!</f>
        <v>#REF!</v>
      </c>
      <c r="AI135" s="72" t="e">
        <f>団体登録内容!#REF!</f>
        <v>#REF!</v>
      </c>
      <c r="AJ135" s="72" t="e">
        <f>団体登録内容!#REF!</f>
        <v>#REF!</v>
      </c>
      <c r="AK135" s="72" t="e">
        <f>団体登録内容!#REF!</f>
        <v>#REF!</v>
      </c>
      <c r="AL135" s="72" t="e">
        <f>団体登録内容!#REF!</f>
        <v>#REF!</v>
      </c>
      <c r="AM135" s="72" t="e">
        <f>団体登録内容!#REF!</f>
        <v>#REF!</v>
      </c>
      <c r="AN135" s="72" t="e">
        <f>団体登録内容!#REF!</f>
        <v>#REF!</v>
      </c>
      <c r="AO135" s="72" t="e">
        <f>団体登録内容!#REF!</f>
        <v>#REF!</v>
      </c>
      <c r="AP135" s="72" t="e">
        <f>団体登録内容!#REF!</f>
        <v>#REF!</v>
      </c>
      <c r="AQ135" s="72" t="e">
        <f>団体登録内容!#REF!</f>
        <v>#REF!</v>
      </c>
      <c r="AR135" s="72" t="e">
        <f>団体登録内容!#REF!</f>
        <v>#REF!</v>
      </c>
      <c r="AS135" s="72" t="e">
        <f>団体登録内容!#REF!</f>
        <v>#REF!</v>
      </c>
      <c r="AT135" s="72" t="e">
        <f>団体登録内容!#REF!</f>
        <v>#REF!</v>
      </c>
      <c r="AU135" s="72" t="e">
        <f>団体登録内容!#REF!</f>
        <v>#REF!</v>
      </c>
      <c r="AV135" s="72" t="e">
        <f>団体登録内容!#REF!</f>
        <v>#REF!</v>
      </c>
      <c r="AW135" s="72" t="e">
        <f>団体登録内容!#REF!</f>
        <v>#REF!</v>
      </c>
      <c r="AX135" s="72" t="e">
        <f>団体登録内容!#REF!</f>
        <v>#REF!</v>
      </c>
      <c r="AY135" s="72" t="e">
        <f>団体登録内容!#REF!</f>
        <v>#REF!</v>
      </c>
      <c r="AZ135" s="72" t="e">
        <f>団体登録内容!#REF!</f>
        <v>#REF!</v>
      </c>
      <c r="BA135" s="72" t="e">
        <f>団体登録内容!#REF!</f>
        <v>#REF!</v>
      </c>
      <c r="BB135" s="72" t="e">
        <f>団体登録内容!#REF!</f>
        <v>#REF!</v>
      </c>
      <c r="BC135" s="72" t="e">
        <f>団体登録内容!#REF!</f>
        <v>#REF!</v>
      </c>
      <c r="BD135" s="72" t="e">
        <f>団体登録内容!#REF!</f>
        <v>#REF!</v>
      </c>
      <c r="BE135" s="72" t="e">
        <f>団体登録内容!#REF!</f>
        <v>#REF!</v>
      </c>
    </row>
    <row r="136" spans="1:57" x14ac:dyDescent="0.15">
      <c r="A136" s="72" t="e">
        <f>団体登録内容!#REF!</f>
        <v>#REF!</v>
      </c>
      <c r="B136" s="72" t="e">
        <f>団体登録内容!#REF!</f>
        <v>#REF!</v>
      </c>
      <c r="C136" s="72" t="e">
        <f>団体登録内容!#REF!</f>
        <v>#REF!</v>
      </c>
      <c r="D136" s="72" t="e">
        <f>団体登録内容!#REF!</f>
        <v>#REF!</v>
      </c>
      <c r="E136" s="72" t="e">
        <f>団体登録内容!#REF!</f>
        <v>#REF!</v>
      </c>
      <c r="F136" s="72" t="e">
        <f>団体登録内容!#REF!</f>
        <v>#REF!</v>
      </c>
      <c r="G136" s="72" t="e">
        <f>団体登録内容!#REF!</f>
        <v>#REF!</v>
      </c>
      <c r="H136" s="72" t="e">
        <f>団体登録内容!#REF!</f>
        <v>#REF!</v>
      </c>
      <c r="I136" s="72" t="e">
        <f>団体登録内容!#REF!</f>
        <v>#REF!</v>
      </c>
      <c r="J136" s="72" t="e">
        <f>団体登録内容!#REF!</f>
        <v>#REF!</v>
      </c>
      <c r="K136" s="72" t="e">
        <f>団体登録内容!#REF!</f>
        <v>#REF!</v>
      </c>
      <c r="L136" s="72" t="e">
        <f>団体登録内容!#REF!</f>
        <v>#REF!</v>
      </c>
      <c r="M136" s="72" t="e">
        <f>団体登録内容!#REF!</f>
        <v>#REF!</v>
      </c>
      <c r="N136" s="72" t="e">
        <f>団体登録内容!#REF!</f>
        <v>#REF!</v>
      </c>
      <c r="O136" s="72" t="e">
        <f>団体登録内容!#REF!</f>
        <v>#REF!</v>
      </c>
      <c r="P136" s="72" t="e">
        <f>団体登録内容!#REF!</f>
        <v>#REF!</v>
      </c>
      <c r="Q136" s="72" t="e">
        <f>団体登録内容!#REF!</f>
        <v>#REF!</v>
      </c>
      <c r="R136" s="72" t="e">
        <f>団体登録内容!#REF!</f>
        <v>#REF!</v>
      </c>
      <c r="S136" s="72" t="e">
        <f>団体登録内容!#REF!</f>
        <v>#REF!</v>
      </c>
      <c r="T136" s="72" t="e">
        <f>団体登録内容!#REF!</f>
        <v>#REF!</v>
      </c>
      <c r="U136" s="72" t="e">
        <f>団体登録内容!#REF!</f>
        <v>#REF!</v>
      </c>
      <c r="V136" s="72" t="e">
        <f>団体登録内容!#REF!</f>
        <v>#REF!</v>
      </c>
      <c r="W136" s="72" t="e">
        <f>団体登録内容!#REF!</f>
        <v>#REF!</v>
      </c>
      <c r="X136" s="72" t="e">
        <f>団体登録内容!#REF!</f>
        <v>#REF!</v>
      </c>
      <c r="Y136" s="72" t="e">
        <f>団体登録内容!#REF!</f>
        <v>#REF!</v>
      </c>
      <c r="Z136" s="72" t="e">
        <f>団体登録内容!#REF!</f>
        <v>#REF!</v>
      </c>
      <c r="AA136" s="72" t="e">
        <f>団体登録内容!#REF!</f>
        <v>#REF!</v>
      </c>
      <c r="AB136" s="72" t="e">
        <f>団体登録内容!#REF!</f>
        <v>#REF!</v>
      </c>
      <c r="AC136" s="72" t="e">
        <f>団体登録内容!#REF!</f>
        <v>#REF!</v>
      </c>
      <c r="AD136" s="72" t="e">
        <f>団体登録内容!#REF!</f>
        <v>#REF!</v>
      </c>
      <c r="AE136" s="72" t="e">
        <f>団体登録内容!#REF!</f>
        <v>#REF!</v>
      </c>
      <c r="AF136" s="72" t="e">
        <f>団体登録内容!#REF!</f>
        <v>#REF!</v>
      </c>
      <c r="AG136" s="72" t="e">
        <f>団体登録内容!#REF!</f>
        <v>#REF!</v>
      </c>
      <c r="AH136" s="72" t="e">
        <f>団体登録内容!#REF!</f>
        <v>#REF!</v>
      </c>
      <c r="AI136" s="72" t="e">
        <f>団体登録内容!#REF!</f>
        <v>#REF!</v>
      </c>
      <c r="AJ136" s="72" t="e">
        <f>団体登録内容!#REF!</f>
        <v>#REF!</v>
      </c>
      <c r="AK136" s="72" t="e">
        <f>団体登録内容!#REF!</f>
        <v>#REF!</v>
      </c>
      <c r="AL136" s="72" t="e">
        <f>団体登録内容!#REF!</f>
        <v>#REF!</v>
      </c>
      <c r="AM136" s="72" t="e">
        <f>団体登録内容!#REF!</f>
        <v>#REF!</v>
      </c>
      <c r="AN136" s="72" t="e">
        <f>団体登録内容!#REF!</f>
        <v>#REF!</v>
      </c>
      <c r="AO136" s="72" t="e">
        <f>団体登録内容!#REF!</f>
        <v>#REF!</v>
      </c>
      <c r="AP136" s="72" t="e">
        <f>団体登録内容!#REF!</f>
        <v>#REF!</v>
      </c>
      <c r="AQ136" s="72" t="e">
        <f>団体登録内容!#REF!</f>
        <v>#REF!</v>
      </c>
      <c r="AR136" s="72" t="e">
        <f>団体登録内容!#REF!</f>
        <v>#REF!</v>
      </c>
      <c r="AS136" s="72" t="e">
        <f>団体登録内容!#REF!</f>
        <v>#REF!</v>
      </c>
      <c r="AT136" s="72" t="e">
        <f>団体登録内容!#REF!</f>
        <v>#REF!</v>
      </c>
      <c r="AU136" s="72" t="e">
        <f>団体登録内容!#REF!</f>
        <v>#REF!</v>
      </c>
      <c r="AV136" s="72" t="e">
        <f>団体登録内容!#REF!</f>
        <v>#REF!</v>
      </c>
      <c r="AW136" s="72" t="e">
        <f>団体登録内容!#REF!</f>
        <v>#REF!</v>
      </c>
      <c r="AX136" s="72" t="e">
        <f>団体登録内容!#REF!</f>
        <v>#REF!</v>
      </c>
      <c r="AY136" s="72" t="e">
        <f>団体登録内容!#REF!</f>
        <v>#REF!</v>
      </c>
      <c r="AZ136" s="72" t="e">
        <f>団体登録内容!#REF!</f>
        <v>#REF!</v>
      </c>
      <c r="BA136" s="72" t="e">
        <f>団体登録内容!#REF!</f>
        <v>#REF!</v>
      </c>
      <c r="BB136" s="72" t="e">
        <f>団体登録内容!#REF!</f>
        <v>#REF!</v>
      </c>
      <c r="BC136" s="72" t="e">
        <f>団体登録内容!#REF!</f>
        <v>#REF!</v>
      </c>
      <c r="BD136" s="72" t="e">
        <f>団体登録内容!#REF!</f>
        <v>#REF!</v>
      </c>
      <c r="BE136" s="72" t="e">
        <f>団体登録内容!#REF!</f>
        <v>#REF!</v>
      </c>
    </row>
    <row r="137" spans="1:57" x14ac:dyDescent="0.15">
      <c r="A137" s="72" t="e">
        <f>団体登録内容!#REF!</f>
        <v>#REF!</v>
      </c>
      <c r="B137" s="72" t="e">
        <f>団体登録内容!#REF!</f>
        <v>#REF!</v>
      </c>
      <c r="C137" s="72" t="e">
        <f>団体登録内容!#REF!</f>
        <v>#REF!</v>
      </c>
      <c r="D137" s="72" t="e">
        <f>団体登録内容!#REF!</f>
        <v>#REF!</v>
      </c>
      <c r="E137" s="72" t="e">
        <f>団体登録内容!#REF!</f>
        <v>#REF!</v>
      </c>
      <c r="F137" s="72" t="e">
        <f>団体登録内容!#REF!</f>
        <v>#REF!</v>
      </c>
      <c r="G137" s="72" t="e">
        <f>団体登録内容!#REF!</f>
        <v>#REF!</v>
      </c>
      <c r="H137" s="72" t="e">
        <f>団体登録内容!#REF!</f>
        <v>#REF!</v>
      </c>
      <c r="I137" s="72" t="e">
        <f>団体登録内容!#REF!</f>
        <v>#REF!</v>
      </c>
      <c r="J137" s="72" t="e">
        <f>団体登録内容!#REF!</f>
        <v>#REF!</v>
      </c>
      <c r="K137" s="72" t="e">
        <f>団体登録内容!#REF!</f>
        <v>#REF!</v>
      </c>
      <c r="L137" s="72" t="e">
        <f>団体登録内容!#REF!</f>
        <v>#REF!</v>
      </c>
      <c r="M137" s="72" t="e">
        <f>団体登録内容!#REF!</f>
        <v>#REF!</v>
      </c>
      <c r="N137" s="72" t="e">
        <f>団体登録内容!#REF!</f>
        <v>#REF!</v>
      </c>
      <c r="O137" s="72" t="e">
        <f>団体登録内容!#REF!</f>
        <v>#REF!</v>
      </c>
      <c r="P137" s="72" t="e">
        <f>団体登録内容!#REF!</f>
        <v>#REF!</v>
      </c>
      <c r="Q137" s="72" t="e">
        <f>団体登録内容!#REF!</f>
        <v>#REF!</v>
      </c>
      <c r="R137" s="72" t="e">
        <f>団体登録内容!#REF!</f>
        <v>#REF!</v>
      </c>
      <c r="S137" s="72" t="e">
        <f>団体登録内容!#REF!</f>
        <v>#REF!</v>
      </c>
      <c r="T137" s="72" t="e">
        <f>団体登録内容!#REF!</f>
        <v>#REF!</v>
      </c>
      <c r="U137" s="72" t="e">
        <f>団体登録内容!#REF!</f>
        <v>#REF!</v>
      </c>
      <c r="V137" s="72" t="e">
        <f>団体登録内容!#REF!</f>
        <v>#REF!</v>
      </c>
      <c r="W137" s="72" t="e">
        <f>団体登録内容!#REF!</f>
        <v>#REF!</v>
      </c>
      <c r="X137" s="72" t="e">
        <f>団体登録内容!#REF!</f>
        <v>#REF!</v>
      </c>
      <c r="Y137" s="72" t="e">
        <f>団体登録内容!#REF!</f>
        <v>#REF!</v>
      </c>
      <c r="Z137" s="72" t="e">
        <f>団体登録内容!#REF!</f>
        <v>#REF!</v>
      </c>
      <c r="AA137" s="72" t="e">
        <f>団体登録内容!#REF!</f>
        <v>#REF!</v>
      </c>
      <c r="AB137" s="72" t="e">
        <f>団体登録内容!#REF!</f>
        <v>#REF!</v>
      </c>
      <c r="AC137" s="72" t="e">
        <f>団体登録内容!#REF!</f>
        <v>#REF!</v>
      </c>
      <c r="AD137" s="72" t="e">
        <f>団体登録内容!#REF!</f>
        <v>#REF!</v>
      </c>
      <c r="AE137" s="72" t="e">
        <f>団体登録内容!#REF!</f>
        <v>#REF!</v>
      </c>
      <c r="AF137" s="72" t="e">
        <f>団体登録内容!#REF!</f>
        <v>#REF!</v>
      </c>
      <c r="AG137" s="72" t="e">
        <f>団体登録内容!#REF!</f>
        <v>#REF!</v>
      </c>
      <c r="AH137" s="72" t="e">
        <f>団体登録内容!#REF!</f>
        <v>#REF!</v>
      </c>
      <c r="AI137" s="72" t="e">
        <f>団体登録内容!#REF!</f>
        <v>#REF!</v>
      </c>
      <c r="AJ137" s="72" t="e">
        <f>団体登録内容!#REF!</f>
        <v>#REF!</v>
      </c>
      <c r="AK137" s="72" t="e">
        <f>団体登録内容!#REF!</f>
        <v>#REF!</v>
      </c>
      <c r="AL137" s="72" t="e">
        <f>団体登録内容!#REF!</f>
        <v>#REF!</v>
      </c>
      <c r="AM137" s="72" t="e">
        <f>団体登録内容!#REF!</f>
        <v>#REF!</v>
      </c>
      <c r="AN137" s="72" t="e">
        <f>団体登録内容!#REF!</f>
        <v>#REF!</v>
      </c>
      <c r="AO137" s="72" t="e">
        <f>団体登録内容!#REF!</f>
        <v>#REF!</v>
      </c>
      <c r="AP137" s="72" t="e">
        <f>団体登録内容!#REF!</f>
        <v>#REF!</v>
      </c>
      <c r="AQ137" s="72" t="e">
        <f>団体登録内容!#REF!</f>
        <v>#REF!</v>
      </c>
      <c r="AR137" s="72" t="e">
        <f>団体登録内容!#REF!</f>
        <v>#REF!</v>
      </c>
      <c r="AS137" s="72" t="e">
        <f>団体登録内容!#REF!</f>
        <v>#REF!</v>
      </c>
      <c r="AT137" s="72" t="e">
        <f>団体登録内容!#REF!</f>
        <v>#REF!</v>
      </c>
      <c r="AU137" s="72" t="e">
        <f>団体登録内容!#REF!</f>
        <v>#REF!</v>
      </c>
      <c r="AV137" s="72" t="e">
        <f>団体登録内容!#REF!</f>
        <v>#REF!</v>
      </c>
      <c r="AW137" s="72" t="e">
        <f>団体登録内容!#REF!</f>
        <v>#REF!</v>
      </c>
      <c r="AX137" s="72" t="e">
        <f>団体登録内容!#REF!</f>
        <v>#REF!</v>
      </c>
      <c r="AY137" s="72" t="e">
        <f>団体登録内容!#REF!</f>
        <v>#REF!</v>
      </c>
      <c r="AZ137" s="72" t="e">
        <f>団体登録内容!#REF!</f>
        <v>#REF!</v>
      </c>
      <c r="BA137" s="72" t="e">
        <f>団体登録内容!#REF!</f>
        <v>#REF!</v>
      </c>
      <c r="BB137" s="72" t="e">
        <f>団体登録内容!#REF!</f>
        <v>#REF!</v>
      </c>
      <c r="BC137" s="72" t="e">
        <f>団体登録内容!#REF!</f>
        <v>#REF!</v>
      </c>
      <c r="BD137" s="72" t="e">
        <f>団体登録内容!#REF!</f>
        <v>#REF!</v>
      </c>
      <c r="BE137" s="72" t="e">
        <f>団体登録内容!#REF!</f>
        <v>#REF!</v>
      </c>
    </row>
    <row r="138" spans="1:57" x14ac:dyDescent="0.15">
      <c r="A138" s="72" t="e">
        <f>団体登録内容!#REF!</f>
        <v>#REF!</v>
      </c>
      <c r="B138" s="72" t="e">
        <f>団体登録内容!#REF!</f>
        <v>#REF!</v>
      </c>
      <c r="C138" s="72" t="e">
        <f>団体登録内容!#REF!</f>
        <v>#REF!</v>
      </c>
      <c r="D138" s="72" t="e">
        <f>団体登録内容!#REF!</f>
        <v>#REF!</v>
      </c>
      <c r="E138" s="72" t="e">
        <f>団体登録内容!#REF!</f>
        <v>#REF!</v>
      </c>
      <c r="F138" s="72" t="e">
        <f>団体登録内容!#REF!</f>
        <v>#REF!</v>
      </c>
      <c r="G138" s="72" t="e">
        <f>団体登録内容!#REF!</f>
        <v>#REF!</v>
      </c>
      <c r="H138" s="72" t="e">
        <f>団体登録内容!#REF!</f>
        <v>#REF!</v>
      </c>
      <c r="I138" s="72" t="e">
        <f>団体登録内容!#REF!</f>
        <v>#REF!</v>
      </c>
      <c r="J138" s="72" t="e">
        <f>団体登録内容!#REF!</f>
        <v>#REF!</v>
      </c>
      <c r="K138" s="72" t="e">
        <f>団体登録内容!#REF!</f>
        <v>#REF!</v>
      </c>
      <c r="L138" s="72" t="e">
        <f>団体登録内容!#REF!</f>
        <v>#REF!</v>
      </c>
      <c r="M138" s="72" t="e">
        <f>団体登録内容!#REF!</f>
        <v>#REF!</v>
      </c>
      <c r="N138" s="72" t="e">
        <f>団体登録内容!#REF!</f>
        <v>#REF!</v>
      </c>
      <c r="O138" s="72" t="e">
        <f>団体登録内容!#REF!</f>
        <v>#REF!</v>
      </c>
      <c r="P138" s="72" t="e">
        <f>団体登録内容!#REF!</f>
        <v>#REF!</v>
      </c>
      <c r="Q138" s="72" t="e">
        <f>団体登録内容!#REF!</f>
        <v>#REF!</v>
      </c>
      <c r="R138" s="72" t="e">
        <f>団体登録内容!#REF!</f>
        <v>#REF!</v>
      </c>
      <c r="S138" s="72" t="e">
        <f>団体登録内容!#REF!</f>
        <v>#REF!</v>
      </c>
      <c r="T138" s="72" t="e">
        <f>団体登録内容!#REF!</f>
        <v>#REF!</v>
      </c>
      <c r="U138" s="72" t="e">
        <f>団体登録内容!#REF!</f>
        <v>#REF!</v>
      </c>
      <c r="V138" s="72" t="e">
        <f>団体登録内容!#REF!</f>
        <v>#REF!</v>
      </c>
      <c r="W138" s="72" t="e">
        <f>団体登録内容!#REF!</f>
        <v>#REF!</v>
      </c>
      <c r="X138" s="72" t="e">
        <f>団体登録内容!#REF!</f>
        <v>#REF!</v>
      </c>
      <c r="Y138" s="72" t="e">
        <f>団体登録内容!#REF!</f>
        <v>#REF!</v>
      </c>
      <c r="Z138" s="72" t="e">
        <f>団体登録内容!#REF!</f>
        <v>#REF!</v>
      </c>
      <c r="AA138" s="72" t="e">
        <f>団体登録内容!#REF!</f>
        <v>#REF!</v>
      </c>
      <c r="AB138" s="72" t="e">
        <f>団体登録内容!#REF!</f>
        <v>#REF!</v>
      </c>
      <c r="AC138" s="72" t="e">
        <f>団体登録内容!#REF!</f>
        <v>#REF!</v>
      </c>
      <c r="AD138" s="72" t="e">
        <f>団体登録内容!#REF!</f>
        <v>#REF!</v>
      </c>
      <c r="AE138" s="72" t="e">
        <f>団体登録内容!#REF!</f>
        <v>#REF!</v>
      </c>
      <c r="AF138" s="72" t="e">
        <f>団体登録内容!#REF!</f>
        <v>#REF!</v>
      </c>
      <c r="AG138" s="72" t="e">
        <f>団体登録内容!#REF!</f>
        <v>#REF!</v>
      </c>
      <c r="AH138" s="72" t="e">
        <f>団体登録内容!#REF!</f>
        <v>#REF!</v>
      </c>
      <c r="AI138" s="72" t="e">
        <f>団体登録内容!#REF!</f>
        <v>#REF!</v>
      </c>
      <c r="AJ138" s="72" t="e">
        <f>団体登録内容!#REF!</f>
        <v>#REF!</v>
      </c>
      <c r="AK138" s="72" t="e">
        <f>団体登録内容!#REF!</f>
        <v>#REF!</v>
      </c>
      <c r="AL138" s="72" t="e">
        <f>団体登録内容!#REF!</f>
        <v>#REF!</v>
      </c>
      <c r="AM138" s="72" t="e">
        <f>団体登録内容!#REF!</f>
        <v>#REF!</v>
      </c>
      <c r="AN138" s="72" t="e">
        <f>団体登録内容!#REF!</f>
        <v>#REF!</v>
      </c>
      <c r="AO138" s="72" t="e">
        <f>団体登録内容!#REF!</f>
        <v>#REF!</v>
      </c>
      <c r="AP138" s="72" t="e">
        <f>団体登録内容!#REF!</f>
        <v>#REF!</v>
      </c>
      <c r="AQ138" s="72" t="e">
        <f>団体登録内容!#REF!</f>
        <v>#REF!</v>
      </c>
      <c r="AR138" s="72" t="e">
        <f>団体登録内容!#REF!</f>
        <v>#REF!</v>
      </c>
      <c r="AS138" s="72" t="e">
        <f>団体登録内容!#REF!</f>
        <v>#REF!</v>
      </c>
      <c r="AT138" s="72" t="e">
        <f>団体登録内容!#REF!</f>
        <v>#REF!</v>
      </c>
      <c r="AU138" s="72" t="e">
        <f>団体登録内容!#REF!</f>
        <v>#REF!</v>
      </c>
      <c r="AV138" s="72" t="e">
        <f>団体登録内容!#REF!</f>
        <v>#REF!</v>
      </c>
      <c r="AW138" s="72" t="e">
        <f>団体登録内容!#REF!</f>
        <v>#REF!</v>
      </c>
      <c r="AX138" s="72" t="e">
        <f>団体登録内容!#REF!</f>
        <v>#REF!</v>
      </c>
      <c r="AY138" s="72" t="e">
        <f>団体登録内容!#REF!</f>
        <v>#REF!</v>
      </c>
      <c r="AZ138" s="72" t="e">
        <f>団体登録内容!#REF!</f>
        <v>#REF!</v>
      </c>
      <c r="BA138" s="72" t="e">
        <f>団体登録内容!#REF!</f>
        <v>#REF!</v>
      </c>
      <c r="BB138" s="72" t="e">
        <f>団体登録内容!#REF!</f>
        <v>#REF!</v>
      </c>
      <c r="BC138" s="72" t="e">
        <f>団体登録内容!#REF!</f>
        <v>#REF!</v>
      </c>
      <c r="BD138" s="72" t="e">
        <f>団体登録内容!#REF!</f>
        <v>#REF!</v>
      </c>
      <c r="BE138" s="72" t="e">
        <f>団体登録内容!#REF!</f>
        <v>#REF!</v>
      </c>
    </row>
    <row r="139" spans="1:57" x14ac:dyDescent="0.15">
      <c r="A139" s="72" t="e">
        <f>団体登録内容!#REF!</f>
        <v>#REF!</v>
      </c>
      <c r="B139" s="72" t="e">
        <f>団体登録内容!#REF!</f>
        <v>#REF!</v>
      </c>
      <c r="C139" s="72" t="e">
        <f>団体登録内容!#REF!</f>
        <v>#REF!</v>
      </c>
      <c r="D139" s="72" t="e">
        <f>団体登録内容!#REF!</f>
        <v>#REF!</v>
      </c>
      <c r="E139" s="72" t="e">
        <f>団体登録内容!#REF!</f>
        <v>#REF!</v>
      </c>
      <c r="F139" s="72" t="e">
        <f>団体登録内容!#REF!</f>
        <v>#REF!</v>
      </c>
      <c r="G139" s="72" t="e">
        <f>団体登録内容!#REF!</f>
        <v>#REF!</v>
      </c>
      <c r="H139" s="72" t="e">
        <f>団体登録内容!#REF!</f>
        <v>#REF!</v>
      </c>
      <c r="I139" s="72" t="e">
        <f>団体登録内容!#REF!</f>
        <v>#REF!</v>
      </c>
      <c r="J139" s="72" t="e">
        <f>団体登録内容!#REF!</f>
        <v>#REF!</v>
      </c>
      <c r="K139" s="72" t="e">
        <f>団体登録内容!#REF!</f>
        <v>#REF!</v>
      </c>
      <c r="L139" s="72" t="e">
        <f>団体登録内容!#REF!</f>
        <v>#REF!</v>
      </c>
      <c r="M139" s="72" t="e">
        <f>団体登録内容!#REF!</f>
        <v>#REF!</v>
      </c>
      <c r="N139" s="72" t="e">
        <f>団体登録内容!#REF!</f>
        <v>#REF!</v>
      </c>
      <c r="O139" s="72" t="e">
        <f>団体登録内容!#REF!</f>
        <v>#REF!</v>
      </c>
      <c r="P139" s="72" t="e">
        <f>団体登録内容!#REF!</f>
        <v>#REF!</v>
      </c>
      <c r="Q139" s="72" t="e">
        <f>団体登録内容!#REF!</f>
        <v>#REF!</v>
      </c>
      <c r="R139" s="72" t="e">
        <f>団体登録内容!#REF!</f>
        <v>#REF!</v>
      </c>
      <c r="S139" s="72" t="e">
        <f>団体登録内容!#REF!</f>
        <v>#REF!</v>
      </c>
      <c r="T139" s="72" t="e">
        <f>団体登録内容!#REF!</f>
        <v>#REF!</v>
      </c>
      <c r="U139" s="72" t="e">
        <f>団体登録内容!#REF!</f>
        <v>#REF!</v>
      </c>
      <c r="V139" s="72" t="e">
        <f>団体登録内容!#REF!</f>
        <v>#REF!</v>
      </c>
      <c r="W139" s="72" t="e">
        <f>団体登録内容!#REF!</f>
        <v>#REF!</v>
      </c>
      <c r="X139" s="72" t="e">
        <f>団体登録内容!#REF!</f>
        <v>#REF!</v>
      </c>
      <c r="Y139" s="72" t="e">
        <f>団体登録内容!#REF!</f>
        <v>#REF!</v>
      </c>
      <c r="Z139" s="72" t="e">
        <f>団体登録内容!#REF!</f>
        <v>#REF!</v>
      </c>
      <c r="AA139" s="72" t="e">
        <f>団体登録内容!#REF!</f>
        <v>#REF!</v>
      </c>
      <c r="AB139" s="72" t="e">
        <f>団体登録内容!#REF!</f>
        <v>#REF!</v>
      </c>
      <c r="AC139" s="72" t="e">
        <f>団体登録内容!#REF!</f>
        <v>#REF!</v>
      </c>
      <c r="AD139" s="72" t="e">
        <f>団体登録内容!#REF!</f>
        <v>#REF!</v>
      </c>
      <c r="AE139" s="72" t="e">
        <f>団体登録内容!#REF!</f>
        <v>#REF!</v>
      </c>
      <c r="AF139" s="72" t="e">
        <f>団体登録内容!#REF!</f>
        <v>#REF!</v>
      </c>
      <c r="AG139" s="72" t="e">
        <f>団体登録内容!#REF!</f>
        <v>#REF!</v>
      </c>
      <c r="AH139" s="72" t="e">
        <f>団体登録内容!#REF!</f>
        <v>#REF!</v>
      </c>
      <c r="AI139" s="72" t="e">
        <f>団体登録内容!#REF!</f>
        <v>#REF!</v>
      </c>
      <c r="AJ139" s="72" t="e">
        <f>団体登録内容!#REF!</f>
        <v>#REF!</v>
      </c>
      <c r="AK139" s="72" t="e">
        <f>団体登録内容!#REF!</f>
        <v>#REF!</v>
      </c>
      <c r="AL139" s="72" t="e">
        <f>団体登録内容!#REF!</f>
        <v>#REF!</v>
      </c>
      <c r="AM139" s="72" t="e">
        <f>団体登録内容!#REF!</f>
        <v>#REF!</v>
      </c>
      <c r="AN139" s="72" t="e">
        <f>団体登録内容!#REF!</f>
        <v>#REF!</v>
      </c>
      <c r="AO139" s="72" t="e">
        <f>団体登録内容!#REF!</f>
        <v>#REF!</v>
      </c>
      <c r="AP139" s="72" t="e">
        <f>団体登録内容!#REF!</f>
        <v>#REF!</v>
      </c>
      <c r="AQ139" s="72" t="e">
        <f>団体登録内容!#REF!</f>
        <v>#REF!</v>
      </c>
      <c r="AR139" s="72" t="e">
        <f>団体登録内容!#REF!</f>
        <v>#REF!</v>
      </c>
      <c r="AS139" s="72" t="e">
        <f>団体登録内容!#REF!</f>
        <v>#REF!</v>
      </c>
      <c r="AT139" s="72" t="e">
        <f>団体登録内容!#REF!</f>
        <v>#REF!</v>
      </c>
      <c r="AU139" s="72" t="e">
        <f>団体登録内容!#REF!</f>
        <v>#REF!</v>
      </c>
      <c r="AV139" s="72" t="e">
        <f>団体登録内容!#REF!</f>
        <v>#REF!</v>
      </c>
      <c r="AW139" s="72" t="e">
        <f>団体登録内容!#REF!</f>
        <v>#REF!</v>
      </c>
      <c r="AX139" s="72" t="e">
        <f>団体登録内容!#REF!</f>
        <v>#REF!</v>
      </c>
      <c r="AY139" s="72" t="e">
        <f>団体登録内容!#REF!</f>
        <v>#REF!</v>
      </c>
      <c r="AZ139" s="72" t="e">
        <f>団体登録内容!#REF!</f>
        <v>#REF!</v>
      </c>
      <c r="BA139" s="72" t="e">
        <f>団体登録内容!#REF!</f>
        <v>#REF!</v>
      </c>
      <c r="BB139" s="72" t="e">
        <f>団体登録内容!#REF!</f>
        <v>#REF!</v>
      </c>
      <c r="BC139" s="72" t="e">
        <f>団体登録内容!#REF!</f>
        <v>#REF!</v>
      </c>
      <c r="BD139" s="72" t="e">
        <f>団体登録内容!#REF!</f>
        <v>#REF!</v>
      </c>
      <c r="BE139" s="72" t="e">
        <f>団体登録内容!#REF!</f>
        <v>#REF!</v>
      </c>
    </row>
    <row r="140" spans="1:57" x14ac:dyDescent="0.15">
      <c r="A140" s="72" t="e">
        <f>団体登録内容!#REF!</f>
        <v>#REF!</v>
      </c>
      <c r="B140" s="72" t="e">
        <f>団体登録内容!#REF!</f>
        <v>#REF!</v>
      </c>
      <c r="C140" s="72" t="e">
        <f>団体登録内容!#REF!</f>
        <v>#REF!</v>
      </c>
      <c r="D140" s="72" t="e">
        <f>団体登録内容!#REF!</f>
        <v>#REF!</v>
      </c>
      <c r="E140" s="72" t="e">
        <f>団体登録内容!#REF!</f>
        <v>#REF!</v>
      </c>
      <c r="F140" s="72" t="e">
        <f>団体登録内容!#REF!</f>
        <v>#REF!</v>
      </c>
      <c r="G140" s="72" t="e">
        <f>団体登録内容!#REF!</f>
        <v>#REF!</v>
      </c>
      <c r="H140" s="72" t="e">
        <f>団体登録内容!#REF!</f>
        <v>#REF!</v>
      </c>
      <c r="I140" s="72" t="e">
        <f>団体登録内容!#REF!</f>
        <v>#REF!</v>
      </c>
      <c r="J140" s="72" t="e">
        <f>団体登録内容!#REF!</f>
        <v>#REF!</v>
      </c>
      <c r="K140" s="72" t="e">
        <f>団体登録内容!#REF!</f>
        <v>#REF!</v>
      </c>
      <c r="L140" s="72" t="e">
        <f>団体登録内容!#REF!</f>
        <v>#REF!</v>
      </c>
      <c r="M140" s="72" t="e">
        <f>団体登録内容!#REF!</f>
        <v>#REF!</v>
      </c>
      <c r="N140" s="72" t="e">
        <f>団体登録内容!#REF!</f>
        <v>#REF!</v>
      </c>
      <c r="O140" s="72" t="e">
        <f>団体登録内容!#REF!</f>
        <v>#REF!</v>
      </c>
      <c r="P140" s="72" t="e">
        <f>団体登録内容!#REF!</f>
        <v>#REF!</v>
      </c>
      <c r="Q140" s="72" t="e">
        <f>団体登録内容!#REF!</f>
        <v>#REF!</v>
      </c>
      <c r="R140" s="72" t="e">
        <f>団体登録内容!#REF!</f>
        <v>#REF!</v>
      </c>
      <c r="S140" s="72" t="e">
        <f>団体登録内容!#REF!</f>
        <v>#REF!</v>
      </c>
      <c r="T140" s="72" t="e">
        <f>団体登録内容!#REF!</f>
        <v>#REF!</v>
      </c>
      <c r="U140" s="72" t="e">
        <f>団体登録内容!#REF!</f>
        <v>#REF!</v>
      </c>
      <c r="V140" s="72" t="e">
        <f>団体登録内容!#REF!</f>
        <v>#REF!</v>
      </c>
      <c r="W140" s="72" t="e">
        <f>団体登録内容!#REF!</f>
        <v>#REF!</v>
      </c>
      <c r="X140" s="72" t="e">
        <f>団体登録内容!#REF!</f>
        <v>#REF!</v>
      </c>
      <c r="Y140" s="72" t="e">
        <f>団体登録内容!#REF!</f>
        <v>#REF!</v>
      </c>
      <c r="Z140" s="72" t="e">
        <f>団体登録内容!#REF!</f>
        <v>#REF!</v>
      </c>
      <c r="AA140" s="72" t="e">
        <f>団体登録内容!#REF!</f>
        <v>#REF!</v>
      </c>
      <c r="AB140" s="72" t="e">
        <f>団体登録内容!#REF!</f>
        <v>#REF!</v>
      </c>
      <c r="AC140" s="72" t="e">
        <f>団体登録内容!#REF!</f>
        <v>#REF!</v>
      </c>
      <c r="AD140" s="72" t="e">
        <f>団体登録内容!#REF!</f>
        <v>#REF!</v>
      </c>
      <c r="AE140" s="72" t="e">
        <f>団体登録内容!#REF!</f>
        <v>#REF!</v>
      </c>
      <c r="AF140" s="72" t="e">
        <f>団体登録内容!#REF!</f>
        <v>#REF!</v>
      </c>
      <c r="AG140" s="72" t="e">
        <f>団体登録内容!#REF!</f>
        <v>#REF!</v>
      </c>
      <c r="AH140" s="72" t="e">
        <f>団体登録内容!#REF!</f>
        <v>#REF!</v>
      </c>
      <c r="AI140" s="72" t="e">
        <f>団体登録内容!#REF!</f>
        <v>#REF!</v>
      </c>
      <c r="AJ140" s="72" t="e">
        <f>団体登録内容!#REF!</f>
        <v>#REF!</v>
      </c>
      <c r="AK140" s="72" t="e">
        <f>団体登録内容!#REF!</f>
        <v>#REF!</v>
      </c>
      <c r="AL140" s="72" t="e">
        <f>団体登録内容!#REF!</f>
        <v>#REF!</v>
      </c>
      <c r="AM140" s="72" t="e">
        <f>団体登録内容!#REF!</f>
        <v>#REF!</v>
      </c>
      <c r="AN140" s="72" t="e">
        <f>団体登録内容!#REF!</f>
        <v>#REF!</v>
      </c>
      <c r="AO140" s="72" t="e">
        <f>団体登録内容!#REF!</f>
        <v>#REF!</v>
      </c>
      <c r="AP140" s="72" t="e">
        <f>団体登録内容!#REF!</f>
        <v>#REF!</v>
      </c>
      <c r="AQ140" s="72" t="e">
        <f>団体登録内容!#REF!</f>
        <v>#REF!</v>
      </c>
      <c r="AR140" s="72" t="e">
        <f>団体登録内容!#REF!</f>
        <v>#REF!</v>
      </c>
      <c r="AS140" s="72" t="e">
        <f>団体登録内容!#REF!</f>
        <v>#REF!</v>
      </c>
      <c r="AT140" s="72" t="e">
        <f>団体登録内容!#REF!</f>
        <v>#REF!</v>
      </c>
      <c r="AU140" s="72" t="e">
        <f>団体登録内容!#REF!</f>
        <v>#REF!</v>
      </c>
      <c r="AV140" s="72" t="e">
        <f>団体登録内容!#REF!</f>
        <v>#REF!</v>
      </c>
      <c r="AW140" s="72" t="e">
        <f>団体登録内容!#REF!</f>
        <v>#REF!</v>
      </c>
      <c r="AX140" s="72" t="e">
        <f>団体登録内容!#REF!</f>
        <v>#REF!</v>
      </c>
      <c r="AY140" s="72" t="e">
        <f>団体登録内容!#REF!</f>
        <v>#REF!</v>
      </c>
      <c r="AZ140" s="72" t="e">
        <f>団体登録内容!#REF!</f>
        <v>#REF!</v>
      </c>
      <c r="BA140" s="72" t="e">
        <f>団体登録内容!#REF!</f>
        <v>#REF!</v>
      </c>
      <c r="BB140" s="72" t="e">
        <f>団体登録内容!#REF!</f>
        <v>#REF!</v>
      </c>
      <c r="BC140" s="72" t="e">
        <f>団体登録内容!#REF!</f>
        <v>#REF!</v>
      </c>
      <c r="BD140" s="72" t="e">
        <f>団体登録内容!#REF!</f>
        <v>#REF!</v>
      </c>
      <c r="BE140" s="72" t="e">
        <f>団体登録内容!#REF!</f>
        <v>#REF!</v>
      </c>
    </row>
    <row r="141" spans="1:57" x14ac:dyDescent="0.15">
      <c r="A141" s="72" t="e">
        <f>団体登録内容!#REF!</f>
        <v>#REF!</v>
      </c>
      <c r="B141" s="72" t="e">
        <f>団体登録内容!#REF!</f>
        <v>#REF!</v>
      </c>
      <c r="C141" s="72" t="e">
        <f>団体登録内容!#REF!</f>
        <v>#REF!</v>
      </c>
      <c r="D141" s="72" t="e">
        <f>団体登録内容!#REF!</f>
        <v>#REF!</v>
      </c>
      <c r="E141" s="72" t="e">
        <f>団体登録内容!#REF!</f>
        <v>#REF!</v>
      </c>
      <c r="F141" s="72" t="e">
        <f>団体登録内容!#REF!</f>
        <v>#REF!</v>
      </c>
      <c r="G141" s="72" t="e">
        <f>団体登録内容!#REF!</f>
        <v>#REF!</v>
      </c>
      <c r="H141" s="72" t="e">
        <f>団体登録内容!#REF!</f>
        <v>#REF!</v>
      </c>
      <c r="I141" s="72" t="e">
        <f>団体登録内容!#REF!</f>
        <v>#REF!</v>
      </c>
      <c r="J141" s="72" t="e">
        <f>団体登録内容!#REF!</f>
        <v>#REF!</v>
      </c>
      <c r="K141" s="72" t="e">
        <f>団体登録内容!#REF!</f>
        <v>#REF!</v>
      </c>
      <c r="L141" s="72" t="e">
        <f>団体登録内容!#REF!</f>
        <v>#REF!</v>
      </c>
      <c r="M141" s="72" t="e">
        <f>団体登録内容!#REF!</f>
        <v>#REF!</v>
      </c>
      <c r="N141" s="72" t="e">
        <f>団体登録内容!#REF!</f>
        <v>#REF!</v>
      </c>
      <c r="O141" s="72" t="e">
        <f>団体登録内容!#REF!</f>
        <v>#REF!</v>
      </c>
      <c r="P141" s="72" t="e">
        <f>団体登録内容!#REF!</f>
        <v>#REF!</v>
      </c>
      <c r="Q141" s="72" t="e">
        <f>団体登録内容!#REF!</f>
        <v>#REF!</v>
      </c>
      <c r="R141" s="72" t="e">
        <f>団体登録内容!#REF!</f>
        <v>#REF!</v>
      </c>
      <c r="S141" s="72" t="e">
        <f>団体登録内容!#REF!</f>
        <v>#REF!</v>
      </c>
      <c r="T141" s="72" t="e">
        <f>団体登録内容!#REF!</f>
        <v>#REF!</v>
      </c>
      <c r="U141" s="72" t="e">
        <f>団体登録内容!#REF!</f>
        <v>#REF!</v>
      </c>
      <c r="V141" s="72" t="e">
        <f>団体登録内容!#REF!</f>
        <v>#REF!</v>
      </c>
      <c r="W141" s="72" t="e">
        <f>団体登録内容!#REF!</f>
        <v>#REF!</v>
      </c>
      <c r="X141" s="72" t="e">
        <f>団体登録内容!#REF!</f>
        <v>#REF!</v>
      </c>
      <c r="Y141" s="72" t="e">
        <f>団体登録内容!#REF!</f>
        <v>#REF!</v>
      </c>
      <c r="Z141" s="72" t="e">
        <f>団体登録内容!#REF!</f>
        <v>#REF!</v>
      </c>
      <c r="AA141" s="72" t="e">
        <f>団体登録内容!#REF!</f>
        <v>#REF!</v>
      </c>
      <c r="AB141" s="72" t="e">
        <f>団体登録内容!#REF!</f>
        <v>#REF!</v>
      </c>
      <c r="AC141" s="72" t="e">
        <f>団体登録内容!#REF!</f>
        <v>#REF!</v>
      </c>
      <c r="AD141" s="72" t="e">
        <f>団体登録内容!#REF!</f>
        <v>#REF!</v>
      </c>
      <c r="AE141" s="72" t="e">
        <f>団体登録内容!#REF!</f>
        <v>#REF!</v>
      </c>
      <c r="AF141" s="72" t="e">
        <f>団体登録内容!#REF!</f>
        <v>#REF!</v>
      </c>
      <c r="AG141" s="72" t="e">
        <f>団体登録内容!#REF!</f>
        <v>#REF!</v>
      </c>
      <c r="AH141" s="72" t="e">
        <f>団体登録内容!#REF!</f>
        <v>#REF!</v>
      </c>
      <c r="AI141" s="72" t="e">
        <f>団体登録内容!#REF!</f>
        <v>#REF!</v>
      </c>
      <c r="AJ141" s="72" t="e">
        <f>団体登録内容!#REF!</f>
        <v>#REF!</v>
      </c>
      <c r="AK141" s="72" t="e">
        <f>団体登録内容!#REF!</f>
        <v>#REF!</v>
      </c>
      <c r="AL141" s="72" t="e">
        <f>団体登録内容!#REF!</f>
        <v>#REF!</v>
      </c>
      <c r="AM141" s="72" t="e">
        <f>団体登録内容!#REF!</f>
        <v>#REF!</v>
      </c>
      <c r="AN141" s="72" t="e">
        <f>団体登録内容!#REF!</f>
        <v>#REF!</v>
      </c>
      <c r="AO141" s="72" t="e">
        <f>団体登録内容!#REF!</f>
        <v>#REF!</v>
      </c>
      <c r="AP141" s="72" t="e">
        <f>団体登録内容!#REF!</f>
        <v>#REF!</v>
      </c>
      <c r="AQ141" s="72" t="e">
        <f>団体登録内容!#REF!</f>
        <v>#REF!</v>
      </c>
      <c r="AR141" s="72" t="e">
        <f>団体登録内容!#REF!</f>
        <v>#REF!</v>
      </c>
      <c r="AS141" s="72" t="e">
        <f>団体登録内容!#REF!</f>
        <v>#REF!</v>
      </c>
      <c r="AT141" s="72" t="e">
        <f>団体登録内容!#REF!</f>
        <v>#REF!</v>
      </c>
      <c r="AU141" s="72" t="e">
        <f>団体登録内容!#REF!</f>
        <v>#REF!</v>
      </c>
      <c r="AV141" s="72" t="e">
        <f>団体登録内容!#REF!</f>
        <v>#REF!</v>
      </c>
      <c r="AW141" s="72" t="e">
        <f>団体登録内容!#REF!</f>
        <v>#REF!</v>
      </c>
      <c r="AX141" s="72" t="e">
        <f>団体登録内容!#REF!</f>
        <v>#REF!</v>
      </c>
      <c r="AY141" s="72" t="e">
        <f>団体登録内容!#REF!</f>
        <v>#REF!</v>
      </c>
      <c r="AZ141" s="72" t="e">
        <f>団体登録内容!#REF!</f>
        <v>#REF!</v>
      </c>
      <c r="BA141" s="72" t="e">
        <f>団体登録内容!#REF!</f>
        <v>#REF!</v>
      </c>
      <c r="BB141" s="72" t="e">
        <f>団体登録内容!#REF!</f>
        <v>#REF!</v>
      </c>
      <c r="BC141" s="72" t="e">
        <f>団体登録内容!#REF!</f>
        <v>#REF!</v>
      </c>
      <c r="BD141" s="72" t="e">
        <f>団体登録内容!#REF!</f>
        <v>#REF!</v>
      </c>
      <c r="BE141" s="72" t="e">
        <f>団体登録内容!#REF!</f>
        <v>#REF!</v>
      </c>
    </row>
    <row r="142" spans="1:57" x14ac:dyDescent="0.15">
      <c r="A142" s="72" t="e">
        <f>団体登録内容!#REF!</f>
        <v>#REF!</v>
      </c>
      <c r="B142" s="72" t="e">
        <f>団体登録内容!#REF!</f>
        <v>#REF!</v>
      </c>
      <c r="C142" s="72" t="e">
        <f>団体登録内容!#REF!</f>
        <v>#REF!</v>
      </c>
      <c r="D142" s="72" t="e">
        <f>団体登録内容!#REF!</f>
        <v>#REF!</v>
      </c>
      <c r="E142" s="72" t="e">
        <f>団体登録内容!#REF!</f>
        <v>#REF!</v>
      </c>
      <c r="F142" s="72" t="e">
        <f>団体登録内容!#REF!</f>
        <v>#REF!</v>
      </c>
      <c r="G142" s="72" t="e">
        <f>団体登録内容!#REF!</f>
        <v>#REF!</v>
      </c>
      <c r="H142" s="72" t="e">
        <f>団体登録内容!#REF!</f>
        <v>#REF!</v>
      </c>
      <c r="I142" s="72" t="e">
        <f>団体登録内容!#REF!</f>
        <v>#REF!</v>
      </c>
      <c r="J142" s="72" t="e">
        <f>団体登録内容!#REF!</f>
        <v>#REF!</v>
      </c>
      <c r="K142" s="72" t="e">
        <f>団体登録内容!#REF!</f>
        <v>#REF!</v>
      </c>
      <c r="L142" s="72" t="e">
        <f>団体登録内容!#REF!</f>
        <v>#REF!</v>
      </c>
      <c r="M142" s="72" t="e">
        <f>団体登録内容!#REF!</f>
        <v>#REF!</v>
      </c>
      <c r="N142" s="72" t="e">
        <f>団体登録内容!#REF!</f>
        <v>#REF!</v>
      </c>
      <c r="O142" s="72" t="e">
        <f>団体登録内容!#REF!</f>
        <v>#REF!</v>
      </c>
      <c r="P142" s="72" t="e">
        <f>団体登録内容!#REF!</f>
        <v>#REF!</v>
      </c>
      <c r="Q142" s="72" t="e">
        <f>団体登録内容!#REF!</f>
        <v>#REF!</v>
      </c>
      <c r="R142" s="72" t="e">
        <f>団体登録内容!#REF!</f>
        <v>#REF!</v>
      </c>
      <c r="S142" s="72" t="e">
        <f>団体登録内容!#REF!</f>
        <v>#REF!</v>
      </c>
      <c r="T142" s="72" t="e">
        <f>団体登録内容!#REF!</f>
        <v>#REF!</v>
      </c>
      <c r="U142" s="72" t="e">
        <f>団体登録内容!#REF!</f>
        <v>#REF!</v>
      </c>
      <c r="V142" s="72" t="e">
        <f>団体登録内容!#REF!</f>
        <v>#REF!</v>
      </c>
      <c r="W142" s="72" t="e">
        <f>団体登録内容!#REF!</f>
        <v>#REF!</v>
      </c>
      <c r="X142" s="72" t="e">
        <f>団体登録内容!#REF!</f>
        <v>#REF!</v>
      </c>
      <c r="Y142" s="72" t="e">
        <f>団体登録内容!#REF!</f>
        <v>#REF!</v>
      </c>
      <c r="Z142" s="72" t="e">
        <f>団体登録内容!#REF!</f>
        <v>#REF!</v>
      </c>
      <c r="AA142" s="72" t="e">
        <f>団体登録内容!#REF!</f>
        <v>#REF!</v>
      </c>
      <c r="AB142" s="72" t="e">
        <f>団体登録内容!#REF!</f>
        <v>#REF!</v>
      </c>
      <c r="AC142" s="72" t="e">
        <f>団体登録内容!#REF!</f>
        <v>#REF!</v>
      </c>
      <c r="AD142" s="72" t="e">
        <f>団体登録内容!#REF!</f>
        <v>#REF!</v>
      </c>
      <c r="AE142" s="72" t="e">
        <f>団体登録内容!#REF!</f>
        <v>#REF!</v>
      </c>
      <c r="AF142" s="72" t="e">
        <f>団体登録内容!#REF!</f>
        <v>#REF!</v>
      </c>
      <c r="AG142" s="72" t="e">
        <f>団体登録内容!#REF!</f>
        <v>#REF!</v>
      </c>
      <c r="AH142" s="72" t="e">
        <f>団体登録内容!#REF!</f>
        <v>#REF!</v>
      </c>
      <c r="AI142" s="72" t="e">
        <f>団体登録内容!#REF!</f>
        <v>#REF!</v>
      </c>
      <c r="AJ142" s="72" t="e">
        <f>団体登録内容!#REF!</f>
        <v>#REF!</v>
      </c>
      <c r="AK142" s="72" t="e">
        <f>団体登録内容!#REF!</f>
        <v>#REF!</v>
      </c>
      <c r="AL142" s="72" t="e">
        <f>団体登録内容!#REF!</f>
        <v>#REF!</v>
      </c>
      <c r="AM142" s="72" t="e">
        <f>団体登録内容!#REF!</f>
        <v>#REF!</v>
      </c>
      <c r="AN142" s="72" t="e">
        <f>団体登録内容!#REF!</f>
        <v>#REF!</v>
      </c>
      <c r="AO142" s="72" t="e">
        <f>団体登録内容!#REF!</f>
        <v>#REF!</v>
      </c>
      <c r="AP142" s="72" t="e">
        <f>団体登録内容!#REF!</f>
        <v>#REF!</v>
      </c>
      <c r="AQ142" s="72" t="e">
        <f>団体登録内容!#REF!</f>
        <v>#REF!</v>
      </c>
      <c r="AR142" s="72" t="e">
        <f>団体登録内容!#REF!</f>
        <v>#REF!</v>
      </c>
      <c r="AS142" s="72" t="e">
        <f>団体登録内容!#REF!</f>
        <v>#REF!</v>
      </c>
      <c r="AT142" s="72" t="e">
        <f>団体登録内容!#REF!</f>
        <v>#REF!</v>
      </c>
      <c r="AU142" s="72" t="e">
        <f>団体登録内容!#REF!</f>
        <v>#REF!</v>
      </c>
      <c r="AV142" s="72" t="e">
        <f>団体登録内容!#REF!</f>
        <v>#REF!</v>
      </c>
      <c r="AW142" s="72" t="e">
        <f>団体登録内容!#REF!</f>
        <v>#REF!</v>
      </c>
      <c r="AX142" s="72" t="e">
        <f>団体登録内容!#REF!</f>
        <v>#REF!</v>
      </c>
      <c r="AY142" s="72" t="e">
        <f>団体登録内容!#REF!</f>
        <v>#REF!</v>
      </c>
      <c r="AZ142" s="72" t="e">
        <f>団体登録内容!#REF!</f>
        <v>#REF!</v>
      </c>
      <c r="BA142" s="72" t="e">
        <f>団体登録内容!#REF!</f>
        <v>#REF!</v>
      </c>
      <c r="BB142" s="72" t="e">
        <f>団体登録内容!#REF!</f>
        <v>#REF!</v>
      </c>
      <c r="BC142" s="72" t="e">
        <f>団体登録内容!#REF!</f>
        <v>#REF!</v>
      </c>
      <c r="BD142" s="72" t="e">
        <f>団体登録内容!#REF!</f>
        <v>#REF!</v>
      </c>
      <c r="BE142" s="72" t="e">
        <f>団体登録内容!#REF!</f>
        <v>#REF!</v>
      </c>
    </row>
    <row r="143" spans="1:57" x14ac:dyDescent="0.15">
      <c r="A143" s="72" t="e">
        <f>団体登録内容!#REF!</f>
        <v>#REF!</v>
      </c>
      <c r="B143" s="72" t="e">
        <f>団体登録内容!#REF!</f>
        <v>#REF!</v>
      </c>
      <c r="C143" s="72" t="e">
        <f>団体登録内容!#REF!</f>
        <v>#REF!</v>
      </c>
      <c r="D143" s="72" t="e">
        <f>団体登録内容!#REF!</f>
        <v>#REF!</v>
      </c>
      <c r="E143" s="72" t="e">
        <f>団体登録内容!#REF!</f>
        <v>#REF!</v>
      </c>
      <c r="F143" s="72" t="e">
        <f>団体登録内容!#REF!</f>
        <v>#REF!</v>
      </c>
      <c r="G143" s="72" t="e">
        <f>団体登録内容!#REF!</f>
        <v>#REF!</v>
      </c>
      <c r="H143" s="72" t="e">
        <f>団体登録内容!#REF!</f>
        <v>#REF!</v>
      </c>
      <c r="I143" s="72" t="e">
        <f>団体登録内容!#REF!</f>
        <v>#REF!</v>
      </c>
      <c r="J143" s="72" t="e">
        <f>団体登録内容!#REF!</f>
        <v>#REF!</v>
      </c>
      <c r="K143" s="72" t="e">
        <f>団体登録内容!#REF!</f>
        <v>#REF!</v>
      </c>
      <c r="L143" s="72" t="e">
        <f>団体登録内容!#REF!</f>
        <v>#REF!</v>
      </c>
      <c r="M143" s="72" t="e">
        <f>団体登録内容!#REF!</f>
        <v>#REF!</v>
      </c>
      <c r="N143" s="72" t="e">
        <f>団体登録内容!#REF!</f>
        <v>#REF!</v>
      </c>
      <c r="O143" s="72" t="e">
        <f>団体登録内容!#REF!</f>
        <v>#REF!</v>
      </c>
      <c r="P143" s="72" t="e">
        <f>団体登録内容!#REF!</f>
        <v>#REF!</v>
      </c>
      <c r="Q143" s="72" t="e">
        <f>団体登録内容!#REF!</f>
        <v>#REF!</v>
      </c>
      <c r="R143" s="72" t="e">
        <f>団体登録内容!#REF!</f>
        <v>#REF!</v>
      </c>
      <c r="S143" s="72" t="e">
        <f>団体登録内容!#REF!</f>
        <v>#REF!</v>
      </c>
      <c r="T143" s="72" t="e">
        <f>団体登録内容!#REF!</f>
        <v>#REF!</v>
      </c>
      <c r="U143" s="72" t="e">
        <f>団体登録内容!#REF!</f>
        <v>#REF!</v>
      </c>
      <c r="V143" s="72" t="e">
        <f>団体登録内容!#REF!</f>
        <v>#REF!</v>
      </c>
      <c r="W143" s="72" t="e">
        <f>団体登録内容!#REF!</f>
        <v>#REF!</v>
      </c>
      <c r="X143" s="72" t="e">
        <f>団体登録内容!#REF!</f>
        <v>#REF!</v>
      </c>
      <c r="Y143" s="72" t="e">
        <f>団体登録内容!#REF!</f>
        <v>#REF!</v>
      </c>
      <c r="Z143" s="72" t="e">
        <f>団体登録内容!#REF!</f>
        <v>#REF!</v>
      </c>
      <c r="AA143" s="72" t="e">
        <f>団体登録内容!#REF!</f>
        <v>#REF!</v>
      </c>
      <c r="AB143" s="72" t="e">
        <f>団体登録内容!#REF!</f>
        <v>#REF!</v>
      </c>
      <c r="AC143" s="72" t="e">
        <f>団体登録内容!#REF!</f>
        <v>#REF!</v>
      </c>
      <c r="AD143" s="72" t="e">
        <f>団体登録内容!#REF!</f>
        <v>#REF!</v>
      </c>
      <c r="AE143" s="72" t="e">
        <f>団体登録内容!#REF!</f>
        <v>#REF!</v>
      </c>
      <c r="AF143" s="72" t="e">
        <f>団体登録内容!#REF!</f>
        <v>#REF!</v>
      </c>
      <c r="AG143" s="72" t="e">
        <f>団体登録内容!#REF!</f>
        <v>#REF!</v>
      </c>
      <c r="AH143" s="72" t="e">
        <f>団体登録内容!#REF!</f>
        <v>#REF!</v>
      </c>
      <c r="AI143" s="72" t="e">
        <f>団体登録内容!#REF!</f>
        <v>#REF!</v>
      </c>
      <c r="AJ143" s="72" t="e">
        <f>団体登録内容!#REF!</f>
        <v>#REF!</v>
      </c>
      <c r="AK143" s="72" t="e">
        <f>団体登録内容!#REF!</f>
        <v>#REF!</v>
      </c>
      <c r="AL143" s="72" t="e">
        <f>団体登録内容!#REF!</f>
        <v>#REF!</v>
      </c>
      <c r="AM143" s="72" t="e">
        <f>団体登録内容!#REF!</f>
        <v>#REF!</v>
      </c>
      <c r="AN143" s="72" t="e">
        <f>団体登録内容!#REF!</f>
        <v>#REF!</v>
      </c>
      <c r="AO143" s="72" t="e">
        <f>団体登録内容!#REF!</f>
        <v>#REF!</v>
      </c>
      <c r="AP143" s="72" t="e">
        <f>団体登録内容!#REF!</f>
        <v>#REF!</v>
      </c>
      <c r="AQ143" s="72" t="e">
        <f>団体登録内容!#REF!</f>
        <v>#REF!</v>
      </c>
      <c r="AR143" s="72" t="e">
        <f>団体登録内容!#REF!</f>
        <v>#REF!</v>
      </c>
      <c r="AS143" s="72" t="e">
        <f>団体登録内容!#REF!</f>
        <v>#REF!</v>
      </c>
      <c r="AT143" s="72" t="e">
        <f>団体登録内容!#REF!</f>
        <v>#REF!</v>
      </c>
      <c r="AU143" s="72" t="e">
        <f>団体登録内容!#REF!</f>
        <v>#REF!</v>
      </c>
      <c r="AV143" s="72" t="e">
        <f>団体登録内容!#REF!</f>
        <v>#REF!</v>
      </c>
      <c r="AW143" s="72" t="e">
        <f>団体登録内容!#REF!</f>
        <v>#REF!</v>
      </c>
      <c r="AX143" s="72" t="e">
        <f>団体登録内容!#REF!</f>
        <v>#REF!</v>
      </c>
      <c r="AY143" s="72" t="e">
        <f>団体登録内容!#REF!</f>
        <v>#REF!</v>
      </c>
      <c r="AZ143" s="72" t="e">
        <f>団体登録内容!#REF!</f>
        <v>#REF!</v>
      </c>
      <c r="BA143" s="72" t="e">
        <f>団体登録内容!#REF!</f>
        <v>#REF!</v>
      </c>
      <c r="BB143" s="72" t="e">
        <f>団体登録内容!#REF!</f>
        <v>#REF!</v>
      </c>
      <c r="BC143" s="72" t="e">
        <f>団体登録内容!#REF!</f>
        <v>#REF!</v>
      </c>
      <c r="BD143" s="72" t="e">
        <f>団体登録内容!#REF!</f>
        <v>#REF!</v>
      </c>
      <c r="BE143" s="72" t="e">
        <f>団体登録内容!#REF!</f>
        <v>#REF!</v>
      </c>
    </row>
    <row r="144" spans="1:57" x14ac:dyDescent="0.15">
      <c r="A144" s="72" t="e">
        <f>団体登録内容!#REF!</f>
        <v>#REF!</v>
      </c>
      <c r="B144" s="72" t="e">
        <f>団体登録内容!#REF!</f>
        <v>#REF!</v>
      </c>
      <c r="C144" s="72" t="e">
        <f>団体登録内容!#REF!</f>
        <v>#REF!</v>
      </c>
      <c r="D144" s="72" t="e">
        <f>団体登録内容!#REF!</f>
        <v>#REF!</v>
      </c>
      <c r="E144" s="72" t="e">
        <f>団体登録内容!#REF!</f>
        <v>#REF!</v>
      </c>
      <c r="F144" s="72" t="e">
        <f>団体登録内容!#REF!</f>
        <v>#REF!</v>
      </c>
      <c r="G144" s="72" t="e">
        <f>団体登録内容!#REF!</f>
        <v>#REF!</v>
      </c>
      <c r="H144" s="72" t="e">
        <f>団体登録内容!#REF!</f>
        <v>#REF!</v>
      </c>
      <c r="I144" s="72" t="e">
        <f>団体登録内容!#REF!</f>
        <v>#REF!</v>
      </c>
      <c r="J144" s="72" t="e">
        <f>団体登録内容!#REF!</f>
        <v>#REF!</v>
      </c>
      <c r="K144" s="72" t="e">
        <f>団体登録内容!#REF!</f>
        <v>#REF!</v>
      </c>
      <c r="L144" s="72" t="e">
        <f>団体登録内容!#REF!</f>
        <v>#REF!</v>
      </c>
      <c r="M144" s="72" t="e">
        <f>団体登録内容!#REF!</f>
        <v>#REF!</v>
      </c>
      <c r="N144" s="72" t="e">
        <f>団体登録内容!#REF!</f>
        <v>#REF!</v>
      </c>
      <c r="O144" s="72" t="e">
        <f>団体登録内容!#REF!</f>
        <v>#REF!</v>
      </c>
      <c r="P144" s="72" t="e">
        <f>団体登録内容!#REF!</f>
        <v>#REF!</v>
      </c>
      <c r="Q144" s="72" t="e">
        <f>団体登録内容!#REF!</f>
        <v>#REF!</v>
      </c>
      <c r="R144" s="72" t="e">
        <f>団体登録内容!#REF!</f>
        <v>#REF!</v>
      </c>
      <c r="S144" s="72" t="e">
        <f>団体登録内容!#REF!</f>
        <v>#REF!</v>
      </c>
      <c r="T144" s="72" t="e">
        <f>団体登録内容!#REF!</f>
        <v>#REF!</v>
      </c>
      <c r="U144" s="72" t="e">
        <f>団体登録内容!#REF!</f>
        <v>#REF!</v>
      </c>
      <c r="V144" s="72" t="e">
        <f>団体登録内容!#REF!</f>
        <v>#REF!</v>
      </c>
      <c r="W144" s="72" t="e">
        <f>団体登録内容!#REF!</f>
        <v>#REF!</v>
      </c>
      <c r="X144" s="72" t="e">
        <f>団体登録内容!#REF!</f>
        <v>#REF!</v>
      </c>
      <c r="Y144" s="72" t="e">
        <f>団体登録内容!#REF!</f>
        <v>#REF!</v>
      </c>
      <c r="Z144" s="72" t="e">
        <f>団体登録内容!#REF!</f>
        <v>#REF!</v>
      </c>
      <c r="AA144" s="72" t="e">
        <f>団体登録内容!#REF!</f>
        <v>#REF!</v>
      </c>
      <c r="AB144" s="72" t="e">
        <f>団体登録内容!#REF!</f>
        <v>#REF!</v>
      </c>
      <c r="AC144" s="72" t="e">
        <f>団体登録内容!#REF!</f>
        <v>#REF!</v>
      </c>
      <c r="AD144" s="72" t="e">
        <f>団体登録内容!#REF!</f>
        <v>#REF!</v>
      </c>
      <c r="AE144" s="72" t="e">
        <f>団体登録内容!#REF!</f>
        <v>#REF!</v>
      </c>
      <c r="AF144" s="72" t="e">
        <f>団体登録内容!#REF!</f>
        <v>#REF!</v>
      </c>
      <c r="AG144" s="72" t="e">
        <f>団体登録内容!#REF!</f>
        <v>#REF!</v>
      </c>
      <c r="AH144" s="72" t="e">
        <f>団体登録内容!#REF!</f>
        <v>#REF!</v>
      </c>
      <c r="AI144" s="72" t="e">
        <f>団体登録内容!#REF!</f>
        <v>#REF!</v>
      </c>
      <c r="AJ144" s="72" t="e">
        <f>団体登録内容!#REF!</f>
        <v>#REF!</v>
      </c>
      <c r="AK144" s="72" t="e">
        <f>団体登録内容!#REF!</f>
        <v>#REF!</v>
      </c>
      <c r="AL144" s="72" t="e">
        <f>団体登録内容!#REF!</f>
        <v>#REF!</v>
      </c>
      <c r="AM144" s="72" t="e">
        <f>団体登録内容!#REF!</f>
        <v>#REF!</v>
      </c>
      <c r="AN144" s="72" t="e">
        <f>団体登録内容!#REF!</f>
        <v>#REF!</v>
      </c>
      <c r="AO144" s="72" t="e">
        <f>団体登録内容!#REF!</f>
        <v>#REF!</v>
      </c>
      <c r="AP144" s="72" t="e">
        <f>団体登録内容!#REF!</f>
        <v>#REF!</v>
      </c>
      <c r="AQ144" s="72" t="e">
        <f>団体登録内容!#REF!</f>
        <v>#REF!</v>
      </c>
      <c r="AR144" s="72" t="e">
        <f>団体登録内容!#REF!</f>
        <v>#REF!</v>
      </c>
      <c r="AS144" s="72" t="e">
        <f>団体登録内容!#REF!</f>
        <v>#REF!</v>
      </c>
      <c r="AT144" s="72" t="e">
        <f>団体登録内容!#REF!</f>
        <v>#REF!</v>
      </c>
      <c r="AU144" s="72" t="e">
        <f>団体登録内容!#REF!</f>
        <v>#REF!</v>
      </c>
      <c r="AV144" s="72" t="e">
        <f>団体登録内容!#REF!</f>
        <v>#REF!</v>
      </c>
      <c r="AW144" s="72" t="e">
        <f>団体登録内容!#REF!</f>
        <v>#REF!</v>
      </c>
      <c r="AX144" s="72" t="e">
        <f>団体登録内容!#REF!</f>
        <v>#REF!</v>
      </c>
      <c r="AY144" s="72" t="e">
        <f>団体登録内容!#REF!</f>
        <v>#REF!</v>
      </c>
      <c r="AZ144" s="72" t="e">
        <f>団体登録内容!#REF!</f>
        <v>#REF!</v>
      </c>
      <c r="BA144" s="72" t="e">
        <f>団体登録内容!#REF!</f>
        <v>#REF!</v>
      </c>
      <c r="BB144" s="72" t="e">
        <f>団体登録内容!#REF!</f>
        <v>#REF!</v>
      </c>
      <c r="BC144" s="72" t="e">
        <f>団体登録内容!#REF!</f>
        <v>#REF!</v>
      </c>
      <c r="BD144" s="72" t="e">
        <f>団体登録内容!#REF!</f>
        <v>#REF!</v>
      </c>
      <c r="BE144" s="72" t="e">
        <f>団体登録内容!#REF!</f>
        <v>#REF!</v>
      </c>
    </row>
    <row r="145" spans="1:57" x14ac:dyDescent="0.15">
      <c r="A145" s="72" t="e">
        <f>団体登録内容!#REF!</f>
        <v>#REF!</v>
      </c>
      <c r="B145" s="72" t="e">
        <f>団体登録内容!#REF!</f>
        <v>#REF!</v>
      </c>
      <c r="C145" s="72" t="e">
        <f>団体登録内容!#REF!</f>
        <v>#REF!</v>
      </c>
      <c r="D145" s="72" t="e">
        <f>団体登録内容!#REF!</f>
        <v>#REF!</v>
      </c>
      <c r="E145" s="72" t="e">
        <f>団体登録内容!#REF!</f>
        <v>#REF!</v>
      </c>
      <c r="F145" s="72" t="e">
        <f>団体登録内容!#REF!</f>
        <v>#REF!</v>
      </c>
      <c r="G145" s="72" t="e">
        <f>団体登録内容!#REF!</f>
        <v>#REF!</v>
      </c>
      <c r="H145" s="72" t="e">
        <f>団体登録内容!#REF!</f>
        <v>#REF!</v>
      </c>
      <c r="I145" s="72" t="e">
        <f>団体登録内容!#REF!</f>
        <v>#REF!</v>
      </c>
      <c r="J145" s="72" t="e">
        <f>団体登録内容!#REF!</f>
        <v>#REF!</v>
      </c>
      <c r="K145" s="72" t="e">
        <f>団体登録内容!#REF!</f>
        <v>#REF!</v>
      </c>
      <c r="L145" s="72" t="e">
        <f>団体登録内容!#REF!</f>
        <v>#REF!</v>
      </c>
      <c r="M145" s="72" t="e">
        <f>団体登録内容!#REF!</f>
        <v>#REF!</v>
      </c>
      <c r="N145" s="72" t="e">
        <f>団体登録内容!#REF!</f>
        <v>#REF!</v>
      </c>
      <c r="O145" s="72" t="e">
        <f>団体登録内容!#REF!</f>
        <v>#REF!</v>
      </c>
      <c r="P145" s="72" t="e">
        <f>団体登録内容!#REF!</f>
        <v>#REF!</v>
      </c>
      <c r="Q145" s="72" t="e">
        <f>団体登録内容!#REF!</f>
        <v>#REF!</v>
      </c>
      <c r="R145" s="72" t="e">
        <f>団体登録内容!#REF!</f>
        <v>#REF!</v>
      </c>
      <c r="S145" s="72" t="e">
        <f>団体登録内容!#REF!</f>
        <v>#REF!</v>
      </c>
      <c r="T145" s="72" t="e">
        <f>団体登録内容!#REF!</f>
        <v>#REF!</v>
      </c>
      <c r="U145" s="72" t="e">
        <f>団体登録内容!#REF!</f>
        <v>#REF!</v>
      </c>
      <c r="V145" s="72" t="e">
        <f>団体登録内容!#REF!</f>
        <v>#REF!</v>
      </c>
      <c r="W145" s="72" t="e">
        <f>団体登録内容!#REF!</f>
        <v>#REF!</v>
      </c>
      <c r="X145" s="72" t="e">
        <f>団体登録内容!#REF!</f>
        <v>#REF!</v>
      </c>
      <c r="Y145" s="72" t="e">
        <f>団体登録内容!#REF!</f>
        <v>#REF!</v>
      </c>
      <c r="Z145" s="72" t="e">
        <f>団体登録内容!#REF!</f>
        <v>#REF!</v>
      </c>
      <c r="AA145" s="72" t="e">
        <f>団体登録内容!#REF!</f>
        <v>#REF!</v>
      </c>
      <c r="AB145" s="72" t="e">
        <f>団体登録内容!#REF!</f>
        <v>#REF!</v>
      </c>
      <c r="AC145" s="72" t="e">
        <f>団体登録内容!#REF!</f>
        <v>#REF!</v>
      </c>
      <c r="AD145" s="72" t="e">
        <f>団体登録内容!#REF!</f>
        <v>#REF!</v>
      </c>
      <c r="AE145" s="72" t="e">
        <f>団体登録内容!#REF!</f>
        <v>#REF!</v>
      </c>
      <c r="AF145" s="72" t="e">
        <f>団体登録内容!#REF!</f>
        <v>#REF!</v>
      </c>
      <c r="AG145" s="72" t="e">
        <f>団体登録内容!#REF!</f>
        <v>#REF!</v>
      </c>
      <c r="AH145" s="72" t="e">
        <f>団体登録内容!#REF!</f>
        <v>#REF!</v>
      </c>
      <c r="AI145" s="72" t="e">
        <f>団体登録内容!#REF!</f>
        <v>#REF!</v>
      </c>
      <c r="AJ145" s="72" t="e">
        <f>団体登録内容!#REF!</f>
        <v>#REF!</v>
      </c>
      <c r="AK145" s="72" t="e">
        <f>団体登録内容!#REF!</f>
        <v>#REF!</v>
      </c>
      <c r="AL145" s="72" t="e">
        <f>団体登録内容!#REF!</f>
        <v>#REF!</v>
      </c>
      <c r="AM145" s="72" t="e">
        <f>団体登録内容!#REF!</f>
        <v>#REF!</v>
      </c>
      <c r="AN145" s="72" t="e">
        <f>団体登録内容!#REF!</f>
        <v>#REF!</v>
      </c>
      <c r="AO145" s="72" t="e">
        <f>団体登録内容!#REF!</f>
        <v>#REF!</v>
      </c>
      <c r="AP145" s="72" t="e">
        <f>団体登録内容!#REF!</f>
        <v>#REF!</v>
      </c>
      <c r="AQ145" s="72" t="e">
        <f>団体登録内容!#REF!</f>
        <v>#REF!</v>
      </c>
      <c r="AR145" s="72" t="e">
        <f>団体登録内容!#REF!</f>
        <v>#REF!</v>
      </c>
      <c r="AS145" s="72" t="e">
        <f>団体登録内容!#REF!</f>
        <v>#REF!</v>
      </c>
      <c r="AT145" s="72" t="e">
        <f>団体登録内容!#REF!</f>
        <v>#REF!</v>
      </c>
      <c r="AU145" s="72" t="e">
        <f>団体登録内容!#REF!</f>
        <v>#REF!</v>
      </c>
      <c r="AV145" s="72" t="e">
        <f>団体登録内容!#REF!</f>
        <v>#REF!</v>
      </c>
      <c r="AW145" s="72" t="e">
        <f>団体登録内容!#REF!</f>
        <v>#REF!</v>
      </c>
      <c r="AX145" s="72" t="e">
        <f>団体登録内容!#REF!</f>
        <v>#REF!</v>
      </c>
      <c r="AY145" s="72" t="e">
        <f>団体登録内容!#REF!</f>
        <v>#REF!</v>
      </c>
      <c r="AZ145" s="72" t="e">
        <f>団体登録内容!#REF!</f>
        <v>#REF!</v>
      </c>
      <c r="BA145" s="72" t="e">
        <f>団体登録内容!#REF!</f>
        <v>#REF!</v>
      </c>
      <c r="BB145" s="72" t="e">
        <f>団体登録内容!#REF!</f>
        <v>#REF!</v>
      </c>
      <c r="BC145" s="72" t="e">
        <f>団体登録内容!#REF!</f>
        <v>#REF!</v>
      </c>
      <c r="BD145" s="72" t="e">
        <f>団体登録内容!#REF!</f>
        <v>#REF!</v>
      </c>
      <c r="BE145" s="72" t="e">
        <f>団体登録内容!#REF!</f>
        <v>#REF!</v>
      </c>
    </row>
    <row r="146" spans="1:57" x14ac:dyDescent="0.15">
      <c r="A146" s="72" t="e">
        <f>団体登録内容!#REF!</f>
        <v>#REF!</v>
      </c>
      <c r="B146" s="72" t="e">
        <f>団体登録内容!#REF!</f>
        <v>#REF!</v>
      </c>
      <c r="C146" s="72" t="e">
        <f>団体登録内容!#REF!</f>
        <v>#REF!</v>
      </c>
      <c r="D146" s="72" t="e">
        <f>団体登録内容!#REF!</f>
        <v>#REF!</v>
      </c>
      <c r="E146" s="72" t="e">
        <f>団体登録内容!#REF!</f>
        <v>#REF!</v>
      </c>
      <c r="F146" s="72" t="e">
        <f>団体登録内容!#REF!</f>
        <v>#REF!</v>
      </c>
      <c r="G146" s="72" t="e">
        <f>団体登録内容!#REF!</f>
        <v>#REF!</v>
      </c>
      <c r="H146" s="72" t="e">
        <f>団体登録内容!#REF!</f>
        <v>#REF!</v>
      </c>
      <c r="I146" s="72" t="e">
        <f>団体登録内容!#REF!</f>
        <v>#REF!</v>
      </c>
      <c r="J146" s="72" t="e">
        <f>団体登録内容!#REF!</f>
        <v>#REF!</v>
      </c>
      <c r="K146" s="72" t="e">
        <f>団体登録内容!#REF!</f>
        <v>#REF!</v>
      </c>
      <c r="L146" s="72" t="e">
        <f>団体登録内容!#REF!</f>
        <v>#REF!</v>
      </c>
      <c r="M146" s="72" t="e">
        <f>団体登録内容!#REF!</f>
        <v>#REF!</v>
      </c>
      <c r="N146" s="72" t="e">
        <f>団体登録内容!#REF!</f>
        <v>#REF!</v>
      </c>
      <c r="O146" s="72" t="e">
        <f>団体登録内容!#REF!</f>
        <v>#REF!</v>
      </c>
      <c r="P146" s="72" t="e">
        <f>団体登録内容!#REF!</f>
        <v>#REF!</v>
      </c>
      <c r="Q146" s="72" t="e">
        <f>団体登録内容!#REF!</f>
        <v>#REF!</v>
      </c>
      <c r="R146" s="72" t="e">
        <f>団体登録内容!#REF!</f>
        <v>#REF!</v>
      </c>
      <c r="S146" s="72" t="e">
        <f>団体登録内容!#REF!</f>
        <v>#REF!</v>
      </c>
      <c r="T146" s="72" t="e">
        <f>団体登録内容!#REF!</f>
        <v>#REF!</v>
      </c>
      <c r="U146" s="72" t="e">
        <f>団体登録内容!#REF!</f>
        <v>#REF!</v>
      </c>
      <c r="V146" s="72" t="e">
        <f>団体登録内容!#REF!</f>
        <v>#REF!</v>
      </c>
      <c r="W146" s="72" t="e">
        <f>団体登録内容!#REF!</f>
        <v>#REF!</v>
      </c>
      <c r="X146" s="72" t="e">
        <f>団体登録内容!#REF!</f>
        <v>#REF!</v>
      </c>
      <c r="Y146" s="72" t="e">
        <f>団体登録内容!#REF!</f>
        <v>#REF!</v>
      </c>
      <c r="Z146" s="72" t="e">
        <f>団体登録内容!#REF!</f>
        <v>#REF!</v>
      </c>
      <c r="AA146" s="72" t="e">
        <f>団体登録内容!#REF!</f>
        <v>#REF!</v>
      </c>
      <c r="AB146" s="72" t="e">
        <f>団体登録内容!#REF!</f>
        <v>#REF!</v>
      </c>
      <c r="AC146" s="72" t="e">
        <f>団体登録内容!#REF!</f>
        <v>#REF!</v>
      </c>
      <c r="AD146" s="72" t="e">
        <f>団体登録内容!#REF!</f>
        <v>#REF!</v>
      </c>
      <c r="AE146" s="72" t="e">
        <f>団体登録内容!#REF!</f>
        <v>#REF!</v>
      </c>
      <c r="AF146" s="72" t="e">
        <f>団体登録内容!#REF!</f>
        <v>#REF!</v>
      </c>
      <c r="AG146" s="72" t="e">
        <f>団体登録内容!#REF!</f>
        <v>#REF!</v>
      </c>
      <c r="AH146" s="72" t="e">
        <f>団体登録内容!#REF!</f>
        <v>#REF!</v>
      </c>
      <c r="AI146" s="72" t="e">
        <f>団体登録内容!#REF!</f>
        <v>#REF!</v>
      </c>
      <c r="AJ146" s="72" t="e">
        <f>団体登録内容!#REF!</f>
        <v>#REF!</v>
      </c>
      <c r="AK146" s="72" t="e">
        <f>団体登録内容!#REF!</f>
        <v>#REF!</v>
      </c>
      <c r="AL146" s="72" t="e">
        <f>団体登録内容!#REF!</f>
        <v>#REF!</v>
      </c>
      <c r="AM146" s="72" t="e">
        <f>団体登録内容!#REF!</f>
        <v>#REF!</v>
      </c>
      <c r="AN146" s="72" t="e">
        <f>団体登録内容!#REF!</f>
        <v>#REF!</v>
      </c>
      <c r="AO146" s="72" t="e">
        <f>団体登録内容!#REF!</f>
        <v>#REF!</v>
      </c>
      <c r="AP146" s="72" t="e">
        <f>団体登録内容!#REF!</f>
        <v>#REF!</v>
      </c>
      <c r="AQ146" s="72" t="e">
        <f>団体登録内容!#REF!</f>
        <v>#REF!</v>
      </c>
      <c r="AR146" s="72" t="e">
        <f>団体登録内容!#REF!</f>
        <v>#REF!</v>
      </c>
      <c r="AS146" s="72" t="e">
        <f>団体登録内容!#REF!</f>
        <v>#REF!</v>
      </c>
      <c r="AT146" s="72" t="e">
        <f>団体登録内容!#REF!</f>
        <v>#REF!</v>
      </c>
      <c r="AU146" s="72" t="e">
        <f>団体登録内容!#REF!</f>
        <v>#REF!</v>
      </c>
      <c r="AV146" s="72" t="e">
        <f>団体登録内容!#REF!</f>
        <v>#REF!</v>
      </c>
      <c r="AW146" s="72" t="e">
        <f>団体登録内容!#REF!</f>
        <v>#REF!</v>
      </c>
      <c r="AX146" s="72" t="e">
        <f>団体登録内容!#REF!</f>
        <v>#REF!</v>
      </c>
      <c r="AY146" s="72" t="e">
        <f>団体登録内容!#REF!</f>
        <v>#REF!</v>
      </c>
      <c r="AZ146" s="72" t="e">
        <f>団体登録内容!#REF!</f>
        <v>#REF!</v>
      </c>
      <c r="BA146" s="72" t="e">
        <f>団体登録内容!#REF!</f>
        <v>#REF!</v>
      </c>
      <c r="BB146" s="72" t="e">
        <f>団体登録内容!#REF!</f>
        <v>#REF!</v>
      </c>
      <c r="BC146" s="72" t="e">
        <f>団体登録内容!#REF!</f>
        <v>#REF!</v>
      </c>
      <c r="BD146" s="72" t="e">
        <f>団体登録内容!#REF!</f>
        <v>#REF!</v>
      </c>
      <c r="BE146" s="72" t="e">
        <f>団体登録内容!#REF!</f>
        <v>#REF!</v>
      </c>
    </row>
    <row r="147" spans="1:57" x14ac:dyDescent="0.15">
      <c r="A147" s="72" t="e">
        <f>団体登録内容!#REF!</f>
        <v>#REF!</v>
      </c>
      <c r="B147" s="72" t="e">
        <f>団体登録内容!#REF!</f>
        <v>#REF!</v>
      </c>
      <c r="C147" s="72" t="e">
        <f>団体登録内容!#REF!</f>
        <v>#REF!</v>
      </c>
      <c r="D147" s="72" t="e">
        <f>団体登録内容!#REF!</f>
        <v>#REF!</v>
      </c>
      <c r="E147" s="72" t="e">
        <f>団体登録内容!#REF!</f>
        <v>#REF!</v>
      </c>
      <c r="F147" s="72" t="e">
        <f>団体登録内容!#REF!</f>
        <v>#REF!</v>
      </c>
      <c r="G147" s="72" t="e">
        <f>団体登録内容!#REF!</f>
        <v>#REF!</v>
      </c>
      <c r="H147" s="72" t="e">
        <f>団体登録内容!#REF!</f>
        <v>#REF!</v>
      </c>
      <c r="I147" s="72" t="e">
        <f>団体登録内容!#REF!</f>
        <v>#REF!</v>
      </c>
      <c r="J147" s="72" t="e">
        <f>団体登録内容!#REF!</f>
        <v>#REF!</v>
      </c>
      <c r="K147" s="72" t="e">
        <f>団体登録内容!#REF!</f>
        <v>#REF!</v>
      </c>
      <c r="L147" s="72" t="e">
        <f>団体登録内容!#REF!</f>
        <v>#REF!</v>
      </c>
      <c r="M147" s="72" t="e">
        <f>団体登録内容!#REF!</f>
        <v>#REF!</v>
      </c>
      <c r="N147" s="72" t="e">
        <f>団体登録内容!#REF!</f>
        <v>#REF!</v>
      </c>
      <c r="O147" s="72" t="e">
        <f>団体登録内容!#REF!</f>
        <v>#REF!</v>
      </c>
      <c r="P147" s="72" t="e">
        <f>団体登録内容!#REF!</f>
        <v>#REF!</v>
      </c>
      <c r="Q147" s="72" t="e">
        <f>団体登録内容!#REF!</f>
        <v>#REF!</v>
      </c>
      <c r="R147" s="72" t="e">
        <f>団体登録内容!#REF!</f>
        <v>#REF!</v>
      </c>
      <c r="S147" s="72" t="e">
        <f>団体登録内容!#REF!</f>
        <v>#REF!</v>
      </c>
      <c r="T147" s="72" t="e">
        <f>団体登録内容!#REF!</f>
        <v>#REF!</v>
      </c>
      <c r="U147" s="72" t="e">
        <f>団体登録内容!#REF!</f>
        <v>#REF!</v>
      </c>
      <c r="V147" s="72" t="e">
        <f>団体登録内容!#REF!</f>
        <v>#REF!</v>
      </c>
      <c r="W147" s="72" t="e">
        <f>団体登録内容!#REF!</f>
        <v>#REF!</v>
      </c>
      <c r="X147" s="72" t="e">
        <f>団体登録内容!#REF!</f>
        <v>#REF!</v>
      </c>
      <c r="Y147" s="72" t="e">
        <f>団体登録内容!#REF!</f>
        <v>#REF!</v>
      </c>
      <c r="Z147" s="72" t="e">
        <f>団体登録内容!#REF!</f>
        <v>#REF!</v>
      </c>
      <c r="AA147" s="72" t="e">
        <f>団体登録内容!#REF!</f>
        <v>#REF!</v>
      </c>
      <c r="AB147" s="72" t="e">
        <f>団体登録内容!#REF!</f>
        <v>#REF!</v>
      </c>
      <c r="AC147" s="72" t="e">
        <f>団体登録内容!#REF!</f>
        <v>#REF!</v>
      </c>
      <c r="AD147" s="72" t="e">
        <f>団体登録内容!#REF!</f>
        <v>#REF!</v>
      </c>
      <c r="AE147" s="72" t="e">
        <f>団体登録内容!#REF!</f>
        <v>#REF!</v>
      </c>
      <c r="AF147" s="72" t="e">
        <f>団体登録内容!#REF!</f>
        <v>#REF!</v>
      </c>
      <c r="AG147" s="72" t="e">
        <f>団体登録内容!#REF!</f>
        <v>#REF!</v>
      </c>
      <c r="AH147" s="72" t="e">
        <f>団体登録内容!#REF!</f>
        <v>#REF!</v>
      </c>
      <c r="AI147" s="72" t="e">
        <f>団体登録内容!#REF!</f>
        <v>#REF!</v>
      </c>
      <c r="AJ147" s="72" t="e">
        <f>団体登録内容!#REF!</f>
        <v>#REF!</v>
      </c>
      <c r="AK147" s="72" t="e">
        <f>団体登録内容!#REF!</f>
        <v>#REF!</v>
      </c>
      <c r="AL147" s="72" t="e">
        <f>団体登録内容!#REF!</f>
        <v>#REF!</v>
      </c>
      <c r="AM147" s="72" t="e">
        <f>団体登録内容!#REF!</f>
        <v>#REF!</v>
      </c>
      <c r="AN147" s="72" t="e">
        <f>団体登録内容!#REF!</f>
        <v>#REF!</v>
      </c>
      <c r="AO147" s="72" t="e">
        <f>団体登録内容!#REF!</f>
        <v>#REF!</v>
      </c>
      <c r="AP147" s="72" t="e">
        <f>団体登録内容!#REF!</f>
        <v>#REF!</v>
      </c>
      <c r="AQ147" s="72" t="e">
        <f>団体登録内容!#REF!</f>
        <v>#REF!</v>
      </c>
      <c r="AR147" s="72" t="e">
        <f>団体登録内容!#REF!</f>
        <v>#REF!</v>
      </c>
      <c r="AS147" s="72" t="e">
        <f>団体登録内容!#REF!</f>
        <v>#REF!</v>
      </c>
      <c r="AT147" s="72" t="e">
        <f>団体登録内容!#REF!</f>
        <v>#REF!</v>
      </c>
      <c r="AU147" s="72" t="e">
        <f>団体登録内容!#REF!</f>
        <v>#REF!</v>
      </c>
      <c r="AV147" s="72" t="e">
        <f>団体登録内容!#REF!</f>
        <v>#REF!</v>
      </c>
      <c r="AW147" s="72" t="e">
        <f>団体登録内容!#REF!</f>
        <v>#REF!</v>
      </c>
      <c r="AX147" s="72" t="e">
        <f>団体登録内容!#REF!</f>
        <v>#REF!</v>
      </c>
      <c r="AY147" s="72" t="e">
        <f>団体登録内容!#REF!</f>
        <v>#REF!</v>
      </c>
      <c r="AZ147" s="72" t="e">
        <f>団体登録内容!#REF!</f>
        <v>#REF!</v>
      </c>
      <c r="BA147" s="72" t="e">
        <f>団体登録内容!#REF!</f>
        <v>#REF!</v>
      </c>
      <c r="BB147" s="72" t="e">
        <f>団体登録内容!#REF!</f>
        <v>#REF!</v>
      </c>
      <c r="BC147" s="72" t="e">
        <f>団体登録内容!#REF!</f>
        <v>#REF!</v>
      </c>
      <c r="BD147" s="72" t="e">
        <f>団体登録内容!#REF!</f>
        <v>#REF!</v>
      </c>
      <c r="BE147" s="72" t="e">
        <f>団体登録内容!#REF!</f>
        <v>#REF!</v>
      </c>
    </row>
    <row r="148" spans="1:57" x14ac:dyDescent="0.15">
      <c r="A148" s="72" t="e">
        <f>団体登録内容!#REF!</f>
        <v>#REF!</v>
      </c>
      <c r="B148" s="72" t="e">
        <f>団体登録内容!#REF!</f>
        <v>#REF!</v>
      </c>
      <c r="C148" s="72" t="e">
        <f>団体登録内容!#REF!</f>
        <v>#REF!</v>
      </c>
      <c r="D148" s="72" t="e">
        <f>団体登録内容!#REF!</f>
        <v>#REF!</v>
      </c>
      <c r="E148" s="72" t="e">
        <f>団体登録内容!#REF!</f>
        <v>#REF!</v>
      </c>
      <c r="F148" s="72" t="e">
        <f>団体登録内容!#REF!</f>
        <v>#REF!</v>
      </c>
      <c r="G148" s="72" t="e">
        <f>団体登録内容!#REF!</f>
        <v>#REF!</v>
      </c>
      <c r="H148" s="72" t="e">
        <f>団体登録内容!#REF!</f>
        <v>#REF!</v>
      </c>
      <c r="I148" s="72" t="e">
        <f>団体登録内容!#REF!</f>
        <v>#REF!</v>
      </c>
      <c r="J148" s="72" t="e">
        <f>団体登録内容!#REF!</f>
        <v>#REF!</v>
      </c>
      <c r="K148" s="72" t="e">
        <f>団体登録内容!#REF!</f>
        <v>#REF!</v>
      </c>
      <c r="L148" s="72" t="e">
        <f>団体登録内容!#REF!</f>
        <v>#REF!</v>
      </c>
      <c r="M148" s="72" t="e">
        <f>団体登録内容!#REF!</f>
        <v>#REF!</v>
      </c>
      <c r="N148" s="72" t="e">
        <f>団体登録内容!#REF!</f>
        <v>#REF!</v>
      </c>
      <c r="O148" s="72" t="e">
        <f>団体登録内容!#REF!</f>
        <v>#REF!</v>
      </c>
      <c r="P148" s="72" t="e">
        <f>団体登録内容!#REF!</f>
        <v>#REF!</v>
      </c>
      <c r="Q148" s="72" t="e">
        <f>団体登録内容!#REF!</f>
        <v>#REF!</v>
      </c>
      <c r="R148" s="72" t="e">
        <f>団体登録内容!#REF!</f>
        <v>#REF!</v>
      </c>
      <c r="S148" s="72" t="e">
        <f>団体登録内容!#REF!</f>
        <v>#REF!</v>
      </c>
      <c r="T148" s="72" t="e">
        <f>団体登録内容!#REF!</f>
        <v>#REF!</v>
      </c>
      <c r="U148" s="72" t="e">
        <f>団体登録内容!#REF!</f>
        <v>#REF!</v>
      </c>
      <c r="V148" s="72" t="e">
        <f>団体登録内容!#REF!</f>
        <v>#REF!</v>
      </c>
      <c r="W148" s="72" t="e">
        <f>団体登録内容!#REF!</f>
        <v>#REF!</v>
      </c>
      <c r="X148" s="72" t="e">
        <f>団体登録内容!#REF!</f>
        <v>#REF!</v>
      </c>
      <c r="Y148" s="72" t="e">
        <f>団体登録内容!#REF!</f>
        <v>#REF!</v>
      </c>
      <c r="Z148" s="72" t="e">
        <f>団体登録内容!#REF!</f>
        <v>#REF!</v>
      </c>
      <c r="AA148" s="72" t="e">
        <f>団体登録内容!#REF!</f>
        <v>#REF!</v>
      </c>
      <c r="AB148" s="72" t="e">
        <f>団体登録内容!#REF!</f>
        <v>#REF!</v>
      </c>
      <c r="AC148" s="72" t="e">
        <f>団体登録内容!#REF!</f>
        <v>#REF!</v>
      </c>
      <c r="AD148" s="72" t="e">
        <f>団体登録内容!#REF!</f>
        <v>#REF!</v>
      </c>
      <c r="AE148" s="72" t="e">
        <f>団体登録内容!#REF!</f>
        <v>#REF!</v>
      </c>
      <c r="AF148" s="72" t="e">
        <f>団体登録内容!#REF!</f>
        <v>#REF!</v>
      </c>
      <c r="AG148" s="72" t="e">
        <f>団体登録内容!#REF!</f>
        <v>#REF!</v>
      </c>
      <c r="AH148" s="72" t="e">
        <f>団体登録内容!#REF!</f>
        <v>#REF!</v>
      </c>
      <c r="AI148" s="72" t="e">
        <f>団体登録内容!#REF!</f>
        <v>#REF!</v>
      </c>
      <c r="AJ148" s="72" t="e">
        <f>団体登録内容!#REF!</f>
        <v>#REF!</v>
      </c>
      <c r="AK148" s="72" t="e">
        <f>団体登録内容!#REF!</f>
        <v>#REF!</v>
      </c>
      <c r="AL148" s="72" t="e">
        <f>団体登録内容!#REF!</f>
        <v>#REF!</v>
      </c>
      <c r="AM148" s="72" t="e">
        <f>団体登録内容!#REF!</f>
        <v>#REF!</v>
      </c>
      <c r="AN148" s="72" t="e">
        <f>団体登録内容!#REF!</f>
        <v>#REF!</v>
      </c>
      <c r="AO148" s="72" t="e">
        <f>団体登録内容!#REF!</f>
        <v>#REF!</v>
      </c>
      <c r="AP148" s="72" t="e">
        <f>団体登録内容!#REF!</f>
        <v>#REF!</v>
      </c>
      <c r="AQ148" s="72" t="e">
        <f>団体登録内容!#REF!</f>
        <v>#REF!</v>
      </c>
      <c r="AR148" s="72" t="e">
        <f>団体登録内容!#REF!</f>
        <v>#REF!</v>
      </c>
      <c r="AS148" s="72" t="e">
        <f>団体登録内容!#REF!</f>
        <v>#REF!</v>
      </c>
      <c r="AT148" s="72" t="e">
        <f>団体登録内容!#REF!</f>
        <v>#REF!</v>
      </c>
      <c r="AU148" s="72" t="e">
        <f>団体登録内容!#REF!</f>
        <v>#REF!</v>
      </c>
      <c r="AV148" s="72" t="e">
        <f>団体登録内容!#REF!</f>
        <v>#REF!</v>
      </c>
      <c r="AW148" s="72" t="e">
        <f>団体登録内容!#REF!</f>
        <v>#REF!</v>
      </c>
      <c r="AX148" s="72" t="e">
        <f>団体登録内容!#REF!</f>
        <v>#REF!</v>
      </c>
      <c r="AY148" s="72" t="e">
        <f>団体登録内容!#REF!</f>
        <v>#REF!</v>
      </c>
      <c r="AZ148" s="72" t="e">
        <f>団体登録内容!#REF!</f>
        <v>#REF!</v>
      </c>
      <c r="BA148" s="72" t="e">
        <f>団体登録内容!#REF!</f>
        <v>#REF!</v>
      </c>
      <c r="BB148" s="72" t="e">
        <f>団体登録内容!#REF!</f>
        <v>#REF!</v>
      </c>
      <c r="BC148" s="72" t="e">
        <f>団体登録内容!#REF!</f>
        <v>#REF!</v>
      </c>
      <c r="BD148" s="72" t="e">
        <f>団体登録内容!#REF!</f>
        <v>#REF!</v>
      </c>
      <c r="BE148" s="72" t="e">
        <f>団体登録内容!#REF!</f>
        <v>#REF!</v>
      </c>
    </row>
    <row r="149" spans="1:57" x14ac:dyDescent="0.15">
      <c r="A149" s="72" t="e">
        <f>団体登録内容!#REF!</f>
        <v>#REF!</v>
      </c>
      <c r="B149" s="72" t="e">
        <f>団体登録内容!#REF!</f>
        <v>#REF!</v>
      </c>
      <c r="C149" s="72" t="e">
        <f>団体登録内容!#REF!</f>
        <v>#REF!</v>
      </c>
      <c r="D149" s="72" t="e">
        <f>団体登録内容!#REF!</f>
        <v>#REF!</v>
      </c>
      <c r="E149" s="72" t="e">
        <f>団体登録内容!#REF!</f>
        <v>#REF!</v>
      </c>
      <c r="F149" s="72" t="e">
        <f>団体登録内容!#REF!</f>
        <v>#REF!</v>
      </c>
      <c r="G149" s="72" t="e">
        <f>団体登録内容!#REF!</f>
        <v>#REF!</v>
      </c>
      <c r="H149" s="72" t="e">
        <f>団体登録内容!#REF!</f>
        <v>#REF!</v>
      </c>
      <c r="I149" s="72" t="e">
        <f>団体登録内容!#REF!</f>
        <v>#REF!</v>
      </c>
      <c r="J149" s="72" t="e">
        <f>団体登録内容!#REF!</f>
        <v>#REF!</v>
      </c>
      <c r="K149" s="72" t="e">
        <f>団体登録内容!#REF!</f>
        <v>#REF!</v>
      </c>
      <c r="L149" s="72" t="e">
        <f>団体登録内容!#REF!</f>
        <v>#REF!</v>
      </c>
      <c r="M149" s="72" t="e">
        <f>団体登録内容!#REF!</f>
        <v>#REF!</v>
      </c>
      <c r="N149" s="72" t="e">
        <f>団体登録内容!#REF!</f>
        <v>#REF!</v>
      </c>
      <c r="O149" s="72" t="e">
        <f>団体登録内容!#REF!</f>
        <v>#REF!</v>
      </c>
      <c r="P149" s="72" t="e">
        <f>団体登録内容!#REF!</f>
        <v>#REF!</v>
      </c>
      <c r="Q149" s="72" t="e">
        <f>団体登録内容!#REF!</f>
        <v>#REF!</v>
      </c>
      <c r="R149" s="72" t="e">
        <f>団体登録内容!#REF!</f>
        <v>#REF!</v>
      </c>
      <c r="S149" s="72" t="e">
        <f>団体登録内容!#REF!</f>
        <v>#REF!</v>
      </c>
      <c r="T149" s="72" t="e">
        <f>団体登録内容!#REF!</f>
        <v>#REF!</v>
      </c>
      <c r="U149" s="72" t="e">
        <f>団体登録内容!#REF!</f>
        <v>#REF!</v>
      </c>
      <c r="V149" s="72" t="e">
        <f>団体登録内容!#REF!</f>
        <v>#REF!</v>
      </c>
      <c r="W149" s="72" t="e">
        <f>団体登録内容!#REF!</f>
        <v>#REF!</v>
      </c>
      <c r="X149" s="72" t="e">
        <f>団体登録内容!#REF!</f>
        <v>#REF!</v>
      </c>
      <c r="Y149" s="72" t="e">
        <f>団体登録内容!#REF!</f>
        <v>#REF!</v>
      </c>
      <c r="Z149" s="72" t="e">
        <f>団体登録内容!#REF!</f>
        <v>#REF!</v>
      </c>
      <c r="AA149" s="72" t="e">
        <f>団体登録内容!#REF!</f>
        <v>#REF!</v>
      </c>
      <c r="AB149" s="72" t="e">
        <f>団体登録内容!#REF!</f>
        <v>#REF!</v>
      </c>
      <c r="AC149" s="72" t="e">
        <f>団体登録内容!#REF!</f>
        <v>#REF!</v>
      </c>
      <c r="AD149" s="72" t="e">
        <f>団体登録内容!#REF!</f>
        <v>#REF!</v>
      </c>
      <c r="AE149" s="72" t="e">
        <f>団体登録内容!#REF!</f>
        <v>#REF!</v>
      </c>
      <c r="AF149" s="72" t="e">
        <f>団体登録内容!#REF!</f>
        <v>#REF!</v>
      </c>
      <c r="AG149" s="72" t="e">
        <f>団体登録内容!#REF!</f>
        <v>#REF!</v>
      </c>
      <c r="AH149" s="72" t="e">
        <f>団体登録内容!#REF!</f>
        <v>#REF!</v>
      </c>
      <c r="AI149" s="72" t="e">
        <f>団体登録内容!#REF!</f>
        <v>#REF!</v>
      </c>
      <c r="AJ149" s="72" t="e">
        <f>団体登録内容!#REF!</f>
        <v>#REF!</v>
      </c>
      <c r="AK149" s="72" t="e">
        <f>団体登録内容!#REF!</f>
        <v>#REF!</v>
      </c>
      <c r="AL149" s="72" t="e">
        <f>団体登録内容!#REF!</f>
        <v>#REF!</v>
      </c>
      <c r="AM149" s="72" t="e">
        <f>団体登録内容!#REF!</f>
        <v>#REF!</v>
      </c>
      <c r="AN149" s="72" t="e">
        <f>団体登録内容!#REF!</f>
        <v>#REF!</v>
      </c>
      <c r="AO149" s="72" t="e">
        <f>団体登録内容!#REF!</f>
        <v>#REF!</v>
      </c>
      <c r="AP149" s="72" t="e">
        <f>団体登録内容!#REF!</f>
        <v>#REF!</v>
      </c>
      <c r="AQ149" s="72" t="e">
        <f>団体登録内容!#REF!</f>
        <v>#REF!</v>
      </c>
      <c r="AR149" s="72" t="e">
        <f>団体登録内容!#REF!</f>
        <v>#REF!</v>
      </c>
      <c r="AS149" s="72" t="e">
        <f>団体登録内容!#REF!</f>
        <v>#REF!</v>
      </c>
      <c r="AT149" s="72" t="e">
        <f>団体登録内容!#REF!</f>
        <v>#REF!</v>
      </c>
      <c r="AU149" s="72" t="e">
        <f>団体登録内容!#REF!</f>
        <v>#REF!</v>
      </c>
      <c r="AV149" s="72" t="e">
        <f>団体登録内容!#REF!</f>
        <v>#REF!</v>
      </c>
      <c r="AW149" s="72" t="e">
        <f>団体登録内容!#REF!</f>
        <v>#REF!</v>
      </c>
      <c r="AX149" s="72" t="e">
        <f>団体登録内容!#REF!</f>
        <v>#REF!</v>
      </c>
      <c r="AY149" s="72" t="e">
        <f>団体登録内容!#REF!</f>
        <v>#REF!</v>
      </c>
      <c r="AZ149" s="72" t="e">
        <f>団体登録内容!#REF!</f>
        <v>#REF!</v>
      </c>
      <c r="BA149" s="72" t="e">
        <f>団体登録内容!#REF!</f>
        <v>#REF!</v>
      </c>
      <c r="BB149" s="72" t="e">
        <f>団体登録内容!#REF!</f>
        <v>#REF!</v>
      </c>
      <c r="BC149" s="72" t="e">
        <f>団体登録内容!#REF!</f>
        <v>#REF!</v>
      </c>
      <c r="BD149" s="72" t="e">
        <f>団体登録内容!#REF!</f>
        <v>#REF!</v>
      </c>
      <c r="BE149" s="72" t="e">
        <f>団体登録内容!#REF!</f>
        <v>#REF!</v>
      </c>
    </row>
    <row r="150" spans="1:57" x14ac:dyDescent="0.15">
      <c r="A150" s="72" t="e">
        <f>団体登録内容!#REF!</f>
        <v>#REF!</v>
      </c>
      <c r="B150" s="72" t="e">
        <f>団体登録内容!#REF!</f>
        <v>#REF!</v>
      </c>
      <c r="C150" s="72" t="e">
        <f>団体登録内容!#REF!</f>
        <v>#REF!</v>
      </c>
      <c r="D150" s="72" t="e">
        <f>団体登録内容!#REF!</f>
        <v>#REF!</v>
      </c>
      <c r="E150" s="72" t="e">
        <f>団体登録内容!#REF!</f>
        <v>#REF!</v>
      </c>
      <c r="F150" s="72" t="e">
        <f>団体登録内容!#REF!</f>
        <v>#REF!</v>
      </c>
      <c r="G150" s="72" t="e">
        <f>団体登録内容!#REF!</f>
        <v>#REF!</v>
      </c>
      <c r="H150" s="72" t="e">
        <f>団体登録内容!#REF!</f>
        <v>#REF!</v>
      </c>
      <c r="I150" s="72" t="e">
        <f>団体登録内容!#REF!</f>
        <v>#REF!</v>
      </c>
      <c r="J150" s="72" t="e">
        <f>団体登録内容!#REF!</f>
        <v>#REF!</v>
      </c>
      <c r="K150" s="72" t="e">
        <f>団体登録内容!#REF!</f>
        <v>#REF!</v>
      </c>
      <c r="L150" s="72" t="e">
        <f>団体登録内容!#REF!</f>
        <v>#REF!</v>
      </c>
      <c r="M150" s="72" t="e">
        <f>団体登録内容!#REF!</f>
        <v>#REF!</v>
      </c>
      <c r="N150" s="72" t="e">
        <f>団体登録内容!#REF!</f>
        <v>#REF!</v>
      </c>
      <c r="O150" s="72" t="e">
        <f>団体登録内容!#REF!</f>
        <v>#REF!</v>
      </c>
      <c r="P150" s="72" t="e">
        <f>団体登録内容!#REF!</f>
        <v>#REF!</v>
      </c>
      <c r="Q150" s="72" t="e">
        <f>団体登録内容!#REF!</f>
        <v>#REF!</v>
      </c>
      <c r="R150" s="72" t="e">
        <f>団体登録内容!#REF!</f>
        <v>#REF!</v>
      </c>
      <c r="S150" s="72" t="e">
        <f>団体登録内容!#REF!</f>
        <v>#REF!</v>
      </c>
      <c r="T150" s="72" t="e">
        <f>団体登録内容!#REF!</f>
        <v>#REF!</v>
      </c>
      <c r="U150" s="72" t="e">
        <f>団体登録内容!#REF!</f>
        <v>#REF!</v>
      </c>
      <c r="V150" s="72" t="e">
        <f>団体登録内容!#REF!</f>
        <v>#REF!</v>
      </c>
      <c r="W150" s="72" t="e">
        <f>団体登録内容!#REF!</f>
        <v>#REF!</v>
      </c>
      <c r="X150" s="72" t="e">
        <f>団体登録内容!#REF!</f>
        <v>#REF!</v>
      </c>
      <c r="Y150" s="72" t="e">
        <f>団体登録内容!#REF!</f>
        <v>#REF!</v>
      </c>
      <c r="Z150" s="72" t="e">
        <f>団体登録内容!#REF!</f>
        <v>#REF!</v>
      </c>
      <c r="AA150" s="72" t="e">
        <f>団体登録内容!#REF!</f>
        <v>#REF!</v>
      </c>
      <c r="AB150" s="72" t="e">
        <f>団体登録内容!#REF!</f>
        <v>#REF!</v>
      </c>
      <c r="AC150" s="72" t="e">
        <f>団体登録内容!#REF!</f>
        <v>#REF!</v>
      </c>
      <c r="AD150" s="72" t="e">
        <f>団体登録内容!#REF!</f>
        <v>#REF!</v>
      </c>
      <c r="AE150" s="72" t="e">
        <f>団体登録内容!#REF!</f>
        <v>#REF!</v>
      </c>
      <c r="AF150" s="72" t="e">
        <f>団体登録内容!#REF!</f>
        <v>#REF!</v>
      </c>
      <c r="AG150" s="72" t="e">
        <f>団体登録内容!#REF!</f>
        <v>#REF!</v>
      </c>
      <c r="AH150" s="72" t="e">
        <f>団体登録内容!#REF!</f>
        <v>#REF!</v>
      </c>
      <c r="AI150" s="72" t="e">
        <f>団体登録内容!#REF!</f>
        <v>#REF!</v>
      </c>
      <c r="AJ150" s="72" t="e">
        <f>団体登録内容!#REF!</f>
        <v>#REF!</v>
      </c>
      <c r="AK150" s="72" t="e">
        <f>団体登録内容!#REF!</f>
        <v>#REF!</v>
      </c>
      <c r="AL150" s="72" t="e">
        <f>団体登録内容!#REF!</f>
        <v>#REF!</v>
      </c>
      <c r="AM150" s="72" t="e">
        <f>団体登録内容!#REF!</f>
        <v>#REF!</v>
      </c>
      <c r="AN150" s="72" t="e">
        <f>団体登録内容!#REF!</f>
        <v>#REF!</v>
      </c>
      <c r="AO150" s="72" t="e">
        <f>団体登録内容!#REF!</f>
        <v>#REF!</v>
      </c>
      <c r="AP150" s="72" t="e">
        <f>団体登録内容!#REF!</f>
        <v>#REF!</v>
      </c>
      <c r="AQ150" s="72" t="e">
        <f>団体登録内容!#REF!</f>
        <v>#REF!</v>
      </c>
      <c r="AR150" s="72" t="e">
        <f>団体登録内容!#REF!</f>
        <v>#REF!</v>
      </c>
      <c r="AS150" s="72" t="e">
        <f>団体登録内容!#REF!</f>
        <v>#REF!</v>
      </c>
      <c r="AT150" s="72" t="e">
        <f>団体登録内容!#REF!</f>
        <v>#REF!</v>
      </c>
      <c r="AU150" s="72" t="e">
        <f>団体登録内容!#REF!</f>
        <v>#REF!</v>
      </c>
      <c r="AV150" s="72" t="e">
        <f>団体登録内容!#REF!</f>
        <v>#REF!</v>
      </c>
      <c r="AW150" s="72" t="e">
        <f>団体登録内容!#REF!</f>
        <v>#REF!</v>
      </c>
      <c r="AX150" s="72" t="e">
        <f>団体登録内容!#REF!</f>
        <v>#REF!</v>
      </c>
      <c r="AY150" s="72" t="e">
        <f>団体登録内容!#REF!</f>
        <v>#REF!</v>
      </c>
      <c r="AZ150" s="72" t="e">
        <f>団体登録内容!#REF!</f>
        <v>#REF!</v>
      </c>
      <c r="BA150" s="72" t="e">
        <f>団体登録内容!#REF!</f>
        <v>#REF!</v>
      </c>
      <c r="BB150" s="72" t="e">
        <f>団体登録内容!#REF!</f>
        <v>#REF!</v>
      </c>
      <c r="BC150" s="72" t="e">
        <f>団体登録内容!#REF!</f>
        <v>#REF!</v>
      </c>
      <c r="BD150" s="72" t="e">
        <f>団体登録内容!#REF!</f>
        <v>#REF!</v>
      </c>
      <c r="BE150" s="72" t="e">
        <f>団体登録内容!#REF!</f>
        <v>#REF!</v>
      </c>
    </row>
    <row r="151" spans="1:57" x14ac:dyDescent="0.15">
      <c r="A151" s="72" t="e">
        <f>団体登録内容!#REF!</f>
        <v>#REF!</v>
      </c>
      <c r="B151" s="72" t="e">
        <f>団体登録内容!#REF!</f>
        <v>#REF!</v>
      </c>
      <c r="C151" s="72" t="e">
        <f>団体登録内容!#REF!</f>
        <v>#REF!</v>
      </c>
      <c r="D151" s="72" t="e">
        <f>団体登録内容!#REF!</f>
        <v>#REF!</v>
      </c>
      <c r="E151" s="72" t="e">
        <f>団体登録内容!#REF!</f>
        <v>#REF!</v>
      </c>
      <c r="F151" s="72" t="e">
        <f>団体登録内容!#REF!</f>
        <v>#REF!</v>
      </c>
      <c r="G151" s="72" t="e">
        <f>団体登録内容!#REF!</f>
        <v>#REF!</v>
      </c>
      <c r="H151" s="72" t="e">
        <f>団体登録内容!#REF!</f>
        <v>#REF!</v>
      </c>
      <c r="I151" s="72" t="e">
        <f>団体登録内容!#REF!</f>
        <v>#REF!</v>
      </c>
      <c r="J151" s="72" t="e">
        <f>団体登録内容!#REF!</f>
        <v>#REF!</v>
      </c>
      <c r="K151" s="72" t="e">
        <f>団体登録内容!#REF!</f>
        <v>#REF!</v>
      </c>
      <c r="L151" s="72" t="e">
        <f>団体登録内容!#REF!</f>
        <v>#REF!</v>
      </c>
      <c r="M151" s="72" t="e">
        <f>団体登録内容!#REF!</f>
        <v>#REF!</v>
      </c>
      <c r="N151" s="72" t="e">
        <f>団体登録内容!#REF!</f>
        <v>#REF!</v>
      </c>
      <c r="O151" s="72" t="e">
        <f>団体登録内容!#REF!</f>
        <v>#REF!</v>
      </c>
      <c r="P151" s="72" t="e">
        <f>団体登録内容!#REF!</f>
        <v>#REF!</v>
      </c>
      <c r="Q151" s="72" t="e">
        <f>団体登録内容!#REF!</f>
        <v>#REF!</v>
      </c>
      <c r="R151" s="72" t="e">
        <f>団体登録内容!#REF!</f>
        <v>#REF!</v>
      </c>
      <c r="S151" s="72" t="e">
        <f>団体登録内容!#REF!</f>
        <v>#REF!</v>
      </c>
      <c r="T151" s="72" t="e">
        <f>団体登録内容!#REF!</f>
        <v>#REF!</v>
      </c>
      <c r="U151" s="72" t="e">
        <f>団体登録内容!#REF!</f>
        <v>#REF!</v>
      </c>
      <c r="V151" s="72" t="e">
        <f>団体登録内容!#REF!</f>
        <v>#REF!</v>
      </c>
      <c r="W151" s="72" t="e">
        <f>団体登録内容!#REF!</f>
        <v>#REF!</v>
      </c>
      <c r="X151" s="72" t="e">
        <f>団体登録内容!#REF!</f>
        <v>#REF!</v>
      </c>
      <c r="Y151" s="72" t="e">
        <f>団体登録内容!#REF!</f>
        <v>#REF!</v>
      </c>
      <c r="Z151" s="72" t="e">
        <f>団体登録内容!#REF!</f>
        <v>#REF!</v>
      </c>
      <c r="AA151" s="72" t="e">
        <f>団体登録内容!#REF!</f>
        <v>#REF!</v>
      </c>
      <c r="AB151" s="72" t="e">
        <f>団体登録内容!#REF!</f>
        <v>#REF!</v>
      </c>
      <c r="AC151" s="72" t="e">
        <f>団体登録内容!#REF!</f>
        <v>#REF!</v>
      </c>
      <c r="AD151" s="72" t="e">
        <f>団体登録内容!#REF!</f>
        <v>#REF!</v>
      </c>
      <c r="AE151" s="72" t="e">
        <f>団体登録内容!#REF!</f>
        <v>#REF!</v>
      </c>
      <c r="AF151" s="72" t="e">
        <f>団体登録内容!#REF!</f>
        <v>#REF!</v>
      </c>
      <c r="AG151" s="72" t="e">
        <f>団体登録内容!#REF!</f>
        <v>#REF!</v>
      </c>
      <c r="AH151" s="72" t="e">
        <f>団体登録内容!#REF!</f>
        <v>#REF!</v>
      </c>
      <c r="AI151" s="72" t="e">
        <f>団体登録内容!#REF!</f>
        <v>#REF!</v>
      </c>
      <c r="AJ151" s="72" t="e">
        <f>団体登録内容!#REF!</f>
        <v>#REF!</v>
      </c>
      <c r="AK151" s="72" t="e">
        <f>団体登録内容!#REF!</f>
        <v>#REF!</v>
      </c>
      <c r="AL151" s="72" t="e">
        <f>団体登録内容!#REF!</f>
        <v>#REF!</v>
      </c>
      <c r="AM151" s="72" t="e">
        <f>団体登録内容!#REF!</f>
        <v>#REF!</v>
      </c>
      <c r="AN151" s="72" t="e">
        <f>団体登録内容!#REF!</f>
        <v>#REF!</v>
      </c>
      <c r="AO151" s="72" t="e">
        <f>団体登録内容!#REF!</f>
        <v>#REF!</v>
      </c>
      <c r="AP151" s="72" t="e">
        <f>団体登録内容!#REF!</f>
        <v>#REF!</v>
      </c>
      <c r="AQ151" s="72" t="e">
        <f>団体登録内容!#REF!</f>
        <v>#REF!</v>
      </c>
      <c r="AR151" s="72" t="e">
        <f>団体登録内容!#REF!</f>
        <v>#REF!</v>
      </c>
      <c r="AS151" s="72" t="e">
        <f>団体登録内容!#REF!</f>
        <v>#REF!</v>
      </c>
      <c r="AT151" s="72" t="e">
        <f>団体登録内容!#REF!</f>
        <v>#REF!</v>
      </c>
      <c r="AU151" s="72" t="e">
        <f>団体登録内容!#REF!</f>
        <v>#REF!</v>
      </c>
      <c r="AV151" s="72" t="e">
        <f>団体登録内容!#REF!</f>
        <v>#REF!</v>
      </c>
      <c r="AW151" s="72" t="e">
        <f>団体登録内容!#REF!</f>
        <v>#REF!</v>
      </c>
      <c r="AX151" s="72" t="e">
        <f>団体登録内容!#REF!</f>
        <v>#REF!</v>
      </c>
      <c r="AY151" s="72" t="e">
        <f>団体登録内容!#REF!</f>
        <v>#REF!</v>
      </c>
      <c r="AZ151" s="72" t="e">
        <f>団体登録内容!#REF!</f>
        <v>#REF!</v>
      </c>
      <c r="BA151" s="72" t="e">
        <f>団体登録内容!#REF!</f>
        <v>#REF!</v>
      </c>
      <c r="BB151" s="72" t="e">
        <f>団体登録内容!#REF!</f>
        <v>#REF!</v>
      </c>
      <c r="BC151" s="72" t="e">
        <f>団体登録内容!#REF!</f>
        <v>#REF!</v>
      </c>
      <c r="BD151" s="72" t="e">
        <f>団体登録内容!#REF!</f>
        <v>#REF!</v>
      </c>
      <c r="BE151" s="72" t="e">
        <f>団体登録内容!#REF!</f>
        <v>#REF!</v>
      </c>
    </row>
    <row r="152" spans="1:57" x14ac:dyDescent="0.15">
      <c r="A152" s="72" t="e">
        <f>団体登録内容!#REF!</f>
        <v>#REF!</v>
      </c>
      <c r="B152" s="72" t="e">
        <f>団体登録内容!#REF!</f>
        <v>#REF!</v>
      </c>
      <c r="C152" s="72" t="e">
        <f>団体登録内容!#REF!</f>
        <v>#REF!</v>
      </c>
      <c r="D152" s="72" t="e">
        <f>団体登録内容!#REF!</f>
        <v>#REF!</v>
      </c>
      <c r="E152" s="72" t="e">
        <f>団体登録内容!#REF!</f>
        <v>#REF!</v>
      </c>
      <c r="F152" s="72" t="e">
        <f>団体登録内容!#REF!</f>
        <v>#REF!</v>
      </c>
      <c r="G152" s="72" t="e">
        <f>団体登録内容!#REF!</f>
        <v>#REF!</v>
      </c>
      <c r="H152" s="72" t="e">
        <f>団体登録内容!#REF!</f>
        <v>#REF!</v>
      </c>
      <c r="I152" s="72" t="e">
        <f>団体登録内容!#REF!</f>
        <v>#REF!</v>
      </c>
      <c r="J152" s="72" t="e">
        <f>団体登録内容!#REF!</f>
        <v>#REF!</v>
      </c>
      <c r="K152" s="72" t="e">
        <f>団体登録内容!#REF!</f>
        <v>#REF!</v>
      </c>
      <c r="L152" s="72" t="e">
        <f>団体登録内容!#REF!</f>
        <v>#REF!</v>
      </c>
      <c r="M152" s="72" t="e">
        <f>団体登録内容!#REF!</f>
        <v>#REF!</v>
      </c>
      <c r="N152" s="72" t="e">
        <f>団体登録内容!#REF!</f>
        <v>#REF!</v>
      </c>
      <c r="O152" s="72" t="e">
        <f>団体登録内容!#REF!</f>
        <v>#REF!</v>
      </c>
      <c r="P152" s="72" t="e">
        <f>団体登録内容!#REF!</f>
        <v>#REF!</v>
      </c>
      <c r="Q152" s="72" t="e">
        <f>団体登録内容!#REF!</f>
        <v>#REF!</v>
      </c>
      <c r="R152" s="72" t="e">
        <f>団体登録内容!#REF!</f>
        <v>#REF!</v>
      </c>
      <c r="S152" s="72" t="e">
        <f>団体登録内容!#REF!</f>
        <v>#REF!</v>
      </c>
      <c r="T152" s="72" t="e">
        <f>団体登録内容!#REF!</f>
        <v>#REF!</v>
      </c>
      <c r="U152" s="72" t="e">
        <f>団体登録内容!#REF!</f>
        <v>#REF!</v>
      </c>
      <c r="V152" s="72" t="e">
        <f>団体登録内容!#REF!</f>
        <v>#REF!</v>
      </c>
      <c r="W152" s="72" t="e">
        <f>団体登録内容!#REF!</f>
        <v>#REF!</v>
      </c>
      <c r="X152" s="72" t="e">
        <f>団体登録内容!#REF!</f>
        <v>#REF!</v>
      </c>
      <c r="Y152" s="72" t="e">
        <f>団体登録内容!#REF!</f>
        <v>#REF!</v>
      </c>
      <c r="Z152" s="72" t="e">
        <f>団体登録内容!#REF!</f>
        <v>#REF!</v>
      </c>
      <c r="AA152" s="72" t="e">
        <f>団体登録内容!#REF!</f>
        <v>#REF!</v>
      </c>
      <c r="AB152" s="72" t="e">
        <f>団体登録内容!#REF!</f>
        <v>#REF!</v>
      </c>
      <c r="AC152" s="72" t="e">
        <f>団体登録内容!#REF!</f>
        <v>#REF!</v>
      </c>
      <c r="AD152" s="72" t="e">
        <f>団体登録内容!#REF!</f>
        <v>#REF!</v>
      </c>
      <c r="AE152" s="72" t="e">
        <f>団体登録内容!#REF!</f>
        <v>#REF!</v>
      </c>
      <c r="AF152" s="72" t="e">
        <f>団体登録内容!#REF!</f>
        <v>#REF!</v>
      </c>
      <c r="AG152" s="72" t="e">
        <f>団体登録内容!#REF!</f>
        <v>#REF!</v>
      </c>
      <c r="AH152" s="72" t="e">
        <f>団体登録内容!#REF!</f>
        <v>#REF!</v>
      </c>
      <c r="AI152" s="72" t="e">
        <f>団体登録内容!#REF!</f>
        <v>#REF!</v>
      </c>
      <c r="AJ152" s="72" t="e">
        <f>団体登録内容!#REF!</f>
        <v>#REF!</v>
      </c>
      <c r="AK152" s="72" t="e">
        <f>団体登録内容!#REF!</f>
        <v>#REF!</v>
      </c>
      <c r="AL152" s="72" t="e">
        <f>団体登録内容!#REF!</f>
        <v>#REF!</v>
      </c>
      <c r="AM152" s="72" t="e">
        <f>団体登録内容!#REF!</f>
        <v>#REF!</v>
      </c>
      <c r="AN152" s="72" t="e">
        <f>団体登録内容!#REF!</f>
        <v>#REF!</v>
      </c>
      <c r="AO152" s="72" t="e">
        <f>団体登録内容!#REF!</f>
        <v>#REF!</v>
      </c>
      <c r="AP152" s="72" t="e">
        <f>団体登録内容!#REF!</f>
        <v>#REF!</v>
      </c>
      <c r="AQ152" s="72" t="e">
        <f>団体登録内容!#REF!</f>
        <v>#REF!</v>
      </c>
      <c r="AR152" s="72" t="e">
        <f>団体登録内容!#REF!</f>
        <v>#REF!</v>
      </c>
      <c r="AS152" s="72" t="e">
        <f>団体登録内容!#REF!</f>
        <v>#REF!</v>
      </c>
      <c r="AT152" s="72" t="e">
        <f>団体登録内容!#REF!</f>
        <v>#REF!</v>
      </c>
      <c r="AU152" s="72" t="e">
        <f>団体登録内容!#REF!</f>
        <v>#REF!</v>
      </c>
      <c r="AV152" s="72" t="e">
        <f>団体登録内容!#REF!</f>
        <v>#REF!</v>
      </c>
      <c r="AW152" s="72" t="e">
        <f>団体登録内容!#REF!</f>
        <v>#REF!</v>
      </c>
      <c r="AX152" s="72" t="e">
        <f>団体登録内容!#REF!</f>
        <v>#REF!</v>
      </c>
      <c r="AY152" s="72" t="e">
        <f>団体登録内容!#REF!</f>
        <v>#REF!</v>
      </c>
      <c r="AZ152" s="72" t="e">
        <f>団体登録内容!#REF!</f>
        <v>#REF!</v>
      </c>
      <c r="BA152" s="72" t="e">
        <f>団体登録内容!#REF!</f>
        <v>#REF!</v>
      </c>
      <c r="BB152" s="72" t="e">
        <f>団体登録内容!#REF!</f>
        <v>#REF!</v>
      </c>
      <c r="BC152" s="72" t="e">
        <f>団体登録内容!#REF!</f>
        <v>#REF!</v>
      </c>
      <c r="BD152" s="72" t="e">
        <f>団体登録内容!#REF!</f>
        <v>#REF!</v>
      </c>
      <c r="BE152" s="72" t="e">
        <f>団体登録内容!#REF!</f>
        <v>#REF!</v>
      </c>
    </row>
    <row r="153" spans="1:57" x14ac:dyDescent="0.15">
      <c r="A153" s="72" t="e">
        <f>団体登録内容!#REF!</f>
        <v>#REF!</v>
      </c>
      <c r="B153" s="72" t="e">
        <f>団体登録内容!#REF!</f>
        <v>#REF!</v>
      </c>
      <c r="C153" s="72" t="e">
        <f>団体登録内容!#REF!</f>
        <v>#REF!</v>
      </c>
      <c r="D153" s="72" t="e">
        <f>団体登録内容!#REF!</f>
        <v>#REF!</v>
      </c>
      <c r="E153" s="72" t="e">
        <f>団体登録内容!#REF!</f>
        <v>#REF!</v>
      </c>
      <c r="F153" s="72" t="e">
        <f>団体登録内容!#REF!</f>
        <v>#REF!</v>
      </c>
      <c r="G153" s="72" t="e">
        <f>団体登録内容!#REF!</f>
        <v>#REF!</v>
      </c>
      <c r="H153" s="72" t="e">
        <f>団体登録内容!#REF!</f>
        <v>#REF!</v>
      </c>
      <c r="I153" s="72" t="e">
        <f>団体登録内容!#REF!</f>
        <v>#REF!</v>
      </c>
      <c r="J153" s="72" t="e">
        <f>団体登録内容!#REF!</f>
        <v>#REF!</v>
      </c>
      <c r="K153" s="72" t="e">
        <f>団体登録内容!#REF!</f>
        <v>#REF!</v>
      </c>
      <c r="L153" s="72" t="e">
        <f>団体登録内容!#REF!</f>
        <v>#REF!</v>
      </c>
      <c r="M153" s="72" t="e">
        <f>団体登録内容!#REF!</f>
        <v>#REF!</v>
      </c>
      <c r="N153" s="72" t="e">
        <f>団体登録内容!#REF!</f>
        <v>#REF!</v>
      </c>
      <c r="O153" s="72" t="e">
        <f>団体登録内容!#REF!</f>
        <v>#REF!</v>
      </c>
      <c r="P153" s="72" t="e">
        <f>団体登録内容!#REF!</f>
        <v>#REF!</v>
      </c>
      <c r="Q153" s="72" t="e">
        <f>団体登録内容!#REF!</f>
        <v>#REF!</v>
      </c>
      <c r="R153" s="72" t="e">
        <f>団体登録内容!#REF!</f>
        <v>#REF!</v>
      </c>
      <c r="S153" s="72" t="e">
        <f>団体登録内容!#REF!</f>
        <v>#REF!</v>
      </c>
      <c r="T153" s="72" t="e">
        <f>団体登録内容!#REF!</f>
        <v>#REF!</v>
      </c>
      <c r="U153" s="72" t="e">
        <f>団体登録内容!#REF!</f>
        <v>#REF!</v>
      </c>
      <c r="V153" s="72" t="e">
        <f>団体登録内容!#REF!</f>
        <v>#REF!</v>
      </c>
      <c r="W153" s="72" t="e">
        <f>団体登録内容!#REF!</f>
        <v>#REF!</v>
      </c>
      <c r="X153" s="72" t="e">
        <f>団体登録内容!#REF!</f>
        <v>#REF!</v>
      </c>
      <c r="Y153" s="72" t="e">
        <f>団体登録内容!#REF!</f>
        <v>#REF!</v>
      </c>
      <c r="Z153" s="72" t="e">
        <f>団体登録内容!#REF!</f>
        <v>#REF!</v>
      </c>
      <c r="AA153" s="72" t="e">
        <f>団体登録内容!#REF!</f>
        <v>#REF!</v>
      </c>
      <c r="AB153" s="72" t="e">
        <f>団体登録内容!#REF!</f>
        <v>#REF!</v>
      </c>
      <c r="AC153" s="72" t="e">
        <f>団体登録内容!#REF!</f>
        <v>#REF!</v>
      </c>
      <c r="AD153" s="72" t="e">
        <f>団体登録内容!#REF!</f>
        <v>#REF!</v>
      </c>
      <c r="AE153" s="72" t="e">
        <f>団体登録内容!#REF!</f>
        <v>#REF!</v>
      </c>
      <c r="AF153" s="72" t="e">
        <f>団体登録内容!#REF!</f>
        <v>#REF!</v>
      </c>
      <c r="AG153" s="72" t="e">
        <f>団体登録内容!#REF!</f>
        <v>#REF!</v>
      </c>
      <c r="AH153" s="72" t="e">
        <f>団体登録内容!#REF!</f>
        <v>#REF!</v>
      </c>
      <c r="AI153" s="72" t="e">
        <f>団体登録内容!#REF!</f>
        <v>#REF!</v>
      </c>
      <c r="AJ153" s="72" t="e">
        <f>団体登録内容!#REF!</f>
        <v>#REF!</v>
      </c>
      <c r="AK153" s="72" t="e">
        <f>団体登録内容!#REF!</f>
        <v>#REF!</v>
      </c>
      <c r="AL153" s="72" t="e">
        <f>団体登録内容!#REF!</f>
        <v>#REF!</v>
      </c>
      <c r="AM153" s="72" t="e">
        <f>団体登録内容!#REF!</f>
        <v>#REF!</v>
      </c>
      <c r="AN153" s="72" t="e">
        <f>団体登録内容!#REF!</f>
        <v>#REF!</v>
      </c>
      <c r="AO153" s="72" t="e">
        <f>団体登録内容!#REF!</f>
        <v>#REF!</v>
      </c>
      <c r="AP153" s="72" t="e">
        <f>団体登録内容!#REF!</f>
        <v>#REF!</v>
      </c>
      <c r="AQ153" s="72" t="e">
        <f>団体登録内容!#REF!</f>
        <v>#REF!</v>
      </c>
      <c r="AR153" s="72" t="e">
        <f>団体登録内容!#REF!</f>
        <v>#REF!</v>
      </c>
      <c r="AS153" s="72" t="e">
        <f>団体登録内容!#REF!</f>
        <v>#REF!</v>
      </c>
      <c r="AT153" s="72" t="e">
        <f>団体登録内容!#REF!</f>
        <v>#REF!</v>
      </c>
      <c r="AU153" s="72" t="e">
        <f>団体登録内容!#REF!</f>
        <v>#REF!</v>
      </c>
      <c r="AV153" s="72" t="e">
        <f>団体登録内容!#REF!</f>
        <v>#REF!</v>
      </c>
      <c r="AW153" s="72" t="e">
        <f>団体登録内容!#REF!</f>
        <v>#REF!</v>
      </c>
      <c r="AX153" s="72" t="e">
        <f>団体登録内容!#REF!</f>
        <v>#REF!</v>
      </c>
      <c r="AY153" s="72" t="e">
        <f>団体登録内容!#REF!</f>
        <v>#REF!</v>
      </c>
      <c r="AZ153" s="72" t="e">
        <f>団体登録内容!#REF!</f>
        <v>#REF!</v>
      </c>
      <c r="BA153" s="72" t="e">
        <f>団体登録内容!#REF!</f>
        <v>#REF!</v>
      </c>
      <c r="BB153" s="72" t="e">
        <f>団体登録内容!#REF!</f>
        <v>#REF!</v>
      </c>
      <c r="BC153" s="72" t="e">
        <f>団体登録内容!#REF!</f>
        <v>#REF!</v>
      </c>
      <c r="BD153" s="72" t="e">
        <f>団体登録内容!#REF!</f>
        <v>#REF!</v>
      </c>
      <c r="BE153" s="72" t="e">
        <f>団体登録内容!#REF!</f>
        <v>#REF!</v>
      </c>
    </row>
    <row r="154" spans="1:57" x14ac:dyDescent="0.15">
      <c r="A154" s="72" t="e">
        <f>団体登録内容!#REF!</f>
        <v>#REF!</v>
      </c>
      <c r="B154" s="72" t="e">
        <f>団体登録内容!#REF!</f>
        <v>#REF!</v>
      </c>
      <c r="C154" s="72" t="e">
        <f>団体登録内容!#REF!</f>
        <v>#REF!</v>
      </c>
      <c r="D154" s="72" t="e">
        <f>団体登録内容!#REF!</f>
        <v>#REF!</v>
      </c>
      <c r="E154" s="72" t="e">
        <f>団体登録内容!#REF!</f>
        <v>#REF!</v>
      </c>
      <c r="F154" s="72" t="e">
        <f>団体登録内容!#REF!</f>
        <v>#REF!</v>
      </c>
      <c r="G154" s="72" t="e">
        <f>団体登録内容!#REF!</f>
        <v>#REF!</v>
      </c>
      <c r="H154" s="72" t="e">
        <f>団体登録内容!#REF!</f>
        <v>#REF!</v>
      </c>
      <c r="I154" s="72" t="e">
        <f>団体登録内容!#REF!</f>
        <v>#REF!</v>
      </c>
      <c r="J154" s="72" t="e">
        <f>団体登録内容!#REF!</f>
        <v>#REF!</v>
      </c>
      <c r="K154" s="72" t="e">
        <f>団体登録内容!#REF!</f>
        <v>#REF!</v>
      </c>
      <c r="L154" s="72" t="e">
        <f>団体登録内容!#REF!</f>
        <v>#REF!</v>
      </c>
      <c r="M154" s="72" t="e">
        <f>団体登録内容!#REF!</f>
        <v>#REF!</v>
      </c>
      <c r="N154" s="72" t="e">
        <f>団体登録内容!#REF!</f>
        <v>#REF!</v>
      </c>
      <c r="O154" s="72" t="e">
        <f>団体登録内容!#REF!</f>
        <v>#REF!</v>
      </c>
      <c r="P154" s="72" t="e">
        <f>団体登録内容!#REF!</f>
        <v>#REF!</v>
      </c>
      <c r="Q154" s="72" t="e">
        <f>団体登録内容!#REF!</f>
        <v>#REF!</v>
      </c>
      <c r="R154" s="72" t="e">
        <f>団体登録内容!#REF!</f>
        <v>#REF!</v>
      </c>
      <c r="S154" s="72" t="e">
        <f>団体登録内容!#REF!</f>
        <v>#REF!</v>
      </c>
      <c r="T154" s="72" t="e">
        <f>団体登録内容!#REF!</f>
        <v>#REF!</v>
      </c>
      <c r="U154" s="72" t="e">
        <f>団体登録内容!#REF!</f>
        <v>#REF!</v>
      </c>
      <c r="V154" s="72" t="e">
        <f>団体登録内容!#REF!</f>
        <v>#REF!</v>
      </c>
      <c r="W154" s="72" t="e">
        <f>団体登録内容!#REF!</f>
        <v>#REF!</v>
      </c>
      <c r="X154" s="72" t="e">
        <f>団体登録内容!#REF!</f>
        <v>#REF!</v>
      </c>
      <c r="Y154" s="72" t="e">
        <f>団体登録内容!#REF!</f>
        <v>#REF!</v>
      </c>
      <c r="Z154" s="72" t="e">
        <f>団体登録内容!#REF!</f>
        <v>#REF!</v>
      </c>
      <c r="AA154" s="72" t="e">
        <f>団体登録内容!#REF!</f>
        <v>#REF!</v>
      </c>
      <c r="AB154" s="72" t="e">
        <f>団体登録内容!#REF!</f>
        <v>#REF!</v>
      </c>
      <c r="AC154" s="72" t="e">
        <f>団体登録内容!#REF!</f>
        <v>#REF!</v>
      </c>
      <c r="AD154" s="72" t="e">
        <f>団体登録内容!#REF!</f>
        <v>#REF!</v>
      </c>
      <c r="AE154" s="72" t="e">
        <f>団体登録内容!#REF!</f>
        <v>#REF!</v>
      </c>
      <c r="AF154" s="72" t="e">
        <f>団体登録内容!#REF!</f>
        <v>#REF!</v>
      </c>
      <c r="AG154" s="72" t="e">
        <f>団体登録内容!#REF!</f>
        <v>#REF!</v>
      </c>
      <c r="AH154" s="72" t="e">
        <f>団体登録内容!#REF!</f>
        <v>#REF!</v>
      </c>
      <c r="AI154" s="72" t="e">
        <f>団体登録内容!#REF!</f>
        <v>#REF!</v>
      </c>
      <c r="AJ154" s="72" t="e">
        <f>団体登録内容!#REF!</f>
        <v>#REF!</v>
      </c>
      <c r="AK154" s="72" t="e">
        <f>団体登録内容!#REF!</f>
        <v>#REF!</v>
      </c>
      <c r="AL154" s="72" t="e">
        <f>団体登録内容!#REF!</f>
        <v>#REF!</v>
      </c>
      <c r="AM154" s="72" t="e">
        <f>団体登録内容!#REF!</f>
        <v>#REF!</v>
      </c>
      <c r="AN154" s="72" t="e">
        <f>団体登録内容!#REF!</f>
        <v>#REF!</v>
      </c>
      <c r="AO154" s="72" t="e">
        <f>団体登録内容!#REF!</f>
        <v>#REF!</v>
      </c>
      <c r="AP154" s="72" t="e">
        <f>団体登録内容!#REF!</f>
        <v>#REF!</v>
      </c>
      <c r="AQ154" s="72" t="e">
        <f>団体登録内容!#REF!</f>
        <v>#REF!</v>
      </c>
      <c r="AR154" s="72" t="e">
        <f>団体登録内容!#REF!</f>
        <v>#REF!</v>
      </c>
      <c r="AS154" s="72" t="e">
        <f>団体登録内容!#REF!</f>
        <v>#REF!</v>
      </c>
      <c r="AT154" s="72" t="e">
        <f>団体登録内容!#REF!</f>
        <v>#REF!</v>
      </c>
      <c r="AU154" s="72" t="e">
        <f>団体登録内容!#REF!</f>
        <v>#REF!</v>
      </c>
      <c r="AV154" s="72" t="e">
        <f>団体登録内容!#REF!</f>
        <v>#REF!</v>
      </c>
      <c r="AW154" s="72" t="e">
        <f>団体登録内容!#REF!</f>
        <v>#REF!</v>
      </c>
      <c r="AX154" s="72" t="e">
        <f>団体登録内容!#REF!</f>
        <v>#REF!</v>
      </c>
      <c r="AY154" s="72" t="e">
        <f>団体登録内容!#REF!</f>
        <v>#REF!</v>
      </c>
      <c r="AZ154" s="72" t="e">
        <f>団体登録内容!#REF!</f>
        <v>#REF!</v>
      </c>
      <c r="BA154" s="72" t="e">
        <f>団体登録内容!#REF!</f>
        <v>#REF!</v>
      </c>
      <c r="BB154" s="72" t="e">
        <f>団体登録内容!#REF!</f>
        <v>#REF!</v>
      </c>
      <c r="BC154" s="72" t="e">
        <f>団体登録内容!#REF!</f>
        <v>#REF!</v>
      </c>
      <c r="BD154" s="72" t="e">
        <f>団体登録内容!#REF!</f>
        <v>#REF!</v>
      </c>
      <c r="BE154" s="72" t="e">
        <f>団体登録内容!#REF!</f>
        <v>#REF!</v>
      </c>
    </row>
    <row r="155" spans="1:57" x14ac:dyDescent="0.15">
      <c r="A155" s="72" t="e">
        <f>団体登録内容!#REF!</f>
        <v>#REF!</v>
      </c>
      <c r="B155" s="72" t="e">
        <f>団体登録内容!#REF!</f>
        <v>#REF!</v>
      </c>
      <c r="C155" s="72" t="e">
        <f>団体登録内容!#REF!</f>
        <v>#REF!</v>
      </c>
      <c r="D155" s="72" t="e">
        <f>団体登録内容!#REF!</f>
        <v>#REF!</v>
      </c>
      <c r="E155" s="72" t="e">
        <f>団体登録内容!#REF!</f>
        <v>#REF!</v>
      </c>
      <c r="F155" s="72" t="e">
        <f>団体登録内容!#REF!</f>
        <v>#REF!</v>
      </c>
      <c r="G155" s="72" t="e">
        <f>団体登録内容!#REF!</f>
        <v>#REF!</v>
      </c>
      <c r="H155" s="72" t="e">
        <f>団体登録内容!#REF!</f>
        <v>#REF!</v>
      </c>
      <c r="I155" s="72" t="e">
        <f>団体登録内容!#REF!</f>
        <v>#REF!</v>
      </c>
      <c r="J155" s="72" t="e">
        <f>団体登録内容!#REF!</f>
        <v>#REF!</v>
      </c>
      <c r="K155" s="72" t="e">
        <f>団体登録内容!#REF!</f>
        <v>#REF!</v>
      </c>
      <c r="L155" s="72" t="e">
        <f>団体登録内容!#REF!</f>
        <v>#REF!</v>
      </c>
      <c r="M155" s="72" t="e">
        <f>団体登録内容!#REF!</f>
        <v>#REF!</v>
      </c>
      <c r="N155" s="72" t="e">
        <f>団体登録内容!#REF!</f>
        <v>#REF!</v>
      </c>
      <c r="O155" s="72" t="e">
        <f>団体登録内容!#REF!</f>
        <v>#REF!</v>
      </c>
      <c r="P155" s="72" t="e">
        <f>団体登録内容!#REF!</f>
        <v>#REF!</v>
      </c>
      <c r="Q155" s="72" t="e">
        <f>団体登録内容!#REF!</f>
        <v>#REF!</v>
      </c>
      <c r="R155" s="72" t="e">
        <f>団体登録内容!#REF!</f>
        <v>#REF!</v>
      </c>
      <c r="S155" s="72" t="e">
        <f>団体登録内容!#REF!</f>
        <v>#REF!</v>
      </c>
      <c r="T155" s="72" t="e">
        <f>団体登録内容!#REF!</f>
        <v>#REF!</v>
      </c>
      <c r="U155" s="72" t="e">
        <f>団体登録内容!#REF!</f>
        <v>#REF!</v>
      </c>
      <c r="V155" s="72" t="e">
        <f>団体登録内容!#REF!</f>
        <v>#REF!</v>
      </c>
      <c r="W155" s="72" t="e">
        <f>団体登録内容!#REF!</f>
        <v>#REF!</v>
      </c>
      <c r="X155" s="72" t="e">
        <f>団体登録内容!#REF!</f>
        <v>#REF!</v>
      </c>
      <c r="Y155" s="72" t="e">
        <f>団体登録内容!#REF!</f>
        <v>#REF!</v>
      </c>
      <c r="Z155" s="72" t="e">
        <f>団体登録内容!#REF!</f>
        <v>#REF!</v>
      </c>
      <c r="AA155" s="72" t="e">
        <f>団体登録内容!#REF!</f>
        <v>#REF!</v>
      </c>
      <c r="AB155" s="72" t="e">
        <f>団体登録内容!#REF!</f>
        <v>#REF!</v>
      </c>
      <c r="AC155" s="72" t="e">
        <f>団体登録内容!#REF!</f>
        <v>#REF!</v>
      </c>
      <c r="AD155" s="72" t="e">
        <f>団体登録内容!#REF!</f>
        <v>#REF!</v>
      </c>
      <c r="AE155" s="72" t="e">
        <f>団体登録内容!#REF!</f>
        <v>#REF!</v>
      </c>
      <c r="AF155" s="72" t="e">
        <f>団体登録内容!#REF!</f>
        <v>#REF!</v>
      </c>
      <c r="AG155" s="72" t="e">
        <f>団体登録内容!#REF!</f>
        <v>#REF!</v>
      </c>
      <c r="AH155" s="72" t="e">
        <f>団体登録内容!#REF!</f>
        <v>#REF!</v>
      </c>
      <c r="AI155" s="72" t="e">
        <f>団体登録内容!#REF!</f>
        <v>#REF!</v>
      </c>
      <c r="AJ155" s="72" t="e">
        <f>団体登録内容!#REF!</f>
        <v>#REF!</v>
      </c>
      <c r="AK155" s="72" t="e">
        <f>団体登録内容!#REF!</f>
        <v>#REF!</v>
      </c>
      <c r="AL155" s="72" t="e">
        <f>団体登録内容!#REF!</f>
        <v>#REF!</v>
      </c>
      <c r="AM155" s="72" t="e">
        <f>団体登録内容!#REF!</f>
        <v>#REF!</v>
      </c>
      <c r="AN155" s="72" t="e">
        <f>団体登録内容!#REF!</f>
        <v>#REF!</v>
      </c>
      <c r="AO155" s="72" t="e">
        <f>団体登録内容!#REF!</f>
        <v>#REF!</v>
      </c>
      <c r="AP155" s="72" t="e">
        <f>団体登録内容!#REF!</f>
        <v>#REF!</v>
      </c>
      <c r="AQ155" s="72" t="e">
        <f>団体登録内容!#REF!</f>
        <v>#REF!</v>
      </c>
      <c r="AR155" s="72" t="e">
        <f>団体登録内容!#REF!</f>
        <v>#REF!</v>
      </c>
      <c r="AS155" s="72" t="e">
        <f>団体登録内容!#REF!</f>
        <v>#REF!</v>
      </c>
      <c r="AT155" s="72" t="e">
        <f>団体登録内容!#REF!</f>
        <v>#REF!</v>
      </c>
      <c r="AU155" s="72" t="e">
        <f>団体登録内容!#REF!</f>
        <v>#REF!</v>
      </c>
      <c r="AV155" s="72" t="e">
        <f>団体登録内容!#REF!</f>
        <v>#REF!</v>
      </c>
      <c r="AW155" s="72" t="e">
        <f>団体登録内容!#REF!</f>
        <v>#REF!</v>
      </c>
      <c r="AX155" s="72" t="e">
        <f>団体登録内容!#REF!</f>
        <v>#REF!</v>
      </c>
      <c r="AY155" s="72" t="e">
        <f>団体登録内容!#REF!</f>
        <v>#REF!</v>
      </c>
      <c r="AZ155" s="72" t="e">
        <f>団体登録内容!#REF!</f>
        <v>#REF!</v>
      </c>
      <c r="BA155" s="72" t="e">
        <f>団体登録内容!#REF!</f>
        <v>#REF!</v>
      </c>
      <c r="BB155" s="72" t="e">
        <f>団体登録内容!#REF!</f>
        <v>#REF!</v>
      </c>
      <c r="BC155" s="72" t="e">
        <f>団体登録内容!#REF!</f>
        <v>#REF!</v>
      </c>
      <c r="BD155" s="72" t="e">
        <f>団体登録内容!#REF!</f>
        <v>#REF!</v>
      </c>
      <c r="BE155" s="72" t="e">
        <f>団体登録内容!#REF!</f>
        <v>#REF!</v>
      </c>
    </row>
    <row r="156" spans="1:57" x14ac:dyDescent="0.15">
      <c r="A156" s="72" t="e">
        <f>団体登録内容!#REF!</f>
        <v>#REF!</v>
      </c>
      <c r="B156" s="72" t="e">
        <f>団体登録内容!#REF!</f>
        <v>#REF!</v>
      </c>
      <c r="C156" s="72" t="e">
        <f>団体登録内容!#REF!</f>
        <v>#REF!</v>
      </c>
      <c r="D156" s="72" t="e">
        <f>団体登録内容!#REF!</f>
        <v>#REF!</v>
      </c>
      <c r="E156" s="72" t="e">
        <f>団体登録内容!#REF!</f>
        <v>#REF!</v>
      </c>
      <c r="F156" s="72" t="e">
        <f>団体登録内容!#REF!</f>
        <v>#REF!</v>
      </c>
      <c r="G156" s="72" t="e">
        <f>団体登録内容!#REF!</f>
        <v>#REF!</v>
      </c>
      <c r="H156" s="72" t="e">
        <f>団体登録内容!#REF!</f>
        <v>#REF!</v>
      </c>
      <c r="I156" s="72" t="e">
        <f>団体登録内容!#REF!</f>
        <v>#REF!</v>
      </c>
      <c r="J156" s="72" t="e">
        <f>団体登録内容!#REF!</f>
        <v>#REF!</v>
      </c>
      <c r="K156" s="72" t="e">
        <f>団体登録内容!#REF!</f>
        <v>#REF!</v>
      </c>
      <c r="L156" s="72" t="e">
        <f>団体登録内容!#REF!</f>
        <v>#REF!</v>
      </c>
      <c r="M156" s="72" t="e">
        <f>団体登録内容!#REF!</f>
        <v>#REF!</v>
      </c>
      <c r="N156" s="72" t="e">
        <f>団体登録内容!#REF!</f>
        <v>#REF!</v>
      </c>
      <c r="O156" s="72" t="e">
        <f>団体登録内容!#REF!</f>
        <v>#REF!</v>
      </c>
      <c r="P156" s="72" t="e">
        <f>団体登録内容!#REF!</f>
        <v>#REF!</v>
      </c>
      <c r="Q156" s="72" t="e">
        <f>団体登録内容!#REF!</f>
        <v>#REF!</v>
      </c>
      <c r="R156" s="72" t="e">
        <f>団体登録内容!#REF!</f>
        <v>#REF!</v>
      </c>
      <c r="S156" s="72" t="e">
        <f>団体登録内容!#REF!</f>
        <v>#REF!</v>
      </c>
      <c r="T156" s="72" t="e">
        <f>団体登録内容!#REF!</f>
        <v>#REF!</v>
      </c>
      <c r="U156" s="72" t="e">
        <f>団体登録内容!#REF!</f>
        <v>#REF!</v>
      </c>
      <c r="V156" s="72" t="e">
        <f>団体登録内容!#REF!</f>
        <v>#REF!</v>
      </c>
      <c r="W156" s="72" t="e">
        <f>団体登録内容!#REF!</f>
        <v>#REF!</v>
      </c>
      <c r="X156" s="72" t="e">
        <f>団体登録内容!#REF!</f>
        <v>#REF!</v>
      </c>
      <c r="Y156" s="72" t="e">
        <f>団体登録内容!#REF!</f>
        <v>#REF!</v>
      </c>
      <c r="Z156" s="72" t="e">
        <f>団体登録内容!#REF!</f>
        <v>#REF!</v>
      </c>
      <c r="AA156" s="72" t="e">
        <f>団体登録内容!#REF!</f>
        <v>#REF!</v>
      </c>
      <c r="AB156" s="72" t="e">
        <f>団体登録内容!#REF!</f>
        <v>#REF!</v>
      </c>
      <c r="AC156" s="72" t="e">
        <f>団体登録内容!#REF!</f>
        <v>#REF!</v>
      </c>
      <c r="AD156" s="72" t="e">
        <f>団体登録内容!#REF!</f>
        <v>#REF!</v>
      </c>
      <c r="AE156" s="72" t="e">
        <f>団体登録内容!#REF!</f>
        <v>#REF!</v>
      </c>
      <c r="AF156" s="72" t="e">
        <f>団体登録内容!#REF!</f>
        <v>#REF!</v>
      </c>
      <c r="AG156" s="72" t="e">
        <f>団体登録内容!#REF!</f>
        <v>#REF!</v>
      </c>
      <c r="AH156" s="72" t="e">
        <f>団体登録内容!#REF!</f>
        <v>#REF!</v>
      </c>
      <c r="AI156" s="72" t="e">
        <f>団体登録内容!#REF!</f>
        <v>#REF!</v>
      </c>
      <c r="AJ156" s="72" t="e">
        <f>団体登録内容!#REF!</f>
        <v>#REF!</v>
      </c>
      <c r="AK156" s="72" t="e">
        <f>団体登録内容!#REF!</f>
        <v>#REF!</v>
      </c>
      <c r="AL156" s="72" t="e">
        <f>団体登録内容!#REF!</f>
        <v>#REF!</v>
      </c>
      <c r="AM156" s="72" t="e">
        <f>団体登録内容!#REF!</f>
        <v>#REF!</v>
      </c>
      <c r="AN156" s="72" t="e">
        <f>団体登録内容!#REF!</f>
        <v>#REF!</v>
      </c>
      <c r="AO156" s="72" t="e">
        <f>団体登録内容!#REF!</f>
        <v>#REF!</v>
      </c>
      <c r="AP156" s="72" t="e">
        <f>団体登録内容!#REF!</f>
        <v>#REF!</v>
      </c>
      <c r="AQ156" s="72" t="e">
        <f>団体登録内容!#REF!</f>
        <v>#REF!</v>
      </c>
      <c r="AR156" s="72" t="e">
        <f>団体登録内容!#REF!</f>
        <v>#REF!</v>
      </c>
      <c r="AS156" s="72" t="e">
        <f>団体登録内容!#REF!</f>
        <v>#REF!</v>
      </c>
      <c r="AT156" s="72" t="e">
        <f>団体登録内容!#REF!</f>
        <v>#REF!</v>
      </c>
      <c r="AU156" s="72" t="e">
        <f>団体登録内容!#REF!</f>
        <v>#REF!</v>
      </c>
      <c r="AV156" s="72" t="e">
        <f>団体登録内容!#REF!</f>
        <v>#REF!</v>
      </c>
      <c r="AW156" s="72" t="e">
        <f>団体登録内容!#REF!</f>
        <v>#REF!</v>
      </c>
      <c r="AX156" s="72" t="e">
        <f>団体登録内容!#REF!</f>
        <v>#REF!</v>
      </c>
      <c r="AY156" s="72" t="e">
        <f>団体登録内容!#REF!</f>
        <v>#REF!</v>
      </c>
      <c r="AZ156" s="72" t="e">
        <f>団体登録内容!#REF!</f>
        <v>#REF!</v>
      </c>
      <c r="BA156" s="72" t="e">
        <f>団体登録内容!#REF!</f>
        <v>#REF!</v>
      </c>
      <c r="BB156" s="72" t="e">
        <f>団体登録内容!#REF!</f>
        <v>#REF!</v>
      </c>
      <c r="BC156" s="72" t="e">
        <f>団体登録内容!#REF!</f>
        <v>#REF!</v>
      </c>
      <c r="BD156" s="72" t="e">
        <f>団体登録内容!#REF!</f>
        <v>#REF!</v>
      </c>
      <c r="BE156" s="72" t="e">
        <f>団体登録内容!#REF!</f>
        <v>#REF!</v>
      </c>
    </row>
    <row r="157" spans="1:57" x14ac:dyDescent="0.15">
      <c r="A157" s="72" t="e">
        <f>団体登録内容!#REF!</f>
        <v>#REF!</v>
      </c>
      <c r="B157" s="72" t="e">
        <f>団体登録内容!#REF!</f>
        <v>#REF!</v>
      </c>
      <c r="C157" s="72" t="e">
        <f>団体登録内容!#REF!</f>
        <v>#REF!</v>
      </c>
      <c r="D157" s="72" t="e">
        <f>団体登録内容!#REF!</f>
        <v>#REF!</v>
      </c>
      <c r="E157" s="72" t="e">
        <f>団体登録内容!#REF!</f>
        <v>#REF!</v>
      </c>
      <c r="F157" s="72" t="e">
        <f>団体登録内容!#REF!</f>
        <v>#REF!</v>
      </c>
      <c r="G157" s="72" t="e">
        <f>団体登録内容!#REF!</f>
        <v>#REF!</v>
      </c>
      <c r="H157" s="72" t="e">
        <f>団体登録内容!#REF!</f>
        <v>#REF!</v>
      </c>
      <c r="I157" s="72" t="e">
        <f>団体登録内容!#REF!</f>
        <v>#REF!</v>
      </c>
      <c r="J157" s="72" t="e">
        <f>団体登録内容!#REF!</f>
        <v>#REF!</v>
      </c>
      <c r="K157" s="72" t="e">
        <f>団体登録内容!#REF!</f>
        <v>#REF!</v>
      </c>
      <c r="L157" s="72" t="e">
        <f>団体登録内容!#REF!</f>
        <v>#REF!</v>
      </c>
      <c r="M157" s="72" t="e">
        <f>団体登録内容!#REF!</f>
        <v>#REF!</v>
      </c>
      <c r="N157" s="72" t="e">
        <f>団体登録内容!#REF!</f>
        <v>#REF!</v>
      </c>
      <c r="O157" s="72" t="e">
        <f>団体登録内容!#REF!</f>
        <v>#REF!</v>
      </c>
      <c r="P157" s="72" t="e">
        <f>団体登録内容!#REF!</f>
        <v>#REF!</v>
      </c>
      <c r="Q157" s="72" t="e">
        <f>団体登録内容!#REF!</f>
        <v>#REF!</v>
      </c>
      <c r="R157" s="72" t="e">
        <f>団体登録内容!#REF!</f>
        <v>#REF!</v>
      </c>
      <c r="S157" s="72" t="e">
        <f>団体登録内容!#REF!</f>
        <v>#REF!</v>
      </c>
      <c r="T157" s="72" t="e">
        <f>団体登録内容!#REF!</f>
        <v>#REF!</v>
      </c>
      <c r="U157" s="72" t="e">
        <f>団体登録内容!#REF!</f>
        <v>#REF!</v>
      </c>
      <c r="V157" s="72" t="e">
        <f>団体登録内容!#REF!</f>
        <v>#REF!</v>
      </c>
      <c r="W157" s="72" t="e">
        <f>団体登録内容!#REF!</f>
        <v>#REF!</v>
      </c>
      <c r="X157" s="72" t="e">
        <f>団体登録内容!#REF!</f>
        <v>#REF!</v>
      </c>
      <c r="Y157" s="72" t="e">
        <f>団体登録内容!#REF!</f>
        <v>#REF!</v>
      </c>
      <c r="Z157" s="72" t="e">
        <f>団体登録内容!#REF!</f>
        <v>#REF!</v>
      </c>
      <c r="AA157" s="72" t="e">
        <f>団体登録内容!#REF!</f>
        <v>#REF!</v>
      </c>
      <c r="AB157" s="72" t="e">
        <f>団体登録内容!#REF!</f>
        <v>#REF!</v>
      </c>
      <c r="AC157" s="72" t="e">
        <f>団体登録内容!#REF!</f>
        <v>#REF!</v>
      </c>
      <c r="AD157" s="72" t="e">
        <f>団体登録内容!#REF!</f>
        <v>#REF!</v>
      </c>
      <c r="AE157" s="72" t="e">
        <f>団体登録内容!#REF!</f>
        <v>#REF!</v>
      </c>
      <c r="AF157" s="72" t="e">
        <f>団体登録内容!#REF!</f>
        <v>#REF!</v>
      </c>
      <c r="AG157" s="72" t="e">
        <f>団体登録内容!#REF!</f>
        <v>#REF!</v>
      </c>
      <c r="AH157" s="72" t="e">
        <f>団体登録内容!#REF!</f>
        <v>#REF!</v>
      </c>
      <c r="AI157" s="72" t="e">
        <f>団体登録内容!#REF!</f>
        <v>#REF!</v>
      </c>
      <c r="AJ157" s="72" t="e">
        <f>団体登録内容!#REF!</f>
        <v>#REF!</v>
      </c>
      <c r="AK157" s="72" t="e">
        <f>団体登録内容!#REF!</f>
        <v>#REF!</v>
      </c>
      <c r="AL157" s="72" t="e">
        <f>団体登録内容!#REF!</f>
        <v>#REF!</v>
      </c>
      <c r="AM157" s="72" t="e">
        <f>団体登録内容!#REF!</f>
        <v>#REF!</v>
      </c>
      <c r="AN157" s="72" t="e">
        <f>団体登録内容!#REF!</f>
        <v>#REF!</v>
      </c>
      <c r="AO157" s="72" t="e">
        <f>団体登録内容!#REF!</f>
        <v>#REF!</v>
      </c>
      <c r="AP157" s="72" t="e">
        <f>団体登録内容!#REF!</f>
        <v>#REF!</v>
      </c>
      <c r="AQ157" s="72" t="e">
        <f>団体登録内容!#REF!</f>
        <v>#REF!</v>
      </c>
      <c r="AR157" s="72" t="e">
        <f>団体登録内容!#REF!</f>
        <v>#REF!</v>
      </c>
      <c r="AS157" s="72" t="e">
        <f>団体登録内容!#REF!</f>
        <v>#REF!</v>
      </c>
      <c r="AT157" s="72" t="e">
        <f>団体登録内容!#REF!</f>
        <v>#REF!</v>
      </c>
      <c r="AU157" s="72" t="e">
        <f>団体登録内容!#REF!</f>
        <v>#REF!</v>
      </c>
      <c r="AV157" s="72" t="e">
        <f>団体登録内容!#REF!</f>
        <v>#REF!</v>
      </c>
      <c r="AW157" s="72" t="e">
        <f>団体登録内容!#REF!</f>
        <v>#REF!</v>
      </c>
      <c r="AX157" s="72" t="e">
        <f>団体登録内容!#REF!</f>
        <v>#REF!</v>
      </c>
      <c r="AY157" s="72" t="e">
        <f>団体登録内容!#REF!</f>
        <v>#REF!</v>
      </c>
      <c r="AZ157" s="72" t="e">
        <f>団体登録内容!#REF!</f>
        <v>#REF!</v>
      </c>
      <c r="BA157" s="72" t="e">
        <f>団体登録内容!#REF!</f>
        <v>#REF!</v>
      </c>
      <c r="BB157" s="72" t="e">
        <f>団体登録内容!#REF!</f>
        <v>#REF!</v>
      </c>
      <c r="BC157" s="72" t="e">
        <f>団体登録内容!#REF!</f>
        <v>#REF!</v>
      </c>
      <c r="BD157" s="72" t="e">
        <f>団体登録内容!#REF!</f>
        <v>#REF!</v>
      </c>
      <c r="BE157" s="72" t="e">
        <f>団体登録内容!#REF!</f>
        <v>#REF!</v>
      </c>
    </row>
    <row r="158" spans="1:57" x14ac:dyDescent="0.15">
      <c r="A158" s="72" t="e">
        <f>団体登録内容!#REF!</f>
        <v>#REF!</v>
      </c>
      <c r="B158" s="72" t="e">
        <f>団体登録内容!#REF!</f>
        <v>#REF!</v>
      </c>
      <c r="C158" s="72" t="e">
        <f>団体登録内容!#REF!</f>
        <v>#REF!</v>
      </c>
      <c r="D158" s="72" t="e">
        <f>団体登録内容!#REF!</f>
        <v>#REF!</v>
      </c>
      <c r="E158" s="72" t="e">
        <f>団体登録内容!#REF!</f>
        <v>#REF!</v>
      </c>
      <c r="F158" s="72" t="e">
        <f>団体登録内容!#REF!</f>
        <v>#REF!</v>
      </c>
      <c r="G158" s="72" t="e">
        <f>団体登録内容!#REF!</f>
        <v>#REF!</v>
      </c>
      <c r="H158" s="72" t="e">
        <f>団体登録内容!#REF!</f>
        <v>#REF!</v>
      </c>
      <c r="I158" s="72" t="e">
        <f>団体登録内容!#REF!</f>
        <v>#REF!</v>
      </c>
      <c r="J158" s="72" t="e">
        <f>団体登録内容!#REF!</f>
        <v>#REF!</v>
      </c>
      <c r="K158" s="72" t="e">
        <f>団体登録内容!#REF!</f>
        <v>#REF!</v>
      </c>
      <c r="L158" s="72" t="e">
        <f>団体登録内容!#REF!</f>
        <v>#REF!</v>
      </c>
      <c r="M158" s="72" t="e">
        <f>団体登録内容!#REF!</f>
        <v>#REF!</v>
      </c>
      <c r="N158" s="72" t="e">
        <f>団体登録内容!#REF!</f>
        <v>#REF!</v>
      </c>
      <c r="O158" s="72" t="e">
        <f>団体登録内容!#REF!</f>
        <v>#REF!</v>
      </c>
      <c r="P158" s="72" t="e">
        <f>団体登録内容!#REF!</f>
        <v>#REF!</v>
      </c>
      <c r="Q158" s="72" t="e">
        <f>団体登録内容!#REF!</f>
        <v>#REF!</v>
      </c>
      <c r="R158" s="72" t="e">
        <f>団体登録内容!#REF!</f>
        <v>#REF!</v>
      </c>
      <c r="S158" s="72" t="e">
        <f>団体登録内容!#REF!</f>
        <v>#REF!</v>
      </c>
      <c r="T158" s="72" t="e">
        <f>団体登録内容!#REF!</f>
        <v>#REF!</v>
      </c>
      <c r="U158" s="72" t="e">
        <f>団体登録内容!#REF!</f>
        <v>#REF!</v>
      </c>
      <c r="V158" s="72" t="e">
        <f>団体登録内容!#REF!</f>
        <v>#REF!</v>
      </c>
      <c r="W158" s="72" t="e">
        <f>団体登録内容!#REF!</f>
        <v>#REF!</v>
      </c>
      <c r="X158" s="72" t="e">
        <f>団体登録内容!#REF!</f>
        <v>#REF!</v>
      </c>
      <c r="Y158" s="72" t="e">
        <f>団体登録内容!#REF!</f>
        <v>#REF!</v>
      </c>
      <c r="Z158" s="72" t="e">
        <f>団体登録内容!#REF!</f>
        <v>#REF!</v>
      </c>
      <c r="AA158" s="72" t="e">
        <f>団体登録内容!#REF!</f>
        <v>#REF!</v>
      </c>
      <c r="AB158" s="72" t="e">
        <f>団体登録内容!#REF!</f>
        <v>#REF!</v>
      </c>
      <c r="AC158" s="72" t="e">
        <f>団体登録内容!#REF!</f>
        <v>#REF!</v>
      </c>
      <c r="AD158" s="72" t="e">
        <f>団体登録内容!#REF!</f>
        <v>#REF!</v>
      </c>
      <c r="AE158" s="72" t="e">
        <f>団体登録内容!#REF!</f>
        <v>#REF!</v>
      </c>
      <c r="AF158" s="72" t="e">
        <f>団体登録内容!#REF!</f>
        <v>#REF!</v>
      </c>
      <c r="AG158" s="72" t="e">
        <f>団体登録内容!#REF!</f>
        <v>#REF!</v>
      </c>
      <c r="AH158" s="72" t="e">
        <f>団体登録内容!#REF!</f>
        <v>#REF!</v>
      </c>
      <c r="AI158" s="72" t="e">
        <f>団体登録内容!#REF!</f>
        <v>#REF!</v>
      </c>
      <c r="AJ158" s="72" t="e">
        <f>団体登録内容!#REF!</f>
        <v>#REF!</v>
      </c>
      <c r="AK158" s="72" t="e">
        <f>団体登録内容!#REF!</f>
        <v>#REF!</v>
      </c>
      <c r="AL158" s="72" t="e">
        <f>団体登録内容!#REF!</f>
        <v>#REF!</v>
      </c>
      <c r="AM158" s="72" t="e">
        <f>団体登録内容!#REF!</f>
        <v>#REF!</v>
      </c>
      <c r="AN158" s="72" t="e">
        <f>団体登録内容!#REF!</f>
        <v>#REF!</v>
      </c>
      <c r="AO158" s="72" t="e">
        <f>団体登録内容!#REF!</f>
        <v>#REF!</v>
      </c>
      <c r="AP158" s="72" t="e">
        <f>団体登録内容!#REF!</f>
        <v>#REF!</v>
      </c>
      <c r="AQ158" s="72" t="e">
        <f>団体登録内容!#REF!</f>
        <v>#REF!</v>
      </c>
      <c r="AR158" s="72" t="e">
        <f>団体登録内容!#REF!</f>
        <v>#REF!</v>
      </c>
      <c r="AS158" s="72" t="e">
        <f>団体登録内容!#REF!</f>
        <v>#REF!</v>
      </c>
      <c r="AT158" s="72" t="e">
        <f>団体登録内容!#REF!</f>
        <v>#REF!</v>
      </c>
      <c r="AU158" s="72" t="e">
        <f>団体登録内容!#REF!</f>
        <v>#REF!</v>
      </c>
      <c r="AV158" s="72" t="e">
        <f>団体登録内容!#REF!</f>
        <v>#REF!</v>
      </c>
      <c r="AW158" s="72" t="e">
        <f>団体登録内容!#REF!</f>
        <v>#REF!</v>
      </c>
      <c r="AX158" s="72" t="e">
        <f>団体登録内容!#REF!</f>
        <v>#REF!</v>
      </c>
      <c r="AY158" s="72" t="e">
        <f>団体登録内容!#REF!</f>
        <v>#REF!</v>
      </c>
      <c r="AZ158" s="72" t="e">
        <f>団体登録内容!#REF!</f>
        <v>#REF!</v>
      </c>
      <c r="BA158" s="72" t="e">
        <f>団体登録内容!#REF!</f>
        <v>#REF!</v>
      </c>
      <c r="BB158" s="72" t="e">
        <f>団体登録内容!#REF!</f>
        <v>#REF!</v>
      </c>
      <c r="BC158" s="72" t="e">
        <f>団体登録内容!#REF!</f>
        <v>#REF!</v>
      </c>
      <c r="BD158" s="72" t="e">
        <f>団体登録内容!#REF!</f>
        <v>#REF!</v>
      </c>
      <c r="BE158" s="72" t="e">
        <f>団体登録内容!#REF!</f>
        <v>#REF!</v>
      </c>
    </row>
    <row r="159" spans="1:57" x14ac:dyDescent="0.15">
      <c r="A159" s="72" t="e">
        <f>団体登録内容!#REF!</f>
        <v>#REF!</v>
      </c>
      <c r="B159" s="72" t="e">
        <f>団体登録内容!#REF!</f>
        <v>#REF!</v>
      </c>
      <c r="C159" s="72" t="e">
        <f>団体登録内容!#REF!</f>
        <v>#REF!</v>
      </c>
      <c r="D159" s="72" t="e">
        <f>団体登録内容!#REF!</f>
        <v>#REF!</v>
      </c>
      <c r="E159" s="72" t="e">
        <f>団体登録内容!#REF!</f>
        <v>#REF!</v>
      </c>
      <c r="F159" s="72" t="e">
        <f>団体登録内容!#REF!</f>
        <v>#REF!</v>
      </c>
      <c r="G159" s="72" t="e">
        <f>団体登録内容!#REF!</f>
        <v>#REF!</v>
      </c>
      <c r="H159" s="72" t="e">
        <f>団体登録内容!#REF!</f>
        <v>#REF!</v>
      </c>
      <c r="I159" s="72" t="e">
        <f>団体登録内容!#REF!</f>
        <v>#REF!</v>
      </c>
      <c r="J159" s="72" t="e">
        <f>団体登録内容!#REF!</f>
        <v>#REF!</v>
      </c>
      <c r="K159" s="72" t="e">
        <f>団体登録内容!#REF!</f>
        <v>#REF!</v>
      </c>
      <c r="L159" s="72" t="e">
        <f>団体登録内容!#REF!</f>
        <v>#REF!</v>
      </c>
      <c r="M159" s="72" t="e">
        <f>団体登録内容!#REF!</f>
        <v>#REF!</v>
      </c>
      <c r="N159" s="72" t="e">
        <f>団体登録内容!#REF!</f>
        <v>#REF!</v>
      </c>
      <c r="O159" s="72" t="e">
        <f>団体登録内容!#REF!</f>
        <v>#REF!</v>
      </c>
      <c r="P159" s="72" t="e">
        <f>団体登録内容!#REF!</f>
        <v>#REF!</v>
      </c>
      <c r="Q159" s="72" t="e">
        <f>団体登録内容!#REF!</f>
        <v>#REF!</v>
      </c>
      <c r="R159" s="72" t="e">
        <f>団体登録内容!#REF!</f>
        <v>#REF!</v>
      </c>
      <c r="S159" s="72" t="e">
        <f>団体登録内容!#REF!</f>
        <v>#REF!</v>
      </c>
      <c r="T159" s="72" t="e">
        <f>団体登録内容!#REF!</f>
        <v>#REF!</v>
      </c>
      <c r="U159" s="72" t="e">
        <f>団体登録内容!#REF!</f>
        <v>#REF!</v>
      </c>
      <c r="V159" s="72" t="e">
        <f>団体登録内容!#REF!</f>
        <v>#REF!</v>
      </c>
      <c r="W159" s="72" t="e">
        <f>団体登録内容!#REF!</f>
        <v>#REF!</v>
      </c>
      <c r="X159" s="72" t="e">
        <f>団体登録内容!#REF!</f>
        <v>#REF!</v>
      </c>
      <c r="Y159" s="72" t="e">
        <f>団体登録内容!#REF!</f>
        <v>#REF!</v>
      </c>
      <c r="Z159" s="72" t="e">
        <f>団体登録内容!#REF!</f>
        <v>#REF!</v>
      </c>
      <c r="AA159" s="72" t="e">
        <f>団体登録内容!#REF!</f>
        <v>#REF!</v>
      </c>
      <c r="AB159" s="72" t="e">
        <f>団体登録内容!#REF!</f>
        <v>#REF!</v>
      </c>
      <c r="AC159" s="72" t="e">
        <f>団体登録内容!#REF!</f>
        <v>#REF!</v>
      </c>
      <c r="AD159" s="72" t="e">
        <f>団体登録内容!#REF!</f>
        <v>#REF!</v>
      </c>
      <c r="AE159" s="72" t="e">
        <f>団体登録内容!#REF!</f>
        <v>#REF!</v>
      </c>
      <c r="AF159" s="72" t="e">
        <f>団体登録内容!#REF!</f>
        <v>#REF!</v>
      </c>
      <c r="AG159" s="72" t="e">
        <f>団体登録内容!#REF!</f>
        <v>#REF!</v>
      </c>
      <c r="AH159" s="72" t="e">
        <f>団体登録内容!#REF!</f>
        <v>#REF!</v>
      </c>
      <c r="AI159" s="72" t="e">
        <f>団体登録内容!#REF!</f>
        <v>#REF!</v>
      </c>
      <c r="AJ159" s="72" t="e">
        <f>団体登録内容!#REF!</f>
        <v>#REF!</v>
      </c>
      <c r="AK159" s="72" t="e">
        <f>団体登録内容!#REF!</f>
        <v>#REF!</v>
      </c>
      <c r="AL159" s="72" t="e">
        <f>団体登録内容!#REF!</f>
        <v>#REF!</v>
      </c>
      <c r="AM159" s="72" t="e">
        <f>団体登録内容!#REF!</f>
        <v>#REF!</v>
      </c>
      <c r="AN159" s="72" t="e">
        <f>団体登録内容!#REF!</f>
        <v>#REF!</v>
      </c>
      <c r="AO159" s="72" t="e">
        <f>団体登録内容!#REF!</f>
        <v>#REF!</v>
      </c>
      <c r="AP159" s="72" t="e">
        <f>団体登録内容!#REF!</f>
        <v>#REF!</v>
      </c>
      <c r="AQ159" s="72" t="e">
        <f>団体登録内容!#REF!</f>
        <v>#REF!</v>
      </c>
      <c r="AR159" s="72" t="e">
        <f>団体登録内容!#REF!</f>
        <v>#REF!</v>
      </c>
      <c r="AS159" s="72" t="e">
        <f>団体登録内容!#REF!</f>
        <v>#REF!</v>
      </c>
      <c r="AT159" s="72" t="e">
        <f>団体登録内容!#REF!</f>
        <v>#REF!</v>
      </c>
      <c r="AU159" s="72" t="e">
        <f>団体登録内容!#REF!</f>
        <v>#REF!</v>
      </c>
      <c r="AV159" s="72" t="e">
        <f>団体登録内容!#REF!</f>
        <v>#REF!</v>
      </c>
      <c r="AW159" s="72" t="e">
        <f>団体登録内容!#REF!</f>
        <v>#REF!</v>
      </c>
      <c r="AX159" s="72" t="e">
        <f>団体登録内容!#REF!</f>
        <v>#REF!</v>
      </c>
      <c r="AY159" s="72" t="e">
        <f>団体登録内容!#REF!</f>
        <v>#REF!</v>
      </c>
      <c r="AZ159" s="72" t="e">
        <f>団体登録内容!#REF!</f>
        <v>#REF!</v>
      </c>
      <c r="BA159" s="72" t="e">
        <f>団体登録内容!#REF!</f>
        <v>#REF!</v>
      </c>
      <c r="BB159" s="72" t="e">
        <f>団体登録内容!#REF!</f>
        <v>#REF!</v>
      </c>
      <c r="BC159" s="72" t="e">
        <f>団体登録内容!#REF!</f>
        <v>#REF!</v>
      </c>
      <c r="BD159" s="72" t="e">
        <f>団体登録内容!#REF!</f>
        <v>#REF!</v>
      </c>
      <c r="BE159" s="72" t="e">
        <f>団体登録内容!#REF!</f>
        <v>#REF!</v>
      </c>
    </row>
    <row r="160" spans="1:57" x14ac:dyDescent="0.15">
      <c r="A160" s="72" t="e">
        <f>団体登録内容!#REF!</f>
        <v>#REF!</v>
      </c>
      <c r="B160" s="72" t="e">
        <f>団体登録内容!#REF!</f>
        <v>#REF!</v>
      </c>
      <c r="C160" s="72" t="e">
        <f>団体登録内容!#REF!</f>
        <v>#REF!</v>
      </c>
      <c r="D160" s="72" t="e">
        <f>団体登録内容!#REF!</f>
        <v>#REF!</v>
      </c>
      <c r="E160" s="72" t="e">
        <f>団体登録内容!#REF!</f>
        <v>#REF!</v>
      </c>
      <c r="F160" s="72" t="e">
        <f>団体登録内容!#REF!</f>
        <v>#REF!</v>
      </c>
      <c r="G160" s="72" t="e">
        <f>団体登録内容!#REF!</f>
        <v>#REF!</v>
      </c>
      <c r="H160" s="72" t="e">
        <f>団体登録内容!#REF!</f>
        <v>#REF!</v>
      </c>
      <c r="I160" s="72" t="e">
        <f>団体登録内容!#REF!</f>
        <v>#REF!</v>
      </c>
      <c r="J160" s="72" t="e">
        <f>団体登録内容!#REF!</f>
        <v>#REF!</v>
      </c>
      <c r="K160" s="72" t="e">
        <f>団体登録内容!#REF!</f>
        <v>#REF!</v>
      </c>
      <c r="L160" s="72" t="e">
        <f>団体登録内容!#REF!</f>
        <v>#REF!</v>
      </c>
      <c r="M160" s="72" t="e">
        <f>団体登録内容!#REF!</f>
        <v>#REF!</v>
      </c>
      <c r="N160" s="72" t="e">
        <f>団体登録内容!#REF!</f>
        <v>#REF!</v>
      </c>
      <c r="O160" s="72" t="e">
        <f>団体登録内容!#REF!</f>
        <v>#REF!</v>
      </c>
      <c r="P160" s="72" t="e">
        <f>団体登録内容!#REF!</f>
        <v>#REF!</v>
      </c>
      <c r="Q160" s="72" t="e">
        <f>団体登録内容!#REF!</f>
        <v>#REF!</v>
      </c>
      <c r="R160" s="72" t="e">
        <f>団体登録内容!#REF!</f>
        <v>#REF!</v>
      </c>
      <c r="S160" s="72" t="e">
        <f>団体登録内容!#REF!</f>
        <v>#REF!</v>
      </c>
      <c r="T160" s="72" t="e">
        <f>団体登録内容!#REF!</f>
        <v>#REF!</v>
      </c>
      <c r="U160" s="72" t="e">
        <f>団体登録内容!#REF!</f>
        <v>#REF!</v>
      </c>
      <c r="V160" s="72" t="e">
        <f>団体登録内容!#REF!</f>
        <v>#REF!</v>
      </c>
      <c r="W160" s="72" t="e">
        <f>団体登録内容!#REF!</f>
        <v>#REF!</v>
      </c>
      <c r="X160" s="72" t="e">
        <f>団体登録内容!#REF!</f>
        <v>#REF!</v>
      </c>
      <c r="Y160" s="72" t="e">
        <f>団体登録内容!#REF!</f>
        <v>#REF!</v>
      </c>
      <c r="Z160" s="72" t="e">
        <f>団体登録内容!#REF!</f>
        <v>#REF!</v>
      </c>
      <c r="AA160" s="72" t="e">
        <f>団体登録内容!#REF!</f>
        <v>#REF!</v>
      </c>
      <c r="AB160" s="72" t="e">
        <f>団体登録内容!#REF!</f>
        <v>#REF!</v>
      </c>
      <c r="AC160" s="72" t="e">
        <f>団体登録内容!#REF!</f>
        <v>#REF!</v>
      </c>
      <c r="AD160" s="72" t="e">
        <f>団体登録内容!#REF!</f>
        <v>#REF!</v>
      </c>
      <c r="AE160" s="72" t="e">
        <f>団体登録内容!#REF!</f>
        <v>#REF!</v>
      </c>
      <c r="AF160" s="72" t="e">
        <f>団体登録内容!#REF!</f>
        <v>#REF!</v>
      </c>
      <c r="AG160" s="72" t="e">
        <f>団体登録内容!#REF!</f>
        <v>#REF!</v>
      </c>
      <c r="AH160" s="72" t="e">
        <f>団体登録内容!#REF!</f>
        <v>#REF!</v>
      </c>
      <c r="AI160" s="72" t="e">
        <f>団体登録内容!#REF!</f>
        <v>#REF!</v>
      </c>
      <c r="AJ160" s="72" t="e">
        <f>団体登録内容!#REF!</f>
        <v>#REF!</v>
      </c>
      <c r="AK160" s="72" t="e">
        <f>団体登録内容!#REF!</f>
        <v>#REF!</v>
      </c>
      <c r="AL160" s="72" t="e">
        <f>団体登録内容!#REF!</f>
        <v>#REF!</v>
      </c>
      <c r="AM160" s="72" t="e">
        <f>団体登録内容!#REF!</f>
        <v>#REF!</v>
      </c>
      <c r="AN160" s="72" t="e">
        <f>団体登録内容!#REF!</f>
        <v>#REF!</v>
      </c>
      <c r="AO160" s="72" t="e">
        <f>団体登録内容!#REF!</f>
        <v>#REF!</v>
      </c>
      <c r="AP160" s="72" t="e">
        <f>団体登録内容!#REF!</f>
        <v>#REF!</v>
      </c>
      <c r="AQ160" s="72" t="e">
        <f>団体登録内容!#REF!</f>
        <v>#REF!</v>
      </c>
      <c r="AR160" s="72" t="e">
        <f>団体登録内容!#REF!</f>
        <v>#REF!</v>
      </c>
      <c r="AS160" s="72" t="e">
        <f>団体登録内容!#REF!</f>
        <v>#REF!</v>
      </c>
      <c r="AT160" s="72" t="e">
        <f>団体登録内容!#REF!</f>
        <v>#REF!</v>
      </c>
      <c r="AU160" s="72" t="e">
        <f>団体登録内容!#REF!</f>
        <v>#REF!</v>
      </c>
      <c r="AV160" s="72" t="e">
        <f>団体登録内容!#REF!</f>
        <v>#REF!</v>
      </c>
      <c r="AW160" s="72" t="e">
        <f>団体登録内容!#REF!</f>
        <v>#REF!</v>
      </c>
      <c r="AX160" s="72" t="e">
        <f>団体登録内容!#REF!</f>
        <v>#REF!</v>
      </c>
      <c r="AY160" s="72" t="e">
        <f>団体登録内容!#REF!</f>
        <v>#REF!</v>
      </c>
      <c r="AZ160" s="72" t="e">
        <f>団体登録内容!#REF!</f>
        <v>#REF!</v>
      </c>
      <c r="BA160" s="72" t="e">
        <f>団体登録内容!#REF!</f>
        <v>#REF!</v>
      </c>
      <c r="BB160" s="72" t="e">
        <f>団体登録内容!#REF!</f>
        <v>#REF!</v>
      </c>
      <c r="BC160" s="72" t="e">
        <f>団体登録内容!#REF!</f>
        <v>#REF!</v>
      </c>
      <c r="BD160" s="72" t="e">
        <f>団体登録内容!#REF!</f>
        <v>#REF!</v>
      </c>
      <c r="BE160" s="72" t="e">
        <f>団体登録内容!#REF!</f>
        <v>#REF!</v>
      </c>
    </row>
    <row r="161" spans="1:57" x14ac:dyDescent="0.15">
      <c r="A161" s="72" t="e">
        <f>団体登録内容!#REF!</f>
        <v>#REF!</v>
      </c>
      <c r="B161" s="72" t="e">
        <f>団体登録内容!#REF!</f>
        <v>#REF!</v>
      </c>
      <c r="C161" s="72" t="e">
        <f>団体登録内容!#REF!</f>
        <v>#REF!</v>
      </c>
      <c r="D161" s="72" t="e">
        <f>団体登録内容!#REF!</f>
        <v>#REF!</v>
      </c>
      <c r="E161" s="72" t="e">
        <f>団体登録内容!#REF!</f>
        <v>#REF!</v>
      </c>
      <c r="F161" s="72" t="e">
        <f>団体登録内容!#REF!</f>
        <v>#REF!</v>
      </c>
      <c r="G161" s="72" t="e">
        <f>団体登録内容!#REF!</f>
        <v>#REF!</v>
      </c>
      <c r="H161" s="72" t="e">
        <f>団体登録内容!#REF!</f>
        <v>#REF!</v>
      </c>
      <c r="I161" s="72" t="e">
        <f>団体登録内容!#REF!</f>
        <v>#REF!</v>
      </c>
      <c r="J161" s="72" t="e">
        <f>団体登録内容!#REF!</f>
        <v>#REF!</v>
      </c>
      <c r="K161" s="72" t="e">
        <f>団体登録内容!#REF!</f>
        <v>#REF!</v>
      </c>
      <c r="L161" s="72" t="e">
        <f>団体登録内容!#REF!</f>
        <v>#REF!</v>
      </c>
      <c r="M161" s="72" t="e">
        <f>団体登録内容!#REF!</f>
        <v>#REF!</v>
      </c>
      <c r="N161" s="72" t="e">
        <f>団体登録内容!#REF!</f>
        <v>#REF!</v>
      </c>
      <c r="O161" s="72" t="e">
        <f>団体登録内容!#REF!</f>
        <v>#REF!</v>
      </c>
      <c r="P161" s="72" t="e">
        <f>団体登録内容!#REF!</f>
        <v>#REF!</v>
      </c>
      <c r="Q161" s="72" t="e">
        <f>団体登録内容!#REF!</f>
        <v>#REF!</v>
      </c>
      <c r="R161" s="72" t="e">
        <f>団体登録内容!#REF!</f>
        <v>#REF!</v>
      </c>
      <c r="S161" s="72" t="e">
        <f>団体登録内容!#REF!</f>
        <v>#REF!</v>
      </c>
      <c r="T161" s="72" t="e">
        <f>団体登録内容!#REF!</f>
        <v>#REF!</v>
      </c>
      <c r="U161" s="72" t="e">
        <f>団体登録内容!#REF!</f>
        <v>#REF!</v>
      </c>
      <c r="V161" s="72" t="e">
        <f>団体登録内容!#REF!</f>
        <v>#REF!</v>
      </c>
      <c r="W161" s="72" t="e">
        <f>団体登録内容!#REF!</f>
        <v>#REF!</v>
      </c>
      <c r="X161" s="72" t="e">
        <f>団体登録内容!#REF!</f>
        <v>#REF!</v>
      </c>
      <c r="Y161" s="72" t="e">
        <f>団体登録内容!#REF!</f>
        <v>#REF!</v>
      </c>
      <c r="Z161" s="72" t="e">
        <f>団体登録内容!#REF!</f>
        <v>#REF!</v>
      </c>
      <c r="AA161" s="72" t="e">
        <f>団体登録内容!#REF!</f>
        <v>#REF!</v>
      </c>
      <c r="AB161" s="72" t="e">
        <f>団体登録内容!#REF!</f>
        <v>#REF!</v>
      </c>
      <c r="AC161" s="72" t="e">
        <f>団体登録内容!#REF!</f>
        <v>#REF!</v>
      </c>
      <c r="AD161" s="72" t="e">
        <f>団体登録内容!#REF!</f>
        <v>#REF!</v>
      </c>
      <c r="AE161" s="72" t="e">
        <f>団体登録内容!#REF!</f>
        <v>#REF!</v>
      </c>
      <c r="AF161" s="72" t="e">
        <f>団体登録内容!#REF!</f>
        <v>#REF!</v>
      </c>
      <c r="AG161" s="72" t="e">
        <f>団体登録内容!#REF!</f>
        <v>#REF!</v>
      </c>
      <c r="AH161" s="72" t="e">
        <f>団体登録内容!#REF!</f>
        <v>#REF!</v>
      </c>
      <c r="AI161" s="72" t="e">
        <f>団体登録内容!#REF!</f>
        <v>#REF!</v>
      </c>
      <c r="AJ161" s="72" t="e">
        <f>団体登録内容!#REF!</f>
        <v>#REF!</v>
      </c>
      <c r="AK161" s="72" t="e">
        <f>団体登録内容!#REF!</f>
        <v>#REF!</v>
      </c>
      <c r="AL161" s="72" t="e">
        <f>団体登録内容!#REF!</f>
        <v>#REF!</v>
      </c>
      <c r="AM161" s="72" t="e">
        <f>団体登録内容!#REF!</f>
        <v>#REF!</v>
      </c>
      <c r="AN161" s="72" t="e">
        <f>団体登録内容!#REF!</f>
        <v>#REF!</v>
      </c>
      <c r="AO161" s="72" t="e">
        <f>団体登録内容!#REF!</f>
        <v>#REF!</v>
      </c>
      <c r="AP161" s="72" t="e">
        <f>団体登録内容!#REF!</f>
        <v>#REF!</v>
      </c>
      <c r="AQ161" s="72" t="e">
        <f>団体登録内容!#REF!</f>
        <v>#REF!</v>
      </c>
      <c r="AR161" s="72" t="e">
        <f>団体登録内容!#REF!</f>
        <v>#REF!</v>
      </c>
      <c r="AS161" s="72" t="e">
        <f>団体登録内容!#REF!</f>
        <v>#REF!</v>
      </c>
      <c r="AT161" s="72" t="e">
        <f>団体登録内容!#REF!</f>
        <v>#REF!</v>
      </c>
      <c r="AU161" s="72" t="e">
        <f>団体登録内容!#REF!</f>
        <v>#REF!</v>
      </c>
      <c r="AV161" s="72" t="e">
        <f>団体登録内容!#REF!</f>
        <v>#REF!</v>
      </c>
      <c r="AW161" s="72" t="e">
        <f>団体登録内容!#REF!</f>
        <v>#REF!</v>
      </c>
      <c r="AX161" s="72" t="e">
        <f>団体登録内容!#REF!</f>
        <v>#REF!</v>
      </c>
      <c r="AY161" s="72" t="e">
        <f>団体登録内容!#REF!</f>
        <v>#REF!</v>
      </c>
      <c r="AZ161" s="72" t="e">
        <f>団体登録内容!#REF!</f>
        <v>#REF!</v>
      </c>
      <c r="BA161" s="72" t="e">
        <f>団体登録内容!#REF!</f>
        <v>#REF!</v>
      </c>
      <c r="BB161" s="72" t="e">
        <f>団体登録内容!#REF!</f>
        <v>#REF!</v>
      </c>
      <c r="BC161" s="72" t="e">
        <f>団体登録内容!#REF!</f>
        <v>#REF!</v>
      </c>
      <c r="BD161" s="72" t="e">
        <f>団体登録内容!#REF!</f>
        <v>#REF!</v>
      </c>
      <c r="BE161" s="72" t="e">
        <f>団体登録内容!#REF!</f>
        <v>#REF!</v>
      </c>
    </row>
    <row r="162" spans="1:57" x14ac:dyDescent="0.15">
      <c r="A162" s="72" t="e">
        <f>団体登録内容!#REF!</f>
        <v>#REF!</v>
      </c>
      <c r="B162" s="72" t="e">
        <f>団体登録内容!#REF!</f>
        <v>#REF!</v>
      </c>
      <c r="C162" s="72" t="e">
        <f>団体登録内容!#REF!</f>
        <v>#REF!</v>
      </c>
      <c r="D162" s="72" t="e">
        <f>団体登録内容!#REF!</f>
        <v>#REF!</v>
      </c>
      <c r="E162" s="72" t="e">
        <f>団体登録内容!#REF!</f>
        <v>#REF!</v>
      </c>
      <c r="F162" s="72" t="e">
        <f>団体登録内容!#REF!</f>
        <v>#REF!</v>
      </c>
      <c r="G162" s="72" t="e">
        <f>団体登録内容!#REF!</f>
        <v>#REF!</v>
      </c>
      <c r="H162" s="72" t="e">
        <f>団体登録内容!#REF!</f>
        <v>#REF!</v>
      </c>
      <c r="I162" s="72" t="e">
        <f>団体登録内容!#REF!</f>
        <v>#REF!</v>
      </c>
      <c r="J162" s="72" t="e">
        <f>団体登録内容!#REF!</f>
        <v>#REF!</v>
      </c>
      <c r="K162" s="72" t="e">
        <f>団体登録内容!#REF!</f>
        <v>#REF!</v>
      </c>
      <c r="L162" s="72" t="e">
        <f>団体登録内容!#REF!</f>
        <v>#REF!</v>
      </c>
      <c r="M162" s="72" t="e">
        <f>団体登録内容!#REF!</f>
        <v>#REF!</v>
      </c>
      <c r="N162" s="72" t="e">
        <f>団体登録内容!#REF!</f>
        <v>#REF!</v>
      </c>
      <c r="O162" s="72" t="e">
        <f>団体登録内容!#REF!</f>
        <v>#REF!</v>
      </c>
      <c r="P162" s="72" t="e">
        <f>団体登録内容!#REF!</f>
        <v>#REF!</v>
      </c>
      <c r="Q162" s="72" t="e">
        <f>団体登録内容!#REF!</f>
        <v>#REF!</v>
      </c>
      <c r="R162" s="72" t="e">
        <f>団体登録内容!#REF!</f>
        <v>#REF!</v>
      </c>
      <c r="S162" s="72" t="e">
        <f>団体登録内容!#REF!</f>
        <v>#REF!</v>
      </c>
      <c r="T162" s="72" t="e">
        <f>団体登録内容!#REF!</f>
        <v>#REF!</v>
      </c>
      <c r="U162" s="72" t="e">
        <f>団体登録内容!#REF!</f>
        <v>#REF!</v>
      </c>
      <c r="V162" s="72" t="e">
        <f>団体登録内容!#REF!</f>
        <v>#REF!</v>
      </c>
      <c r="W162" s="72" t="e">
        <f>団体登録内容!#REF!</f>
        <v>#REF!</v>
      </c>
      <c r="X162" s="72" t="e">
        <f>団体登録内容!#REF!</f>
        <v>#REF!</v>
      </c>
      <c r="Y162" s="72" t="e">
        <f>団体登録内容!#REF!</f>
        <v>#REF!</v>
      </c>
      <c r="Z162" s="72" t="e">
        <f>団体登録内容!#REF!</f>
        <v>#REF!</v>
      </c>
      <c r="AA162" s="72" t="e">
        <f>団体登録内容!#REF!</f>
        <v>#REF!</v>
      </c>
      <c r="AB162" s="72" t="e">
        <f>団体登録内容!#REF!</f>
        <v>#REF!</v>
      </c>
      <c r="AC162" s="72" t="e">
        <f>団体登録内容!#REF!</f>
        <v>#REF!</v>
      </c>
      <c r="AD162" s="72" t="e">
        <f>団体登録内容!#REF!</f>
        <v>#REF!</v>
      </c>
      <c r="AE162" s="72" t="e">
        <f>団体登録内容!#REF!</f>
        <v>#REF!</v>
      </c>
      <c r="AF162" s="72" t="e">
        <f>団体登録内容!#REF!</f>
        <v>#REF!</v>
      </c>
      <c r="AG162" s="72" t="e">
        <f>団体登録内容!#REF!</f>
        <v>#REF!</v>
      </c>
      <c r="AH162" s="72" t="e">
        <f>団体登録内容!#REF!</f>
        <v>#REF!</v>
      </c>
      <c r="AI162" s="72" t="e">
        <f>団体登録内容!#REF!</f>
        <v>#REF!</v>
      </c>
      <c r="AJ162" s="72" t="e">
        <f>団体登録内容!#REF!</f>
        <v>#REF!</v>
      </c>
      <c r="AK162" s="72" t="e">
        <f>団体登録内容!#REF!</f>
        <v>#REF!</v>
      </c>
      <c r="AL162" s="72" t="e">
        <f>団体登録内容!#REF!</f>
        <v>#REF!</v>
      </c>
      <c r="AM162" s="72" t="e">
        <f>団体登録内容!#REF!</f>
        <v>#REF!</v>
      </c>
      <c r="AN162" s="72" t="e">
        <f>団体登録内容!#REF!</f>
        <v>#REF!</v>
      </c>
      <c r="AO162" s="72" t="e">
        <f>団体登録内容!#REF!</f>
        <v>#REF!</v>
      </c>
      <c r="AP162" s="72" t="e">
        <f>団体登録内容!#REF!</f>
        <v>#REF!</v>
      </c>
      <c r="AQ162" s="72" t="e">
        <f>団体登録内容!#REF!</f>
        <v>#REF!</v>
      </c>
      <c r="AR162" s="72" t="e">
        <f>団体登録内容!#REF!</f>
        <v>#REF!</v>
      </c>
      <c r="AS162" s="72" t="e">
        <f>団体登録内容!#REF!</f>
        <v>#REF!</v>
      </c>
      <c r="AT162" s="72" t="e">
        <f>団体登録内容!#REF!</f>
        <v>#REF!</v>
      </c>
      <c r="AU162" s="72" t="e">
        <f>団体登録内容!#REF!</f>
        <v>#REF!</v>
      </c>
      <c r="AV162" s="72" t="e">
        <f>団体登録内容!#REF!</f>
        <v>#REF!</v>
      </c>
      <c r="AW162" s="72" t="e">
        <f>団体登録内容!#REF!</f>
        <v>#REF!</v>
      </c>
      <c r="AX162" s="72" t="e">
        <f>団体登録内容!#REF!</f>
        <v>#REF!</v>
      </c>
      <c r="AY162" s="72" t="e">
        <f>団体登録内容!#REF!</f>
        <v>#REF!</v>
      </c>
      <c r="AZ162" s="72" t="e">
        <f>団体登録内容!#REF!</f>
        <v>#REF!</v>
      </c>
      <c r="BA162" s="72" t="e">
        <f>団体登録内容!#REF!</f>
        <v>#REF!</v>
      </c>
      <c r="BB162" s="72" t="e">
        <f>団体登録内容!#REF!</f>
        <v>#REF!</v>
      </c>
      <c r="BC162" s="72" t="e">
        <f>団体登録内容!#REF!</f>
        <v>#REF!</v>
      </c>
      <c r="BD162" s="72" t="e">
        <f>団体登録内容!#REF!</f>
        <v>#REF!</v>
      </c>
      <c r="BE162" s="72" t="e">
        <f>団体登録内容!#REF!</f>
        <v>#REF!</v>
      </c>
    </row>
    <row r="163" spans="1:57" x14ac:dyDescent="0.15">
      <c r="A163" s="72" t="e">
        <f>団体登録内容!#REF!</f>
        <v>#REF!</v>
      </c>
      <c r="B163" s="72" t="e">
        <f>団体登録内容!#REF!</f>
        <v>#REF!</v>
      </c>
      <c r="C163" s="72" t="e">
        <f>団体登録内容!#REF!</f>
        <v>#REF!</v>
      </c>
      <c r="D163" s="72" t="e">
        <f>団体登録内容!#REF!</f>
        <v>#REF!</v>
      </c>
      <c r="E163" s="72" t="e">
        <f>団体登録内容!#REF!</f>
        <v>#REF!</v>
      </c>
      <c r="F163" s="72" t="e">
        <f>団体登録内容!#REF!</f>
        <v>#REF!</v>
      </c>
      <c r="G163" s="72" t="e">
        <f>団体登録内容!#REF!</f>
        <v>#REF!</v>
      </c>
      <c r="H163" s="72" t="e">
        <f>団体登録内容!#REF!</f>
        <v>#REF!</v>
      </c>
      <c r="I163" s="72" t="e">
        <f>団体登録内容!#REF!</f>
        <v>#REF!</v>
      </c>
      <c r="J163" s="72" t="e">
        <f>団体登録内容!#REF!</f>
        <v>#REF!</v>
      </c>
      <c r="K163" s="72" t="e">
        <f>団体登録内容!#REF!</f>
        <v>#REF!</v>
      </c>
      <c r="L163" s="72" t="e">
        <f>団体登録内容!#REF!</f>
        <v>#REF!</v>
      </c>
      <c r="M163" s="72" t="e">
        <f>団体登録内容!#REF!</f>
        <v>#REF!</v>
      </c>
      <c r="N163" s="72" t="e">
        <f>団体登録内容!#REF!</f>
        <v>#REF!</v>
      </c>
      <c r="O163" s="72" t="e">
        <f>団体登録内容!#REF!</f>
        <v>#REF!</v>
      </c>
      <c r="P163" s="72" t="e">
        <f>団体登録内容!#REF!</f>
        <v>#REF!</v>
      </c>
      <c r="Q163" s="72" t="e">
        <f>団体登録内容!#REF!</f>
        <v>#REF!</v>
      </c>
      <c r="R163" s="72" t="e">
        <f>団体登録内容!#REF!</f>
        <v>#REF!</v>
      </c>
      <c r="S163" s="72" t="e">
        <f>団体登録内容!#REF!</f>
        <v>#REF!</v>
      </c>
      <c r="T163" s="72" t="e">
        <f>団体登録内容!#REF!</f>
        <v>#REF!</v>
      </c>
      <c r="U163" s="72" t="e">
        <f>団体登録内容!#REF!</f>
        <v>#REF!</v>
      </c>
      <c r="V163" s="72" t="e">
        <f>団体登録内容!#REF!</f>
        <v>#REF!</v>
      </c>
      <c r="W163" s="72" t="e">
        <f>団体登録内容!#REF!</f>
        <v>#REF!</v>
      </c>
      <c r="X163" s="72" t="e">
        <f>団体登録内容!#REF!</f>
        <v>#REF!</v>
      </c>
      <c r="Y163" s="72" t="e">
        <f>団体登録内容!#REF!</f>
        <v>#REF!</v>
      </c>
      <c r="Z163" s="72" t="e">
        <f>団体登録内容!#REF!</f>
        <v>#REF!</v>
      </c>
      <c r="AA163" s="72" t="e">
        <f>団体登録内容!#REF!</f>
        <v>#REF!</v>
      </c>
      <c r="AB163" s="72" t="e">
        <f>団体登録内容!#REF!</f>
        <v>#REF!</v>
      </c>
      <c r="AC163" s="72" t="e">
        <f>団体登録内容!#REF!</f>
        <v>#REF!</v>
      </c>
      <c r="AD163" s="72" t="e">
        <f>団体登録内容!#REF!</f>
        <v>#REF!</v>
      </c>
      <c r="AE163" s="72" t="e">
        <f>団体登録内容!#REF!</f>
        <v>#REF!</v>
      </c>
      <c r="AF163" s="72" t="e">
        <f>団体登録内容!#REF!</f>
        <v>#REF!</v>
      </c>
      <c r="AG163" s="72" t="e">
        <f>団体登録内容!#REF!</f>
        <v>#REF!</v>
      </c>
      <c r="AH163" s="72" t="e">
        <f>団体登録内容!#REF!</f>
        <v>#REF!</v>
      </c>
      <c r="AI163" s="72" t="e">
        <f>団体登録内容!#REF!</f>
        <v>#REF!</v>
      </c>
      <c r="AJ163" s="72" t="e">
        <f>団体登録内容!#REF!</f>
        <v>#REF!</v>
      </c>
      <c r="AK163" s="72" t="e">
        <f>団体登録内容!#REF!</f>
        <v>#REF!</v>
      </c>
      <c r="AL163" s="72" t="e">
        <f>団体登録内容!#REF!</f>
        <v>#REF!</v>
      </c>
      <c r="AM163" s="72" t="e">
        <f>団体登録内容!#REF!</f>
        <v>#REF!</v>
      </c>
      <c r="AN163" s="72" t="e">
        <f>団体登録内容!#REF!</f>
        <v>#REF!</v>
      </c>
      <c r="AO163" s="72" t="e">
        <f>団体登録内容!#REF!</f>
        <v>#REF!</v>
      </c>
      <c r="AP163" s="72" t="e">
        <f>団体登録内容!#REF!</f>
        <v>#REF!</v>
      </c>
      <c r="AQ163" s="72" t="e">
        <f>団体登録内容!#REF!</f>
        <v>#REF!</v>
      </c>
      <c r="AR163" s="72" t="e">
        <f>団体登録内容!#REF!</f>
        <v>#REF!</v>
      </c>
      <c r="AS163" s="72" t="e">
        <f>団体登録内容!#REF!</f>
        <v>#REF!</v>
      </c>
      <c r="AT163" s="72" t="e">
        <f>団体登録内容!#REF!</f>
        <v>#REF!</v>
      </c>
      <c r="AU163" s="72" t="e">
        <f>団体登録内容!#REF!</f>
        <v>#REF!</v>
      </c>
      <c r="AV163" s="72" t="e">
        <f>団体登録内容!#REF!</f>
        <v>#REF!</v>
      </c>
      <c r="AW163" s="72" t="e">
        <f>団体登録内容!#REF!</f>
        <v>#REF!</v>
      </c>
      <c r="AX163" s="72" t="e">
        <f>団体登録内容!#REF!</f>
        <v>#REF!</v>
      </c>
      <c r="AY163" s="72" t="e">
        <f>団体登録内容!#REF!</f>
        <v>#REF!</v>
      </c>
      <c r="AZ163" s="72" t="e">
        <f>団体登録内容!#REF!</f>
        <v>#REF!</v>
      </c>
      <c r="BA163" s="72" t="e">
        <f>団体登録内容!#REF!</f>
        <v>#REF!</v>
      </c>
      <c r="BB163" s="72" t="e">
        <f>団体登録内容!#REF!</f>
        <v>#REF!</v>
      </c>
      <c r="BC163" s="72" t="e">
        <f>団体登録内容!#REF!</f>
        <v>#REF!</v>
      </c>
      <c r="BD163" s="72" t="e">
        <f>団体登録内容!#REF!</f>
        <v>#REF!</v>
      </c>
      <c r="BE163" s="72" t="e">
        <f>団体登録内容!#REF!</f>
        <v>#REF!</v>
      </c>
    </row>
    <row r="164" spans="1:57" x14ac:dyDescent="0.15">
      <c r="A164" s="72" t="e">
        <f>団体登録内容!#REF!</f>
        <v>#REF!</v>
      </c>
      <c r="B164" s="72" t="e">
        <f>団体登録内容!#REF!</f>
        <v>#REF!</v>
      </c>
      <c r="C164" s="72" t="e">
        <f>団体登録内容!#REF!</f>
        <v>#REF!</v>
      </c>
      <c r="D164" s="72" t="e">
        <f>団体登録内容!#REF!</f>
        <v>#REF!</v>
      </c>
      <c r="E164" s="72" t="e">
        <f>団体登録内容!#REF!</f>
        <v>#REF!</v>
      </c>
      <c r="F164" s="72" t="e">
        <f>団体登録内容!#REF!</f>
        <v>#REF!</v>
      </c>
      <c r="G164" s="72" t="e">
        <f>団体登録内容!#REF!</f>
        <v>#REF!</v>
      </c>
      <c r="H164" s="72" t="e">
        <f>団体登録内容!#REF!</f>
        <v>#REF!</v>
      </c>
      <c r="I164" s="72" t="e">
        <f>団体登録内容!#REF!</f>
        <v>#REF!</v>
      </c>
      <c r="J164" s="72" t="e">
        <f>団体登録内容!#REF!</f>
        <v>#REF!</v>
      </c>
      <c r="K164" s="72" t="e">
        <f>団体登録内容!#REF!</f>
        <v>#REF!</v>
      </c>
      <c r="L164" s="72" t="e">
        <f>団体登録内容!#REF!</f>
        <v>#REF!</v>
      </c>
      <c r="M164" s="72" t="e">
        <f>団体登録内容!#REF!</f>
        <v>#REF!</v>
      </c>
      <c r="N164" s="72" t="e">
        <f>団体登録内容!#REF!</f>
        <v>#REF!</v>
      </c>
      <c r="O164" s="72" t="e">
        <f>団体登録内容!#REF!</f>
        <v>#REF!</v>
      </c>
      <c r="P164" s="72" t="e">
        <f>団体登録内容!#REF!</f>
        <v>#REF!</v>
      </c>
      <c r="Q164" s="72" t="e">
        <f>団体登録内容!#REF!</f>
        <v>#REF!</v>
      </c>
      <c r="R164" s="72" t="e">
        <f>団体登録内容!#REF!</f>
        <v>#REF!</v>
      </c>
      <c r="S164" s="72" t="e">
        <f>団体登録内容!#REF!</f>
        <v>#REF!</v>
      </c>
      <c r="T164" s="72" t="e">
        <f>団体登録内容!#REF!</f>
        <v>#REF!</v>
      </c>
      <c r="U164" s="72" t="e">
        <f>団体登録内容!#REF!</f>
        <v>#REF!</v>
      </c>
      <c r="V164" s="72" t="e">
        <f>団体登録内容!#REF!</f>
        <v>#REF!</v>
      </c>
      <c r="W164" s="72" t="e">
        <f>団体登録内容!#REF!</f>
        <v>#REF!</v>
      </c>
      <c r="X164" s="72" t="e">
        <f>団体登録内容!#REF!</f>
        <v>#REF!</v>
      </c>
      <c r="Y164" s="72" t="e">
        <f>団体登録内容!#REF!</f>
        <v>#REF!</v>
      </c>
      <c r="Z164" s="72" t="e">
        <f>団体登録内容!#REF!</f>
        <v>#REF!</v>
      </c>
      <c r="AA164" s="72" t="e">
        <f>団体登録内容!#REF!</f>
        <v>#REF!</v>
      </c>
      <c r="AB164" s="72" t="e">
        <f>団体登録内容!#REF!</f>
        <v>#REF!</v>
      </c>
      <c r="AC164" s="72" t="e">
        <f>団体登録内容!#REF!</f>
        <v>#REF!</v>
      </c>
      <c r="AD164" s="72" t="e">
        <f>団体登録内容!#REF!</f>
        <v>#REF!</v>
      </c>
      <c r="AE164" s="72" t="e">
        <f>団体登録内容!#REF!</f>
        <v>#REF!</v>
      </c>
      <c r="AF164" s="72" t="e">
        <f>団体登録内容!#REF!</f>
        <v>#REF!</v>
      </c>
      <c r="AG164" s="72" t="e">
        <f>団体登録内容!#REF!</f>
        <v>#REF!</v>
      </c>
      <c r="AH164" s="72" t="e">
        <f>団体登録内容!#REF!</f>
        <v>#REF!</v>
      </c>
      <c r="AI164" s="72" t="e">
        <f>団体登録内容!#REF!</f>
        <v>#REF!</v>
      </c>
      <c r="AJ164" s="72" t="e">
        <f>団体登録内容!#REF!</f>
        <v>#REF!</v>
      </c>
      <c r="AK164" s="72" t="e">
        <f>団体登録内容!#REF!</f>
        <v>#REF!</v>
      </c>
      <c r="AL164" s="72" t="e">
        <f>団体登録内容!#REF!</f>
        <v>#REF!</v>
      </c>
      <c r="AM164" s="72" t="e">
        <f>団体登録内容!#REF!</f>
        <v>#REF!</v>
      </c>
      <c r="AN164" s="72" t="e">
        <f>団体登録内容!#REF!</f>
        <v>#REF!</v>
      </c>
      <c r="AO164" s="72" t="e">
        <f>団体登録内容!#REF!</f>
        <v>#REF!</v>
      </c>
      <c r="AP164" s="72" t="e">
        <f>団体登録内容!#REF!</f>
        <v>#REF!</v>
      </c>
      <c r="AQ164" s="72" t="e">
        <f>団体登録内容!#REF!</f>
        <v>#REF!</v>
      </c>
      <c r="AR164" s="72" t="e">
        <f>団体登録内容!#REF!</f>
        <v>#REF!</v>
      </c>
      <c r="AS164" s="72" t="e">
        <f>団体登録内容!#REF!</f>
        <v>#REF!</v>
      </c>
      <c r="AT164" s="72" t="e">
        <f>団体登録内容!#REF!</f>
        <v>#REF!</v>
      </c>
      <c r="AU164" s="72" t="e">
        <f>団体登録内容!#REF!</f>
        <v>#REF!</v>
      </c>
      <c r="AV164" s="72" t="e">
        <f>団体登録内容!#REF!</f>
        <v>#REF!</v>
      </c>
      <c r="AW164" s="72" t="e">
        <f>団体登録内容!#REF!</f>
        <v>#REF!</v>
      </c>
      <c r="AX164" s="72" t="e">
        <f>団体登録内容!#REF!</f>
        <v>#REF!</v>
      </c>
      <c r="AY164" s="72" t="e">
        <f>団体登録内容!#REF!</f>
        <v>#REF!</v>
      </c>
      <c r="AZ164" s="72" t="e">
        <f>団体登録内容!#REF!</f>
        <v>#REF!</v>
      </c>
      <c r="BA164" s="72" t="e">
        <f>団体登録内容!#REF!</f>
        <v>#REF!</v>
      </c>
      <c r="BB164" s="72" t="e">
        <f>団体登録内容!#REF!</f>
        <v>#REF!</v>
      </c>
      <c r="BC164" s="72" t="e">
        <f>団体登録内容!#REF!</f>
        <v>#REF!</v>
      </c>
      <c r="BD164" s="72" t="e">
        <f>団体登録内容!#REF!</f>
        <v>#REF!</v>
      </c>
      <c r="BE164" s="72" t="e">
        <f>団体登録内容!#REF!</f>
        <v>#REF!</v>
      </c>
    </row>
    <row r="165" spans="1:57" x14ac:dyDescent="0.15">
      <c r="A165" s="72" t="e">
        <f>団体登録内容!#REF!</f>
        <v>#REF!</v>
      </c>
      <c r="B165" s="72" t="e">
        <f>団体登録内容!#REF!</f>
        <v>#REF!</v>
      </c>
      <c r="C165" s="72" t="e">
        <f>団体登録内容!#REF!</f>
        <v>#REF!</v>
      </c>
      <c r="D165" s="72" t="e">
        <f>団体登録内容!#REF!</f>
        <v>#REF!</v>
      </c>
      <c r="E165" s="72" t="e">
        <f>団体登録内容!#REF!</f>
        <v>#REF!</v>
      </c>
      <c r="F165" s="72" t="e">
        <f>団体登録内容!#REF!</f>
        <v>#REF!</v>
      </c>
      <c r="G165" s="72" t="e">
        <f>団体登録内容!#REF!</f>
        <v>#REF!</v>
      </c>
      <c r="H165" s="72" t="e">
        <f>団体登録内容!#REF!</f>
        <v>#REF!</v>
      </c>
      <c r="I165" s="72" t="e">
        <f>団体登録内容!#REF!</f>
        <v>#REF!</v>
      </c>
      <c r="J165" s="72" t="e">
        <f>団体登録内容!#REF!</f>
        <v>#REF!</v>
      </c>
      <c r="K165" s="72" t="e">
        <f>団体登録内容!#REF!</f>
        <v>#REF!</v>
      </c>
      <c r="L165" s="72" t="e">
        <f>団体登録内容!#REF!</f>
        <v>#REF!</v>
      </c>
      <c r="M165" s="72" t="e">
        <f>団体登録内容!#REF!</f>
        <v>#REF!</v>
      </c>
      <c r="N165" s="72" t="e">
        <f>団体登録内容!#REF!</f>
        <v>#REF!</v>
      </c>
      <c r="O165" s="72" t="e">
        <f>団体登録内容!#REF!</f>
        <v>#REF!</v>
      </c>
      <c r="P165" s="72" t="e">
        <f>団体登録内容!#REF!</f>
        <v>#REF!</v>
      </c>
      <c r="Q165" s="72" t="e">
        <f>団体登録内容!#REF!</f>
        <v>#REF!</v>
      </c>
      <c r="R165" s="72" t="e">
        <f>団体登録内容!#REF!</f>
        <v>#REF!</v>
      </c>
      <c r="S165" s="72" t="e">
        <f>団体登録内容!#REF!</f>
        <v>#REF!</v>
      </c>
      <c r="T165" s="72" t="e">
        <f>団体登録内容!#REF!</f>
        <v>#REF!</v>
      </c>
      <c r="U165" s="72" t="e">
        <f>団体登録内容!#REF!</f>
        <v>#REF!</v>
      </c>
      <c r="V165" s="72" t="e">
        <f>団体登録内容!#REF!</f>
        <v>#REF!</v>
      </c>
      <c r="W165" s="72" t="e">
        <f>団体登録内容!#REF!</f>
        <v>#REF!</v>
      </c>
      <c r="X165" s="72" t="e">
        <f>団体登録内容!#REF!</f>
        <v>#REF!</v>
      </c>
      <c r="Y165" s="72" t="e">
        <f>団体登録内容!#REF!</f>
        <v>#REF!</v>
      </c>
      <c r="Z165" s="72" t="e">
        <f>団体登録内容!#REF!</f>
        <v>#REF!</v>
      </c>
      <c r="AA165" s="72" t="e">
        <f>団体登録内容!#REF!</f>
        <v>#REF!</v>
      </c>
      <c r="AB165" s="72" t="e">
        <f>団体登録内容!#REF!</f>
        <v>#REF!</v>
      </c>
      <c r="AC165" s="72" t="e">
        <f>団体登録内容!#REF!</f>
        <v>#REF!</v>
      </c>
      <c r="AD165" s="72" t="e">
        <f>団体登録内容!#REF!</f>
        <v>#REF!</v>
      </c>
      <c r="AE165" s="72" t="e">
        <f>団体登録内容!#REF!</f>
        <v>#REF!</v>
      </c>
      <c r="AF165" s="72" t="e">
        <f>団体登録内容!#REF!</f>
        <v>#REF!</v>
      </c>
      <c r="AG165" s="72" t="e">
        <f>団体登録内容!#REF!</f>
        <v>#REF!</v>
      </c>
      <c r="AH165" s="72" t="e">
        <f>団体登録内容!#REF!</f>
        <v>#REF!</v>
      </c>
      <c r="AI165" s="72" t="e">
        <f>団体登録内容!#REF!</f>
        <v>#REF!</v>
      </c>
      <c r="AJ165" s="72" t="e">
        <f>団体登録内容!#REF!</f>
        <v>#REF!</v>
      </c>
      <c r="AK165" s="72" t="e">
        <f>団体登録内容!#REF!</f>
        <v>#REF!</v>
      </c>
      <c r="AL165" s="72" t="e">
        <f>団体登録内容!#REF!</f>
        <v>#REF!</v>
      </c>
      <c r="AM165" s="72" t="e">
        <f>団体登録内容!#REF!</f>
        <v>#REF!</v>
      </c>
      <c r="AN165" s="72" t="e">
        <f>団体登録内容!#REF!</f>
        <v>#REF!</v>
      </c>
      <c r="AO165" s="72" t="e">
        <f>団体登録内容!#REF!</f>
        <v>#REF!</v>
      </c>
      <c r="AP165" s="72" t="e">
        <f>団体登録内容!#REF!</f>
        <v>#REF!</v>
      </c>
      <c r="AQ165" s="72" t="e">
        <f>団体登録内容!#REF!</f>
        <v>#REF!</v>
      </c>
      <c r="AR165" s="72" t="e">
        <f>団体登録内容!#REF!</f>
        <v>#REF!</v>
      </c>
      <c r="AS165" s="72" t="e">
        <f>団体登録内容!#REF!</f>
        <v>#REF!</v>
      </c>
      <c r="AT165" s="72" t="e">
        <f>団体登録内容!#REF!</f>
        <v>#REF!</v>
      </c>
      <c r="AU165" s="72" t="e">
        <f>団体登録内容!#REF!</f>
        <v>#REF!</v>
      </c>
      <c r="AV165" s="72" t="e">
        <f>団体登録内容!#REF!</f>
        <v>#REF!</v>
      </c>
      <c r="AW165" s="72" t="e">
        <f>団体登録内容!#REF!</f>
        <v>#REF!</v>
      </c>
      <c r="AX165" s="72" t="e">
        <f>団体登録内容!#REF!</f>
        <v>#REF!</v>
      </c>
      <c r="AY165" s="72" t="e">
        <f>団体登録内容!#REF!</f>
        <v>#REF!</v>
      </c>
      <c r="AZ165" s="72" t="e">
        <f>団体登録内容!#REF!</f>
        <v>#REF!</v>
      </c>
      <c r="BA165" s="72" t="e">
        <f>団体登録内容!#REF!</f>
        <v>#REF!</v>
      </c>
      <c r="BB165" s="72" t="e">
        <f>団体登録内容!#REF!</f>
        <v>#REF!</v>
      </c>
      <c r="BC165" s="72" t="e">
        <f>団体登録内容!#REF!</f>
        <v>#REF!</v>
      </c>
      <c r="BD165" s="72" t="e">
        <f>団体登録内容!#REF!</f>
        <v>#REF!</v>
      </c>
      <c r="BE165" s="72" t="e">
        <f>団体登録内容!#REF!</f>
        <v>#REF!</v>
      </c>
    </row>
    <row r="166" spans="1:57" x14ac:dyDescent="0.15">
      <c r="A166" s="72" t="e">
        <f>団体登録内容!#REF!</f>
        <v>#REF!</v>
      </c>
      <c r="B166" s="72" t="e">
        <f>団体登録内容!#REF!</f>
        <v>#REF!</v>
      </c>
      <c r="C166" s="72" t="e">
        <f>団体登録内容!#REF!</f>
        <v>#REF!</v>
      </c>
      <c r="D166" s="72" t="e">
        <f>団体登録内容!#REF!</f>
        <v>#REF!</v>
      </c>
      <c r="E166" s="72" t="e">
        <f>団体登録内容!#REF!</f>
        <v>#REF!</v>
      </c>
      <c r="F166" s="72" t="e">
        <f>団体登録内容!#REF!</f>
        <v>#REF!</v>
      </c>
      <c r="G166" s="72" t="e">
        <f>団体登録内容!#REF!</f>
        <v>#REF!</v>
      </c>
      <c r="H166" s="72" t="e">
        <f>団体登録内容!#REF!</f>
        <v>#REF!</v>
      </c>
      <c r="I166" s="72" t="e">
        <f>団体登録内容!#REF!</f>
        <v>#REF!</v>
      </c>
      <c r="J166" s="72" t="e">
        <f>団体登録内容!#REF!</f>
        <v>#REF!</v>
      </c>
      <c r="K166" s="72" t="e">
        <f>団体登録内容!#REF!</f>
        <v>#REF!</v>
      </c>
      <c r="L166" s="72" t="e">
        <f>団体登録内容!#REF!</f>
        <v>#REF!</v>
      </c>
      <c r="M166" s="72" t="e">
        <f>団体登録内容!#REF!</f>
        <v>#REF!</v>
      </c>
      <c r="N166" s="72" t="e">
        <f>団体登録内容!#REF!</f>
        <v>#REF!</v>
      </c>
      <c r="O166" s="72" t="e">
        <f>団体登録内容!#REF!</f>
        <v>#REF!</v>
      </c>
      <c r="P166" s="72" t="e">
        <f>団体登録内容!#REF!</f>
        <v>#REF!</v>
      </c>
      <c r="Q166" s="72" t="e">
        <f>団体登録内容!#REF!</f>
        <v>#REF!</v>
      </c>
      <c r="R166" s="72" t="e">
        <f>団体登録内容!#REF!</f>
        <v>#REF!</v>
      </c>
      <c r="S166" s="72" t="e">
        <f>団体登録内容!#REF!</f>
        <v>#REF!</v>
      </c>
      <c r="T166" s="72" t="e">
        <f>団体登録内容!#REF!</f>
        <v>#REF!</v>
      </c>
      <c r="U166" s="72" t="e">
        <f>団体登録内容!#REF!</f>
        <v>#REF!</v>
      </c>
      <c r="V166" s="72" t="e">
        <f>団体登録内容!#REF!</f>
        <v>#REF!</v>
      </c>
      <c r="W166" s="72" t="e">
        <f>団体登録内容!#REF!</f>
        <v>#REF!</v>
      </c>
      <c r="X166" s="72" t="e">
        <f>団体登録内容!#REF!</f>
        <v>#REF!</v>
      </c>
      <c r="Y166" s="72" t="e">
        <f>団体登録内容!#REF!</f>
        <v>#REF!</v>
      </c>
      <c r="Z166" s="72" t="e">
        <f>団体登録内容!#REF!</f>
        <v>#REF!</v>
      </c>
      <c r="AA166" s="72" t="e">
        <f>団体登録内容!#REF!</f>
        <v>#REF!</v>
      </c>
      <c r="AB166" s="72" t="e">
        <f>団体登録内容!#REF!</f>
        <v>#REF!</v>
      </c>
      <c r="AC166" s="72" t="e">
        <f>団体登録内容!#REF!</f>
        <v>#REF!</v>
      </c>
      <c r="AD166" s="72" t="e">
        <f>団体登録内容!#REF!</f>
        <v>#REF!</v>
      </c>
      <c r="AE166" s="72" t="e">
        <f>団体登録内容!#REF!</f>
        <v>#REF!</v>
      </c>
      <c r="AF166" s="72" t="e">
        <f>団体登録内容!#REF!</f>
        <v>#REF!</v>
      </c>
      <c r="AG166" s="72" t="e">
        <f>団体登録内容!#REF!</f>
        <v>#REF!</v>
      </c>
      <c r="AH166" s="72" t="e">
        <f>団体登録内容!#REF!</f>
        <v>#REF!</v>
      </c>
      <c r="AI166" s="72" t="e">
        <f>団体登録内容!#REF!</f>
        <v>#REF!</v>
      </c>
      <c r="AJ166" s="72" t="e">
        <f>団体登録内容!#REF!</f>
        <v>#REF!</v>
      </c>
      <c r="AK166" s="72" t="e">
        <f>団体登録内容!#REF!</f>
        <v>#REF!</v>
      </c>
      <c r="AL166" s="72" t="e">
        <f>団体登録内容!#REF!</f>
        <v>#REF!</v>
      </c>
      <c r="AM166" s="72" t="e">
        <f>団体登録内容!#REF!</f>
        <v>#REF!</v>
      </c>
      <c r="AN166" s="72" t="e">
        <f>団体登録内容!#REF!</f>
        <v>#REF!</v>
      </c>
      <c r="AO166" s="72" t="e">
        <f>団体登録内容!#REF!</f>
        <v>#REF!</v>
      </c>
      <c r="AP166" s="72" t="e">
        <f>団体登録内容!#REF!</f>
        <v>#REF!</v>
      </c>
      <c r="AQ166" s="72" t="e">
        <f>団体登録内容!#REF!</f>
        <v>#REF!</v>
      </c>
      <c r="AR166" s="72" t="e">
        <f>団体登録内容!#REF!</f>
        <v>#REF!</v>
      </c>
      <c r="AS166" s="72" t="e">
        <f>団体登録内容!#REF!</f>
        <v>#REF!</v>
      </c>
      <c r="AT166" s="72" t="e">
        <f>団体登録内容!#REF!</f>
        <v>#REF!</v>
      </c>
      <c r="AU166" s="72" t="e">
        <f>団体登録内容!#REF!</f>
        <v>#REF!</v>
      </c>
      <c r="AV166" s="72" t="e">
        <f>団体登録内容!#REF!</f>
        <v>#REF!</v>
      </c>
      <c r="AW166" s="72" t="e">
        <f>団体登録内容!#REF!</f>
        <v>#REF!</v>
      </c>
      <c r="AX166" s="72" t="e">
        <f>団体登録内容!#REF!</f>
        <v>#REF!</v>
      </c>
      <c r="AY166" s="72" t="e">
        <f>団体登録内容!#REF!</f>
        <v>#REF!</v>
      </c>
      <c r="AZ166" s="72" t="e">
        <f>団体登録内容!#REF!</f>
        <v>#REF!</v>
      </c>
      <c r="BA166" s="72" t="e">
        <f>団体登録内容!#REF!</f>
        <v>#REF!</v>
      </c>
      <c r="BB166" s="72" t="e">
        <f>団体登録内容!#REF!</f>
        <v>#REF!</v>
      </c>
      <c r="BC166" s="72" t="e">
        <f>団体登録内容!#REF!</f>
        <v>#REF!</v>
      </c>
      <c r="BD166" s="72" t="e">
        <f>団体登録内容!#REF!</f>
        <v>#REF!</v>
      </c>
      <c r="BE166" s="72" t="e">
        <f>団体登録内容!#REF!</f>
        <v>#REF!</v>
      </c>
    </row>
    <row r="167" spans="1:57" x14ac:dyDescent="0.15">
      <c r="A167" s="72" t="e">
        <f>団体登録内容!#REF!</f>
        <v>#REF!</v>
      </c>
      <c r="B167" s="72" t="e">
        <f>団体登録内容!#REF!</f>
        <v>#REF!</v>
      </c>
      <c r="C167" s="72" t="e">
        <f>団体登録内容!#REF!</f>
        <v>#REF!</v>
      </c>
      <c r="D167" s="72" t="e">
        <f>団体登録内容!#REF!</f>
        <v>#REF!</v>
      </c>
      <c r="E167" s="72" t="e">
        <f>団体登録内容!#REF!</f>
        <v>#REF!</v>
      </c>
      <c r="F167" s="72" t="e">
        <f>団体登録内容!#REF!</f>
        <v>#REF!</v>
      </c>
      <c r="G167" s="72" t="e">
        <f>団体登録内容!#REF!</f>
        <v>#REF!</v>
      </c>
      <c r="H167" s="72" t="e">
        <f>団体登録内容!#REF!</f>
        <v>#REF!</v>
      </c>
      <c r="I167" s="72" t="e">
        <f>団体登録内容!#REF!</f>
        <v>#REF!</v>
      </c>
      <c r="J167" s="72" t="e">
        <f>団体登録内容!#REF!</f>
        <v>#REF!</v>
      </c>
      <c r="K167" s="72" t="e">
        <f>団体登録内容!#REF!</f>
        <v>#REF!</v>
      </c>
      <c r="L167" s="72" t="e">
        <f>団体登録内容!#REF!</f>
        <v>#REF!</v>
      </c>
      <c r="M167" s="72" t="e">
        <f>団体登録内容!#REF!</f>
        <v>#REF!</v>
      </c>
      <c r="N167" s="72" t="e">
        <f>団体登録内容!#REF!</f>
        <v>#REF!</v>
      </c>
      <c r="O167" s="72" t="e">
        <f>団体登録内容!#REF!</f>
        <v>#REF!</v>
      </c>
      <c r="P167" s="72" t="e">
        <f>団体登録内容!#REF!</f>
        <v>#REF!</v>
      </c>
      <c r="Q167" s="72" t="e">
        <f>団体登録内容!#REF!</f>
        <v>#REF!</v>
      </c>
      <c r="R167" s="72" t="e">
        <f>団体登録内容!#REF!</f>
        <v>#REF!</v>
      </c>
      <c r="S167" s="72" t="e">
        <f>団体登録内容!#REF!</f>
        <v>#REF!</v>
      </c>
      <c r="T167" s="72" t="e">
        <f>団体登録内容!#REF!</f>
        <v>#REF!</v>
      </c>
      <c r="U167" s="72" t="e">
        <f>団体登録内容!#REF!</f>
        <v>#REF!</v>
      </c>
      <c r="V167" s="72" t="e">
        <f>団体登録内容!#REF!</f>
        <v>#REF!</v>
      </c>
      <c r="W167" s="72" t="e">
        <f>団体登録内容!#REF!</f>
        <v>#REF!</v>
      </c>
      <c r="X167" s="72" t="e">
        <f>団体登録内容!#REF!</f>
        <v>#REF!</v>
      </c>
      <c r="Y167" s="72" t="e">
        <f>団体登録内容!#REF!</f>
        <v>#REF!</v>
      </c>
      <c r="Z167" s="72" t="e">
        <f>団体登録内容!#REF!</f>
        <v>#REF!</v>
      </c>
      <c r="AA167" s="72" t="e">
        <f>団体登録内容!#REF!</f>
        <v>#REF!</v>
      </c>
      <c r="AB167" s="72" t="e">
        <f>団体登録内容!#REF!</f>
        <v>#REF!</v>
      </c>
      <c r="AC167" s="72" t="e">
        <f>団体登録内容!#REF!</f>
        <v>#REF!</v>
      </c>
      <c r="AD167" s="72" t="e">
        <f>団体登録内容!#REF!</f>
        <v>#REF!</v>
      </c>
      <c r="AE167" s="72" t="e">
        <f>団体登録内容!#REF!</f>
        <v>#REF!</v>
      </c>
      <c r="AF167" s="72" t="e">
        <f>団体登録内容!#REF!</f>
        <v>#REF!</v>
      </c>
      <c r="AG167" s="72" t="e">
        <f>団体登録内容!#REF!</f>
        <v>#REF!</v>
      </c>
      <c r="AH167" s="72" t="e">
        <f>団体登録内容!#REF!</f>
        <v>#REF!</v>
      </c>
      <c r="AI167" s="72" t="e">
        <f>団体登録内容!#REF!</f>
        <v>#REF!</v>
      </c>
      <c r="AJ167" s="72" t="e">
        <f>団体登録内容!#REF!</f>
        <v>#REF!</v>
      </c>
      <c r="AK167" s="72" t="e">
        <f>団体登録内容!#REF!</f>
        <v>#REF!</v>
      </c>
      <c r="AL167" s="72" t="e">
        <f>団体登録内容!#REF!</f>
        <v>#REF!</v>
      </c>
      <c r="AM167" s="72" t="e">
        <f>団体登録内容!#REF!</f>
        <v>#REF!</v>
      </c>
      <c r="AN167" s="72" t="e">
        <f>団体登録内容!#REF!</f>
        <v>#REF!</v>
      </c>
      <c r="AO167" s="72" t="e">
        <f>団体登録内容!#REF!</f>
        <v>#REF!</v>
      </c>
      <c r="AP167" s="72" t="e">
        <f>団体登録内容!#REF!</f>
        <v>#REF!</v>
      </c>
      <c r="AQ167" s="72" t="e">
        <f>団体登録内容!#REF!</f>
        <v>#REF!</v>
      </c>
      <c r="AR167" s="72" t="e">
        <f>団体登録内容!#REF!</f>
        <v>#REF!</v>
      </c>
      <c r="AS167" s="72" t="e">
        <f>団体登録内容!#REF!</f>
        <v>#REF!</v>
      </c>
      <c r="AT167" s="72" t="e">
        <f>団体登録内容!#REF!</f>
        <v>#REF!</v>
      </c>
      <c r="AU167" s="72" t="e">
        <f>団体登録内容!#REF!</f>
        <v>#REF!</v>
      </c>
      <c r="AV167" s="72" t="e">
        <f>団体登録内容!#REF!</f>
        <v>#REF!</v>
      </c>
      <c r="AW167" s="72" t="e">
        <f>団体登録内容!#REF!</f>
        <v>#REF!</v>
      </c>
      <c r="AX167" s="72" t="e">
        <f>団体登録内容!#REF!</f>
        <v>#REF!</v>
      </c>
      <c r="AY167" s="72" t="e">
        <f>団体登録内容!#REF!</f>
        <v>#REF!</v>
      </c>
      <c r="AZ167" s="72" t="e">
        <f>団体登録内容!#REF!</f>
        <v>#REF!</v>
      </c>
      <c r="BA167" s="72" t="e">
        <f>団体登録内容!#REF!</f>
        <v>#REF!</v>
      </c>
      <c r="BB167" s="72" t="e">
        <f>団体登録内容!#REF!</f>
        <v>#REF!</v>
      </c>
      <c r="BC167" s="72" t="e">
        <f>団体登録内容!#REF!</f>
        <v>#REF!</v>
      </c>
      <c r="BD167" s="72" t="e">
        <f>団体登録内容!#REF!</f>
        <v>#REF!</v>
      </c>
      <c r="BE167" s="72" t="e">
        <f>団体登録内容!#REF!</f>
        <v>#REF!</v>
      </c>
    </row>
    <row r="168" spans="1:57" x14ac:dyDescent="0.15">
      <c r="A168" s="72" t="e">
        <f>団体登録内容!#REF!</f>
        <v>#REF!</v>
      </c>
      <c r="B168" s="72" t="e">
        <f>団体登録内容!#REF!</f>
        <v>#REF!</v>
      </c>
      <c r="C168" s="72" t="e">
        <f>団体登録内容!#REF!</f>
        <v>#REF!</v>
      </c>
      <c r="D168" s="72" t="e">
        <f>団体登録内容!#REF!</f>
        <v>#REF!</v>
      </c>
      <c r="E168" s="72" t="e">
        <f>団体登録内容!#REF!</f>
        <v>#REF!</v>
      </c>
      <c r="F168" s="72" t="e">
        <f>団体登録内容!#REF!</f>
        <v>#REF!</v>
      </c>
      <c r="G168" s="72" t="e">
        <f>団体登録内容!#REF!</f>
        <v>#REF!</v>
      </c>
      <c r="H168" s="72" t="e">
        <f>団体登録内容!#REF!</f>
        <v>#REF!</v>
      </c>
      <c r="I168" s="72" t="e">
        <f>団体登録内容!#REF!</f>
        <v>#REF!</v>
      </c>
      <c r="J168" s="72" t="e">
        <f>団体登録内容!#REF!</f>
        <v>#REF!</v>
      </c>
      <c r="K168" s="72" t="e">
        <f>団体登録内容!#REF!</f>
        <v>#REF!</v>
      </c>
      <c r="L168" s="72" t="e">
        <f>団体登録内容!#REF!</f>
        <v>#REF!</v>
      </c>
      <c r="M168" s="72" t="e">
        <f>団体登録内容!#REF!</f>
        <v>#REF!</v>
      </c>
      <c r="N168" s="72" t="e">
        <f>団体登録内容!#REF!</f>
        <v>#REF!</v>
      </c>
      <c r="O168" s="72" t="e">
        <f>団体登録内容!#REF!</f>
        <v>#REF!</v>
      </c>
      <c r="P168" s="72" t="e">
        <f>団体登録内容!#REF!</f>
        <v>#REF!</v>
      </c>
      <c r="Q168" s="72" t="e">
        <f>団体登録内容!#REF!</f>
        <v>#REF!</v>
      </c>
      <c r="R168" s="72" t="e">
        <f>団体登録内容!#REF!</f>
        <v>#REF!</v>
      </c>
      <c r="S168" s="72" t="e">
        <f>団体登録内容!#REF!</f>
        <v>#REF!</v>
      </c>
      <c r="T168" s="72" t="e">
        <f>団体登録内容!#REF!</f>
        <v>#REF!</v>
      </c>
      <c r="U168" s="72" t="e">
        <f>団体登録内容!#REF!</f>
        <v>#REF!</v>
      </c>
      <c r="V168" s="72" t="e">
        <f>団体登録内容!#REF!</f>
        <v>#REF!</v>
      </c>
      <c r="W168" s="72" t="e">
        <f>団体登録内容!#REF!</f>
        <v>#REF!</v>
      </c>
      <c r="X168" s="72" t="e">
        <f>団体登録内容!#REF!</f>
        <v>#REF!</v>
      </c>
      <c r="Y168" s="72" t="e">
        <f>団体登録内容!#REF!</f>
        <v>#REF!</v>
      </c>
      <c r="Z168" s="72" t="e">
        <f>団体登録内容!#REF!</f>
        <v>#REF!</v>
      </c>
      <c r="AA168" s="72" t="e">
        <f>団体登録内容!#REF!</f>
        <v>#REF!</v>
      </c>
      <c r="AB168" s="72" t="e">
        <f>団体登録内容!#REF!</f>
        <v>#REF!</v>
      </c>
      <c r="AC168" s="72" t="e">
        <f>団体登録内容!#REF!</f>
        <v>#REF!</v>
      </c>
      <c r="AD168" s="72" t="e">
        <f>団体登録内容!#REF!</f>
        <v>#REF!</v>
      </c>
      <c r="AE168" s="72" t="e">
        <f>団体登録内容!#REF!</f>
        <v>#REF!</v>
      </c>
      <c r="AF168" s="72" t="e">
        <f>団体登録内容!#REF!</f>
        <v>#REF!</v>
      </c>
      <c r="AG168" s="72" t="e">
        <f>団体登録内容!#REF!</f>
        <v>#REF!</v>
      </c>
      <c r="AH168" s="72" t="e">
        <f>団体登録内容!#REF!</f>
        <v>#REF!</v>
      </c>
      <c r="AI168" s="72" t="e">
        <f>団体登録内容!#REF!</f>
        <v>#REF!</v>
      </c>
      <c r="AJ168" s="72" t="e">
        <f>団体登録内容!#REF!</f>
        <v>#REF!</v>
      </c>
      <c r="AK168" s="72" t="e">
        <f>団体登録内容!#REF!</f>
        <v>#REF!</v>
      </c>
      <c r="AL168" s="72" t="e">
        <f>団体登録内容!#REF!</f>
        <v>#REF!</v>
      </c>
      <c r="AM168" s="72" t="e">
        <f>団体登録内容!#REF!</f>
        <v>#REF!</v>
      </c>
      <c r="AN168" s="72" t="e">
        <f>団体登録内容!#REF!</f>
        <v>#REF!</v>
      </c>
      <c r="AO168" s="72" t="e">
        <f>団体登録内容!#REF!</f>
        <v>#REF!</v>
      </c>
      <c r="AP168" s="72" t="e">
        <f>団体登録内容!#REF!</f>
        <v>#REF!</v>
      </c>
      <c r="AQ168" s="72" t="e">
        <f>団体登録内容!#REF!</f>
        <v>#REF!</v>
      </c>
      <c r="AR168" s="72" t="e">
        <f>団体登録内容!#REF!</f>
        <v>#REF!</v>
      </c>
      <c r="AS168" s="72" t="e">
        <f>団体登録内容!#REF!</f>
        <v>#REF!</v>
      </c>
      <c r="AT168" s="72" t="e">
        <f>団体登録内容!#REF!</f>
        <v>#REF!</v>
      </c>
      <c r="AU168" s="72" t="e">
        <f>団体登録内容!#REF!</f>
        <v>#REF!</v>
      </c>
      <c r="AV168" s="72" t="e">
        <f>団体登録内容!#REF!</f>
        <v>#REF!</v>
      </c>
      <c r="AW168" s="72" t="e">
        <f>団体登録内容!#REF!</f>
        <v>#REF!</v>
      </c>
      <c r="AX168" s="72" t="e">
        <f>団体登録内容!#REF!</f>
        <v>#REF!</v>
      </c>
      <c r="AY168" s="72" t="e">
        <f>団体登録内容!#REF!</f>
        <v>#REF!</v>
      </c>
      <c r="AZ168" s="72" t="e">
        <f>団体登録内容!#REF!</f>
        <v>#REF!</v>
      </c>
      <c r="BA168" s="72" t="e">
        <f>団体登録内容!#REF!</f>
        <v>#REF!</v>
      </c>
      <c r="BB168" s="72" t="e">
        <f>団体登録内容!#REF!</f>
        <v>#REF!</v>
      </c>
      <c r="BC168" s="72" t="e">
        <f>団体登録内容!#REF!</f>
        <v>#REF!</v>
      </c>
      <c r="BD168" s="72" t="e">
        <f>団体登録内容!#REF!</f>
        <v>#REF!</v>
      </c>
      <c r="BE168" s="72" t="e">
        <f>団体登録内容!#REF!</f>
        <v>#REF!</v>
      </c>
    </row>
    <row r="169" spans="1:57" x14ac:dyDescent="0.15">
      <c r="A169" s="72" t="e">
        <f>団体登録内容!#REF!</f>
        <v>#REF!</v>
      </c>
      <c r="B169" s="72" t="e">
        <f>団体登録内容!#REF!</f>
        <v>#REF!</v>
      </c>
      <c r="C169" s="72" t="e">
        <f>団体登録内容!#REF!</f>
        <v>#REF!</v>
      </c>
      <c r="D169" s="72" t="e">
        <f>団体登録内容!#REF!</f>
        <v>#REF!</v>
      </c>
      <c r="E169" s="72" t="e">
        <f>団体登録内容!#REF!</f>
        <v>#REF!</v>
      </c>
      <c r="F169" s="72" t="e">
        <f>団体登録内容!#REF!</f>
        <v>#REF!</v>
      </c>
      <c r="G169" s="72" t="e">
        <f>団体登録内容!#REF!</f>
        <v>#REF!</v>
      </c>
      <c r="H169" s="72" t="e">
        <f>団体登録内容!#REF!</f>
        <v>#REF!</v>
      </c>
      <c r="I169" s="72" t="e">
        <f>団体登録内容!#REF!</f>
        <v>#REF!</v>
      </c>
      <c r="J169" s="72" t="e">
        <f>団体登録内容!#REF!</f>
        <v>#REF!</v>
      </c>
      <c r="K169" s="72" t="e">
        <f>団体登録内容!#REF!</f>
        <v>#REF!</v>
      </c>
      <c r="L169" s="72" t="e">
        <f>団体登録内容!#REF!</f>
        <v>#REF!</v>
      </c>
      <c r="M169" s="72" t="e">
        <f>団体登録内容!#REF!</f>
        <v>#REF!</v>
      </c>
      <c r="N169" s="72" t="e">
        <f>団体登録内容!#REF!</f>
        <v>#REF!</v>
      </c>
      <c r="O169" s="72" t="e">
        <f>団体登録内容!#REF!</f>
        <v>#REF!</v>
      </c>
      <c r="P169" s="72" t="e">
        <f>団体登録内容!#REF!</f>
        <v>#REF!</v>
      </c>
      <c r="Q169" s="72" t="e">
        <f>団体登録内容!#REF!</f>
        <v>#REF!</v>
      </c>
      <c r="R169" s="72" t="e">
        <f>団体登録内容!#REF!</f>
        <v>#REF!</v>
      </c>
      <c r="S169" s="72" t="e">
        <f>団体登録内容!#REF!</f>
        <v>#REF!</v>
      </c>
      <c r="T169" s="72" t="e">
        <f>団体登録内容!#REF!</f>
        <v>#REF!</v>
      </c>
      <c r="U169" s="72" t="e">
        <f>団体登録内容!#REF!</f>
        <v>#REF!</v>
      </c>
      <c r="V169" s="72" t="e">
        <f>団体登録内容!#REF!</f>
        <v>#REF!</v>
      </c>
      <c r="W169" s="72" t="e">
        <f>団体登録内容!#REF!</f>
        <v>#REF!</v>
      </c>
      <c r="X169" s="72" t="e">
        <f>団体登録内容!#REF!</f>
        <v>#REF!</v>
      </c>
      <c r="Y169" s="72" t="e">
        <f>団体登録内容!#REF!</f>
        <v>#REF!</v>
      </c>
      <c r="Z169" s="72" t="e">
        <f>団体登録内容!#REF!</f>
        <v>#REF!</v>
      </c>
      <c r="AA169" s="72" t="e">
        <f>団体登録内容!#REF!</f>
        <v>#REF!</v>
      </c>
      <c r="AB169" s="72" t="e">
        <f>団体登録内容!#REF!</f>
        <v>#REF!</v>
      </c>
      <c r="AC169" s="72" t="e">
        <f>団体登録内容!#REF!</f>
        <v>#REF!</v>
      </c>
      <c r="AD169" s="72" t="e">
        <f>団体登録内容!#REF!</f>
        <v>#REF!</v>
      </c>
      <c r="AE169" s="72" t="e">
        <f>団体登録内容!#REF!</f>
        <v>#REF!</v>
      </c>
      <c r="AF169" s="72" t="e">
        <f>団体登録内容!#REF!</f>
        <v>#REF!</v>
      </c>
      <c r="AG169" s="72" t="e">
        <f>団体登録内容!#REF!</f>
        <v>#REF!</v>
      </c>
      <c r="AH169" s="72" t="e">
        <f>団体登録内容!#REF!</f>
        <v>#REF!</v>
      </c>
      <c r="AI169" s="72" t="e">
        <f>団体登録内容!#REF!</f>
        <v>#REF!</v>
      </c>
      <c r="AJ169" s="72" t="e">
        <f>団体登録内容!#REF!</f>
        <v>#REF!</v>
      </c>
      <c r="AK169" s="72" t="e">
        <f>団体登録内容!#REF!</f>
        <v>#REF!</v>
      </c>
      <c r="AL169" s="72" t="e">
        <f>団体登録内容!#REF!</f>
        <v>#REF!</v>
      </c>
      <c r="AM169" s="72" t="e">
        <f>団体登録内容!#REF!</f>
        <v>#REF!</v>
      </c>
      <c r="AN169" s="72" t="e">
        <f>団体登録内容!#REF!</f>
        <v>#REF!</v>
      </c>
      <c r="AO169" s="72" t="e">
        <f>団体登録内容!#REF!</f>
        <v>#REF!</v>
      </c>
      <c r="AP169" s="72" t="e">
        <f>団体登録内容!#REF!</f>
        <v>#REF!</v>
      </c>
      <c r="AQ169" s="72" t="e">
        <f>団体登録内容!#REF!</f>
        <v>#REF!</v>
      </c>
      <c r="AR169" s="72" t="e">
        <f>団体登録内容!#REF!</f>
        <v>#REF!</v>
      </c>
      <c r="AS169" s="72" t="e">
        <f>団体登録内容!#REF!</f>
        <v>#REF!</v>
      </c>
      <c r="AT169" s="72" t="e">
        <f>団体登録内容!#REF!</f>
        <v>#REF!</v>
      </c>
      <c r="AU169" s="72" t="e">
        <f>団体登録内容!#REF!</f>
        <v>#REF!</v>
      </c>
      <c r="AV169" s="72" t="e">
        <f>団体登録内容!#REF!</f>
        <v>#REF!</v>
      </c>
      <c r="AW169" s="72" t="e">
        <f>団体登録内容!#REF!</f>
        <v>#REF!</v>
      </c>
      <c r="AX169" s="72" t="e">
        <f>団体登録内容!#REF!</f>
        <v>#REF!</v>
      </c>
      <c r="AY169" s="72" t="e">
        <f>団体登録内容!#REF!</f>
        <v>#REF!</v>
      </c>
      <c r="AZ169" s="72" t="e">
        <f>団体登録内容!#REF!</f>
        <v>#REF!</v>
      </c>
      <c r="BA169" s="72" t="e">
        <f>団体登録内容!#REF!</f>
        <v>#REF!</v>
      </c>
      <c r="BB169" s="72" t="e">
        <f>団体登録内容!#REF!</f>
        <v>#REF!</v>
      </c>
      <c r="BC169" s="72" t="e">
        <f>団体登録内容!#REF!</f>
        <v>#REF!</v>
      </c>
      <c r="BD169" s="72" t="e">
        <f>団体登録内容!#REF!</f>
        <v>#REF!</v>
      </c>
      <c r="BE169" s="72" t="e">
        <f>団体登録内容!#REF!</f>
        <v>#REF!</v>
      </c>
    </row>
    <row r="170" spans="1:57" x14ac:dyDescent="0.15">
      <c r="A170" s="72" t="e">
        <f>団体登録内容!#REF!</f>
        <v>#REF!</v>
      </c>
      <c r="B170" s="72" t="e">
        <f>団体登録内容!#REF!</f>
        <v>#REF!</v>
      </c>
      <c r="C170" s="72" t="e">
        <f>団体登録内容!#REF!</f>
        <v>#REF!</v>
      </c>
      <c r="D170" s="72" t="e">
        <f>団体登録内容!#REF!</f>
        <v>#REF!</v>
      </c>
      <c r="E170" s="72" t="e">
        <f>団体登録内容!#REF!</f>
        <v>#REF!</v>
      </c>
      <c r="F170" s="72" t="e">
        <f>団体登録内容!#REF!</f>
        <v>#REF!</v>
      </c>
      <c r="G170" s="72" t="e">
        <f>団体登録内容!#REF!</f>
        <v>#REF!</v>
      </c>
      <c r="H170" s="72" t="e">
        <f>団体登録内容!#REF!</f>
        <v>#REF!</v>
      </c>
      <c r="I170" s="72" t="e">
        <f>団体登録内容!#REF!</f>
        <v>#REF!</v>
      </c>
      <c r="J170" s="72" t="e">
        <f>団体登録内容!#REF!</f>
        <v>#REF!</v>
      </c>
      <c r="K170" s="72" t="e">
        <f>団体登録内容!#REF!</f>
        <v>#REF!</v>
      </c>
      <c r="L170" s="72" t="e">
        <f>団体登録内容!#REF!</f>
        <v>#REF!</v>
      </c>
      <c r="M170" s="72" t="e">
        <f>団体登録内容!#REF!</f>
        <v>#REF!</v>
      </c>
      <c r="N170" s="72" t="e">
        <f>団体登録内容!#REF!</f>
        <v>#REF!</v>
      </c>
      <c r="O170" s="72" t="e">
        <f>団体登録内容!#REF!</f>
        <v>#REF!</v>
      </c>
      <c r="P170" s="72" t="e">
        <f>団体登録内容!#REF!</f>
        <v>#REF!</v>
      </c>
      <c r="Q170" s="72" t="e">
        <f>団体登録内容!#REF!</f>
        <v>#REF!</v>
      </c>
      <c r="R170" s="72" t="e">
        <f>団体登録内容!#REF!</f>
        <v>#REF!</v>
      </c>
      <c r="S170" s="72" t="e">
        <f>団体登録内容!#REF!</f>
        <v>#REF!</v>
      </c>
      <c r="T170" s="72" t="e">
        <f>団体登録内容!#REF!</f>
        <v>#REF!</v>
      </c>
      <c r="U170" s="72" t="e">
        <f>団体登録内容!#REF!</f>
        <v>#REF!</v>
      </c>
      <c r="V170" s="72" t="e">
        <f>団体登録内容!#REF!</f>
        <v>#REF!</v>
      </c>
      <c r="W170" s="72" t="e">
        <f>団体登録内容!#REF!</f>
        <v>#REF!</v>
      </c>
      <c r="X170" s="72" t="e">
        <f>団体登録内容!#REF!</f>
        <v>#REF!</v>
      </c>
      <c r="Y170" s="72" t="e">
        <f>団体登録内容!#REF!</f>
        <v>#REF!</v>
      </c>
      <c r="Z170" s="72" t="e">
        <f>団体登録内容!#REF!</f>
        <v>#REF!</v>
      </c>
      <c r="AA170" s="72" t="e">
        <f>団体登録内容!#REF!</f>
        <v>#REF!</v>
      </c>
      <c r="AB170" s="72" t="e">
        <f>団体登録内容!#REF!</f>
        <v>#REF!</v>
      </c>
      <c r="AC170" s="72" t="e">
        <f>団体登録内容!#REF!</f>
        <v>#REF!</v>
      </c>
      <c r="AD170" s="72" t="e">
        <f>団体登録内容!#REF!</f>
        <v>#REF!</v>
      </c>
      <c r="AE170" s="72" t="e">
        <f>団体登録内容!#REF!</f>
        <v>#REF!</v>
      </c>
      <c r="AF170" s="72" t="e">
        <f>団体登録内容!#REF!</f>
        <v>#REF!</v>
      </c>
      <c r="AG170" s="72" t="e">
        <f>団体登録内容!#REF!</f>
        <v>#REF!</v>
      </c>
      <c r="AH170" s="72" t="e">
        <f>団体登録内容!#REF!</f>
        <v>#REF!</v>
      </c>
      <c r="AI170" s="72" t="e">
        <f>団体登録内容!#REF!</f>
        <v>#REF!</v>
      </c>
      <c r="AJ170" s="72" t="e">
        <f>団体登録内容!#REF!</f>
        <v>#REF!</v>
      </c>
      <c r="AK170" s="72" t="e">
        <f>団体登録内容!#REF!</f>
        <v>#REF!</v>
      </c>
      <c r="AL170" s="72" t="e">
        <f>団体登録内容!#REF!</f>
        <v>#REF!</v>
      </c>
      <c r="AM170" s="72" t="e">
        <f>団体登録内容!#REF!</f>
        <v>#REF!</v>
      </c>
      <c r="AN170" s="72" t="e">
        <f>団体登録内容!#REF!</f>
        <v>#REF!</v>
      </c>
      <c r="AO170" s="72" t="e">
        <f>団体登録内容!#REF!</f>
        <v>#REF!</v>
      </c>
      <c r="AP170" s="72" t="e">
        <f>団体登録内容!#REF!</f>
        <v>#REF!</v>
      </c>
      <c r="AQ170" s="72" t="e">
        <f>団体登録内容!#REF!</f>
        <v>#REF!</v>
      </c>
      <c r="AR170" s="72" t="e">
        <f>団体登録内容!#REF!</f>
        <v>#REF!</v>
      </c>
      <c r="AS170" s="72" t="e">
        <f>団体登録内容!#REF!</f>
        <v>#REF!</v>
      </c>
      <c r="AT170" s="72" t="e">
        <f>団体登録内容!#REF!</f>
        <v>#REF!</v>
      </c>
      <c r="AU170" s="72" t="e">
        <f>団体登録内容!#REF!</f>
        <v>#REF!</v>
      </c>
      <c r="AV170" s="72" t="e">
        <f>団体登録内容!#REF!</f>
        <v>#REF!</v>
      </c>
      <c r="AW170" s="72" t="e">
        <f>団体登録内容!#REF!</f>
        <v>#REF!</v>
      </c>
      <c r="AX170" s="72" t="e">
        <f>団体登録内容!#REF!</f>
        <v>#REF!</v>
      </c>
      <c r="AY170" s="72" t="e">
        <f>団体登録内容!#REF!</f>
        <v>#REF!</v>
      </c>
      <c r="AZ170" s="72" t="e">
        <f>団体登録内容!#REF!</f>
        <v>#REF!</v>
      </c>
      <c r="BA170" s="72" t="e">
        <f>団体登録内容!#REF!</f>
        <v>#REF!</v>
      </c>
      <c r="BB170" s="72" t="e">
        <f>団体登録内容!#REF!</f>
        <v>#REF!</v>
      </c>
      <c r="BC170" s="72" t="e">
        <f>団体登録内容!#REF!</f>
        <v>#REF!</v>
      </c>
      <c r="BD170" s="72" t="e">
        <f>団体登録内容!#REF!</f>
        <v>#REF!</v>
      </c>
      <c r="BE170" s="72" t="e">
        <f>団体登録内容!#REF!</f>
        <v>#REF!</v>
      </c>
    </row>
    <row r="171" spans="1:57" x14ac:dyDescent="0.15">
      <c r="A171" s="72" t="e">
        <f>団体登録内容!#REF!</f>
        <v>#REF!</v>
      </c>
      <c r="B171" s="72" t="e">
        <f>団体登録内容!#REF!</f>
        <v>#REF!</v>
      </c>
      <c r="C171" s="72" t="e">
        <f>団体登録内容!#REF!</f>
        <v>#REF!</v>
      </c>
      <c r="D171" s="72" t="e">
        <f>団体登録内容!#REF!</f>
        <v>#REF!</v>
      </c>
      <c r="E171" s="72" t="e">
        <f>団体登録内容!#REF!</f>
        <v>#REF!</v>
      </c>
      <c r="F171" s="72" t="e">
        <f>団体登録内容!#REF!</f>
        <v>#REF!</v>
      </c>
      <c r="G171" s="72" t="e">
        <f>団体登録内容!#REF!</f>
        <v>#REF!</v>
      </c>
      <c r="H171" s="72" t="e">
        <f>団体登録内容!#REF!</f>
        <v>#REF!</v>
      </c>
      <c r="I171" s="72" t="e">
        <f>団体登録内容!#REF!</f>
        <v>#REF!</v>
      </c>
      <c r="J171" s="72" t="e">
        <f>団体登録内容!#REF!</f>
        <v>#REF!</v>
      </c>
      <c r="K171" s="72" t="e">
        <f>団体登録内容!#REF!</f>
        <v>#REF!</v>
      </c>
      <c r="L171" s="72" t="e">
        <f>団体登録内容!#REF!</f>
        <v>#REF!</v>
      </c>
      <c r="M171" s="72" t="e">
        <f>団体登録内容!#REF!</f>
        <v>#REF!</v>
      </c>
      <c r="N171" s="72" t="e">
        <f>団体登録内容!#REF!</f>
        <v>#REF!</v>
      </c>
      <c r="O171" s="72" t="e">
        <f>団体登録内容!#REF!</f>
        <v>#REF!</v>
      </c>
      <c r="P171" s="72" t="e">
        <f>団体登録内容!#REF!</f>
        <v>#REF!</v>
      </c>
      <c r="Q171" s="72" t="e">
        <f>団体登録内容!#REF!</f>
        <v>#REF!</v>
      </c>
      <c r="R171" s="72" t="e">
        <f>団体登録内容!#REF!</f>
        <v>#REF!</v>
      </c>
      <c r="S171" s="72" t="e">
        <f>団体登録内容!#REF!</f>
        <v>#REF!</v>
      </c>
      <c r="T171" s="72" t="e">
        <f>団体登録内容!#REF!</f>
        <v>#REF!</v>
      </c>
      <c r="U171" s="72" t="e">
        <f>団体登録内容!#REF!</f>
        <v>#REF!</v>
      </c>
      <c r="V171" s="72" t="e">
        <f>団体登録内容!#REF!</f>
        <v>#REF!</v>
      </c>
      <c r="W171" s="72" t="e">
        <f>団体登録内容!#REF!</f>
        <v>#REF!</v>
      </c>
      <c r="X171" s="72" t="e">
        <f>団体登録内容!#REF!</f>
        <v>#REF!</v>
      </c>
      <c r="Y171" s="72" t="e">
        <f>団体登録内容!#REF!</f>
        <v>#REF!</v>
      </c>
      <c r="Z171" s="72" t="e">
        <f>団体登録内容!#REF!</f>
        <v>#REF!</v>
      </c>
      <c r="AA171" s="72" t="e">
        <f>団体登録内容!#REF!</f>
        <v>#REF!</v>
      </c>
      <c r="AB171" s="72" t="e">
        <f>団体登録内容!#REF!</f>
        <v>#REF!</v>
      </c>
      <c r="AC171" s="72" t="e">
        <f>団体登録内容!#REF!</f>
        <v>#REF!</v>
      </c>
      <c r="AD171" s="72" t="e">
        <f>団体登録内容!#REF!</f>
        <v>#REF!</v>
      </c>
      <c r="AE171" s="72" t="e">
        <f>団体登録内容!#REF!</f>
        <v>#REF!</v>
      </c>
      <c r="AF171" s="72" t="e">
        <f>団体登録内容!#REF!</f>
        <v>#REF!</v>
      </c>
      <c r="AG171" s="72" t="e">
        <f>団体登録内容!#REF!</f>
        <v>#REF!</v>
      </c>
      <c r="AH171" s="72" t="e">
        <f>団体登録内容!#REF!</f>
        <v>#REF!</v>
      </c>
      <c r="AI171" s="72" t="e">
        <f>団体登録内容!#REF!</f>
        <v>#REF!</v>
      </c>
      <c r="AJ171" s="72" t="e">
        <f>団体登録内容!#REF!</f>
        <v>#REF!</v>
      </c>
      <c r="AK171" s="72" t="e">
        <f>団体登録内容!#REF!</f>
        <v>#REF!</v>
      </c>
      <c r="AL171" s="72" t="e">
        <f>団体登録内容!#REF!</f>
        <v>#REF!</v>
      </c>
      <c r="AM171" s="72" t="e">
        <f>団体登録内容!#REF!</f>
        <v>#REF!</v>
      </c>
      <c r="AN171" s="72" t="e">
        <f>団体登録内容!#REF!</f>
        <v>#REF!</v>
      </c>
      <c r="AO171" s="72" t="e">
        <f>団体登録内容!#REF!</f>
        <v>#REF!</v>
      </c>
      <c r="AP171" s="72" t="e">
        <f>団体登録内容!#REF!</f>
        <v>#REF!</v>
      </c>
      <c r="AQ171" s="72" t="e">
        <f>団体登録内容!#REF!</f>
        <v>#REF!</v>
      </c>
      <c r="AR171" s="72" t="e">
        <f>団体登録内容!#REF!</f>
        <v>#REF!</v>
      </c>
      <c r="AS171" s="72" t="e">
        <f>団体登録内容!#REF!</f>
        <v>#REF!</v>
      </c>
      <c r="AT171" s="72" t="e">
        <f>団体登録内容!#REF!</f>
        <v>#REF!</v>
      </c>
      <c r="AU171" s="72" t="e">
        <f>団体登録内容!#REF!</f>
        <v>#REF!</v>
      </c>
      <c r="AV171" s="72" t="e">
        <f>団体登録内容!#REF!</f>
        <v>#REF!</v>
      </c>
      <c r="AW171" s="72" t="e">
        <f>団体登録内容!#REF!</f>
        <v>#REF!</v>
      </c>
      <c r="AX171" s="72" t="e">
        <f>団体登録内容!#REF!</f>
        <v>#REF!</v>
      </c>
      <c r="AY171" s="72" t="e">
        <f>団体登録内容!#REF!</f>
        <v>#REF!</v>
      </c>
      <c r="AZ171" s="72" t="e">
        <f>団体登録内容!#REF!</f>
        <v>#REF!</v>
      </c>
      <c r="BA171" s="72" t="e">
        <f>団体登録内容!#REF!</f>
        <v>#REF!</v>
      </c>
      <c r="BB171" s="72" t="e">
        <f>団体登録内容!#REF!</f>
        <v>#REF!</v>
      </c>
      <c r="BC171" s="72" t="e">
        <f>団体登録内容!#REF!</f>
        <v>#REF!</v>
      </c>
      <c r="BD171" s="72" t="e">
        <f>団体登録内容!#REF!</f>
        <v>#REF!</v>
      </c>
      <c r="BE171" s="72" t="e">
        <f>団体登録内容!#REF!</f>
        <v>#REF!</v>
      </c>
    </row>
    <row r="172" spans="1:57" x14ac:dyDescent="0.15">
      <c r="A172" s="72" t="e">
        <f>団体登録内容!#REF!</f>
        <v>#REF!</v>
      </c>
      <c r="B172" s="72" t="e">
        <f>団体登録内容!#REF!</f>
        <v>#REF!</v>
      </c>
      <c r="C172" s="72" t="e">
        <f>団体登録内容!#REF!</f>
        <v>#REF!</v>
      </c>
      <c r="D172" s="72" t="e">
        <f>団体登録内容!#REF!</f>
        <v>#REF!</v>
      </c>
      <c r="E172" s="72" t="e">
        <f>団体登録内容!#REF!</f>
        <v>#REF!</v>
      </c>
      <c r="F172" s="72" t="e">
        <f>団体登録内容!#REF!</f>
        <v>#REF!</v>
      </c>
      <c r="G172" s="72" t="e">
        <f>団体登録内容!#REF!</f>
        <v>#REF!</v>
      </c>
      <c r="H172" s="72" t="e">
        <f>団体登録内容!#REF!</f>
        <v>#REF!</v>
      </c>
      <c r="I172" s="72" t="e">
        <f>団体登録内容!#REF!</f>
        <v>#REF!</v>
      </c>
      <c r="J172" s="72" t="e">
        <f>団体登録内容!#REF!</f>
        <v>#REF!</v>
      </c>
      <c r="K172" s="72" t="e">
        <f>団体登録内容!#REF!</f>
        <v>#REF!</v>
      </c>
      <c r="L172" s="72" t="e">
        <f>団体登録内容!#REF!</f>
        <v>#REF!</v>
      </c>
      <c r="M172" s="72" t="e">
        <f>団体登録内容!#REF!</f>
        <v>#REF!</v>
      </c>
      <c r="N172" s="72" t="e">
        <f>団体登録内容!#REF!</f>
        <v>#REF!</v>
      </c>
      <c r="O172" s="72" t="e">
        <f>団体登録内容!#REF!</f>
        <v>#REF!</v>
      </c>
      <c r="P172" s="72" t="e">
        <f>団体登録内容!#REF!</f>
        <v>#REF!</v>
      </c>
      <c r="Q172" s="72" t="e">
        <f>団体登録内容!#REF!</f>
        <v>#REF!</v>
      </c>
      <c r="R172" s="72" t="e">
        <f>団体登録内容!#REF!</f>
        <v>#REF!</v>
      </c>
      <c r="S172" s="72" t="e">
        <f>団体登録内容!#REF!</f>
        <v>#REF!</v>
      </c>
      <c r="T172" s="72" t="e">
        <f>団体登録内容!#REF!</f>
        <v>#REF!</v>
      </c>
      <c r="U172" s="72" t="e">
        <f>団体登録内容!#REF!</f>
        <v>#REF!</v>
      </c>
      <c r="V172" s="72" t="e">
        <f>団体登録内容!#REF!</f>
        <v>#REF!</v>
      </c>
      <c r="W172" s="72" t="e">
        <f>団体登録内容!#REF!</f>
        <v>#REF!</v>
      </c>
      <c r="X172" s="72" t="e">
        <f>団体登録内容!#REF!</f>
        <v>#REF!</v>
      </c>
      <c r="Y172" s="72" t="e">
        <f>団体登録内容!#REF!</f>
        <v>#REF!</v>
      </c>
      <c r="Z172" s="72" t="e">
        <f>団体登録内容!#REF!</f>
        <v>#REF!</v>
      </c>
      <c r="AA172" s="72" t="e">
        <f>団体登録内容!#REF!</f>
        <v>#REF!</v>
      </c>
      <c r="AB172" s="72" t="e">
        <f>団体登録内容!#REF!</f>
        <v>#REF!</v>
      </c>
      <c r="AC172" s="72" t="e">
        <f>団体登録内容!#REF!</f>
        <v>#REF!</v>
      </c>
      <c r="AD172" s="72" t="e">
        <f>団体登録内容!#REF!</f>
        <v>#REF!</v>
      </c>
      <c r="AE172" s="72" t="e">
        <f>団体登録内容!#REF!</f>
        <v>#REF!</v>
      </c>
      <c r="AF172" s="72" t="e">
        <f>団体登録内容!#REF!</f>
        <v>#REF!</v>
      </c>
      <c r="AG172" s="72" t="e">
        <f>団体登録内容!#REF!</f>
        <v>#REF!</v>
      </c>
      <c r="AH172" s="72" t="e">
        <f>団体登録内容!#REF!</f>
        <v>#REF!</v>
      </c>
      <c r="AI172" s="72" t="e">
        <f>団体登録内容!#REF!</f>
        <v>#REF!</v>
      </c>
      <c r="AJ172" s="72" t="e">
        <f>団体登録内容!#REF!</f>
        <v>#REF!</v>
      </c>
      <c r="AK172" s="72" t="e">
        <f>団体登録内容!#REF!</f>
        <v>#REF!</v>
      </c>
      <c r="AL172" s="72" t="e">
        <f>団体登録内容!#REF!</f>
        <v>#REF!</v>
      </c>
      <c r="AM172" s="72" t="e">
        <f>団体登録内容!#REF!</f>
        <v>#REF!</v>
      </c>
      <c r="AN172" s="72" t="e">
        <f>団体登録内容!#REF!</f>
        <v>#REF!</v>
      </c>
      <c r="AO172" s="72" t="e">
        <f>団体登録内容!#REF!</f>
        <v>#REF!</v>
      </c>
      <c r="AP172" s="72" t="e">
        <f>団体登録内容!#REF!</f>
        <v>#REF!</v>
      </c>
      <c r="AQ172" s="72" t="e">
        <f>団体登録内容!#REF!</f>
        <v>#REF!</v>
      </c>
      <c r="AR172" s="72" t="e">
        <f>団体登録内容!#REF!</f>
        <v>#REF!</v>
      </c>
      <c r="AS172" s="72" t="e">
        <f>団体登録内容!#REF!</f>
        <v>#REF!</v>
      </c>
      <c r="AT172" s="72" t="e">
        <f>団体登録内容!#REF!</f>
        <v>#REF!</v>
      </c>
      <c r="AU172" s="72" t="e">
        <f>団体登録内容!#REF!</f>
        <v>#REF!</v>
      </c>
      <c r="AV172" s="72" t="e">
        <f>団体登録内容!#REF!</f>
        <v>#REF!</v>
      </c>
      <c r="AW172" s="72" t="e">
        <f>団体登録内容!#REF!</f>
        <v>#REF!</v>
      </c>
      <c r="AX172" s="72" t="e">
        <f>団体登録内容!#REF!</f>
        <v>#REF!</v>
      </c>
      <c r="AY172" s="72" t="e">
        <f>団体登録内容!#REF!</f>
        <v>#REF!</v>
      </c>
      <c r="AZ172" s="72" t="e">
        <f>団体登録内容!#REF!</f>
        <v>#REF!</v>
      </c>
      <c r="BA172" s="72" t="e">
        <f>団体登録内容!#REF!</f>
        <v>#REF!</v>
      </c>
      <c r="BB172" s="72" t="e">
        <f>団体登録内容!#REF!</f>
        <v>#REF!</v>
      </c>
      <c r="BC172" s="72" t="e">
        <f>団体登録内容!#REF!</f>
        <v>#REF!</v>
      </c>
      <c r="BD172" s="72" t="e">
        <f>団体登録内容!#REF!</f>
        <v>#REF!</v>
      </c>
      <c r="BE172" s="72" t="e">
        <f>団体登録内容!#REF!</f>
        <v>#REF!</v>
      </c>
    </row>
    <row r="173" spans="1:57" x14ac:dyDescent="0.15">
      <c r="A173" s="72" t="e">
        <f>団体登録内容!#REF!</f>
        <v>#REF!</v>
      </c>
      <c r="B173" s="72" t="e">
        <f>団体登録内容!#REF!</f>
        <v>#REF!</v>
      </c>
      <c r="C173" s="72" t="e">
        <f>団体登録内容!#REF!</f>
        <v>#REF!</v>
      </c>
      <c r="D173" s="72" t="e">
        <f>団体登録内容!#REF!</f>
        <v>#REF!</v>
      </c>
      <c r="E173" s="72" t="e">
        <f>団体登録内容!#REF!</f>
        <v>#REF!</v>
      </c>
      <c r="F173" s="72" t="e">
        <f>団体登録内容!#REF!</f>
        <v>#REF!</v>
      </c>
      <c r="G173" s="72" t="e">
        <f>団体登録内容!#REF!</f>
        <v>#REF!</v>
      </c>
      <c r="H173" s="72" t="e">
        <f>団体登録内容!#REF!</f>
        <v>#REF!</v>
      </c>
      <c r="I173" s="72" t="e">
        <f>団体登録内容!#REF!</f>
        <v>#REF!</v>
      </c>
      <c r="J173" s="72" t="e">
        <f>団体登録内容!#REF!</f>
        <v>#REF!</v>
      </c>
      <c r="K173" s="72" t="e">
        <f>団体登録内容!#REF!</f>
        <v>#REF!</v>
      </c>
      <c r="L173" s="72" t="e">
        <f>団体登録内容!#REF!</f>
        <v>#REF!</v>
      </c>
      <c r="M173" s="72" t="e">
        <f>団体登録内容!#REF!</f>
        <v>#REF!</v>
      </c>
      <c r="N173" s="72" t="e">
        <f>団体登録内容!#REF!</f>
        <v>#REF!</v>
      </c>
      <c r="O173" s="72" t="e">
        <f>団体登録内容!#REF!</f>
        <v>#REF!</v>
      </c>
      <c r="P173" s="72" t="e">
        <f>団体登録内容!#REF!</f>
        <v>#REF!</v>
      </c>
      <c r="Q173" s="72" t="e">
        <f>団体登録内容!#REF!</f>
        <v>#REF!</v>
      </c>
      <c r="R173" s="72" t="e">
        <f>団体登録内容!#REF!</f>
        <v>#REF!</v>
      </c>
      <c r="S173" s="72" t="e">
        <f>団体登録内容!#REF!</f>
        <v>#REF!</v>
      </c>
      <c r="T173" s="72" t="e">
        <f>団体登録内容!#REF!</f>
        <v>#REF!</v>
      </c>
      <c r="U173" s="72" t="e">
        <f>団体登録内容!#REF!</f>
        <v>#REF!</v>
      </c>
      <c r="V173" s="72" t="e">
        <f>団体登録内容!#REF!</f>
        <v>#REF!</v>
      </c>
      <c r="W173" s="72" t="e">
        <f>団体登録内容!#REF!</f>
        <v>#REF!</v>
      </c>
      <c r="X173" s="72" t="e">
        <f>団体登録内容!#REF!</f>
        <v>#REF!</v>
      </c>
      <c r="Y173" s="72" t="e">
        <f>団体登録内容!#REF!</f>
        <v>#REF!</v>
      </c>
      <c r="Z173" s="72" t="e">
        <f>団体登録内容!#REF!</f>
        <v>#REF!</v>
      </c>
      <c r="AA173" s="72" t="e">
        <f>団体登録内容!#REF!</f>
        <v>#REF!</v>
      </c>
      <c r="AB173" s="72" t="e">
        <f>団体登録内容!#REF!</f>
        <v>#REF!</v>
      </c>
      <c r="AC173" s="72" t="e">
        <f>団体登録内容!#REF!</f>
        <v>#REF!</v>
      </c>
      <c r="AD173" s="72" t="e">
        <f>団体登録内容!#REF!</f>
        <v>#REF!</v>
      </c>
      <c r="AE173" s="72" t="e">
        <f>団体登録内容!#REF!</f>
        <v>#REF!</v>
      </c>
      <c r="AF173" s="72" t="e">
        <f>団体登録内容!#REF!</f>
        <v>#REF!</v>
      </c>
      <c r="AG173" s="72" t="e">
        <f>団体登録内容!#REF!</f>
        <v>#REF!</v>
      </c>
      <c r="AH173" s="72" t="e">
        <f>団体登録内容!#REF!</f>
        <v>#REF!</v>
      </c>
      <c r="AI173" s="72" t="e">
        <f>団体登録内容!#REF!</f>
        <v>#REF!</v>
      </c>
      <c r="AJ173" s="72" t="e">
        <f>団体登録内容!#REF!</f>
        <v>#REF!</v>
      </c>
      <c r="AK173" s="72" t="e">
        <f>団体登録内容!#REF!</f>
        <v>#REF!</v>
      </c>
      <c r="AL173" s="72" t="e">
        <f>団体登録内容!#REF!</f>
        <v>#REF!</v>
      </c>
      <c r="AM173" s="72" t="e">
        <f>団体登録内容!#REF!</f>
        <v>#REF!</v>
      </c>
      <c r="AN173" s="72" t="e">
        <f>団体登録内容!#REF!</f>
        <v>#REF!</v>
      </c>
      <c r="AO173" s="72" t="e">
        <f>団体登録内容!#REF!</f>
        <v>#REF!</v>
      </c>
      <c r="AP173" s="72" t="e">
        <f>団体登録内容!#REF!</f>
        <v>#REF!</v>
      </c>
      <c r="AQ173" s="72" t="e">
        <f>団体登録内容!#REF!</f>
        <v>#REF!</v>
      </c>
      <c r="AR173" s="72" t="e">
        <f>団体登録内容!#REF!</f>
        <v>#REF!</v>
      </c>
      <c r="AS173" s="72" t="e">
        <f>団体登録内容!#REF!</f>
        <v>#REF!</v>
      </c>
      <c r="AT173" s="72" t="e">
        <f>団体登録内容!#REF!</f>
        <v>#REF!</v>
      </c>
      <c r="AU173" s="72" t="e">
        <f>団体登録内容!#REF!</f>
        <v>#REF!</v>
      </c>
      <c r="AV173" s="72" t="e">
        <f>団体登録内容!#REF!</f>
        <v>#REF!</v>
      </c>
      <c r="AW173" s="72" t="e">
        <f>団体登録内容!#REF!</f>
        <v>#REF!</v>
      </c>
      <c r="AX173" s="72" t="e">
        <f>団体登録内容!#REF!</f>
        <v>#REF!</v>
      </c>
      <c r="AY173" s="72" t="e">
        <f>団体登録内容!#REF!</f>
        <v>#REF!</v>
      </c>
      <c r="AZ173" s="72" t="e">
        <f>団体登録内容!#REF!</f>
        <v>#REF!</v>
      </c>
      <c r="BA173" s="72" t="e">
        <f>団体登録内容!#REF!</f>
        <v>#REF!</v>
      </c>
      <c r="BB173" s="72" t="e">
        <f>団体登録内容!#REF!</f>
        <v>#REF!</v>
      </c>
      <c r="BC173" s="72" t="e">
        <f>団体登録内容!#REF!</f>
        <v>#REF!</v>
      </c>
      <c r="BD173" s="72" t="e">
        <f>団体登録内容!#REF!</f>
        <v>#REF!</v>
      </c>
      <c r="BE173" s="72" t="e">
        <f>団体登録内容!#REF!</f>
        <v>#REF!</v>
      </c>
    </row>
    <row r="174" spans="1:57" x14ac:dyDescent="0.15">
      <c r="A174" s="72" t="e">
        <f>団体登録内容!#REF!</f>
        <v>#REF!</v>
      </c>
      <c r="B174" s="72" t="e">
        <f>団体登録内容!#REF!</f>
        <v>#REF!</v>
      </c>
      <c r="C174" s="72" t="e">
        <f>団体登録内容!#REF!</f>
        <v>#REF!</v>
      </c>
      <c r="D174" s="72" t="e">
        <f>団体登録内容!#REF!</f>
        <v>#REF!</v>
      </c>
      <c r="E174" s="72" t="e">
        <f>団体登録内容!#REF!</f>
        <v>#REF!</v>
      </c>
      <c r="F174" s="72" t="e">
        <f>団体登録内容!#REF!</f>
        <v>#REF!</v>
      </c>
      <c r="G174" s="72" t="e">
        <f>団体登録内容!#REF!</f>
        <v>#REF!</v>
      </c>
      <c r="H174" s="72" t="e">
        <f>団体登録内容!#REF!</f>
        <v>#REF!</v>
      </c>
      <c r="I174" s="72" t="e">
        <f>団体登録内容!#REF!</f>
        <v>#REF!</v>
      </c>
      <c r="J174" s="72" t="e">
        <f>団体登録内容!#REF!</f>
        <v>#REF!</v>
      </c>
      <c r="K174" s="72" t="e">
        <f>団体登録内容!#REF!</f>
        <v>#REF!</v>
      </c>
      <c r="L174" s="72" t="e">
        <f>団体登録内容!#REF!</f>
        <v>#REF!</v>
      </c>
      <c r="M174" s="72" t="e">
        <f>団体登録内容!#REF!</f>
        <v>#REF!</v>
      </c>
      <c r="N174" s="72" t="e">
        <f>団体登録内容!#REF!</f>
        <v>#REF!</v>
      </c>
      <c r="O174" s="72" t="e">
        <f>団体登録内容!#REF!</f>
        <v>#REF!</v>
      </c>
      <c r="P174" s="72" t="e">
        <f>団体登録内容!#REF!</f>
        <v>#REF!</v>
      </c>
      <c r="Q174" s="72" t="e">
        <f>団体登録内容!#REF!</f>
        <v>#REF!</v>
      </c>
      <c r="R174" s="72" t="e">
        <f>団体登録内容!#REF!</f>
        <v>#REF!</v>
      </c>
      <c r="S174" s="72" t="e">
        <f>団体登録内容!#REF!</f>
        <v>#REF!</v>
      </c>
      <c r="T174" s="72" t="e">
        <f>団体登録内容!#REF!</f>
        <v>#REF!</v>
      </c>
      <c r="U174" s="72" t="e">
        <f>団体登録内容!#REF!</f>
        <v>#REF!</v>
      </c>
      <c r="V174" s="72" t="e">
        <f>団体登録内容!#REF!</f>
        <v>#REF!</v>
      </c>
      <c r="W174" s="72" t="e">
        <f>団体登録内容!#REF!</f>
        <v>#REF!</v>
      </c>
      <c r="X174" s="72" t="e">
        <f>団体登録内容!#REF!</f>
        <v>#REF!</v>
      </c>
      <c r="Y174" s="72" t="e">
        <f>団体登録内容!#REF!</f>
        <v>#REF!</v>
      </c>
      <c r="Z174" s="72" t="e">
        <f>団体登録内容!#REF!</f>
        <v>#REF!</v>
      </c>
      <c r="AA174" s="72" t="e">
        <f>団体登録内容!#REF!</f>
        <v>#REF!</v>
      </c>
      <c r="AB174" s="72" t="e">
        <f>団体登録内容!#REF!</f>
        <v>#REF!</v>
      </c>
      <c r="AC174" s="72" t="e">
        <f>団体登録内容!#REF!</f>
        <v>#REF!</v>
      </c>
      <c r="AD174" s="72" t="e">
        <f>団体登録内容!#REF!</f>
        <v>#REF!</v>
      </c>
      <c r="AE174" s="72" t="e">
        <f>団体登録内容!#REF!</f>
        <v>#REF!</v>
      </c>
      <c r="AF174" s="72" t="e">
        <f>団体登録内容!#REF!</f>
        <v>#REF!</v>
      </c>
      <c r="AG174" s="72" t="e">
        <f>団体登録内容!#REF!</f>
        <v>#REF!</v>
      </c>
      <c r="AH174" s="72" t="e">
        <f>団体登録内容!#REF!</f>
        <v>#REF!</v>
      </c>
      <c r="AI174" s="72" t="e">
        <f>団体登録内容!#REF!</f>
        <v>#REF!</v>
      </c>
      <c r="AJ174" s="72" t="e">
        <f>団体登録内容!#REF!</f>
        <v>#REF!</v>
      </c>
      <c r="AK174" s="72" t="e">
        <f>団体登録内容!#REF!</f>
        <v>#REF!</v>
      </c>
      <c r="AL174" s="72" t="e">
        <f>団体登録内容!#REF!</f>
        <v>#REF!</v>
      </c>
      <c r="AM174" s="72" t="e">
        <f>団体登録内容!#REF!</f>
        <v>#REF!</v>
      </c>
      <c r="AN174" s="72" t="e">
        <f>団体登録内容!#REF!</f>
        <v>#REF!</v>
      </c>
      <c r="AO174" s="72" t="e">
        <f>団体登録内容!#REF!</f>
        <v>#REF!</v>
      </c>
      <c r="AP174" s="72" t="e">
        <f>団体登録内容!#REF!</f>
        <v>#REF!</v>
      </c>
      <c r="AQ174" s="72" t="e">
        <f>団体登録内容!#REF!</f>
        <v>#REF!</v>
      </c>
      <c r="AR174" s="72" t="e">
        <f>団体登録内容!#REF!</f>
        <v>#REF!</v>
      </c>
      <c r="AS174" s="72" t="e">
        <f>団体登録内容!#REF!</f>
        <v>#REF!</v>
      </c>
      <c r="AT174" s="72" t="e">
        <f>団体登録内容!#REF!</f>
        <v>#REF!</v>
      </c>
      <c r="AU174" s="72" t="e">
        <f>団体登録内容!#REF!</f>
        <v>#REF!</v>
      </c>
      <c r="AV174" s="72" t="e">
        <f>団体登録内容!#REF!</f>
        <v>#REF!</v>
      </c>
      <c r="AW174" s="72" t="e">
        <f>団体登録内容!#REF!</f>
        <v>#REF!</v>
      </c>
      <c r="AX174" s="72" t="e">
        <f>団体登録内容!#REF!</f>
        <v>#REF!</v>
      </c>
      <c r="AY174" s="72" t="e">
        <f>団体登録内容!#REF!</f>
        <v>#REF!</v>
      </c>
      <c r="AZ174" s="72" t="e">
        <f>団体登録内容!#REF!</f>
        <v>#REF!</v>
      </c>
      <c r="BA174" s="72" t="e">
        <f>団体登録内容!#REF!</f>
        <v>#REF!</v>
      </c>
      <c r="BB174" s="72" t="e">
        <f>団体登録内容!#REF!</f>
        <v>#REF!</v>
      </c>
      <c r="BC174" s="72" t="e">
        <f>団体登録内容!#REF!</f>
        <v>#REF!</v>
      </c>
      <c r="BD174" s="72" t="e">
        <f>団体登録内容!#REF!</f>
        <v>#REF!</v>
      </c>
      <c r="BE174" s="72" t="e">
        <f>団体登録内容!#REF!</f>
        <v>#REF!</v>
      </c>
    </row>
    <row r="175" spans="1:57" x14ac:dyDescent="0.15">
      <c r="A175" s="72" t="e">
        <f>団体登録内容!#REF!</f>
        <v>#REF!</v>
      </c>
      <c r="B175" s="72" t="e">
        <f>団体登録内容!#REF!</f>
        <v>#REF!</v>
      </c>
      <c r="C175" s="72" t="e">
        <f>団体登録内容!#REF!</f>
        <v>#REF!</v>
      </c>
      <c r="D175" s="72" t="e">
        <f>団体登録内容!#REF!</f>
        <v>#REF!</v>
      </c>
      <c r="E175" s="72" t="e">
        <f>団体登録内容!#REF!</f>
        <v>#REF!</v>
      </c>
      <c r="F175" s="72" t="e">
        <f>団体登録内容!#REF!</f>
        <v>#REF!</v>
      </c>
      <c r="G175" s="72" t="e">
        <f>団体登録内容!#REF!</f>
        <v>#REF!</v>
      </c>
      <c r="H175" s="72" t="e">
        <f>団体登録内容!#REF!</f>
        <v>#REF!</v>
      </c>
      <c r="I175" s="72" t="e">
        <f>団体登録内容!#REF!</f>
        <v>#REF!</v>
      </c>
      <c r="J175" s="72" t="e">
        <f>団体登録内容!#REF!</f>
        <v>#REF!</v>
      </c>
      <c r="K175" s="72" t="e">
        <f>団体登録内容!#REF!</f>
        <v>#REF!</v>
      </c>
      <c r="L175" s="72" t="e">
        <f>団体登録内容!#REF!</f>
        <v>#REF!</v>
      </c>
      <c r="M175" s="72" t="e">
        <f>団体登録内容!#REF!</f>
        <v>#REF!</v>
      </c>
      <c r="N175" s="72" t="e">
        <f>団体登録内容!#REF!</f>
        <v>#REF!</v>
      </c>
      <c r="O175" s="72" t="e">
        <f>団体登録内容!#REF!</f>
        <v>#REF!</v>
      </c>
      <c r="P175" s="72" t="e">
        <f>団体登録内容!#REF!</f>
        <v>#REF!</v>
      </c>
      <c r="Q175" s="72" t="e">
        <f>団体登録内容!#REF!</f>
        <v>#REF!</v>
      </c>
      <c r="R175" s="72" t="e">
        <f>団体登録内容!#REF!</f>
        <v>#REF!</v>
      </c>
      <c r="S175" s="72" t="e">
        <f>団体登録内容!#REF!</f>
        <v>#REF!</v>
      </c>
      <c r="T175" s="72" t="e">
        <f>団体登録内容!#REF!</f>
        <v>#REF!</v>
      </c>
      <c r="U175" s="72" t="e">
        <f>団体登録内容!#REF!</f>
        <v>#REF!</v>
      </c>
      <c r="V175" s="72" t="e">
        <f>団体登録内容!#REF!</f>
        <v>#REF!</v>
      </c>
      <c r="W175" s="72" t="e">
        <f>団体登録内容!#REF!</f>
        <v>#REF!</v>
      </c>
      <c r="X175" s="72" t="e">
        <f>団体登録内容!#REF!</f>
        <v>#REF!</v>
      </c>
      <c r="Y175" s="72" t="e">
        <f>団体登録内容!#REF!</f>
        <v>#REF!</v>
      </c>
      <c r="Z175" s="72" t="e">
        <f>団体登録内容!#REF!</f>
        <v>#REF!</v>
      </c>
      <c r="AA175" s="72" t="e">
        <f>団体登録内容!#REF!</f>
        <v>#REF!</v>
      </c>
      <c r="AB175" s="72" t="e">
        <f>団体登録内容!#REF!</f>
        <v>#REF!</v>
      </c>
      <c r="AC175" s="72" t="e">
        <f>団体登録内容!#REF!</f>
        <v>#REF!</v>
      </c>
      <c r="AD175" s="72" t="e">
        <f>団体登録内容!#REF!</f>
        <v>#REF!</v>
      </c>
      <c r="AE175" s="72" t="e">
        <f>団体登録内容!#REF!</f>
        <v>#REF!</v>
      </c>
      <c r="AF175" s="72" t="e">
        <f>団体登録内容!#REF!</f>
        <v>#REF!</v>
      </c>
      <c r="AG175" s="72" t="e">
        <f>団体登録内容!#REF!</f>
        <v>#REF!</v>
      </c>
      <c r="AH175" s="72" t="e">
        <f>団体登録内容!#REF!</f>
        <v>#REF!</v>
      </c>
      <c r="AI175" s="72" t="e">
        <f>団体登録内容!#REF!</f>
        <v>#REF!</v>
      </c>
      <c r="AJ175" s="72" t="e">
        <f>団体登録内容!#REF!</f>
        <v>#REF!</v>
      </c>
      <c r="AK175" s="72" t="e">
        <f>団体登録内容!#REF!</f>
        <v>#REF!</v>
      </c>
      <c r="AL175" s="72" t="e">
        <f>団体登録内容!#REF!</f>
        <v>#REF!</v>
      </c>
      <c r="AM175" s="72" t="e">
        <f>団体登録内容!#REF!</f>
        <v>#REF!</v>
      </c>
      <c r="AN175" s="72" t="e">
        <f>団体登録内容!#REF!</f>
        <v>#REF!</v>
      </c>
      <c r="AO175" s="72" t="e">
        <f>団体登録内容!#REF!</f>
        <v>#REF!</v>
      </c>
      <c r="AP175" s="72" t="e">
        <f>団体登録内容!#REF!</f>
        <v>#REF!</v>
      </c>
      <c r="AQ175" s="72" t="e">
        <f>団体登録内容!#REF!</f>
        <v>#REF!</v>
      </c>
      <c r="AR175" s="72" t="e">
        <f>団体登録内容!#REF!</f>
        <v>#REF!</v>
      </c>
      <c r="AS175" s="72" t="e">
        <f>団体登録内容!#REF!</f>
        <v>#REF!</v>
      </c>
      <c r="AT175" s="72" t="e">
        <f>団体登録内容!#REF!</f>
        <v>#REF!</v>
      </c>
      <c r="AU175" s="72" t="e">
        <f>団体登録内容!#REF!</f>
        <v>#REF!</v>
      </c>
      <c r="AV175" s="72" t="e">
        <f>団体登録内容!#REF!</f>
        <v>#REF!</v>
      </c>
      <c r="AW175" s="72" t="e">
        <f>団体登録内容!#REF!</f>
        <v>#REF!</v>
      </c>
      <c r="AX175" s="72" t="e">
        <f>団体登録内容!#REF!</f>
        <v>#REF!</v>
      </c>
      <c r="AY175" s="72" t="e">
        <f>団体登録内容!#REF!</f>
        <v>#REF!</v>
      </c>
      <c r="AZ175" s="72" t="e">
        <f>団体登録内容!#REF!</f>
        <v>#REF!</v>
      </c>
      <c r="BA175" s="72" t="e">
        <f>団体登録内容!#REF!</f>
        <v>#REF!</v>
      </c>
      <c r="BB175" s="72" t="e">
        <f>団体登録内容!#REF!</f>
        <v>#REF!</v>
      </c>
      <c r="BC175" s="72" t="e">
        <f>団体登録内容!#REF!</f>
        <v>#REF!</v>
      </c>
      <c r="BD175" s="72" t="e">
        <f>団体登録内容!#REF!</f>
        <v>#REF!</v>
      </c>
      <c r="BE175" s="72" t="e">
        <f>団体登録内容!#REF!</f>
        <v>#REF!</v>
      </c>
    </row>
    <row r="176" spans="1:57" x14ac:dyDescent="0.15">
      <c r="A176" s="72" t="e">
        <f>団体登録内容!#REF!</f>
        <v>#REF!</v>
      </c>
      <c r="B176" s="72" t="e">
        <f>団体登録内容!#REF!</f>
        <v>#REF!</v>
      </c>
      <c r="C176" s="72" t="e">
        <f>団体登録内容!#REF!</f>
        <v>#REF!</v>
      </c>
      <c r="D176" s="72" t="e">
        <f>団体登録内容!#REF!</f>
        <v>#REF!</v>
      </c>
      <c r="E176" s="72" t="e">
        <f>団体登録内容!#REF!</f>
        <v>#REF!</v>
      </c>
      <c r="F176" s="72" t="e">
        <f>団体登録内容!#REF!</f>
        <v>#REF!</v>
      </c>
      <c r="G176" s="72" t="e">
        <f>団体登録内容!#REF!</f>
        <v>#REF!</v>
      </c>
      <c r="H176" s="72" t="e">
        <f>団体登録内容!#REF!</f>
        <v>#REF!</v>
      </c>
      <c r="I176" s="72" t="e">
        <f>団体登録内容!#REF!</f>
        <v>#REF!</v>
      </c>
      <c r="J176" s="72" t="e">
        <f>団体登録内容!#REF!</f>
        <v>#REF!</v>
      </c>
      <c r="K176" s="72" t="e">
        <f>団体登録内容!#REF!</f>
        <v>#REF!</v>
      </c>
      <c r="L176" s="72" t="e">
        <f>団体登録内容!#REF!</f>
        <v>#REF!</v>
      </c>
      <c r="M176" s="72" t="e">
        <f>団体登録内容!#REF!</f>
        <v>#REF!</v>
      </c>
      <c r="N176" s="72" t="e">
        <f>団体登録内容!#REF!</f>
        <v>#REF!</v>
      </c>
      <c r="O176" s="72" t="e">
        <f>団体登録内容!#REF!</f>
        <v>#REF!</v>
      </c>
      <c r="P176" s="72" t="e">
        <f>団体登録内容!#REF!</f>
        <v>#REF!</v>
      </c>
      <c r="Q176" s="72" t="e">
        <f>団体登録内容!#REF!</f>
        <v>#REF!</v>
      </c>
      <c r="R176" s="72" t="e">
        <f>団体登録内容!#REF!</f>
        <v>#REF!</v>
      </c>
      <c r="S176" s="72" t="e">
        <f>団体登録内容!#REF!</f>
        <v>#REF!</v>
      </c>
      <c r="T176" s="72" t="e">
        <f>団体登録内容!#REF!</f>
        <v>#REF!</v>
      </c>
      <c r="U176" s="72" t="e">
        <f>団体登録内容!#REF!</f>
        <v>#REF!</v>
      </c>
      <c r="V176" s="72" t="e">
        <f>団体登録内容!#REF!</f>
        <v>#REF!</v>
      </c>
      <c r="W176" s="72" t="e">
        <f>団体登録内容!#REF!</f>
        <v>#REF!</v>
      </c>
      <c r="X176" s="72" t="e">
        <f>団体登録内容!#REF!</f>
        <v>#REF!</v>
      </c>
      <c r="Y176" s="72" t="e">
        <f>団体登録内容!#REF!</f>
        <v>#REF!</v>
      </c>
      <c r="Z176" s="72" t="e">
        <f>団体登録内容!#REF!</f>
        <v>#REF!</v>
      </c>
      <c r="AA176" s="72" t="e">
        <f>団体登録内容!#REF!</f>
        <v>#REF!</v>
      </c>
      <c r="AB176" s="72" t="e">
        <f>団体登録内容!#REF!</f>
        <v>#REF!</v>
      </c>
      <c r="AC176" s="72" t="e">
        <f>団体登録内容!#REF!</f>
        <v>#REF!</v>
      </c>
      <c r="AD176" s="72" t="e">
        <f>団体登録内容!#REF!</f>
        <v>#REF!</v>
      </c>
      <c r="AE176" s="72" t="e">
        <f>団体登録内容!#REF!</f>
        <v>#REF!</v>
      </c>
      <c r="AF176" s="72" t="e">
        <f>団体登録内容!#REF!</f>
        <v>#REF!</v>
      </c>
      <c r="AG176" s="72" t="e">
        <f>団体登録内容!#REF!</f>
        <v>#REF!</v>
      </c>
      <c r="AH176" s="72" t="e">
        <f>団体登録内容!#REF!</f>
        <v>#REF!</v>
      </c>
      <c r="AI176" s="72" t="e">
        <f>団体登録内容!#REF!</f>
        <v>#REF!</v>
      </c>
      <c r="AJ176" s="72" t="e">
        <f>団体登録内容!#REF!</f>
        <v>#REF!</v>
      </c>
      <c r="AK176" s="72" t="e">
        <f>団体登録内容!#REF!</f>
        <v>#REF!</v>
      </c>
      <c r="AL176" s="72" t="e">
        <f>団体登録内容!#REF!</f>
        <v>#REF!</v>
      </c>
      <c r="AM176" s="72" t="e">
        <f>団体登録内容!#REF!</f>
        <v>#REF!</v>
      </c>
      <c r="AN176" s="72" t="e">
        <f>団体登録内容!#REF!</f>
        <v>#REF!</v>
      </c>
      <c r="AO176" s="72" t="e">
        <f>団体登録内容!#REF!</f>
        <v>#REF!</v>
      </c>
      <c r="AP176" s="72" t="e">
        <f>団体登録内容!#REF!</f>
        <v>#REF!</v>
      </c>
      <c r="AQ176" s="72" t="e">
        <f>団体登録内容!#REF!</f>
        <v>#REF!</v>
      </c>
      <c r="AR176" s="72" t="e">
        <f>団体登録内容!#REF!</f>
        <v>#REF!</v>
      </c>
      <c r="AS176" s="72" t="e">
        <f>団体登録内容!#REF!</f>
        <v>#REF!</v>
      </c>
      <c r="AT176" s="72" t="e">
        <f>団体登録内容!#REF!</f>
        <v>#REF!</v>
      </c>
      <c r="AU176" s="72" t="e">
        <f>団体登録内容!#REF!</f>
        <v>#REF!</v>
      </c>
      <c r="AV176" s="72" t="e">
        <f>団体登録内容!#REF!</f>
        <v>#REF!</v>
      </c>
      <c r="AW176" s="72" t="e">
        <f>団体登録内容!#REF!</f>
        <v>#REF!</v>
      </c>
      <c r="AX176" s="72" t="e">
        <f>団体登録内容!#REF!</f>
        <v>#REF!</v>
      </c>
      <c r="AY176" s="72" t="e">
        <f>団体登録内容!#REF!</f>
        <v>#REF!</v>
      </c>
      <c r="AZ176" s="72" t="e">
        <f>団体登録内容!#REF!</f>
        <v>#REF!</v>
      </c>
      <c r="BA176" s="72" t="e">
        <f>団体登録内容!#REF!</f>
        <v>#REF!</v>
      </c>
      <c r="BB176" s="72" t="e">
        <f>団体登録内容!#REF!</f>
        <v>#REF!</v>
      </c>
      <c r="BC176" s="72" t="e">
        <f>団体登録内容!#REF!</f>
        <v>#REF!</v>
      </c>
      <c r="BD176" s="72" t="e">
        <f>団体登録内容!#REF!</f>
        <v>#REF!</v>
      </c>
      <c r="BE176" s="72" t="e">
        <f>団体登録内容!#REF!</f>
        <v>#REF!</v>
      </c>
    </row>
    <row r="177" spans="1:57" x14ac:dyDescent="0.15">
      <c r="A177" s="72" t="e">
        <f>団体登録内容!#REF!</f>
        <v>#REF!</v>
      </c>
      <c r="B177" s="72" t="e">
        <f>団体登録内容!#REF!</f>
        <v>#REF!</v>
      </c>
      <c r="C177" s="72" t="e">
        <f>団体登録内容!#REF!</f>
        <v>#REF!</v>
      </c>
      <c r="D177" s="72" t="e">
        <f>団体登録内容!#REF!</f>
        <v>#REF!</v>
      </c>
      <c r="E177" s="72" t="e">
        <f>団体登録内容!#REF!</f>
        <v>#REF!</v>
      </c>
      <c r="F177" s="72" t="e">
        <f>団体登録内容!#REF!</f>
        <v>#REF!</v>
      </c>
      <c r="G177" s="72" t="e">
        <f>団体登録内容!#REF!</f>
        <v>#REF!</v>
      </c>
      <c r="H177" s="72" t="e">
        <f>団体登録内容!#REF!</f>
        <v>#REF!</v>
      </c>
      <c r="I177" s="72" t="e">
        <f>団体登録内容!#REF!</f>
        <v>#REF!</v>
      </c>
      <c r="J177" s="72" t="e">
        <f>団体登録内容!#REF!</f>
        <v>#REF!</v>
      </c>
      <c r="K177" s="72" t="e">
        <f>団体登録内容!#REF!</f>
        <v>#REF!</v>
      </c>
      <c r="L177" s="72" t="e">
        <f>団体登録内容!#REF!</f>
        <v>#REF!</v>
      </c>
      <c r="M177" s="72" t="e">
        <f>団体登録内容!#REF!</f>
        <v>#REF!</v>
      </c>
      <c r="N177" s="72" t="e">
        <f>団体登録内容!#REF!</f>
        <v>#REF!</v>
      </c>
      <c r="O177" s="72" t="e">
        <f>団体登録内容!#REF!</f>
        <v>#REF!</v>
      </c>
      <c r="P177" s="72" t="e">
        <f>団体登録内容!#REF!</f>
        <v>#REF!</v>
      </c>
      <c r="Q177" s="72" t="e">
        <f>団体登録内容!#REF!</f>
        <v>#REF!</v>
      </c>
      <c r="R177" s="72" t="e">
        <f>団体登録内容!#REF!</f>
        <v>#REF!</v>
      </c>
      <c r="S177" s="72" t="e">
        <f>団体登録内容!#REF!</f>
        <v>#REF!</v>
      </c>
      <c r="T177" s="72" t="e">
        <f>団体登録内容!#REF!</f>
        <v>#REF!</v>
      </c>
      <c r="U177" s="72" t="e">
        <f>団体登録内容!#REF!</f>
        <v>#REF!</v>
      </c>
      <c r="V177" s="72" t="e">
        <f>団体登録内容!#REF!</f>
        <v>#REF!</v>
      </c>
      <c r="W177" s="72" t="e">
        <f>団体登録内容!#REF!</f>
        <v>#REF!</v>
      </c>
      <c r="X177" s="72" t="e">
        <f>団体登録内容!#REF!</f>
        <v>#REF!</v>
      </c>
      <c r="Y177" s="72" t="e">
        <f>団体登録内容!#REF!</f>
        <v>#REF!</v>
      </c>
      <c r="Z177" s="72" t="e">
        <f>団体登録内容!#REF!</f>
        <v>#REF!</v>
      </c>
      <c r="AA177" s="72" t="e">
        <f>団体登録内容!#REF!</f>
        <v>#REF!</v>
      </c>
      <c r="AB177" s="72" t="e">
        <f>団体登録内容!#REF!</f>
        <v>#REF!</v>
      </c>
      <c r="AC177" s="72" t="e">
        <f>団体登録内容!#REF!</f>
        <v>#REF!</v>
      </c>
      <c r="AD177" s="72" t="e">
        <f>団体登録内容!#REF!</f>
        <v>#REF!</v>
      </c>
      <c r="AE177" s="72" t="e">
        <f>団体登録内容!#REF!</f>
        <v>#REF!</v>
      </c>
      <c r="AF177" s="72" t="e">
        <f>団体登録内容!#REF!</f>
        <v>#REF!</v>
      </c>
      <c r="AG177" s="72" t="e">
        <f>団体登録内容!#REF!</f>
        <v>#REF!</v>
      </c>
      <c r="AH177" s="72" t="e">
        <f>団体登録内容!#REF!</f>
        <v>#REF!</v>
      </c>
      <c r="AI177" s="72" t="e">
        <f>団体登録内容!#REF!</f>
        <v>#REF!</v>
      </c>
      <c r="AJ177" s="72" t="e">
        <f>団体登録内容!#REF!</f>
        <v>#REF!</v>
      </c>
      <c r="AK177" s="72" t="e">
        <f>団体登録内容!#REF!</f>
        <v>#REF!</v>
      </c>
      <c r="AL177" s="72" t="e">
        <f>団体登録内容!#REF!</f>
        <v>#REF!</v>
      </c>
      <c r="AM177" s="72" t="e">
        <f>団体登録内容!#REF!</f>
        <v>#REF!</v>
      </c>
      <c r="AN177" s="72" t="e">
        <f>団体登録内容!#REF!</f>
        <v>#REF!</v>
      </c>
      <c r="AO177" s="72" t="e">
        <f>団体登録内容!#REF!</f>
        <v>#REF!</v>
      </c>
      <c r="AP177" s="72" t="e">
        <f>団体登録内容!#REF!</f>
        <v>#REF!</v>
      </c>
      <c r="AQ177" s="72" t="e">
        <f>団体登録内容!#REF!</f>
        <v>#REF!</v>
      </c>
      <c r="AR177" s="72" t="e">
        <f>団体登録内容!#REF!</f>
        <v>#REF!</v>
      </c>
      <c r="AS177" s="72" t="e">
        <f>団体登録内容!#REF!</f>
        <v>#REF!</v>
      </c>
      <c r="AT177" s="72" t="e">
        <f>団体登録内容!#REF!</f>
        <v>#REF!</v>
      </c>
      <c r="AU177" s="72" t="e">
        <f>団体登録内容!#REF!</f>
        <v>#REF!</v>
      </c>
      <c r="AV177" s="72" t="e">
        <f>団体登録内容!#REF!</f>
        <v>#REF!</v>
      </c>
      <c r="AW177" s="72" t="e">
        <f>団体登録内容!#REF!</f>
        <v>#REF!</v>
      </c>
      <c r="AX177" s="72" t="e">
        <f>団体登録内容!#REF!</f>
        <v>#REF!</v>
      </c>
      <c r="AY177" s="72" t="e">
        <f>団体登録内容!#REF!</f>
        <v>#REF!</v>
      </c>
      <c r="AZ177" s="72" t="e">
        <f>団体登録内容!#REF!</f>
        <v>#REF!</v>
      </c>
      <c r="BA177" s="72" t="e">
        <f>団体登録内容!#REF!</f>
        <v>#REF!</v>
      </c>
      <c r="BB177" s="72" t="e">
        <f>団体登録内容!#REF!</f>
        <v>#REF!</v>
      </c>
      <c r="BC177" s="72" t="e">
        <f>団体登録内容!#REF!</f>
        <v>#REF!</v>
      </c>
      <c r="BD177" s="72" t="e">
        <f>団体登録内容!#REF!</f>
        <v>#REF!</v>
      </c>
      <c r="BE177" s="72" t="e">
        <f>団体登録内容!#REF!</f>
        <v>#REF!</v>
      </c>
    </row>
    <row r="178" spans="1:57" x14ac:dyDescent="0.15">
      <c r="A178" s="72" t="e">
        <f>団体登録内容!#REF!</f>
        <v>#REF!</v>
      </c>
      <c r="B178" s="72" t="e">
        <f>団体登録内容!#REF!</f>
        <v>#REF!</v>
      </c>
      <c r="C178" s="72" t="e">
        <f>団体登録内容!#REF!</f>
        <v>#REF!</v>
      </c>
      <c r="D178" s="72" t="e">
        <f>団体登録内容!#REF!</f>
        <v>#REF!</v>
      </c>
      <c r="E178" s="72" t="e">
        <f>団体登録内容!#REF!</f>
        <v>#REF!</v>
      </c>
      <c r="F178" s="72" t="e">
        <f>団体登録内容!#REF!</f>
        <v>#REF!</v>
      </c>
      <c r="G178" s="72" t="e">
        <f>団体登録内容!#REF!</f>
        <v>#REF!</v>
      </c>
      <c r="H178" s="72" t="e">
        <f>団体登録内容!#REF!</f>
        <v>#REF!</v>
      </c>
      <c r="I178" s="72" t="e">
        <f>団体登録内容!#REF!</f>
        <v>#REF!</v>
      </c>
      <c r="J178" s="72" t="e">
        <f>団体登録内容!#REF!</f>
        <v>#REF!</v>
      </c>
      <c r="K178" s="72" t="e">
        <f>団体登録内容!#REF!</f>
        <v>#REF!</v>
      </c>
      <c r="L178" s="72" t="e">
        <f>団体登録内容!#REF!</f>
        <v>#REF!</v>
      </c>
      <c r="M178" s="72" t="e">
        <f>団体登録内容!#REF!</f>
        <v>#REF!</v>
      </c>
      <c r="N178" s="72" t="e">
        <f>団体登録内容!#REF!</f>
        <v>#REF!</v>
      </c>
      <c r="O178" s="72" t="e">
        <f>団体登録内容!#REF!</f>
        <v>#REF!</v>
      </c>
      <c r="P178" s="72" t="e">
        <f>団体登録内容!#REF!</f>
        <v>#REF!</v>
      </c>
      <c r="Q178" s="72" t="e">
        <f>団体登録内容!#REF!</f>
        <v>#REF!</v>
      </c>
      <c r="R178" s="72" t="e">
        <f>団体登録内容!#REF!</f>
        <v>#REF!</v>
      </c>
      <c r="S178" s="72" t="e">
        <f>団体登録内容!#REF!</f>
        <v>#REF!</v>
      </c>
      <c r="T178" s="72" t="e">
        <f>団体登録内容!#REF!</f>
        <v>#REF!</v>
      </c>
      <c r="U178" s="72" t="e">
        <f>団体登録内容!#REF!</f>
        <v>#REF!</v>
      </c>
      <c r="V178" s="72" t="e">
        <f>団体登録内容!#REF!</f>
        <v>#REF!</v>
      </c>
      <c r="W178" s="72" t="e">
        <f>団体登録内容!#REF!</f>
        <v>#REF!</v>
      </c>
      <c r="X178" s="72" t="e">
        <f>団体登録内容!#REF!</f>
        <v>#REF!</v>
      </c>
      <c r="Y178" s="72" t="e">
        <f>団体登録内容!#REF!</f>
        <v>#REF!</v>
      </c>
      <c r="Z178" s="72" t="e">
        <f>団体登録内容!#REF!</f>
        <v>#REF!</v>
      </c>
      <c r="AA178" s="72" t="e">
        <f>団体登録内容!#REF!</f>
        <v>#REF!</v>
      </c>
      <c r="AB178" s="72" t="e">
        <f>団体登録内容!#REF!</f>
        <v>#REF!</v>
      </c>
      <c r="AC178" s="72" t="e">
        <f>団体登録内容!#REF!</f>
        <v>#REF!</v>
      </c>
      <c r="AD178" s="72" t="e">
        <f>団体登録内容!#REF!</f>
        <v>#REF!</v>
      </c>
      <c r="AE178" s="72" t="e">
        <f>団体登録内容!#REF!</f>
        <v>#REF!</v>
      </c>
      <c r="AF178" s="72" t="e">
        <f>団体登録内容!#REF!</f>
        <v>#REF!</v>
      </c>
      <c r="AG178" s="72" t="e">
        <f>団体登録内容!#REF!</f>
        <v>#REF!</v>
      </c>
      <c r="AH178" s="72" t="e">
        <f>団体登録内容!#REF!</f>
        <v>#REF!</v>
      </c>
      <c r="AI178" s="72" t="e">
        <f>団体登録内容!#REF!</f>
        <v>#REF!</v>
      </c>
      <c r="AJ178" s="72" t="e">
        <f>団体登録内容!#REF!</f>
        <v>#REF!</v>
      </c>
      <c r="AK178" s="72" t="e">
        <f>団体登録内容!#REF!</f>
        <v>#REF!</v>
      </c>
      <c r="AL178" s="72" t="e">
        <f>団体登録内容!#REF!</f>
        <v>#REF!</v>
      </c>
      <c r="AM178" s="72" t="e">
        <f>団体登録内容!#REF!</f>
        <v>#REF!</v>
      </c>
      <c r="AN178" s="72" t="e">
        <f>団体登録内容!#REF!</f>
        <v>#REF!</v>
      </c>
      <c r="AO178" s="72" t="e">
        <f>団体登録内容!#REF!</f>
        <v>#REF!</v>
      </c>
      <c r="AP178" s="72" t="e">
        <f>団体登録内容!#REF!</f>
        <v>#REF!</v>
      </c>
      <c r="AQ178" s="72" t="e">
        <f>団体登録内容!#REF!</f>
        <v>#REF!</v>
      </c>
      <c r="AR178" s="72" t="e">
        <f>団体登録内容!#REF!</f>
        <v>#REF!</v>
      </c>
      <c r="AS178" s="72" t="e">
        <f>団体登録内容!#REF!</f>
        <v>#REF!</v>
      </c>
      <c r="AT178" s="72" t="e">
        <f>団体登録内容!#REF!</f>
        <v>#REF!</v>
      </c>
      <c r="AU178" s="72" t="e">
        <f>団体登録内容!#REF!</f>
        <v>#REF!</v>
      </c>
      <c r="AV178" s="72" t="e">
        <f>団体登録内容!#REF!</f>
        <v>#REF!</v>
      </c>
      <c r="AW178" s="72" t="e">
        <f>団体登録内容!#REF!</f>
        <v>#REF!</v>
      </c>
      <c r="AX178" s="72" t="e">
        <f>団体登録内容!#REF!</f>
        <v>#REF!</v>
      </c>
      <c r="AY178" s="72" t="e">
        <f>団体登録内容!#REF!</f>
        <v>#REF!</v>
      </c>
      <c r="AZ178" s="72" t="e">
        <f>団体登録内容!#REF!</f>
        <v>#REF!</v>
      </c>
      <c r="BA178" s="72" t="e">
        <f>団体登録内容!#REF!</f>
        <v>#REF!</v>
      </c>
      <c r="BB178" s="72" t="e">
        <f>団体登録内容!#REF!</f>
        <v>#REF!</v>
      </c>
      <c r="BC178" s="72" t="e">
        <f>団体登録内容!#REF!</f>
        <v>#REF!</v>
      </c>
      <c r="BD178" s="72" t="e">
        <f>団体登録内容!#REF!</f>
        <v>#REF!</v>
      </c>
      <c r="BE178" s="72" t="e">
        <f>団体登録内容!#REF!</f>
        <v>#REF!</v>
      </c>
    </row>
    <row r="179" spans="1:57" x14ac:dyDescent="0.15">
      <c r="A179" s="72" t="e">
        <f>団体登録内容!#REF!</f>
        <v>#REF!</v>
      </c>
      <c r="B179" s="72" t="e">
        <f>団体登録内容!#REF!</f>
        <v>#REF!</v>
      </c>
      <c r="C179" s="72" t="e">
        <f>団体登録内容!#REF!</f>
        <v>#REF!</v>
      </c>
      <c r="D179" s="72" t="e">
        <f>団体登録内容!#REF!</f>
        <v>#REF!</v>
      </c>
      <c r="E179" s="72" t="e">
        <f>団体登録内容!#REF!</f>
        <v>#REF!</v>
      </c>
      <c r="F179" s="72" t="e">
        <f>団体登録内容!#REF!</f>
        <v>#REF!</v>
      </c>
      <c r="G179" s="72" t="e">
        <f>団体登録内容!#REF!</f>
        <v>#REF!</v>
      </c>
      <c r="H179" s="72" t="e">
        <f>団体登録内容!#REF!</f>
        <v>#REF!</v>
      </c>
      <c r="I179" s="72" t="e">
        <f>団体登録内容!#REF!</f>
        <v>#REF!</v>
      </c>
      <c r="J179" s="72" t="e">
        <f>団体登録内容!#REF!</f>
        <v>#REF!</v>
      </c>
      <c r="K179" s="72" t="e">
        <f>団体登録内容!#REF!</f>
        <v>#REF!</v>
      </c>
      <c r="L179" s="72" t="e">
        <f>団体登録内容!#REF!</f>
        <v>#REF!</v>
      </c>
      <c r="M179" s="72" t="e">
        <f>団体登録内容!#REF!</f>
        <v>#REF!</v>
      </c>
      <c r="N179" s="72" t="e">
        <f>団体登録内容!#REF!</f>
        <v>#REF!</v>
      </c>
      <c r="O179" s="72" t="e">
        <f>団体登録内容!#REF!</f>
        <v>#REF!</v>
      </c>
      <c r="P179" s="72" t="e">
        <f>団体登録内容!#REF!</f>
        <v>#REF!</v>
      </c>
      <c r="Q179" s="72" t="e">
        <f>団体登録内容!#REF!</f>
        <v>#REF!</v>
      </c>
      <c r="R179" s="72" t="e">
        <f>団体登録内容!#REF!</f>
        <v>#REF!</v>
      </c>
      <c r="S179" s="72" t="e">
        <f>団体登録内容!#REF!</f>
        <v>#REF!</v>
      </c>
      <c r="T179" s="72" t="e">
        <f>団体登録内容!#REF!</f>
        <v>#REF!</v>
      </c>
      <c r="U179" s="72" t="e">
        <f>団体登録内容!#REF!</f>
        <v>#REF!</v>
      </c>
      <c r="V179" s="72" t="e">
        <f>団体登録内容!#REF!</f>
        <v>#REF!</v>
      </c>
      <c r="W179" s="72" t="e">
        <f>団体登録内容!#REF!</f>
        <v>#REF!</v>
      </c>
      <c r="X179" s="72" t="e">
        <f>団体登録内容!#REF!</f>
        <v>#REF!</v>
      </c>
      <c r="Y179" s="72" t="e">
        <f>団体登録内容!#REF!</f>
        <v>#REF!</v>
      </c>
      <c r="Z179" s="72" t="e">
        <f>団体登録内容!#REF!</f>
        <v>#REF!</v>
      </c>
      <c r="AA179" s="72" t="e">
        <f>団体登録内容!#REF!</f>
        <v>#REF!</v>
      </c>
      <c r="AB179" s="72" t="e">
        <f>団体登録内容!#REF!</f>
        <v>#REF!</v>
      </c>
      <c r="AC179" s="72" t="e">
        <f>団体登録内容!#REF!</f>
        <v>#REF!</v>
      </c>
      <c r="AD179" s="72" t="e">
        <f>団体登録内容!#REF!</f>
        <v>#REF!</v>
      </c>
      <c r="AE179" s="72" t="e">
        <f>団体登録内容!#REF!</f>
        <v>#REF!</v>
      </c>
      <c r="AF179" s="72" t="e">
        <f>団体登録内容!#REF!</f>
        <v>#REF!</v>
      </c>
      <c r="AG179" s="72" t="e">
        <f>団体登録内容!#REF!</f>
        <v>#REF!</v>
      </c>
      <c r="AH179" s="72" t="e">
        <f>団体登録内容!#REF!</f>
        <v>#REF!</v>
      </c>
      <c r="AI179" s="72" t="e">
        <f>団体登録内容!#REF!</f>
        <v>#REF!</v>
      </c>
      <c r="AJ179" s="72" t="e">
        <f>団体登録内容!#REF!</f>
        <v>#REF!</v>
      </c>
      <c r="AK179" s="72" t="e">
        <f>団体登録内容!#REF!</f>
        <v>#REF!</v>
      </c>
      <c r="AL179" s="72" t="e">
        <f>団体登録内容!#REF!</f>
        <v>#REF!</v>
      </c>
      <c r="AM179" s="72" t="e">
        <f>団体登録内容!#REF!</f>
        <v>#REF!</v>
      </c>
      <c r="AN179" s="72" t="e">
        <f>団体登録内容!#REF!</f>
        <v>#REF!</v>
      </c>
      <c r="AO179" s="72" t="e">
        <f>団体登録内容!#REF!</f>
        <v>#REF!</v>
      </c>
      <c r="AP179" s="72" t="e">
        <f>団体登録内容!#REF!</f>
        <v>#REF!</v>
      </c>
      <c r="AQ179" s="72" t="e">
        <f>団体登録内容!#REF!</f>
        <v>#REF!</v>
      </c>
      <c r="AR179" s="72" t="e">
        <f>団体登録内容!#REF!</f>
        <v>#REF!</v>
      </c>
      <c r="AS179" s="72" t="e">
        <f>団体登録内容!#REF!</f>
        <v>#REF!</v>
      </c>
      <c r="AT179" s="72" t="e">
        <f>団体登録内容!#REF!</f>
        <v>#REF!</v>
      </c>
      <c r="AU179" s="72" t="e">
        <f>団体登録内容!#REF!</f>
        <v>#REF!</v>
      </c>
      <c r="AV179" s="72" t="e">
        <f>団体登録内容!#REF!</f>
        <v>#REF!</v>
      </c>
      <c r="AW179" s="72" t="e">
        <f>団体登録内容!#REF!</f>
        <v>#REF!</v>
      </c>
      <c r="AX179" s="72" t="e">
        <f>団体登録内容!#REF!</f>
        <v>#REF!</v>
      </c>
      <c r="AY179" s="72" t="e">
        <f>団体登録内容!#REF!</f>
        <v>#REF!</v>
      </c>
      <c r="AZ179" s="72" t="e">
        <f>団体登録内容!#REF!</f>
        <v>#REF!</v>
      </c>
      <c r="BA179" s="72" t="e">
        <f>団体登録内容!#REF!</f>
        <v>#REF!</v>
      </c>
      <c r="BB179" s="72" t="e">
        <f>団体登録内容!#REF!</f>
        <v>#REF!</v>
      </c>
      <c r="BC179" s="72" t="e">
        <f>団体登録内容!#REF!</f>
        <v>#REF!</v>
      </c>
      <c r="BD179" s="72" t="e">
        <f>団体登録内容!#REF!</f>
        <v>#REF!</v>
      </c>
      <c r="BE179" s="72" t="e">
        <f>団体登録内容!#REF!</f>
        <v>#REF!</v>
      </c>
    </row>
    <row r="180" spans="1:57" x14ac:dyDescent="0.15">
      <c r="A180" s="72" t="e">
        <f>団体登録内容!#REF!</f>
        <v>#REF!</v>
      </c>
      <c r="B180" s="72" t="e">
        <f>団体登録内容!#REF!</f>
        <v>#REF!</v>
      </c>
      <c r="C180" s="72" t="e">
        <f>団体登録内容!#REF!</f>
        <v>#REF!</v>
      </c>
      <c r="D180" s="72" t="e">
        <f>団体登録内容!#REF!</f>
        <v>#REF!</v>
      </c>
      <c r="E180" s="72" t="e">
        <f>団体登録内容!#REF!</f>
        <v>#REF!</v>
      </c>
      <c r="F180" s="72" t="e">
        <f>団体登録内容!#REF!</f>
        <v>#REF!</v>
      </c>
      <c r="G180" s="72" t="e">
        <f>団体登録内容!#REF!</f>
        <v>#REF!</v>
      </c>
      <c r="H180" s="72" t="e">
        <f>団体登録内容!#REF!</f>
        <v>#REF!</v>
      </c>
      <c r="I180" s="72" t="e">
        <f>団体登録内容!#REF!</f>
        <v>#REF!</v>
      </c>
      <c r="J180" s="72" t="e">
        <f>団体登録内容!#REF!</f>
        <v>#REF!</v>
      </c>
      <c r="K180" s="72" t="e">
        <f>団体登録内容!#REF!</f>
        <v>#REF!</v>
      </c>
      <c r="L180" s="72" t="e">
        <f>団体登録内容!#REF!</f>
        <v>#REF!</v>
      </c>
      <c r="M180" s="72" t="e">
        <f>団体登録内容!#REF!</f>
        <v>#REF!</v>
      </c>
      <c r="N180" s="72" t="e">
        <f>団体登録内容!#REF!</f>
        <v>#REF!</v>
      </c>
      <c r="O180" s="72" t="e">
        <f>団体登録内容!#REF!</f>
        <v>#REF!</v>
      </c>
      <c r="P180" s="72" t="e">
        <f>団体登録内容!#REF!</f>
        <v>#REF!</v>
      </c>
      <c r="Q180" s="72" t="e">
        <f>団体登録内容!#REF!</f>
        <v>#REF!</v>
      </c>
      <c r="R180" s="72" t="e">
        <f>団体登録内容!#REF!</f>
        <v>#REF!</v>
      </c>
      <c r="S180" s="72" t="e">
        <f>団体登録内容!#REF!</f>
        <v>#REF!</v>
      </c>
      <c r="T180" s="72" t="e">
        <f>団体登録内容!#REF!</f>
        <v>#REF!</v>
      </c>
      <c r="U180" s="72" t="e">
        <f>団体登録内容!#REF!</f>
        <v>#REF!</v>
      </c>
      <c r="V180" s="72" t="e">
        <f>団体登録内容!#REF!</f>
        <v>#REF!</v>
      </c>
      <c r="W180" s="72" t="e">
        <f>団体登録内容!#REF!</f>
        <v>#REF!</v>
      </c>
      <c r="X180" s="72" t="e">
        <f>団体登録内容!#REF!</f>
        <v>#REF!</v>
      </c>
      <c r="Y180" s="72" t="e">
        <f>団体登録内容!#REF!</f>
        <v>#REF!</v>
      </c>
      <c r="Z180" s="72" t="e">
        <f>団体登録内容!#REF!</f>
        <v>#REF!</v>
      </c>
      <c r="AA180" s="72" t="e">
        <f>団体登録内容!#REF!</f>
        <v>#REF!</v>
      </c>
      <c r="AB180" s="72" t="e">
        <f>団体登録内容!#REF!</f>
        <v>#REF!</v>
      </c>
      <c r="AC180" s="72" t="e">
        <f>団体登録内容!#REF!</f>
        <v>#REF!</v>
      </c>
      <c r="AD180" s="72" t="e">
        <f>団体登録内容!#REF!</f>
        <v>#REF!</v>
      </c>
      <c r="AE180" s="72" t="e">
        <f>団体登録内容!#REF!</f>
        <v>#REF!</v>
      </c>
      <c r="AF180" s="72" t="e">
        <f>団体登録内容!#REF!</f>
        <v>#REF!</v>
      </c>
      <c r="AG180" s="72" t="e">
        <f>団体登録内容!#REF!</f>
        <v>#REF!</v>
      </c>
      <c r="AH180" s="72" t="e">
        <f>団体登録内容!#REF!</f>
        <v>#REF!</v>
      </c>
      <c r="AI180" s="72" t="e">
        <f>団体登録内容!#REF!</f>
        <v>#REF!</v>
      </c>
      <c r="AJ180" s="72" t="e">
        <f>団体登録内容!#REF!</f>
        <v>#REF!</v>
      </c>
      <c r="AK180" s="72" t="e">
        <f>団体登録内容!#REF!</f>
        <v>#REF!</v>
      </c>
      <c r="AL180" s="72" t="e">
        <f>団体登録内容!#REF!</f>
        <v>#REF!</v>
      </c>
      <c r="AM180" s="72" t="e">
        <f>団体登録内容!#REF!</f>
        <v>#REF!</v>
      </c>
      <c r="AN180" s="72" t="e">
        <f>団体登録内容!#REF!</f>
        <v>#REF!</v>
      </c>
      <c r="AO180" s="72" t="e">
        <f>団体登録内容!#REF!</f>
        <v>#REF!</v>
      </c>
      <c r="AP180" s="72" t="e">
        <f>団体登録内容!#REF!</f>
        <v>#REF!</v>
      </c>
      <c r="AQ180" s="72" t="e">
        <f>団体登録内容!#REF!</f>
        <v>#REF!</v>
      </c>
      <c r="AR180" s="72" t="e">
        <f>団体登録内容!#REF!</f>
        <v>#REF!</v>
      </c>
      <c r="AS180" s="72" t="e">
        <f>団体登録内容!#REF!</f>
        <v>#REF!</v>
      </c>
      <c r="AT180" s="72" t="e">
        <f>団体登録内容!#REF!</f>
        <v>#REF!</v>
      </c>
      <c r="AU180" s="72" t="e">
        <f>団体登録内容!#REF!</f>
        <v>#REF!</v>
      </c>
      <c r="AV180" s="72" t="e">
        <f>団体登録内容!#REF!</f>
        <v>#REF!</v>
      </c>
      <c r="AW180" s="72" t="e">
        <f>団体登録内容!#REF!</f>
        <v>#REF!</v>
      </c>
      <c r="AX180" s="72" t="e">
        <f>団体登録内容!#REF!</f>
        <v>#REF!</v>
      </c>
      <c r="AY180" s="72" t="e">
        <f>団体登録内容!#REF!</f>
        <v>#REF!</v>
      </c>
      <c r="AZ180" s="72" t="e">
        <f>団体登録内容!#REF!</f>
        <v>#REF!</v>
      </c>
      <c r="BA180" s="72" t="e">
        <f>団体登録内容!#REF!</f>
        <v>#REF!</v>
      </c>
      <c r="BB180" s="72" t="e">
        <f>団体登録内容!#REF!</f>
        <v>#REF!</v>
      </c>
      <c r="BC180" s="72" t="e">
        <f>団体登録内容!#REF!</f>
        <v>#REF!</v>
      </c>
      <c r="BD180" s="72" t="e">
        <f>団体登録内容!#REF!</f>
        <v>#REF!</v>
      </c>
      <c r="BE180" s="72" t="e">
        <f>団体登録内容!#REF!</f>
        <v>#REF!</v>
      </c>
    </row>
    <row r="181" spans="1:57" x14ac:dyDescent="0.15">
      <c r="A181" s="72" t="e">
        <f>団体登録内容!#REF!</f>
        <v>#REF!</v>
      </c>
      <c r="B181" s="72" t="e">
        <f>団体登録内容!#REF!</f>
        <v>#REF!</v>
      </c>
      <c r="C181" s="72" t="e">
        <f>団体登録内容!#REF!</f>
        <v>#REF!</v>
      </c>
      <c r="D181" s="72" t="e">
        <f>団体登録内容!#REF!</f>
        <v>#REF!</v>
      </c>
      <c r="E181" s="72" t="e">
        <f>団体登録内容!#REF!</f>
        <v>#REF!</v>
      </c>
      <c r="F181" s="72" t="e">
        <f>団体登録内容!#REF!</f>
        <v>#REF!</v>
      </c>
      <c r="G181" s="72" t="e">
        <f>団体登録内容!#REF!</f>
        <v>#REF!</v>
      </c>
      <c r="H181" s="72" t="e">
        <f>団体登録内容!#REF!</f>
        <v>#REF!</v>
      </c>
      <c r="I181" s="72" t="e">
        <f>団体登録内容!#REF!</f>
        <v>#REF!</v>
      </c>
      <c r="J181" s="72" t="e">
        <f>団体登録内容!#REF!</f>
        <v>#REF!</v>
      </c>
      <c r="K181" s="72" t="e">
        <f>団体登録内容!#REF!</f>
        <v>#REF!</v>
      </c>
      <c r="L181" s="72" t="e">
        <f>団体登録内容!#REF!</f>
        <v>#REF!</v>
      </c>
      <c r="M181" s="72" t="e">
        <f>団体登録内容!#REF!</f>
        <v>#REF!</v>
      </c>
      <c r="N181" s="72" t="e">
        <f>団体登録内容!#REF!</f>
        <v>#REF!</v>
      </c>
      <c r="O181" s="72" t="e">
        <f>団体登録内容!#REF!</f>
        <v>#REF!</v>
      </c>
      <c r="P181" s="72" t="e">
        <f>団体登録内容!#REF!</f>
        <v>#REF!</v>
      </c>
      <c r="Q181" s="72" t="e">
        <f>団体登録内容!#REF!</f>
        <v>#REF!</v>
      </c>
      <c r="R181" s="72" t="e">
        <f>団体登録内容!#REF!</f>
        <v>#REF!</v>
      </c>
      <c r="S181" s="72" t="e">
        <f>団体登録内容!#REF!</f>
        <v>#REF!</v>
      </c>
      <c r="T181" s="72" t="e">
        <f>団体登録内容!#REF!</f>
        <v>#REF!</v>
      </c>
      <c r="U181" s="72" t="e">
        <f>団体登録内容!#REF!</f>
        <v>#REF!</v>
      </c>
      <c r="V181" s="72" t="e">
        <f>団体登録内容!#REF!</f>
        <v>#REF!</v>
      </c>
      <c r="W181" s="72" t="e">
        <f>団体登録内容!#REF!</f>
        <v>#REF!</v>
      </c>
      <c r="X181" s="72" t="e">
        <f>団体登録内容!#REF!</f>
        <v>#REF!</v>
      </c>
      <c r="Y181" s="72" t="e">
        <f>団体登録内容!#REF!</f>
        <v>#REF!</v>
      </c>
      <c r="Z181" s="72" t="e">
        <f>団体登録内容!#REF!</f>
        <v>#REF!</v>
      </c>
      <c r="AA181" s="72" t="e">
        <f>団体登録内容!#REF!</f>
        <v>#REF!</v>
      </c>
      <c r="AB181" s="72" t="e">
        <f>団体登録内容!#REF!</f>
        <v>#REF!</v>
      </c>
      <c r="AC181" s="72" t="e">
        <f>団体登録内容!#REF!</f>
        <v>#REF!</v>
      </c>
      <c r="AD181" s="72" t="e">
        <f>団体登録内容!#REF!</f>
        <v>#REF!</v>
      </c>
      <c r="AE181" s="72" t="e">
        <f>団体登録内容!#REF!</f>
        <v>#REF!</v>
      </c>
      <c r="AF181" s="72" t="e">
        <f>団体登録内容!#REF!</f>
        <v>#REF!</v>
      </c>
      <c r="AG181" s="72" t="e">
        <f>団体登録内容!#REF!</f>
        <v>#REF!</v>
      </c>
      <c r="AH181" s="72" t="e">
        <f>団体登録内容!#REF!</f>
        <v>#REF!</v>
      </c>
      <c r="AI181" s="72" t="e">
        <f>団体登録内容!#REF!</f>
        <v>#REF!</v>
      </c>
      <c r="AJ181" s="72" t="e">
        <f>団体登録内容!#REF!</f>
        <v>#REF!</v>
      </c>
      <c r="AK181" s="72" t="e">
        <f>団体登録内容!#REF!</f>
        <v>#REF!</v>
      </c>
      <c r="AL181" s="72" t="e">
        <f>団体登録内容!#REF!</f>
        <v>#REF!</v>
      </c>
      <c r="AM181" s="72" t="e">
        <f>団体登録内容!#REF!</f>
        <v>#REF!</v>
      </c>
      <c r="AN181" s="72" t="e">
        <f>団体登録内容!#REF!</f>
        <v>#REF!</v>
      </c>
      <c r="AO181" s="72" t="e">
        <f>団体登録内容!#REF!</f>
        <v>#REF!</v>
      </c>
      <c r="AP181" s="72" t="e">
        <f>団体登録内容!#REF!</f>
        <v>#REF!</v>
      </c>
      <c r="AQ181" s="72" t="e">
        <f>団体登録内容!#REF!</f>
        <v>#REF!</v>
      </c>
      <c r="AR181" s="72" t="e">
        <f>団体登録内容!#REF!</f>
        <v>#REF!</v>
      </c>
      <c r="AS181" s="72" t="e">
        <f>団体登録内容!#REF!</f>
        <v>#REF!</v>
      </c>
      <c r="AT181" s="72" t="e">
        <f>団体登録内容!#REF!</f>
        <v>#REF!</v>
      </c>
      <c r="AU181" s="72" t="e">
        <f>団体登録内容!#REF!</f>
        <v>#REF!</v>
      </c>
      <c r="AV181" s="72" t="e">
        <f>団体登録内容!#REF!</f>
        <v>#REF!</v>
      </c>
      <c r="AW181" s="72" t="e">
        <f>団体登録内容!#REF!</f>
        <v>#REF!</v>
      </c>
      <c r="AX181" s="72" t="e">
        <f>団体登録内容!#REF!</f>
        <v>#REF!</v>
      </c>
      <c r="AY181" s="72" t="e">
        <f>団体登録内容!#REF!</f>
        <v>#REF!</v>
      </c>
      <c r="AZ181" s="72" t="e">
        <f>団体登録内容!#REF!</f>
        <v>#REF!</v>
      </c>
      <c r="BA181" s="72" t="e">
        <f>団体登録内容!#REF!</f>
        <v>#REF!</v>
      </c>
      <c r="BB181" s="72" t="e">
        <f>団体登録内容!#REF!</f>
        <v>#REF!</v>
      </c>
      <c r="BC181" s="72" t="e">
        <f>団体登録内容!#REF!</f>
        <v>#REF!</v>
      </c>
      <c r="BD181" s="72" t="e">
        <f>団体登録内容!#REF!</f>
        <v>#REF!</v>
      </c>
      <c r="BE181" s="72" t="e">
        <f>団体登録内容!#REF!</f>
        <v>#REF!</v>
      </c>
    </row>
    <row r="182" spans="1:57" x14ac:dyDescent="0.15">
      <c r="A182" s="72" t="e">
        <f>団体登録内容!#REF!</f>
        <v>#REF!</v>
      </c>
      <c r="B182" s="72" t="e">
        <f>団体登録内容!#REF!</f>
        <v>#REF!</v>
      </c>
      <c r="C182" s="72" t="e">
        <f>団体登録内容!#REF!</f>
        <v>#REF!</v>
      </c>
      <c r="D182" s="72" t="e">
        <f>団体登録内容!#REF!</f>
        <v>#REF!</v>
      </c>
      <c r="E182" s="72" t="e">
        <f>団体登録内容!#REF!</f>
        <v>#REF!</v>
      </c>
      <c r="F182" s="72" t="e">
        <f>団体登録内容!#REF!</f>
        <v>#REF!</v>
      </c>
      <c r="G182" s="72" t="e">
        <f>団体登録内容!#REF!</f>
        <v>#REF!</v>
      </c>
      <c r="H182" s="72" t="e">
        <f>団体登録内容!#REF!</f>
        <v>#REF!</v>
      </c>
      <c r="I182" s="72" t="e">
        <f>団体登録内容!#REF!</f>
        <v>#REF!</v>
      </c>
      <c r="J182" s="72" t="e">
        <f>団体登録内容!#REF!</f>
        <v>#REF!</v>
      </c>
      <c r="K182" s="72" t="e">
        <f>団体登録内容!#REF!</f>
        <v>#REF!</v>
      </c>
      <c r="L182" s="72" t="e">
        <f>団体登録内容!#REF!</f>
        <v>#REF!</v>
      </c>
      <c r="M182" s="72" t="e">
        <f>団体登録内容!#REF!</f>
        <v>#REF!</v>
      </c>
      <c r="N182" s="72" t="e">
        <f>団体登録内容!#REF!</f>
        <v>#REF!</v>
      </c>
      <c r="O182" s="72" t="e">
        <f>団体登録内容!#REF!</f>
        <v>#REF!</v>
      </c>
      <c r="P182" s="72" t="e">
        <f>団体登録内容!#REF!</f>
        <v>#REF!</v>
      </c>
      <c r="Q182" s="72" t="e">
        <f>団体登録内容!#REF!</f>
        <v>#REF!</v>
      </c>
      <c r="R182" s="72" t="e">
        <f>団体登録内容!#REF!</f>
        <v>#REF!</v>
      </c>
      <c r="S182" s="72" t="e">
        <f>団体登録内容!#REF!</f>
        <v>#REF!</v>
      </c>
      <c r="T182" s="72" t="e">
        <f>団体登録内容!#REF!</f>
        <v>#REF!</v>
      </c>
      <c r="U182" s="72" t="e">
        <f>団体登録内容!#REF!</f>
        <v>#REF!</v>
      </c>
      <c r="V182" s="72" t="e">
        <f>団体登録内容!#REF!</f>
        <v>#REF!</v>
      </c>
      <c r="W182" s="72" t="e">
        <f>団体登録内容!#REF!</f>
        <v>#REF!</v>
      </c>
      <c r="X182" s="72" t="e">
        <f>団体登録内容!#REF!</f>
        <v>#REF!</v>
      </c>
      <c r="Y182" s="72" t="e">
        <f>団体登録内容!#REF!</f>
        <v>#REF!</v>
      </c>
      <c r="Z182" s="72" t="e">
        <f>団体登録内容!#REF!</f>
        <v>#REF!</v>
      </c>
      <c r="AA182" s="72" t="e">
        <f>団体登録内容!#REF!</f>
        <v>#REF!</v>
      </c>
      <c r="AB182" s="72" t="e">
        <f>団体登録内容!#REF!</f>
        <v>#REF!</v>
      </c>
      <c r="AC182" s="72" t="e">
        <f>団体登録内容!#REF!</f>
        <v>#REF!</v>
      </c>
      <c r="AD182" s="72" t="e">
        <f>団体登録内容!#REF!</f>
        <v>#REF!</v>
      </c>
      <c r="AE182" s="72" t="e">
        <f>団体登録内容!#REF!</f>
        <v>#REF!</v>
      </c>
      <c r="AF182" s="72" t="e">
        <f>団体登録内容!#REF!</f>
        <v>#REF!</v>
      </c>
      <c r="AG182" s="72" t="e">
        <f>団体登録内容!#REF!</f>
        <v>#REF!</v>
      </c>
      <c r="AH182" s="72" t="e">
        <f>団体登録内容!#REF!</f>
        <v>#REF!</v>
      </c>
      <c r="AI182" s="72" t="e">
        <f>団体登録内容!#REF!</f>
        <v>#REF!</v>
      </c>
      <c r="AJ182" s="72" t="e">
        <f>団体登録内容!#REF!</f>
        <v>#REF!</v>
      </c>
      <c r="AK182" s="72" t="e">
        <f>団体登録内容!#REF!</f>
        <v>#REF!</v>
      </c>
      <c r="AL182" s="72" t="e">
        <f>団体登録内容!#REF!</f>
        <v>#REF!</v>
      </c>
      <c r="AM182" s="72" t="e">
        <f>団体登録内容!#REF!</f>
        <v>#REF!</v>
      </c>
      <c r="AN182" s="72" t="e">
        <f>団体登録内容!#REF!</f>
        <v>#REF!</v>
      </c>
      <c r="AO182" s="72" t="e">
        <f>団体登録内容!#REF!</f>
        <v>#REF!</v>
      </c>
      <c r="AP182" s="72" t="e">
        <f>団体登録内容!#REF!</f>
        <v>#REF!</v>
      </c>
      <c r="AQ182" s="72" t="e">
        <f>団体登録内容!#REF!</f>
        <v>#REF!</v>
      </c>
      <c r="AR182" s="72" t="e">
        <f>団体登録内容!#REF!</f>
        <v>#REF!</v>
      </c>
      <c r="AS182" s="72" t="e">
        <f>団体登録内容!#REF!</f>
        <v>#REF!</v>
      </c>
      <c r="AT182" s="72" t="e">
        <f>団体登録内容!#REF!</f>
        <v>#REF!</v>
      </c>
      <c r="AU182" s="72" t="e">
        <f>団体登録内容!#REF!</f>
        <v>#REF!</v>
      </c>
      <c r="AV182" s="72" t="e">
        <f>団体登録内容!#REF!</f>
        <v>#REF!</v>
      </c>
      <c r="AW182" s="72" t="e">
        <f>団体登録内容!#REF!</f>
        <v>#REF!</v>
      </c>
      <c r="AX182" s="72" t="e">
        <f>団体登録内容!#REF!</f>
        <v>#REF!</v>
      </c>
      <c r="AY182" s="72" t="e">
        <f>団体登録内容!#REF!</f>
        <v>#REF!</v>
      </c>
      <c r="AZ182" s="72" t="e">
        <f>団体登録内容!#REF!</f>
        <v>#REF!</v>
      </c>
      <c r="BA182" s="72" t="e">
        <f>団体登録内容!#REF!</f>
        <v>#REF!</v>
      </c>
      <c r="BB182" s="72" t="e">
        <f>団体登録内容!#REF!</f>
        <v>#REF!</v>
      </c>
      <c r="BC182" s="72" t="e">
        <f>団体登録内容!#REF!</f>
        <v>#REF!</v>
      </c>
      <c r="BD182" s="72" t="e">
        <f>団体登録内容!#REF!</f>
        <v>#REF!</v>
      </c>
      <c r="BE182" s="72" t="e">
        <f>団体登録内容!#REF!</f>
        <v>#REF!</v>
      </c>
    </row>
    <row r="183" spans="1:57" x14ac:dyDescent="0.15">
      <c r="A183" s="72" t="e">
        <f>団体登録内容!#REF!</f>
        <v>#REF!</v>
      </c>
      <c r="B183" s="72" t="e">
        <f>団体登録内容!#REF!</f>
        <v>#REF!</v>
      </c>
      <c r="C183" s="72" t="e">
        <f>団体登録内容!#REF!</f>
        <v>#REF!</v>
      </c>
      <c r="D183" s="72" t="e">
        <f>団体登録内容!#REF!</f>
        <v>#REF!</v>
      </c>
      <c r="E183" s="72" t="e">
        <f>団体登録内容!#REF!</f>
        <v>#REF!</v>
      </c>
      <c r="F183" s="72" t="e">
        <f>団体登録内容!#REF!</f>
        <v>#REF!</v>
      </c>
      <c r="G183" s="72" t="e">
        <f>団体登録内容!#REF!</f>
        <v>#REF!</v>
      </c>
      <c r="H183" s="72" t="e">
        <f>団体登録内容!#REF!</f>
        <v>#REF!</v>
      </c>
      <c r="I183" s="72" t="e">
        <f>団体登録内容!#REF!</f>
        <v>#REF!</v>
      </c>
      <c r="J183" s="72" t="e">
        <f>団体登録内容!#REF!</f>
        <v>#REF!</v>
      </c>
      <c r="K183" s="72" t="e">
        <f>団体登録内容!#REF!</f>
        <v>#REF!</v>
      </c>
      <c r="L183" s="72" t="e">
        <f>団体登録内容!#REF!</f>
        <v>#REF!</v>
      </c>
      <c r="M183" s="72" t="e">
        <f>団体登録内容!#REF!</f>
        <v>#REF!</v>
      </c>
      <c r="N183" s="72" t="e">
        <f>団体登録内容!#REF!</f>
        <v>#REF!</v>
      </c>
      <c r="O183" s="72" t="e">
        <f>団体登録内容!#REF!</f>
        <v>#REF!</v>
      </c>
      <c r="P183" s="72" t="e">
        <f>団体登録内容!#REF!</f>
        <v>#REF!</v>
      </c>
      <c r="Q183" s="72" t="e">
        <f>団体登録内容!#REF!</f>
        <v>#REF!</v>
      </c>
      <c r="R183" s="72" t="e">
        <f>団体登録内容!#REF!</f>
        <v>#REF!</v>
      </c>
      <c r="S183" s="72" t="e">
        <f>団体登録内容!#REF!</f>
        <v>#REF!</v>
      </c>
      <c r="T183" s="72" t="e">
        <f>団体登録内容!#REF!</f>
        <v>#REF!</v>
      </c>
      <c r="U183" s="72" t="e">
        <f>団体登録内容!#REF!</f>
        <v>#REF!</v>
      </c>
      <c r="V183" s="72" t="e">
        <f>団体登録内容!#REF!</f>
        <v>#REF!</v>
      </c>
      <c r="W183" s="72" t="e">
        <f>団体登録内容!#REF!</f>
        <v>#REF!</v>
      </c>
      <c r="X183" s="72" t="e">
        <f>団体登録内容!#REF!</f>
        <v>#REF!</v>
      </c>
      <c r="Y183" s="72" t="e">
        <f>団体登録内容!#REF!</f>
        <v>#REF!</v>
      </c>
      <c r="Z183" s="72" t="e">
        <f>団体登録内容!#REF!</f>
        <v>#REF!</v>
      </c>
      <c r="AA183" s="72" t="e">
        <f>団体登録内容!#REF!</f>
        <v>#REF!</v>
      </c>
      <c r="AB183" s="72" t="e">
        <f>団体登録内容!#REF!</f>
        <v>#REF!</v>
      </c>
      <c r="AC183" s="72" t="e">
        <f>団体登録内容!#REF!</f>
        <v>#REF!</v>
      </c>
      <c r="AD183" s="72" t="e">
        <f>団体登録内容!#REF!</f>
        <v>#REF!</v>
      </c>
      <c r="AE183" s="72" t="e">
        <f>団体登録内容!#REF!</f>
        <v>#REF!</v>
      </c>
      <c r="AF183" s="72" t="e">
        <f>団体登録内容!#REF!</f>
        <v>#REF!</v>
      </c>
      <c r="AG183" s="72" t="e">
        <f>団体登録内容!#REF!</f>
        <v>#REF!</v>
      </c>
      <c r="AH183" s="72" t="e">
        <f>団体登録内容!#REF!</f>
        <v>#REF!</v>
      </c>
      <c r="AI183" s="72" t="e">
        <f>団体登録内容!#REF!</f>
        <v>#REF!</v>
      </c>
      <c r="AJ183" s="72" t="e">
        <f>団体登録内容!#REF!</f>
        <v>#REF!</v>
      </c>
      <c r="AK183" s="72" t="e">
        <f>団体登録内容!#REF!</f>
        <v>#REF!</v>
      </c>
      <c r="AL183" s="72" t="e">
        <f>団体登録内容!#REF!</f>
        <v>#REF!</v>
      </c>
      <c r="AM183" s="72" t="e">
        <f>団体登録内容!#REF!</f>
        <v>#REF!</v>
      </c>
      <c r="AN183" s="72" t="e">
        <f>団体登録内容!#REF!</f>
        <v>#REF!</v>
      </c>
      <c r="AO183" s="72" t="e">
        <f>団体登録内容!#REF!</f>
        <v>#REF!</v>
      </c>
      <c r="AP183" s="72" t="e">
        <f>団体登録内容!#REF!</f>
        <v>#REF!</v>
      </c>
      <c r="AQ183" s="72" t="e">
        <f>団体登録内容!#REF!</f>
        <v>#REF!</v>
      </c>
      <c r="AR183" s="72" t="e">
        <f>団体登録内容!#REF!</f>
        <v>#REF!</v>
      </c>
      <c r="AS183" s="72" t="e">
        <f>団体登録内容!#REF!</f>
        <v>#REF!</v>
      </c>
      <c r="AT183" s="72" t="e">
        <f>団体登録内容!#REF!</f>
        <v>#REF!</v>
      </c>
      <c r="AU183" s="72" t="e">
        <f>団体登録内容!#REF!</f>
        <v>#REF!</v>
      </c>
      <c r="AV183" s="72" t="e">
        <f>団体登録内容!#REF!</f>
        <v>#REF!</v>
      </c>
      <c r="AW183" s="72" t="e">
        <f>団体登録内容!#REF!</f>
        <v>#REF!</v>
      </c>
      <c r="AX183" s="72" t="e">
        <f>団体登録内容!#REF!</f>
        <v>#REF!</v>
      </c>
      <c r="AY183" s="72" t="e">
        <f>団体登録内容!#REF!</f>
        <v>#REF!</v>
      </c>
      <c r="AZ183" s="72" t="e">
        <f>団体登録内容!#REF!</f>
        <v>#REF!</v>
      </c>
      <c r="BA183" s="72" t="e">
        <f>団体登録内容!#REF!</f>
        <v>#REF!</v>
      </c>
      <c r="BB183" s="72" t="e">
        <f>団体登録内容!#REF!</f>
        <v>#REF!</v>
      </c>
      <c r="BC183" s="72" t="e">
        <f>団体登録内容!#REF!</f>
        <v>#REF!</v>
      </c>
      <c r="BD183" s="72" t="e">
        <f>団体登録内容!#REF!</f>
        <v>#REF!</v>
      </c>
      <c r="BE183" s="72" t="e">
        <f>団体登録内容!#REF!</f>
        <v>#REF!</v>
      </c>
    </row>
    <row r="184" spans="1:57" x14ac:dyDescent="0.15">
      <c r="A184" s="72" t="e">
        <f>団体登録内容!#REF!</f>
        <v>#REF!</v>
      </c>
      <c r="B184" s="72" t="e">
        <f>団体登録内容!#REF!</f>
        <v>#REF!</v>
      </c>
      <c r="C184" s="72" t="e">
        <f>団体登録内容!#REF!</f>
        <v>#REF!</v>
      </c>
      <c r="D184" s="72" t="e">
        <f>団体登録内容!#REF!</f>
        <v>#REF!</v>
      </c>
      <c r="E184" s="72" t="e">
        <f>団体登録内容!#REF!</f>
        <v>#REF!</v>
      </c>
      <c r="F184" s="72" t="e">
        <f>団体登録内容!#REF!</f>
        <v>#REF!</v>
      </c>
      <c r="G184" s="72" t="e">
        <f>団体登録内容!#REF!</f>
        <v>#REF!</v>
      </c>
      <c r="H184" s="72" t="e">
        <f>団体登録内容!#REF!</f>
        <v>#REF!</v>
      </c>
      <c r="I184" s="72" t="e">
        <f>団体登録内容!#REF!</f>
        <v>#REF!</v>
      </c>
      <c r="J184" s="72" t="e">
        <f>団体登録内容!#REF!</f>
        <v>#REF!</v>
      </c>
      <c r="K184" s="72" t="e">
        <f>団体登録内容!#REF!</f>
        <v>#REF!</v>
      </c>
      <c r="L184" s="72" t="e">
        <f>団体登録内容!#REF!</f>
        <v>#REF!</v>
      </c>
      <c r="M184" s="72" t="e">
        <f>団体登録内容!#REF!</f>
        <v>#REF!</v>
      </c>
      <c r="N184" s="72" t="e">
        <f>団体登録内容!#REF!</f>
        <v>#REF!</v>
      </c>
      <c r="O184" s="72" t="e">
        <f>団体登録内容!#REF!</f>
        <v>#REF!</v>
      </c>
      <c r="P184" s="72" t="e">
        <f>団体登録内容!#REF!</f>
        <v>#REF!</v>
      </c>
      <c r="Q184" s="72" t="e">
        <f>団体登録内容!#REF!</f>
        <v>#REF!</v>
      </c>
      <c r="R184" s="72" t="e">
        <f>団体登録内容!#REF!</f>
        <v>#REF!</v>
      </c>
      <c r="S184" s="72" t="e">
        <f>団体登録内容!#REF!</f>
        <v>#REF!</v>
      </c>
      <c r="T184" s="72" t="e">
        <f>団体登録内容!#REF!</f>
        <v>#REF!</v>
      </c>
      <c r="U184" s="72" t="e">
        <f>団体登録内容!#REF!</f>
        <v>#REF!</v>
      </c>
      <c r="V184" s="72" t="e">
        <f>団体登録内容!#REF!</f>
        <v>#REF!</v>
      </c>
      <c r="W184" s="72" t="e">
        <f>団体登録内容!#REF!</f>
        <v>#REF!</v>
      </c>
      <c r="X184" s="72" t="e">
        <f>団体登録内容!#REF!</f>
        <v>#REF!</v>
      </c>
      <c r="Y184" s="72" t="e">
        <f>団体登録内容!#REF!</f>
        <v>#REF!</v>
      </c>
      <c r="Z184" s="72" t="e">
        <f>団体登録内容!#REF!</f>
        <v>#REF!</v>
      </c>
      <c r="AA184" s="72" t="e">
        <f>団体登録内容!#REF!</f>
        <v>#REF!</v>
      </c>
      <c r="AB184" s="72" t="e">
        <f>団体登録内容!#REF!</f>
        <v>#REF!</v>
      </c>
      <c r="AC184" s="72" t="e">
        <f>団体登録内容!#REF!</f>
        <v>#REF!</v>
      </c>
      <c r="AD184" s="72" t="e">
        <f>団体登録内容!#REF!</f>
        <v>#REF!</v>
      </c>
      <c r="AE184" s="72" t="e">
        <f>団体登録内容!#REF!</f>
        <v>#REF!</v>
      </c>
      <c r="AF184" s="72" t="e">
        <f>団体登録内容!#REF!</f>
        <v>#REF!</v>
      </c>
      <c r="AG184" s="72" t="e">
        <f>団体登録内容!#REF!</f>
        <v>#REF!</v>
      </c>
      <c r="AH184" s="72" t="e">
        <f>団体登録内容!#REF!</f>
        <v>#REF!</v>
      </c>
      <c r="AI184" s="72" t="e">
        <f>団体登録内容!#REF!</f>
        <v>#REF!</v>
      </c>
      <c r="AJ184" s="72" t="e">
        <f>団体登録内容!#REF!</f>
        <v>#REF!</v>
      </c>
      <c r="AK184" s="72" t="e">
        <f>団体登録内容!#REF!</f>
        <v>#REF!</v>
      </c>
      <c r="AL184" s="72" t="e">
        <f>団体登録内容!#REF!</f>
        <v>#REF!</v>
      </c>
      <c r="AM184" s="72" t="e">
        <f>団体登録内容!#REF!</f>
        <v>#REF!</v>
      </c>
      <c r="AN184" s="72" t="e">
        <f>団体登録内容!#REF!</f>
        <v>#REF!</v>
      </c>
      <c r="AO184" s="72" t="e">
        <f>団体登録内容!#REF!</f>
        <v>#REF!</v>
      </c>
      <c r="AP184" s="72" t="e">
        <f>団体登録内容!#REF!</f>
        <v>#REF!</v>
      </c>
      <c r="AQ184" s="72" t="e">
        <f>団体登録内容!#REF!</f>
        <v>#REF!</v>
      </c>
      <c r="AR184" s="72" t="e">
        <f>団体登録内容!#REF!</f>
        <v>#REF!</v>
      </c>
      <c r="AS184" s="72" t="e">
        <f>団体登録内容!#REF!</f>
        <v>#REF!</v>
      </c>
      <c r="AT184" s="72" t="e">
        <f>団体登録内容!#REF!</f>
        <v>#REF!</v>
      </c>
      <c r="AU184" s="72" t="e">
        <f>団体登録内容!#REF!</f>
        <v>#REF!</v>
      </c>
      <c r="AV184" s="72" t="e">
        <f>団体登録内容!#REF!</f>
        <v>#REF!</v>
      </c>
      <c r="AW184" s="72" t="e">
        <f>団体登録内容!#REF!</f>
        <v>#REF!</v>
      </c>
      <c r="AX184" s="72" t="e">
        <f>団体登録内容!#REF!</f>
        <v>#REF!</v>
      </c>
      <c r="AY184" s="72" t="e">
        <f>団体登録内容!#REF!</f>
        <v>#REF!</v>
      </c>
      <c r="AZ184" s="72" t="e">
        <f>団体登録内容!#REF!</f>
        <v>#REF!</v>
      </c>
      <c r="BA184" s="72" t="e">
        <f>団体登録内容!#REF!</f>
        <v>#REF!</v>
      </c>
      <c r="BB184" s="72" t="e">
        <f>団体登録内容!#REF!</f>
        <v>#REF!</v>
      </c>
      <c r="BC184" s="72" t="e">
        <f>団体登録内容!#REF!</f>
        <v>#REF!</v>
      </c>
      <c r="BD184" s="72" t="e">
        <f>団体登録内容!#REF!</f>
        <v>#REF!</v>
      </c>
      <c r="BE184" s="72" t="e">
        <f>団体登録内容!#REF!</f>
        <v>#REF!</v>
      </c>
    </row>
    <row r="185" spans="1:57" x14ac:dyDescent="0.15">
      <c r="A185" s="72" t="e">
        <f>団体登録内容!#REF!</f>
        <v>#REF!</v>
      </c>
      <c r="B185" s="72" t="e">
        <f>団体登録内容!#REF!</f>
        <v>#REF!</v>
      </c>
      <c r="C185" s="72" t="e">
        <f>団体登録内容!#REF!</f>
        <v>#REF!</v>
      </c>
      <c r="D185" s="72" t="e">
        <f>団体登録内容!#REF!</f>
        <v>#REF!</v>
      </c>
      <c r="E185" s="72" t="e">
        <f>団体登録内容!#REF!</f>
        <v>#REF!</v>
      </c>
      <c r="F185" s="72" t="e">
        <f>団体登録内容!#REF!</f>
        <v>#REF!</v>
      </c>
      <c r="G185" s="72" t="e">
        <f>団体登録内容!#REF!</f>
        <v>#REF!</v>
      </c>
      <c r="H185" s="72" t="e">
        <f>団体登録内容!#REF!</f>
        <v>#REF!</v>
      </c>
      <c r="I185" s="72" t="e">
        <f>団体登録内容!#REF!</f>
        <v>#REF!</v>
      </c>
      <c r="J185" s="72" t="e">
        <f>団体登録内容!#REF!</f>
        <v>#REF!</v>
      </c>
      <c r="K185" s="72" t="e">
        <f>団体登録内容!#REF!</f>
        <v>#REF!</v>
      </c>
      <c r="L185" s="72" t="e">
        <f>団体登録内容!#REF!</f>
        <v>#REF!</v>
      </c>
      <c r="M185" s="72" t="e">
        <f>団体登録内容!#REF!</f>
        <v>#REF!</v>
      </c>
      <c r="N185" s="72" t="e">
        <f>団体登録内容!#REF!</f>
        <v>#REF!</v>
      </c>
      <c r="O185" s="72" t="e">
        <f>団体登録内容!#REF!</f>
        <v>#REF!</v>
      </c>
      <c r="P185" s="72" t="e">
        <f>団体登録内容!#REF!</f>
        <v>#REF!</v>
      </c>
      <c r="Q185" s="72" t="e">
        <f>団体登録内容!#REF!</f>
        <v>#REF!</v>
      </c>
      <c r="R185" s="72" t="e">
        <f>団体登録内容!#REF!</f>
        <v>#REF!</v>
      </c>
      <c r="S185" s="72" t="e">
        <f>団体登録内容!#REF!</f>
        <v>#REF!</v>
      </c>
      <c r="T185" s="72" t="e">
        <f>団体登録内容!#REF!</f>
        <v>#REF!</v>
      </c>
      <c r="U185" s="72" t="e">
        <f>団体登録内容!#REF!</f>
        <v>#REF!</v>
      </c>
      <c r="V185" s="72" t="e">
        <f>団体登録内容!#REF!</f>
        <v>#REF!</v>
      </c>
      <c r="W185" s="72" t="e">
        <f>団体登録内容!#REF!</f>
        <v>#REF!</v>
      </c>
      <c r="X185" s="72" t="e">
        <f>団体登録内容!#REF!</f>
        <v>#REF!</v>
      </c>
      <c r="Y185" s="72" t="e">
        <f>団体登録内容!#REF!</f>
        <v>#REF!</v>
      </c>
      <c r="Z185" s="72" t="e">
        <f>団体登録内容!#REF!</f>
        <v>#REF!</v>
      </c>
      <c r="AA185" s="72" t="e">
        <f>団体登録内容!#REF!</f>
        <v>#REF!</v>
      </c>
      <c r="AB185" s="72" t="e">
        <f>団体登録内容!#REF!</f>
        <v>#REF!</v>
      </c>
      <c r="AC185" s="72" t="e">
        <f>団体登録内容!#REF!</f>
        <v>#REF!</v>
      </c>
      <c r="AD185" s="72" t="e">
        <f>団体登録内容!#REF!</f>
        <v>#REF!</v>
      </c>
      <c r="AE185" s="72" t="e">
        <f>団体登録内容!#REF!</f>
        <v>#REF!</v>
      </c>
      <c r="AF185" s="72" t="e">
        <f>団体登録内容!#REF!</f>
        <v>#REF!</v>
      </c>
      <c r="AG185" s="72" t="e">
        <f>団体登録内容!#REF!</f>
        <v>#REF!</v>
      </c>
      <c r="AH185" s="72" t="e">
        <f>団体登録内容!#REF!</f>
        <v>#REF!</v>
      </c>
      <c r="AI185" s="72" t="e">
        <f>団体登録内容!#REF!</f>
        <v>#REF!</v>
      </c>
      <c r="AJ185" s="72" t="e">
        <f>団体登録内容!#REF!</f>
        <v>#REF!</v>
      </c>
      <c r="AK185" s="72" t="e">
        <f>団体登録内容!#REF!</f>
        <v>#REF!</v>
      </c>
      <c r="AL185" s="72" t="e">
        <f>団体登録内容!#REF!</f>
        <v>#REF!</v>
      </c>
      <c r="AM185" s="72" t="e">
        <f>団体登録内容!#REF!</f>
        <v>#REF!</v>
      </c>
      <c r="AN185" s="72" t="e">
        <f>団体登録内容!#REF!</f>
        <v>#REF!</v>
      </c>
      <c r="AO185" s="72" t="e">
        <f>団体登録内容!#REF!</f>
        <v>#REF!</v>
      </c>
      <c r="AP185" s="72" t="e">
        <f>団体登録内容!#REF!</f>
        <v>#REF!</v>
      </c>
      <c r="AQ185" s="72" t="e">
        <f>団体登録内容!#REF!</f>
        <v>#REF!</v>
      </c>
      <c r="AR185" s="72" t="e">
        <f>団体登録内容!#REF!</f>
        <v>#REF!</v>
      </c>
      <c r="AS185" s="72" t="e">
        <f>団体登録内容!#REF!</f>
        <v>#REF!</v>
      </c>
      <c r="AT185" s="72" t="e">
        <f>団体登録内容!#REF!</f>
        <v>#REF!</v>
      </c>
      <c r="AU185" s="72" t="e">
        <f>団体登録内容!#REF!</f>
        <v>#REF!</v>
      </c>
      <c r="AV185" s="72" t="e">
        <f>団体登録内容!#REF!</f>
        <v>#REF!</v>
      </c>
      <c r="AW185" s="72" t="e">
        <f>団体登録内容!#REF!</f>
        <v>#REF!</v>
      </c>
      <c r="AX185" s="72" t="e">
        <f>団体登録内容!#REF!</f>
        <v>#REF!</v>
      </c>
      <c r="AY185" s="72" t="e">
        <f>団体登録内容!#REF!</f>
        <v>#REF!</v>
      </c>
      <c r="AZ185" s="72" t="e">
        <f>団体登録内容!#REF!</f>
        <v>#REF!</v>
      </c>
      <c r="BA185" s="72" t="e">
        <f>団体登録内容!#REF!</f>
        <v>#REF!</v>
      </c>
      <c r="BB185" s="72" t="e">
        <f>団体登録内容!#REF!</f>
        <v>#REF!</v>
      </c>
      <c r="BC185" s="72" t="e">
        <f>団体登録内容!#REF!</f>
        <v>#REF!</v>
      </c>
      <c r="BD185" s="72" t="e">
        <f>団体登録内容!#REF!</f>
        <v>#REF!</v>
      </c>
      <c r="BE185" s="72" t="e">
        <f>団体登録内容!#REF!</f>
        <v>#REF!</v>
      </c>
    </row>
    <row r="186" spans="1:57" x14ac:dyDescent="0.15">
      <c r="A186" s="72" t="e">
        <f>団体登録内容!#REF!</f>
        <v>#REF!</v>
      </c>
      <c r="B186" s="72" t="e">
        <f>団体登録内容!#REF!</f>
        <v>#REF!</v>
      </c>
      <c r="C186" s="72" t="e">
        <f>団体登録内容!#REF!</f>
        <v>#REF!</v>
      </c>
      <c r="D186" s="72" t="e">
        <f>団体登録内容!#REF!</f>
        <v>#REF!</v>
      </c>
      <c r="E186" s="72" t="e">
        <f>団体登録内容!#REF!</f>
        <v>#REF!</v>
      </c>
      <c r="F186" s="72" t="e">
        <f>団体登録内容!#REF!</f>
        <v>#REF!</v>
      </c>
      <c r="G186" s="72" t="e">
        <f>団体登録内容!#REF!</f>
        <v>#REF!</v>
      </c>
      <c r="H186" s="72" t="e">
        <f>団体登録内容!#REF!</f>
        <v>#REF!</v>
      </c>
      <c r="I186" s="72" t="e">
        <f>団体登録内容!#REF!</f>
        <v>#REF!</v>
      </c>
      <c r="J186" s="72" t="e">
        <f>団体登録内容!#REF!</f>
        <v>#REF!</v>
      </c>
      <c r="K186" s="72" t="e">
        <f>団体登録内容!#REF!</f>
        <v>#REF!</v>
      </c>
      <c r="L186" s="72" t="e">
        <f>団体登録内容!#REF!</f>
        <v>#REF!</v>
      </c>
      <c r="M186" s="72" t="e">
        <f>団体登録内容!#REF!</f>
        <v>#REF!</v>
      </c>
      <c r="N186" s="72" t="e">
        <f>団体登録内容!#REF!</f>
        <v>#REF!</v>
      </c>
      <c r="O186" s="72" t="e">
        <f>団体登録内容!#REF!</f>
        <v>#REF!</v>
      </c>
      <c r="P186" s="72" t="e">
        <f>団体登録内容!#REF!</f>
        <v>#REF!</v>
      </c>
      <c r="Q186" s="72" t="e">
        <f>団体登録内容!#REF!</f>
        <v>#REF!</v>
      </c>
      <c r="R186" s="72" t="e">
        <f>団体登録内容!#REF!</f>
        <v>#REF!</v>
      </c>
      <c r="S186" s="72" t="e">
        <f>団体登録内容!#REF!</f>
        <v>#REF!</v>
      </c>
      <c r="T186" s="72" t="e">
        <f>団体登録内容!#REF!</f>
        <v>#REF!</v>
      </c>
      <c r="U186" s="72" t="e">
        <f>団体登録内容!#REF!</f>
        <v>#REF!</v>
      </c>
      <c r="V186" s="72" t="e">
        <f>団体登録内容!#REF!</f>
        <v>#REF!</v>
      </c>
      <c r="W186" s="72" t="e">
        <f>団体登録内容!#REF!</f>
        <v>#REF!</v>
      </c>
      <c r="X186" s="72" t="e">
        <f>団体登録内容!#REF!</f>
        <v>#REF!</v>
      </c>
      <c r="Y186" s="72" t="e">
        <f>団体登録内容!#REF!</f>
        <v>#REF!</v>
      </c>
      <c r="Z186" s="72" t="e">
        <f>団体登録内容!#REF!</f>
        <v>#REF!</v>
      </c>
      <c r="AA186" s="72" t="e">
        <f>団体登録内容!#REF!</f>
        <v>#REF!</v>
      </c>
      <c r="AB186" s="72" t="e">
        <f>団体登録内容!#REF!</f>
        <v>#REF!</v>
      </c>
      <c r="AC186" s="72" t="e">
        <f>団体登録内容!#REF!</f>
        <v>#REF!</v>
      </c>
      <c r="AD186" s="72" t="e">
        <f>団体登録内容!#REF!</f>
        <v>#REF!</v>
      </c>
      <c r="AE186" s="72" t="e">
        <f>団体登録内容!#REF!</f>
        <v>#REF!</v>
      </c>
      <c r="AF186" s="72" t="e">
        <f>団体登録内容!#REF!</f>
        <v>#REF!</v>
      </c>
      <c r="AG186" s="72" t="e">
        <f>団体登録内容!#REF!</f>
        <v>#REF!</v>
      </c>
      <c r="AH186" s="72" t="e">
        <f>団体登録内容!#REF!</f>
        <v>#REF!</v>
      </c>
      <c r="AI186" s="72" t="e">
        <f>団体登録内容!#REF!</f>
        <v>#REF!</v>
      </c>
      <c r="AJ186" s="72" t="e">
        <f>団体登録内容!#REF!</f>
        <v>#REF!</v>
      </c>
      <c r="AK186" s="72" t="e">
        <f>団体登録内容!#REF!</f>
        <v>#REF!</v>
      </c>
      <c r="AL186" s="72" t="e">
        <f>団体登録内容!#REF!</f>
        <v>#REF!</v>
      </c>
      <c r="AM186" s="72" t="e">
        <f>団体登録内容!#REF!</f>
        <v>#REF!</v>
      </c>
      <c r="AN186" s="72" t="e">
        <f>団体登録内容!#REF!</f>
        <v>#REF!</v>
      </c>
      <c r="AO186" s="72" t="e">
        <f>団体登録内容!#REF!</f>
        <v>#REF!</v>
      </c>
      <c r="AP186" s="72" t="e">
        <f>団体登録内容!#REF!</f>
        <v>#REF!</v>
      </c>
      <c r="AQ186" s="72" t="e">
        <f>団体登録内容!#REF!</f>
        <v>#REF!</v>
      </c>
      <c r="AR186" s="72" t="e">
        <f>団体登録内容!#REF!</f>
        <v>#REF!</v>
      </c>
      <c r="AS186" s="72" t="e">
        <f>団体登録内容!#REF!</f>
        <v>#REF!</v>
      </c>
      <c r="AT186" s="72" t="e">
        <f>団体登録内容!#REF!</f>
        <v>#REF!</v>
      </c>
      <c r="AU186" s="72" t="e">
        <f>団体登録内容!#REF!</f>
        <v>#REF!</v>
      </c>
      <c r="AV186" s="72" t="e">
        <f>団体登録内容!#REF!</f>
        <v>#REF!</v>
      </c>
      <c r="AW186" s="72" t="e">
        <f>団体登録内容!#REF!</f>
        <v>#REF!</v>
      </c>
      <c r="AX186" s="72" t="e">
        <f>団体登録内容!#REF!</f>
        <v>#REF!</v>
      </c>
      <c r="AY186" s="72" t="e">
        <f>団体登録内容!#REF!</f>
        <v>#REF!</v>
      </c>
      <c r="AZ186" s="72" t="e">
        <f>団体登録内容!#REF!</f>
        <v>#REF!</v>
      </c>
      <c r="BA186" s="72" t="e">
        <f>団体登録内容!#REF!</f>
        <v>#REF!</v>
      </c>
      <c r="BB186" s="72" t="e">
        <f>団体登録内容!#REF!</f>
        <v>#REF!</v>
      </c>
      <c r="BC186" s="72" t="e">
        <f>団体登録内容!#REF!</f>
        <v>#REF!</v>
      </c>
      <c r="BD186" s="72" t="e">
        <f>団体登録内容!#REF!</f>
        <v>#REF!</v>
      </c>
      <c r="BE186" s="72" t="e">
        <f>団体登録内容!#REF!</f>
        <v>#REF!</v>
      </c>
    </row>
    <row r="187" spans="1:57" x14ac:dyDescent="0.15">
      <c r="A187" s="72" t="e">
        <f>団体登録内容!#REF!</f>
        <v>#REF!</v>
      </c>
      <c r="B187" s="72" t="e">
        <f>団体登録内容!#REF!</f>
        <v>#REF!</v>
      </c>
      <c r="C187" s="72" t="e">
        <f>団体登録内容!#REF!</f>
        <v>#REF!</v>
      </c>
      <c r="D187" s="72" t="e">
        <f>団体登録内容!#REF!</f>
        <v>#REF!</v>
      </c>
      <c r="E187" s="72" t="e">
        <f>団体登録内容!#REF!</f>
        <v>#REF!</v>
      </c>
      <c r="F187" s="72" t="e">
        <f>団体登録内容!#REF!</f>
        <v>#REF!</v>
      </c>
      <c r="G187" s="72" t="e">
        <f>団体登録内容!#REF!</f>
        <v>#REF!</v>
      </c>
      <c r="H187" s="72" t="e">
        <f>団体登録内容!#REF!</f>
        <v>#REF!</v>
      </c>
      <c r="I187" s="72" t="e">
        <f>団体登録内容!#REF!</f>
        <v>#REF!</v>
      </c>
      <c r="J187" s="72" t="e">
        <f>団体登録内容!#REF!</f>
        <v>#REF!</v>
      </c>
      <c r="K187" s="72" t="e">
        <f>団体登録内容!#REF!</f>
        <v>#REF!</v>
      </c>
      <c r="L187" s="72" t="e">
        <f>団体登録内容!#REF!</f>
        <v>#REF!</v>
      </c>
      <c r="M187" s="72" t="e">
        <f>団体登録内容!#REF!</f>
        <v>#REF!</v>
      </c>
      <c r="N187" s="72" t="e">
        <f>団体登録内容!#REF!</f>
        <v>#REF!</v>
      </c>
      <c r="O187" s="72" t="e">
        <f>団体登録内容!#REF!</f>
        <v>#REF!</v>
      </c>
      <c r="P187" s="72" t="e">
        <f>団体登録内容!#REF!</f>
        <v>#REF!</v>
      </c>
      <c r="Q187" s="72" t="e">
        <f>団体登録内容!#REF!</f>
        <v>#REF!</v>
      </c>
      <c r="R187" s="72" t="e">
        <f>団体登録内容!#REF!</f>
        <v>#REF!</v>
      </c>
      <c r="S187" s="72" t="e">
        <f>団体登録内容!#REF!</f>
        <v>#REF!</v>
      </c>
      <c r="T187" s="72" t="e">
        <f>団体登録内容!#REF!</f>
        <v>#REF!</v>
      </c>
      <c r="U187" s="72" t="e">
        <f>団体登録内容!#REF!</f>
        <v>#REF!</v>
      </c>
      <c r="V187" s="72" t="e">
        <f>団体登録内容!#REF!</f>
        <v>#REF!</v>
      </c>
      <c r="W187" s="72" t="e">
        <f>団体登録内容!#REF!</f>
        <v>#REF!</v>
      </c>
      <c r="X187" s="72" t="e">
        <f>団体登録内容!#REF!</f>
        <v>#REF!</v>
      </c>
      <c r="Y187" s="72" t="e">
        <f>団体登録内容!#REF!</f>
        <v>#REF!</v>
      </c>
      <c r="Z187" s="72" t="e">
        <f>団体登録内容!#REF!</f>
        <v>#REF!</v>
      </c>
      <c r="AA187" s="72" t="e">
        <f>団体登録内容!#REF!</f>
        <v>#REF!</v>
      </c>
      <c r="AB187" s="72" t="e">
        <f>団体登録内容!#REF!</f>
        <v>#REF!</v>
      </c>
      <c r="AC187" s="72" t="e">
        <f>団体登録内容!#REF!</f>
        <v>#REF!</v>
      </c>
      <c r="AD187" s="72" t="e">
        <f>団体登録内容!#REF!</f>
        <v>#REF!</v>
      </c>
      <c r="AE187" s="72" t="e">
        <f>団体登録内容!#REF!</f>
        <v>#REF!</v>
      </c>
      <c r="AF187" s="72" t="e">
        <f>団体登録内容!#REF!</f>
        <v>#REF!</v>
      </c>
      <c r="AG187" s="72" t="e">
        <f>団体登録内容!#REF!</f>
        <v>#REF!</v>
      </c>
      <c r="AH187" s="72" t="e">
        <f>団体登録内容!#REF!</f>
        <v>#REF!</v>
      </c>
      <c r="AI187" s="72" t="e">
        <f>団体登録内容!#REF!</f>
        <v>#REF!</v>
      </c>
      <c r="AJ187" s="72" t="e">
        <f>団体登録内容!#REF!</f>
        <v>#REF!</v>
      </c>
      <c r="AK187" s="72" t="e">
        <f>団体登録内容!#REF!</f>
        <v>#REF!</v>
      </c>
      <c r="AL187" s="72" t="e">
        <f>団体登録内容!#REF!</f>
        <v>#REF!</v>
      </c>
      <c r="AM187" s="72" t="e">
        <f>団体登録内容!#REF!</f>
        <v>#REF!</v>
      </c>
      <c r="AN187" s="72" t="e">
        <f>団体登録内容!#REF!</f>
        <v>#REF!</v>
      </c>
      <c r="AO187" s="72" t="e">
        <f>団体登録内容!#REF!</f>
        <v>#REF!</v>
      </c>
      <c r="AP187" s="72" t="e">
        <f>団体登録内容!#REF!</f>
        <v>#REF!</v>
      </c>
      <c r="AQ187" s="72" t="e">
        <f>団体登録内容!#REF!</f>
        <v>#REF!</v>
      </c>
      <c r="AR187" s="72" t="e">
        <f>団体登録内容!#REF!</f>
        <v>#REF!</v>
      </c>
      <c r="AS187" s="72" t="e">
        <f>団体登録内容!#REF!</f>
        <v>#REF!</v>
      </c>
      <c r="AT187" s="72" t="e">
        <f>団体登録内容!#REF!</f>
        <v>#REF!</v>
      </c>
      <c r="AU187" s="72" t="e">
        <f>団体登録内容!#REF!</f>
        <v>#REF!</v>
      </c>
      <c r="AV187" s="72" t="e">
        <f>団体登録内容!#REF!</f>
        <v>#REF!</v>
      </c>
      <c r="AW187" s="72" t="e">
        <f>団体登録内容!#REF!</f>
        <v>#REF!</v>
      </c>
      <c r="AX187" s="72" t="e">
        <f>団体登録内容!#REF!</f>
        <v>#REF!</v>
      </c>
      <c r="AY187" s="72" t="e">
        <f>団体登録内容!#REF!</f>
        <v>#REF!</v>
      </c>
      <c r="AZ187" s="72" t="e">
        <f>団体登録内容!#REF!</f>
        <v>#REF!</v>
      </c>
      <c r="BA187" s="72" t="e">
        <f>団体登録内容!#REF!</f>
        <v>#REF!</v>
      </c>
      <c r="BB187" s="72" t="e">
        <f>団体登録内容!#REF!</f>
        <v>#REF!</v>
      </c>
      <c r="BC187" s="72" t="e">
        <f>団体登録内容!#REF!</f>
        <v>#REF!</v>
      </c>
      <c r="BD187" s="72" t="e">
        <f>団体登録内容!#REF!</f>
        <v>#REF!</v>
      </c>
      <c r="BE187" s="72" t="e">
        <f>団体登録内容!#REF!</f>
        <v>#REF!</v>
      </c>
    </row>
    <row r="188" spans="1:57" x14ac:dyDescent="0.15">
      <c r="A188" s="72" t="e">
        <f>団体登録内容!#REF!</f>
        <v>#REF!</v>
      </c>
      <c r="B188" s="72" t="e">
        <f>団体登録内容!#REF!</f>
        <v>#REF!</v>
      </c>
      <c r="C188" s="72" t="e">
        <f>団体登録内容!#REF!</f>
        <v>#REF!</v>
      </c>
      <c r="D188" s="72" t="e">
        <f>団体登録内容!#REF!</f>
        <v>#REF!</v>
      </c>
      <c r="E188" s="72" t="e">
        <f>団体登録内容!#REF!</f>
        <v>#REF!</v>
      </c>
      <c r="F188" s="72" t="e">
        <f>団体登録内容!#REF!</f>
        <v>#REF!</v>
      </c>
      <c r="G188" s="72" t="e">
        <f>団体登録内容!#REF!</f>
        <v>#REF!</v>
      </c>
      <c r="H188" s="72" t="e">
        <f>団体登録内容!#REF!</f>
        <v>#REF!</v>
      </c>
      <c r="I188" s="72" t="e">
        <f>団体登録内容!#REF!</f>
        <v>#REF!</v>
      </c>
      <c r="J188" s="72" t="e">
        <f>団体登録内容!#REF!</f>
        <v>#REF!</v>
      </c>
      <c r="K188" s="72" t="e">
        <f>団体登録内容!#REF!</f>
        <v>#REF!</v>
      </c>
      <c r="L188" s="72" t="e">
        <f>団体登録内容!#REF!</f>
        <v>#REF!</v>
      </c>
      <c r="M188" s="72" t="e">
        <f>団体登録内容!#REF!</f>
        <v>#REF!</v>
      </c>
      <c r="N188" s="72" t="e">
        <f>団体登録内容!#REF!</f>
        <v>#REF!</v>
      </c>
      <c r="O188" s="72" t="e">
        <f>団体登録内容!#REF!</f>
        <v>#REF!</v>
      </c>
      <c r="P188" s="72" t="e">
        <f>団体登録内容!#REF!</f>
        <v>#REF!</v>
      </c>
      <c r="Q188" s="72" t="e">
        <f>団体登録内容!#REF!</f>
        <v>#REF!</v>
      </c>
      <c r="R188" s="72" t="e">
        <f>団体登録内容!#REF!</f>
        <v>#REF!</v>
      </c>
      <c r="S188" s="72" t="e">
        <f>団体登録内容!#REF!</f>
        <v>#REF!</v>
      </c>
      <c r="T188" s="72" t="e">
        <f>団体登録内容!#REF!</f>
        <v>#REF!</v>
      </c>
      <c r="U188" s="72" t="e">
        <f>団体登録内容!#REF!</f>
        <v>#REF!</v>
      </c>
      <c r="V188" s="72" t="e">
        <f>団体登録内容!#REF!</f>
        <v>#REF!</v>
      </c>
      <c r="W188" s="72" t="e">
        <f>団体登録内容!#REF!</f>
        <v>#REF!</v>
      </c>
      <c r="X188" s="72" t="e">
        <f>団体登録内容!#REF!</f>
        <v>#REF!</v>
      </c>
      <c r="Y188" s="72" t="e">
        <f>団体登録内容!#REF!</f>
        <v>#REF!</v>
      </c>
      <c r="Z188" s="72" t="e">
        <f>団体登録内容!#REF!</f>
        <v>#REF!</v>
      </c>
      <c r="AA188" s="72" t="e">
        <f>団体登録内容!#REF!</f>
        <v>#REF!</v>
      </c>
      <c r="AB188" s="72" t="e">
        <f>団体登録内容!#REF!</f>
        <v>#REF!</v>
      </c>
      <c r="AC188" s="72" t="e">
        <f>団体登録内容!#REF!</f>
        <v>#REF!</v>
      </c>
      <c r="AD188" s="72" t="e">
        <f>団体登録内容!#REF!</f>
        <v>#REF!</v>
      </c>
      <c r="AE188" s="72" t="e">
        <f>団体登録内容!#REF!</f>
        <v>#REF!</v>
      </c>
      <c r="AF188" s="72" t="e">
        <f>団体登録内容!#REF!</f>
        <v>#REF!</v>
      </c>
      <c r="AG188" s="72" t="e">
        <f>団体登録内容!#REF!</f>
        <v>#REF!</v>
      </c>
      <c r="AH188" s="72" t="e">
        <f>団体登録内容!#REF!</f>
        <v>#REF!</v>
      </c>
      <c r="AI188" s="72" t="e">
        <f>団体登録内容!#REF!</f>
        <v>#REF!</v>
      </c>
      <c r="AJ188" s="72" t="e">
        <f>団体登録内容!#REF!</f>
        <v>#REF!</v>
      </c>
      <c r="AK188" s="72" t="e">
        <f>団体登録内容!#REF!</f>
        <v>#REF!</v>
      </c>
      <c r="AL188" s="72" t="e">
        <f>団体登録内容!#REF!</f>
        <v>#REF!</v>
      </c>
      <c r="AM188" s="72" t="e">
        <f>団体登録内容!#REF!</f>
        <v>#REF!</v>
      </c>
      <c r="AN188" s="72" t="e">
        <f>団体登録内容!#REF!</f>
        <v>#REF!</v>
      </c>
      <c r="AO188" s="72" t="e">
        <f>団体登録内容!#REF!</f>
        <v>#REF!</v>
      </c>
      <c r="AP188" s="72" t="e">
        <f>団体登録内容!#REF!</f>
        <v>#REF!</v>
      </c>
      <c r="AQ188" s="72" t="e">
        <f>団体登録内容!#REF!</f>
        <v>#REF!</v>
      </c>
      <c r="AR188" s="72" t="e">
        <f>団体登録内容!#REF!</f>
        <v>#REF!</v>
      </c>
      <c r="AS188" s="72" t="e">
        <f>団体登録内容!#REF!</f>
        <v>#REF!</v>
      </c>
      <c r="AT188" s="72" t="e">
        <f>団体登録内容!#REF!</f>
        <v>#REF!</v>
      </c>
      <c r="AU188" s="72" t="e">
        <f>団体登録内容!#REF!</f>
        <v>#REF!</v>
      </c>
      <c r="AV188" s="72" t="e">
        <f>団体登録内容!#REF!</f>
        <v>#REF!</v>
      </c>
      <c r="AW188" s="72" t="e">
        <f>団体登録内容!#REF!</f>
        <v>#REF!</v>
      </c>
      <c r="AX188" s="72" t="e">
        <f>団体登録内容!#REF!</f>
        <v>#REF!</v>
      </c>
      <c r="AY188" s="72" t="e">
        <f>団体登録内容!#REF!</f>
        <v>#REF!</v>
      </c>
      <c r="AZ188" s="72" t="e">
        <f>団体登録内容!#REF!</f>
        <v>#REF!</v>
      </c>
      <c r="BA188" s="72" t="e">
        <f>団体登録内容!#REF!</f>
        <v>#REF!</v>
      </c>
      <c r="BB188" s="72" t="e">
        <f>団体登録内容!#REF!</f>
        <v>#REF!</v>
      </c>
      <c r="BC188" s="72" t="e">
        <f>団体登録内容!#REF!</f>
        <v>#REF!</v>
      </c>
      <c r="BD188" s="72" t="e">
        <f>団体登録内容!#REF!</f>
        <v>#REF!</v>
      </c>
      <c r="BE188" s="72" t="e">
        <f>団体登録内容!#REF!</f>
        <v>#REF!</v>
      </c>
    </row>
    <row r="189" spans="1:57" x14ac:dyDescent="0.15">
      <c r="A189" s="72" t="e">
        <f>団体登録内容!#REF!</f>
        <v>#REF!</v>
      </c>
      <c r="B189" s="72" t="e">
        <f>団体登録内容!#REF!</f>
        <v>#REF!</v>
      </c>
      <c r="C189" s="72" t="e">
        <f>団体登録内容!#REF!</f>
        <v>#REF!</v>
      </c>
      <c r="D189" s="72" t="e">
        <f>団体登録内容!#REF!</f>
        <v>#REF!</v>
      </c>
      <c r="E189" s="72" t="e">
        <f>団体登録内容!#REF!</f>
        <v>#REF!</v>
      </c>
      <c r="F189" s="72" t="e">
        <f>団体登録内容!#REF!</f>
        <v>#REF!</v>
      </c>
      <c r="G189" s="72" t="e">
        <f>団体登録内容!#REF!</f>
        <v>#REF!</v>
      </c>
      <c r="H189" s="72" t="e">
        <f>団体登録内容!#REF!</f>
        <v>#REF!</v>
      </c>
      <c r="I189" s="72" t="e">
        <f>団体登録内容!#REF!</f>
        <v>#REF!</v>
      </c>
      <c r="J189" s="72" t="e">
        <f>団体登録内容!#REF!</f>
        <v>#REF!</v>
      </c>
      <c r="K189" s="72" t="e">
        <f>団体登録内容!#REF!</f>
        <v>#REF!</v>
      </c>
      <c r="L189" s="72" t="e">
        <f>団体登録内容!#REF!</f>
        <v>#REF!</v>
      </c>
      <c r="M189" s="72" t="e">
        <f>団体登録内容!#REF!</f>
        <v>#REF!</v>
      </c>
      <c r="N189" s="72" t="e">
        <f>団体登録内容!#REF!</f>
        <v>#REF!</v>
      </c>
      <c r="O189" s="72" t="e">
        <f>団体登録内容!#REF!</f>
        <v>#REF!</v>
      </c>
      <c r="P189" s="72" t="e">
        <f>団体登録内容!#REF!</f>
        <v>#REF!</v>
      </c>
      <c r="Q189" s="72" t="e">
        <f>団体登録内容!#REF!</f>
        <v>#REF!</v>
      </c>
      <c r="R189" s="72" t="e">
        <f>団体登録内容!#REF!</f>
        <v>#REF!</v>
      </c>
      <c r="S189" s="72" t="e">
        <f>団体登録内容!#REF!</f>
        <v>#REF!</v>
      </c>
      <c r="T189" s="72" t="e">
        <f>団体登録内容!#REF!</f>
        <v>#REF!</v>
      </c>
      <c r="U189" s="72" t="e">
        <f>団体登録内容!#REF!</f>
        <v>#REF!</v>
      </c>
      <c r="V189" s="72" t="e">
        <f>団体登録内容!#REF!</f>
        <v>#REF!</v>
      </c>
      <c r="W189" s="72" t="e">
        <f>団体登録内容!#REF!</f>
        <v>#REF!</v>
      </c>
      <c r="X189" s="72" t="e">
        <f>団体登録内容!#REF!</f>
        <v>#REF!</v>
      </c>
      <c r="Y189" s="72" t="e">
        <f>団体登録内容!#REF!</f>
        <v>#REF!</v>
      </c>
      <c r="Z189" s="72" t="e">
        <f>団体登録内容!#REF!</f>
        <v>#REF!</v>
      </c>
      <c r="AA189" s="72" t="e">
        <f>団体登録内容!#REF!</f>
        <v>#REF!</v>
      </c>
      <c r="AB189" s="72" t="e">
        <f>団体登録内容!#REF!</f>
        <v>#REF!</v>
      </c>
      <c r="AC189" s="72" t="e">
        <f>団体登録内容!#REF!</f>
        <v>#REF!</v>
      </c>
      <c r="AD189" s="72" t="e">
        <f>団体登録内容!#REF!</f>
        <v>#REF!</v>
      </c>
      <c r="AE189" s="72" t="e">
        <f>団体登録内容!#REF!</f>
        <v>#REF!</v>
      </c>
      <c r="AF189" s="72" t="e">
        <f>団体登録内容!#REF!</f>
        <v>#REF!</v>
      </c>
      <c r="AG189" s="72" t="e">
        <f>団体登録内容!#REF!</f>
        <v>#REF!</v>
      </c>
      <c r="AH189" s="72" t="e">
        <f>団体登録内容!#REF!</f>
        <v>#REF!</v>
      </c>
      <c r="AI189" s="72" t="e">
        <f>団体登録内容!#REF!</f>
        <v>#REF!</v>
      </c>
      <c r="AJ189" s="72" t="e">
        <f>団体登録内容!#REF!</f>
        <v>#REF!</v>
      </c>
      <c r="AK189" s="72" t="e">
        <f>団体登録内容!#REF!</f>
        <v>#REF!</v>
      </c>
      <c r="AL189" s="72" t="e">
        <f>団体登録内容!#REF!</f>
        <v>#REF!</v>
      </c>
      <c r="AM189" s="72" t="e">
        <f>団体登録内容!#REF!</f>
        <v>#REF!</v>
      </c>
      <c r="AN189" s="72" t="e">
        <f>団体登録内容!#REF!</f>
        <v>#REF!</v>
      </c>
      <c r="AO189" s="72" t="e">
        <f>団体登録内容!#REF!</f>
        <v>#REF!</v>
      </c>
      <c r="AP189" s="72" t="e">
        <f>団体登録内容!#REF!</f>
        <v>#REF!</v>
      </c>
      <c r="AQ189" s="72" t="e">
        <f>団体登録内容!#REF!</f>
        <v>#REF!</v>
      </c>
      <c r="AR189" s="72" t="e">
        <f>団体登録内容!#REF!</f>
        <v>#REF!</v>
      </c>
      <c r="AS189" s="72" t="e">
        <f>団体登録内容!#REF!</f>
        <v>#REF!</v>
      </c>
      <c r="AT189" s="72" t="e">
        <f>団体登録内容!#REF!</f>
        <v>#REF!</v>
      </c>
      <c r="AU189" s="72" t="e">
        <f>団体登録内容!#REF!</f>
        <v>#REF!</v>
      </c>
      <c r="AV189" s="72" t="e">
        <f>団体登録内容!#REF!</f>
        <v>#REF!</v>
      </c>
      <c r="AW189" s="72" t="e">
        <f>団体登録内容!#REF!</f>
        <v>#REF!</v>
      </c>
      <c r="AX189" s="72" t="e">
        <f>団体登録内容!#REF!</f>
        <v>#REF!</v>
      </c>
      <c r="AY189" s="72" t="e">
        <f>団体登録内容!#REF!</f>
        <v>#REF!</v>
      </c>
      <c r="AZ189" s="72" t="e">
        <f>団体登録内容!#REF!</f>
        <v>#REF!</v>
      </c>
      <c r="BA189" s="72" t="e">
        <f>団体登録内容!#REF!</f>
        <v>#REF!</v>
      </c>
      <c r="BB189" s="72" t="e">
        <f>団体登録内容!#REF!</f>
        <v>#REF!</v>
      </c>
      <c r="BC189" s="72" t="e">
        <f>団体登録内容!#REF!</f>
        <v>#REF!</v>
      </c>
      <c r="BD189" s="72" t="e">
        <f>団体登録内容!#REF!</f>
        <v>#REF!</v>
      </c>
      <c r="BE189" s="72" t="e">
        <f>団体登録内容!#REF!</f>
        <v>#REF!</v>
      </c>
    </row>
    <row r="190" spans="1:57" x14ac:dyDescent="0.15">
      <c r="A190" s="72" t="e">
        <f>団体登録内容!#REF!</f>
        <v>#REF!</v>
      </c>
      <c r="B190" s="72" t="e">
        <f>団体登録内容!#REF!</f>
        <v>#REF!</v>
      </c>
      <c r="C190" s="72" t="e">
        <f>団体登録内容!#REF!</f>
        <v>#REF!</v>
      </c>
      <c r="D190" s="72" t="e">
        <f>団体登録内容!#REF!</f>
        <v>#REF!</v>
      </c>
      <c r="E190" s="72" t="e">
        <f>団体登録内容!#REF!</f>
        <v>#REF!</v>
      </c>
      <c r="F190" s="72" t="e">
        <f>団体登録内容!#REF!</f>
        <v>#REF!</v>
      </c>
      <c r="G190" s="72" t="e">
        <f>団体登録内容!#REF!</f>
        <v>#REF!</v>
      </c>
      <c r="H190" s="72" t="e">
        <f>団体登録内容!#REF!</f>
        <v>#REF!</v>
      </c>
      <c r="I190" s="72" t="e">
        <f>団体登録内容!#REF!</f>
        <v>#REF!</v>
      </c>
      <c r="J190" s="72" t="e">
        <f>団体登録内容!#REF!</f>
        <v>#REF!</v>
      </c>
      <c r="K190" s="72" t="e">
        <f>団体登録内容!#REF!</f>
        <v>#REF!</v>
      </c>
      <c r="L190" s="72" t="e">
        <f>団体登録内容!#REF!</f>
        <v>#REF!</v>
      </c>
      <c r="M190" s="72" t="e">
        <f>団体登録内容!#REF!</f>
        <v>#REF!</v>
      </c>
      <c r="N190" s="72" t="e">
        <f>団体登録内容!#REF!</f>
        <v>#REF!</v>
      </c>
      <c r="O190" s="72" t="e">
        <f>団体登録内容!#REF!</f>
        <v>#REF!</v>
      </c>
      <c r="P190" s="72" t="e">
        <f>団体登録内容!#REF!</f>
        <v>#REF!</v>
      </c>
      <c r="Q190" s="72" t="e">
        <f>団体登録内容!#REF!</f>
        <v>#REF!</v>
      </c>
      <c r="R190" s="72" t="e">
        <f>団体登録内容!#REF!</f>
        <v>#REF!</v>
      </c>
      <c r="S190" s="72" t="e">
        <f>団体登録内容!#REF!</f>
        <v>#REF!</v>
      </c>
      <c r="T190" s="72" t="e">
        <f>団体登録内容!#REF!</f>
        <v>#REF!</v>
      </c>
      <c r="U190" s="72" t="e">
        <f>団体登録内容!#REF!</f>
        <v>#REF!</v>
      </c>
      <c r="V190" s="72" t="e">
        <f>団体登録内容!#REF!</f>
        <v>#REF!</v>
      </c>
      <c r="W190" s="72" t="e">
        <f>団体登録内容!#REF!</f>
        <v>#REF!</v>
      </c>
      <c r="X190" s="72" t="e">
        <f>団体登録内容!#REF!</f>
        <v>#REF!</v>
      </c>
      <c r="Y190" s="72" t="e">
        <f>団体登録内容!#REF!</f>
        <v>#REF!</v>
      </c>
      <c r="Z190" s="72" t="e">
        <f>団体登録内容!#REF!</f>
        <v>#REF!</v>
      </c>
      <c r="AA190" s="72" t="e">
        <f>団体登録内容!#REF!</f>
        <v>#REF!</v>
      </c>
      <c r="AB190" s="72" t="e">
        <f>団体登録内容!#REF!</f>
        <v>#REF!</v>
      </c>
      <c r="AC190" s="72" t="e">
        <f>団体登録内容!#REF!</f>
        <v>#REF!</v>
      </c>
      <c r="AD190" s="72" t="e">
        <f>団体登録内容!#REF!</f>
        <v>#REF!</v>
      </c>
      <c r="AE190" s="72" t="e">
        <f>団体登録内容!#REF!</f>
        <v>#REF!</v>
      </c>
      <c r="AF190" s="72" t="e">
        <f>団体登録内容!#REF!</f>
        <v>#REF!</v>
      </c>
      <c r="AG190" s="72" t="e">
        <f>団体登録内容!#REF!</f>
        <v>#REF!</v>
      </c>
      <c r="AH190" s="72" t="e">
        <f>団体登録内容!#REF!</f>
        <v>#REF!</v>
      </c>
      <c r="AI190" s="72" t="e">
        <f>団体登録内容!#REF!</f>
        <v>#REF!</v>
      </c>
      <c r="AJ190" s="72" t="e">
        <f>団体登録内容!#REF!</f>
        <v>#REF!</v>
      </c>
      <c r="AK190" s="72" t="e">
        <f>団体登録内容!#REF!</f>
        <v>#REF!</v>
      </c>
      <c r="AL190" s="72" t="e">
        <f>団体登録内容!#REF!</f>
        <v>#REF!</v>
      </c>
      <c r="AM190" s="72" t="e">
        <f>団体登録内容!#REF!</f>
        <v>#REF!</v>
      </c>
      <c r="AN190" s="72" t="e">
        <f>団体登録内容!#REF!</f>
        <v>#REF!</v>
      </c>
      <c r="AO190" s="72" t="e">
        <f>団体登録内容!#REF!</f>
        <v>#REF!</v>
      </c>
      <c r="AP190" s="72" t="e">
        <f>団体登録内容!#REF!</f>
        <v>#REF!</v>
      </c>
      <c r="AQ190" s="72" t="e">
        <f>団体登録内容!#REF!</f>
        <v>#REF!</v>
      </c>
      <c r="AR190" s="72" t="e">
        <f>団体登録内容!#REF!</f>
        <v>#REF!</v>
      </c>
      <c r="AS190" s="72" t="e">
        <f>団体登録内容!#REF!</f>
        <v>#REF!</v>
      </c>
      <c r="AT190" s="72" t="e">
        <f>団体登録内容!#REF!</f>
        <v>#REF!</v>
      </c>
      <c r="AU190" s="72" t="e">
        <f>団体登録内容!#REF!</f>
        <v>#REF!</v>
      </c>
      <c r="AV190" s="72" t="e">
        <f>団体登録内容!#REF!</f>
        <v>#REF!</v>
      </c>
      <c r="AW190" s="72" t="e">
        <f>団体登録内容!#REF!</f>
        <v>#REF!</v>
      </c>
      <c r="AX190" s="72" t="e">
        <f>団体登録内容!#REF!</f>
        <v>#REF!</v>
      </c>
      <c r="AY190" s="72" t="e">
        <f>団体登録内容!#REF!</f>
        <v>#REF!</v>
      </c>
      <c r="AZ190" s="72" t="e">
        <f>団体登録内容!#REF!</f>
        <v>#REF!</v>
      </c>
      <c r="BA190" s="72" t="e">
        <f>団体登録内容!#REF!</f>
        <v>#REF!</v>
      </c>
      <c r="BB190" s="72" t="e">
        <f>団体登録内容!#REF!</f>
        <v>#REF!</v>
      </c>
      <c r="BC190" s="72" t="e">
        <f>団体登録内容!#REF!</f>
        <v>#REF!</v>
      </c>
      <c r="BD190" s="72" t="e">
        <f>団体登録内容!#REF!</f>
        <v>#REF!</v>
      </c>
      <c r="BE190" s="72" t="e">
        <f>団体登録内容!#REF!</f>
        <v>#REF!</v>
      </c>
    </row>
    <row r="191" spans="1:57" x14ac:dyDescent="0.15">
      <c r="A191" s="72" t="e">
        <f>団体登録内容!#REF!</f>
        <v>#REF!</v>
      </c>
      <c r="B191" s="72" t="e">
        <f>団体登録内容!#REF!</f>
        <v>#REF!</v>
      </c>
      <c r="C191" s="72" t="e">
        <f>団体登録内容!#REF!</f>
        <v>#REF!</v>
      </c>
      <c r="D191" s="72" t="e">
        <f>団体登録内容!#REF!</f>
        <v>#REF!</v>
      </c>
      <c r="E191" s="72" t="e">
        <f>団体登録内容!#REF!</f>
        <v>#REF!</v>
      </c>
      <c r="F191" s="72" t="e">
        <f>団体登録内容!#REF!</f>
        <v>#REF!</v>
      </c>
      <c r="G191" s="72" t="e">
        <f>団体登録内容!#REF!</f>
        <v>#REF!</v>
      </c>
      <c r="H191" s="72" t="e">
        <f>団体登録内容!#REF!</f>
        <v>#REF!</v>
      </c>
      <c r="I191" s="72" t="e">
        <f>団体登録内容!#REF!</f>
        <v>#REF!</v>
      </c>
      <c r="J191" s="72" t="e">
        <f>団体登録内容!#REF!</f>
        <v>#REF!</v>
      </c>
      <c r="K191" s="72" t="e">
        <f>団体登録内容!#REF!</f>
        <v>#REF!</v>
      </c>
      <c r="L191" s="72" t="e">
        <f>団体登録内容!#REF!</f>
        <v>#REF!</v>
      </c>
      <c r="M191" s="72" t="e">
        <f>団体登録内容!#REF!</f>
        <v>#REF!</v>
      </c>
      <c r="N191" s="72" t="e">
        <f>団体登録内容!#REF!</f>
        <v>#REF!</v>
      </c>
      <c r="O191" s="72" t="e">
        <f>団体登録内容!#REF!</f>
        <v>#REF!</v>
      </c>
      <c r="P191" s="72" t="e">
        <f>団体登録内容!#REF!</f>
        <v>#REF!</v>
      </c>
      <c r="Q191" s="72" t="e">
        <f>団体登録内容!#REF!</f>
        <v>#REF!</v>
      </c>
      <c r="R191" s="72" t="e">
        <f>団体登録内容!#REF!</f>
        <v>#REF!</v>
      </c>
      <c r="S191" s="72" t="e">
        <f>団体登録内容!#REF!</f>
        <v>#REF!</v>
      </c>
      <c r="T191" s="72" t="e">
        <f>団体登録内容!#REF!</f>
        <v>#REF!</v>
      </c>
      <c r="U191" s="72" t="e">
        <f>団体登録内容!#REF!</f>
        <v>#REF!</v>
      </c>
      <c r="V191" s="72" t="e">
        <f>団体登録内容!#REF!</f>
        <v>#REF!</v>
      </c>
      <c r="W191" s="72" t="e">
        <f>団体登録内容!#REF!</f>
        <v>#REF!</v>
      </c>
      <c r="X191" s="72" t="e">
        <f>団体登録内容!#REF!</f>
        <v>#REF!</v>
      </c>
      <c r="Y191" s="72" t="e">
        <f>団体登録内容!#REF!</f>
        <v>#REF!</v>
      </c>
      <c r="Z191" s="72" t="e">
        <f>団体登録内容!#REF!</f>
        <v>#REF!</v>
      </c>
      <c r="AA191" s="72" t="e">
        <f>団体登録内容!#REF!</f>
        <v>#REF!</v>
      </c>
      <c r="AB191" s="72" t="e">
        <f>団体登録内容!#REF!</f>
        <v>#REF!</v>
      </c>
      <c r="AC191" s="72" t="e">
        <f>団体登録内容!#REF!</f>
        <v>#REF!</v>
      </c>
      <c r="AD191" s="72" t="e">
        <f>団体登録内容!#REF!</f>
        <v>#REF!</v>
      </c>
      <c r="AE191" s="72" t="e">
        <f>団体登録内容!#REF!</f>
        <v>#REF!</v>
      </c>
      <c r="AF191" s="72" t="e">
        <f>団体登録内容!#REF!</f>
        <v>#REF!</v>
      </c>
      <c r="AG191" s="72" t="e">
        <f>団体登録内容!#REF!</f>
        <v>#REF!</v>
      </c>
      <c r="AH191" s="72" t="e">
        <f>団体登録内容!#REF!</f>
        <v>#REF!</v>
      </c>
      <c r="AI191" s="72" t="e">
        <f>団体登録内容!#REF!</f>
        <v>#REF!</v>
      </c>
      <c r="AJ191" s="72" t="e">
        <f>団体登録内容!#REF!</f>
        <v>#REF!</v>
      </c>
      <c r="AK191" s="72" t="e">
        <f>団体登録内容!#REF!</f>
        <v>#REF!</v>
      </c>
      <c r="AL191" s="72" t="e">
        <f>団体登録内容!#REF!</f>
        <v>#REF!</v>
      </c>
      <c r="AM191" s="72" t="e">
        <f>団体登録内容!#REF!</f>
        <v>#REF!</v>
      </c>
      <c r="AN191" s="72" t="e">
        <f>団体登録内容!#REF!</f>
        <v>#REF!</v>
      </c>
      <c r="AO191" s="72" t="e">
        <f>団体登録内容!#REF!</f>
        <v>#REF!</v>
      </c>
      <c r="AP191" s="72" t="e">
        <f>団体登録内容!#REF!</f>
        <v>#REF!</v>
      </c>
      <c r="AQ191" s="72" t="e">
        <f>団体登録内容!#REF!</f>
        <v>#REF!</v>
      </c>
      <c r="AR191" s="72" t="e">
        <f>団体登録内容!#REF!</f>
        <v>#REF!</v>
      </c>
      <c r="AS191" s="72" t="e">
        <f>団体登録内容!#REF!</f>
        <v>#REF!</v>
      </c>
      <c r="AT191" s="72" t="e">
        <f>団体登録内容!#REF!</f>
        <v>#REF!</v>
      </c>
      <c r="AU191" s="72" t="e">
        <f>団体登録内容!#REF!</f>
        <v>#REF!</v>
      </c>
      <c r="AV191" s="72" t="e">
        <f>団体登録内容!#REF!</f>
        <v>#REF!</v>
      </c>
      <c r="AW191" s="72" t="e">
        <f>団体登録内容!#REF!</f>
        <v>#REF!</v>
      </c>
      <c r="AX191" s="72" t="e">
        <f>団体登録内容!#REF!</f>
        <v>#REF!</v>
      </c>
      <c r="AY191" s="72" t="e">
        <f>団体登録内容!#REF!</f>
        <v>#REF!</v>
      </c>
      <c r="AZ191" s="72" t="e">
        <f>団体登録内容!#REF!</f>
        <v>#REF!</v>
      </c>
      <c r="BA191" s="72" t="e">
        <f>団体登録内容!#REF!</f>
        <v>#REF!</v>
      </c>
      <c r="BB191" s="72" t="e">
        <f>団体登録内容!#REF!</f>
        <v>#REF!</v>
      </c>
      <c r="BC191" s="72" t="e">
        <f>団体登録内容!#REF!</f>
        <v>#REF!</v>
      </c>
      <c r="BD191" s="72" t="e">
        <f>団体登録内容!#REF!</f>
        <v>#REF!</v>
      </c>
      <c r="BE191" s="72" t="e">
        <f>団体登録内容!#REF!</f>
        <v>#REF!</v>
      </c>
    </row>
    <row r="192" spans="1:57" x14ac:dyDescent="0.15">
      <c r="A192" s="72" t="e">
        <f>団体登録内容!#REF!</f>
        <v>#REF!</v>
      </c>
      <c r="B192" s="72" t="e">
        <f>団体登録内容!#REF!</f>
        <v>#REF!</v>
      </c>
      <c r="C192" s="72" t="e">
        <f>団体登録内容!#REF!</f>
        <v>#REF!</v>
      </c>
      <c r="D192" s="72" t="e">
        <f>団体登録内容!#REF!</f>
        <v>#REF!</v>
      </c>
      <c r="E192" s="72" t="e">
        <f>団体登録内容!#REF!</f>
        <v>#REF!</v>
      </c>
      <c r="F192" s="72" t="e">
        <f>団体登録内容!#REF!</f>
        <v>#REF!</v>
      </c>
      <c r="G192" s="72" t="e">
        <f>団体登録内容!#REF!</f>
        <v>#REF!</v>
      </c>
      <c r="H192" s="72" t="e">
        <f>団体登録内容!#REF!</f>
        <v>#REF!</v>
      </c>
      <c r="I192" s="72" t="e">
        <f>団体登録内容!#REF!</f>
        <v>#REF!</v>
      </c>
      <c r="J192" s="72" t="e">
        <f>団体登録内容!#REF!</f>
        <v>#REF!</v>
      </c>
      <c r="K192" s="72" t="e">
        <f>団体登録内容!#REF!</f>
        <v>#REF!</v>
      </c>
      <c r="L192" s="72" t="e">
        <f>団体登録内容!#REF!</f>
        <v>#REF!</v>
      </c>
      <c r="M192" s="72" t="e">
        <f>団体登録内容!#REF!</f>
        <v>#REF!</v>
      </c>
      <c r="N192" s="72" t="e">
        <f>団体登録内容!#REF!</f>
        <v>#REF!</v>
      </c>
      <c r="O192" s="72" t="e">
        <f>団体登録内容!#REF!</f>
        <v>#REF!</v>
      </c>
      <c r="P192" s="72" t="e">
        <f>団体登録内容!#REF!</f>
        <v>#REF!</v>
      </c>
      <c r="Q192" s="72" t="e">
        <f>団体登録内容!#REF!</f>
        <v>#REF!</v>
      </c>
      <c r="R192" s="72" t="e">
        <f>団体登録内容!#REF!</f>
        <v>#REF!</v>
      </c>
      <c r="S192" s="72" t="e">
        <f>団体登録内容!#REF!</f>
        <v>#REF!</v>
      </c>
      <c r="T192" s="72" t="e">
        <f>団体登録内容!#REF!</f>
        <v>#REF!</v>
      </c>
      <c r="U192" s="72" t="e">
        <f>団体登録内容!#REF!</f>
        <v>#REF!</v>
      </c>
      <c r="V192" s="72" t="e">
        <f>団体登録内容!#REF!</f>
        <v>#REF!</v>
      </c>
      <c r="W192" s="72" t="e">
        <f>団体登録内容!#REF!</f>
        <v>#REF!</v>
      </c>
      <c r="X192" s="72" t="e">
        <f>団体登録内容!#REF!</f>
        <v>#REF!</v>
      </c>
      <c r="Y192" s="72" t="e">
        <f>団体登録内容!#REF!</f>
        <v>#REF!</v>
      </c>
      <c r="Z192" s="72" t="e">
        <f>団体登録内容!#REF!</f>
        <v>#REF!</v>
      </c>
      <c r="AA192" s="72" t="e">
        <f>団体登録内容!#REF!</f>
        <v>#REF!</v>
      </c>
      <c r="AB192" s="72" t="e">
        <f>団体登録内容!#REF!</f>
        <v>#REF!</v>
      </c>
      <c r="AC192" s="72" t="e">
        <f>団体登録内容!#REF!</f>
        <v>#REF!</v>
      </c>
      <c r="AD192" s="72" t="e">
        <f>団体登録内容!#REF!</f>
        <v>#REF!</v>
      </c>
      <c r="AE192" s="72" t="e">
        <f>団体登録内容!#REF!</f>
        <v>#REF!</v>
      </c>
      <c r="AF192" s="72" t="e">
        <f>団体登録内容!#REF!</f>
        <v>#REF!</v>
      </c>
      <c r="AG192" s="72" t="e">
        <f>団体登録内容!#REF!</f>
        <v>#REF!</v>
      </c>
      <c r="AH192" s="72" t="e">
        <f>団体登録内容!#REF!</f>
        <v>#REF!</v>
      </c>
      <c r="AI192" s="72" t="e">
        <f>団体登録内容!#REF!</f>
        <v>#REF!</v>
      </c>
      <c r="AJ192" s="72" t="e">
        <f>団体登録内容!#REF!</f>
        <v>#REF!</v>
      </c>
      <c r="AK192" s="72" t="e">
        <f>団体登録内容!#REF!</f>
        <v>#REF!</v>
      </c>
      <c r="AL192" s="72" t="e">
        <f>団体登録内容!#REF!</f>
        <v>#REF!</v>
      </c>
      <c r="AM192" s="72" t="e">
        <f>団体登録内容!#REF!</f>
        <v>#REF!</v>
      </c>
      <c r="AN192" s="72" t="e">
        <f>団体登録内容!#REF!</f>
        <v>#REF!</v>
      </c>
      <c r="AO192" s="72" t="e">
        <f>団体登録内容!#REF!</f>
        <v>#REF!</v>
      </c>
      <c r="AP192" s="72" t="e">
        <f>団体登録内容!#REF!</f>
        <v>#REF!</v>
      </c>
      <c r="AQ192" s="72" t="e">
        <f>団体登録内容!#REF!</f>
        <v>#REF!</v>
      </c>
      <c r="AR192" s="72" t="e">
        <f>団体登録内容!#REF!</f>
        <v>#REF!</v>
      </c>
      <c r="AS192" s="72" t="e">
        <f>団体登録内容!#REF!</f>
        <v>#REF!</v>
      </c>
      <c r="AT192" s="72" t="e">
        <f>団体登録内容!#REF!</f>
        <v>#REF!</v>
      </c>
      <c r="AU192" s="72" t="e">
        <f>団体登録内容!#REF!</f>
        <v>#REF!</v>
      </c>
      <c r="AV192" s="72" t="e">
        <f>団体登録内容!#REF!</f>
        <v>#REF!</v>
      </c>
      <c r="AW192" s="72" t="e">
        <f>団体登録内容!#REF!</f>
        <v>#REF!</v>
      </c>
      <c r="AX192" s="72" t="e">
        <f>団体登録内容!#REF!</f>
        <v>#REF!</v>
      </c>
      <c r="AY192" s="72" t="e">
        <f>団体登録内容!#REF!</f>
        <v>#REF!</v>
      </c>
      <c r="AZ192" s="72" t="e">
        <f>団体登録内容!#REF!</f>
        <v>#REF!</v>
      </c>
      <c r="BA192" s="72" t="e">
        <f>団体登録内容!#REF!</f>
        <v>#REF!</v>
      </c>
      <c r="BB192" s="72" t="e">
        <f>団体登録内容!#REF!</f>
        <v>#REF!</v>
      </c>
      <c r="BC192" s="72" t="e">
        <f>団体登録内容!#REF!</f>
        <v>#REF!</v>
      </c>
      <c r="BD192" s="72" t="e">
        <f>団体登録内容!#REF!</f>
        <v>#REF!</v>
      </c>
      <c r="BE192" s="72" t="e">
        <f>団体登録内容!#REF!</f>
        <v>#REF!</v>
      </c>
    </row>
    <row r="193" spans="1:57" x14ac:dyDescent="0.15">
      <c r="A193" s="72" t="e">
        <f>団体登録内容!#REF!</f>
        <v>#REF!</v>
      </c>
      <c r="B193" s="72" t="e">
        <f>団体登録内容!#REF!</f>
        <v>#REF!</v>
      </c>
      <c r="C193" s="72" t="e">
        <f>団体登録内容!#REF!</f>
        <v>#REF!</v>
      </c>
      <c r="D193" s="72" t="e">
        <f>団体登録内容!#REF!</f>
        <v>#REF!</v>
      </c>
      <c r="E193" s="72" t="e">
        <f>団体登録内容!#REF!</f>
        <v>#REF!</v>
      </c>
      <c r="F193" s="72" t="e">
        <f>団体登録内容!#REF!</f>
        <v>#REF!</v>
      </c>
      <c r="G193" s="72" t="e">
        <f>団体登録内容!#REF!</f>
        <v>#REF!</v>
      </c>
      <c r="H193" s="72" t="e">
        <f>団体登録内容!#REF!</f>
        <v>#REF!</v>
      </c>
      <c r="I193" s="72" t="e">
        <f>団体登録内容!#REF!</f>
        <v>#REF!</v>
      </c>
      <c r="J193" s="72" t="e">
        <f>団体登録内容!#REF!</f>
        <v>#REF!</v>
      </c>
      <c r="K193" s="72" t="e">
        <f>団体登録内容!#REF!</f>
        <v>#REF!</v>
      </c>
      <c r="L193" s="72" t="e">
        <f>団体登録内容!#REF!</f>
        <v>#REF!</v>
      </c>
      <c r="M193" s="72" t="e">
        <f>団体登録内容!#REF!</f>
        <v>#REF!</v>
      </c>
      <c r="N193" s="72" t="e">
        <f>団体登録内容!#REF!</f>
        <v>#REF!</v>
      </c>
      <c r="O193" s="72" t="e">
        <f>団体登録内容!#REF!</f>
        <v>#REF!</v>
      </c>
      <c r="P193" s="72" t="e">
        <f>団体登録内容!#REF!</f>
        <v>#REF!</v>
      </c>
      <c r="Q193" s="72" t="e">
        <f>団体登録内容!#REF!</f>
        <v>#REF!</v>
      </c>
      <c r="R193" s="72" t="e">
        <f>団体登録内容!#REF!</f>
        <v>#REF!</v>
      </c>
      <c r="S193" s="72" t="e">
        <f>団体登録内容!#REF!</f>
        <v>#REF!</v>
      </c>
      <c r="T193" s="72" t="e">
        <f>団体登録内容!#REF!</f>
        <v>#REF!</v>
      </c>
      <c r="U193" s="72" t="e">
        <f>団体登録内容!#REF!</f>
        <v>#REF!</v>
      </c>
      <c r="V193" s="72" t="e">
        <f>団体登録内容!#REF!</f>
        <v>#REF!</v>
      </c>
      <c r="W193" s="72" t="e">
        <f>団体登録内容!#REF!</f>
        <v>#REF!</v>
      </c>
      <c r="X193" s="72" t="e">
        <f>団体登録内容!#REF!</f>
        <v>#REF!</v>
      </c>
      <c r="Y193" s="72" t="e">
        <f>団体登録内容!#REF!</f>
        <v>#REF!</v>
      </c>
      <c r="Z193" s="72" t="e">
        <f>団体登録内容!#REF!</f>
        <v>#REF!</v>
      </c>
      <c r="AA193" s="72" t="e">
        <f>団体登録内容!#REF!</f>
        <v>#REF!</v>
      </c>
      <c r="AB193" s="72" t="e">
        <f>団体登録内容!#REF!</f>
        <v>#REF!</v>
      </c>
      <c r="AC193" s="72" t="e">
        <f>団体登録内容!#REF!</f>
        <v>#REF!</v>
      </c>
      <c r="AD193" s="72" t="e">
        <f>団体登録内容!#REF!</f>
        <v>#REF!</v>
      </c>
      <c r="AE193" s="72" t="e">
        <f>団体登録内容!#REF!</f>
        <v>#REF!</v>
      </c>
      <c r="AF193" s="72" t="e">
        <f>団体登録内容!#REF!</f>
        <v>#REF!</v>
      </c>
      <c r="AG193" s="72" t="e">
        <f>団体登録内容!#REF!</f>
        <v>#REF!</v>
      </c>
      <c r="AH193" s="72" t="e">
        <f>団体登録内容!#REF!</f>
        <v>#REF!</v>
      </c>
      <c r="AI193" s="72" t="e">
        <f>団体登録内容!#REF!</f>
        <v>#REF!</v>
      </c>
      <c r="AJ193" s="72" t="e">
        <f>団体登録内容!#REF!</f>
        <v>#REF!</v>
      </c>
      <c r="AK193" s="72" t="e">
        <f>団体登録内容!#REF!</f>
        <v>#REF!</v>
      </c>
      <c r="AL193" s="72" t="e">
        <f>団体登録内容!#REF!</f>
        <v>#REF!</v>
      </c>
      <c r="AM193" s="72" t="e">
        <f>団体登録内容!#REF!</f>
        <v>#REF!</v>
      </c>
      <c r="AN193" s="72" t="e">
        <f>団体登録内容!#REF!</f>
        <v>#REF!</v>
      </c>
      <c r="AO193" s="72" t="e">
        <f>団体登録内容!#REF!</f>
        <v>#REF!</v>
      </c>
      <c r="AP193" s="72" t="e">
        <f>団体登録内容!#REF!</f>
        <v>#REF!</v>
      </c>
      <c r="AQ193" s="72" t="e">
        <f>団体登録内容!#REF!</f>
        <v>#REF!</v>
      </c>
      <c r="AR193" s="72" t="e">
        <f>団体登録内容!#REF!</f>
        <v>#REF!</v>
      </c>
      <c r="AS193" s="72" t="e">
        <f>団体登録内容!#REF!</f>
        <v>#REF!</v>
      </c>
      <c r="AT193" s="72" t="e">
        <f>団体登録内容!#REF!</f>
        <v>#REF!</v>
      </c>
      <c r="AU193" s="72" t="e">
        <f>団体登録内容!#REF!</f>
        <v>#REF!</v>
      </c>
      <c r="AV193" s="72" t="e">
        <f>団体登録内容!#REF!</f>
        <v>#REF!</v>
      </c>
      <c r="AW193" s="72" t="e">
        <f>団体登録内容!#REF!</f>
        <v>#REF!</v>
      </c>
      <c r="AX193" s="72" t="e">
        <f>団体登録内容!#REF!</f>
        <v>#REF!</v>
      </c>
      <c r="AY193" s="72" t="e">
        <f>団体登録内容!#REF!</f>
        <v>#REF!</v>
      </c>
      <c r="AZ193" s="72" t="e">
        <f>団体登録内容!#REF!</f>
        <v>#REF!</v>
      </c>
      <c r="BA193" s="72" t="e">
        <f>団体登録内容!#REF!</f>
        <v>#REF!</v>
      </c>
      <c r="BB193" s="72" t="e">
        <f>団体登録内容!#REF!</f>
        <v>#REF!</v>
      </c>
      <c r="BC193" s="72" t="e">
        <f>団体登録内容!#REF!</f>
        <v>#REF!</v>
      </c>
      <c r="BD193" s="72" t="e">
        <f>団体登録内容!#REF!</f>
        <v>#REF!</v>
      </c>
      <c r="BE193" s="72" t="e">
        <f>団体登録内容!#REF!</f>
        <v>#REF!</v>
      </c>
    </row>
    <row r="194" spans="1:57" x14ac:dyDescent="0.15">
      <c r="A194" s="72" t="e">
        <f>団体登録内容!#REF!</f>
        <v>#REF!</v>
      </c>
      <c r="B194" s="72" t="e">
        <f>団体登録内容!#REF!</f>
        <v>#REF!</v>
      </c>
      <c r="C194" s="72" t="e">
        <f>団体登録内容!#REF!</f>
        <v>#REF!</v>
      </c>
      <c r="D194" s="72" t="e">
        <f>団体登録内容!#REF!</f>
        <v>#REF!</v>
      </c>
      <c r="E194" s="72" t="e">
        <f>団体登録内容!#REF!</f>
        <v>#REF!</v>
      </c>
      <c r="F194" s="72" t="e">
        <f>団体登録内容!#REF!</f>
        <v>#REF!</v>
      </c>
      <c r="G194" s="72" t="e">
        <f>団体登録内容!#REF!</f>
        <v>#REF!</v>
      </c>
      <c r="H194" s="72" t="e">
        <f>団体登録内容!#REF!</f>
        <v>#REF!</v>
      </c>
      <c r="I194" s="72" t="e">
        <f>団体登録内容!#REF!</f>
        <v>#REF!</v>
      </c>
      <c r="J194" s="72" t="e">
        <f>団体登録内容!#REF!</f>
        <v>#REF!</v>
      </c>
      <c r="K194" s="72" t="e">
        <f>団体登録内容!#REF!</f>
        <v>#REF!</v>
      </c>
      <c r="L194" s="72" t="e">
        <f>団体登録内容!#REF!</f>
        <v>#REF!</v>
      </c>
      <c r="M194" s="72" t="e">
        <f>団体登録内容!#REF!</f>
        <v>#REF!</v>
      </c>
      <c r="N194" s="72" t="e">
        <f>団体登録内容!#REF!</f>
        <v>#REF!</v>
      </c>
      <c r="O194" s="72" t="e">
        <f>団体登録内容!#REF!</f>
        <v>#REF!</v>
      </c>
      <c r="P194" s="72" t="e">
        <f>団体登録内容!#REF!</f>
        <v>#REF!</v>
      </c>
      <c r="Q194" s="72" t="e">
        <f>団体登録内容!#REF!</f>
        <v>#REF!</v>
      </c>
      <c r="R194" s="72" t="e">
        <f>団体登録内容!#REF!</f>
        <v>#REF!</v>
      </c>
      <c r="S194" s="72" t="e">
        <f>団体登録内容!#REF!</f>
        <v>#REF!</v>
      </c>
      <c r="T194" s="72" t="e">
        <f>団体登録内容!#REF!</f>
        <v>#REF!</v>
      </c>
      <c r="U194" s="72" t="e">
        <f>団体登録内容!#REF!</f>
        <v>#REF!</v>
      </c>
      <c r="V194" s="72" t="e">
        <f>団体登録内容!#REF!</f>
        <v>#REF!</v>
      </c>
      <c r="W194" s="72" t="e">
        <f>団体登録内容!#REF!</f>
        <v>#REF!</v>
      </c>
      <c r="X194" s="72" t="e">
        <f>団体登録内容!#REF!</f>
        <v>#REF!</v>
      </c>
      <c r="Y194" s="72" t="e">
        <f>団体登録内容!#REF!</f>
        <v>#REF!</v>
      </c>
      <c r="Z194" s="72" t="e">
        <f>団体登録内容!#REF!</f>
        <v>#REF!</v>
      </c>
      <c r="AA194" s="72" t="e">
        <f>団体登録内容!#REF!</f>
        <v>#REF!</v>
      </c>
      <c r="AB194" s="72" t="e">
        <f>団体登録内容!#REF!</f>
        <v>#REF!</v>
      </c>
      <c r="AC194" s="72" t="e">
        <f>団体登録内容!#REF!</f>
        <v>#REF!</v>
      </c>
      <c r="AD194" s="72" t="e">
        <f>団体登録内容!#REF!</f>
        <v>#REF!</v>
      </c>
      <c r="AE194" s="72" t="e">
        <f>団体登録内容!#REF!</f>
        <v>#REF!</v>
      </c>
      <c r="AF194" s="72" t="e">
        <f>団体登録内容!#REF!</f>
        <v>#REF!</v>
      </c>
      <c r="AG194" s="72" t="e">
        <f>団体登録内容!#REF!</f>
        <v>#REF!</v>
      </c>
      <c r="AH194" s="72" t="e">
        <f>団体登録内容!#REF!</f>
        <v>#REF!</v>
      </c>
      <c r="AI194" s="72" t="e">
        <f>団体登録内容!#REF!</f>
        <v>#REF!</v>
      </c>
      <c r="AJ194" s="72" t="e">
        <f>団体登録内容!#REF!</f>
        <v>#REF!</v>
      </c>
      <c r="AK194" s="72" t="e">
        <f>団体登録内容!#REF!</f>
        <v>#REF!</v>
      </c>
      <c r="AL194" s="72" t="e">
        <f>団体登録内容!#REF!</f>
        <v>#REF!</v>
      </c>
      <c r="AM194" s="72" t="e">
        <f>団体登録内容!#REF!</f>
        <v>#REF!</v>
      </c>
      <c r="AN194" s="72" t="e">
        <f>団体登録内容!#REF!</f>
        <v>#REF!</v>
      </c>
      <c r="AO194" s="72" t="e">
        <f>団体登録内容!#REF!</f>
        <v>#REF!</v>
      </c>
      <c r="AP194" s="72" t="e">
        <f>団体登録内容!#REF!</f>
        <v>#REF!</v>
      </c>
      <c r="AQ194" s="72" t="e">
        <f>団体登録内容!#REF!</f>
        <v>#REF!</v>
      </c>
      <c r="AR194" s="72" t="e">
        <f>団体登録内容!#REF!</f>
        <v>#REF!</v>
      </c>
      <c r="AS194" s="72" t="e">
        <f>団体登録内容!#REF!</f>
        <v>#REF!</v>
      </c>
      <c r="AT194" s="72" t="e">
        <f>団体登録内容!#REF!</f>
        <v>#REF!</v>
      </c>
      <c r="AU194" s="72" t="e">
        <f>団体登録内容!#REF!</f>
        <v>#REF!</v>
      </c>
      <c r="AV194" s="72" t="e">
        <f>団体登録内容!#REF!</f>
        <v>#REF!</v>
      </c>
      <c r="AW194" s="72" t="e">
        <f>団体登録内容!#REF!</f>
        <v>#REF!</v>
      </c>
      <c r="AX194" s="72" t="e">
        <f>団体登録内容!#REF!</f>
        <v>#REF!</v>
      </c>
      <c r="AY194" s="72" t="e">
        <f>団体登録内容!#REF!</f>
        <v>#REF!</v>
      </c>
      <c r="AZ194" s="72" t="e">
        <f>団体登録内容!#REF!</f>
        <v>#REF!</v>
      </c>
      <c r="BA194" s="72" t="e">
        <f>団体登録内容!#REF!</f>
        <v>#REF!</v>
      </c>
      <c r="BB194" s="72" t="e">
        <f>団体登録内容!#REF!</f>
        <v>#REF!</v>
      </c>
      <c r="BC194" s="72" t="e">
        <f>団体登録内容!#REF!</f>
        <v>#REF!</v>
      </c>
      <c r="BD194" s="72" t="e">
        <f>団体登録内容!#REF!</f>
        <v>#REF!</v>
      </c>
      <c r="BE194" s="72" t="e">
        <f>団体登録内容!#REF!</f>
        <v>#REF!</v>
      </c>
    </row>
    <row r="195" spans="1:57" x14ac:dyDescent="0.15">
      <c r="A195" s="72" t="e">
        <f>団体登録内容!#REF!</f>
        <v>#REF!</v>
      </c>
      <c r="B195" s="72" t="e">
        <f>団体登録内容!#REF!</f>
        <v>#REF!</v>
      </c>
      <c r="C195" s="72" t="e">
        <f>団体登録内容!#REF!</f>
        <v>#REF!</v>
      </c>
      <c r="D195" s="72" t="e">
        <f>団体登録内容!#REF!</f>
        <v>#REF!</v>
      </c>
      <c r="E195" s="72" t="e">
        <f>団体登録内容!#REF!</f>
        <v>#REF!</v>
      </c>
      <c r="F195" s="72" t="e">
        <f>団体登録内容!#REF!</f>
        <v>#REF!</v>
      </c>
      <c r="G195" s="72" t="e">
        <f>団体登録内容!#REF!</f>
        <v>#REF!</v>
      </c>
      <c r="H195" s="72" t="e">
        <f>団体登録内容!#REF!</f>
        <v>#REF!</v>
      </c>
      <c r="I195" s="72" t="e">
        <f>団体登録内容!#REF!</f>
        <v>#REF!</v>
      </c>
      <c r="J195" s="72" t="e">
        <f>団体登録内容!#REF!</f>
        <v>#REF!</v>
      </c>
      <c r="K195" s="72" t="e">
        <f>団体登録内容!#REF!</f>
        <v>#REF!</v>
      </c>
      <c r="L195" s="72" t="e">
        <f>団体登録内容!#REF!</f>
        <v>#REF!</v>
      </c>
      <c r="M195" s="72" t="e">
        <f>団体登録内容!#REF!</f>
        <v>#REF!</v>
      </c>
      <c r="N195" s="72" t="e">
        <f>団体登録内容!#REF!</f>
        <v>#REF!</v>
      </c>
      <c r="O195" s="72" t="e">
        <f>団体登録内容!#REF!</f>
        <v>#REF!</v>
      </c>
      <c r="P195" s="72" t="e">
        <f>団体登録内容!#REF!</f>
        <v>#REF!</v>
      </c>
      <c r="Q195" s="72" t="e">
        <f>団体登録内容!#REF!</f>
        <v>#REF!</v>
      </c>
      <c r="R195" s="72" t="e">
        <f>団体登録内容!#REF!</f>
        <v>#REF!</v>
      </c>
      <c r="S195" s="72" t="e">
        <f>団体登録内容!#REF!</f>
        <v>#REF!</v>
      </c>
      <c r="T195" s="72" t="e">
        <f>団体登録内容!#REF!</f>
        <v>#REF!</v>
      </c>
      <c r="U195" s="72" t="e">
        <f>団体登録内容!#REF!</f>
        <v>#REF!</v>
      </c>
      <c r="V195" s="72" t="e">
        <f>団体登録内容!#REF!</f>
        <v>#REF!</v>
      </c>
      <c r="W195" s="72" t="e">
        <f>団体登録内容!#REF!</f>
        <v>#REF!</v>
      </c>
      <c r="X195" s="72" t="e">
        <f>団体登録内容!#REF!</f>
        <v>#REF!</v>
      </c>
      <c r="Y195" s="72" t="e">
        <f>団体登録内容!#REF!</f>
        <v>#REF!</v>
      </c>
      <c r="Z195" s="72" t="e">
        <f>団体登録内容!#REF!</f>
        <v>#REF!</v>
      </c>
      <c r="AA195" s="72" t="e">
        <f>団体登録内容!#REF!</f>
        <v>#REF!</v>
      </c>
      <c r="AB195" s="72" t="e">
        <f>団体登録内容!#REF!</f>
        <v>#REF!</v>
      </c>
      <c r="AC195" s="72" t="e">
        <f>団体登録内容!#REF!</f>
        <v>#REF!</v>
      </c>
      <c r="AD195" s="72" t="e">
        <f>団体登録内容!#REF!</f>
        <v>#REF!</v>
      </c>
      <c r="AE195" s="72" t="e">
        <f>団体登録内容!#REF!</f>
        <v>#REF!</v>
      </c>
      <c r="AF195" s="72" t="e">
        <f>団体登録内容!#REF!</f>
        <v>#REF!</v>
      </c>
      <c r="AG195" s="72" t="e">
        <f>団体登録内容!#REF!</f>
        <v>#REF!</v>
      </c>
      <c r="AH195" s="72" t="e">
        <f>団体登録内容!#REF!</f>
        <v>#REF!</v>
      </c>
      <c r="AI195" s="72" t="e">
        <f>団体登録内容!#REF!</f>
        <v>#REF!</v>
      </c>
      <c r="AJ195" s="72" t="e">
        <f>団体登録内容!#REF!</f>
        <v>#REF!</v>
      </c>
      <c r="AK195" s="72" t="e">
        <f>団体登録内容!#REF!</f>
        <v>#REF!</v>
      </c>
      <c r="AL195" s="72" t="e">
        <f>団体登録内容!#REF!</f>
        <v>#REF!</v>
      </c>
      <c r="AM195" s="72" t="e">
        <f>団体登録内容!#REF!</f>
        <v>#REF!</v>
      </c>
      <c r="AN195" s="72" t="e">
        <f>団体登録内容!#REF!</f>
        <v>#REF!</v>
      </c>
      <c r="AO195" s="72" t="e">
        <f>団体登録内容!#REF!</f>
        <v>#REF!</v>
      </c>
      <c r="AP195" s="72" t="e">
        <f>団体登録内容!#REF!</f>
        <v>#REF!</v>
      </c>
      <c r="AQ195" s="72" t="e">
        <f>団体登録内容!#REF!</f>
        <v>#REF!</v>
      </c>
      <c r="AR195" s="72" t="e">
        <f>団体登録内容!#REF!</f>
        <v>#REF!</v>
      </c>
      <c r="AS195" s="72" t="e">
        <f>団体登録内容!#REF!</f>
        <v>#REF!</v>
      </c>
      <c r="AT195" s="72" t="e">
        <f>団体登録内容!#REF!</f>
        <v>#REF!</v>
      </c>
      <c r="AU195" s="72" t="e">
        <f>団体登録内容!#REF!</f>
        <v>#REF!</v>
      </c>
      <c r="AV195" s="72" t="e">
        <f>団体登録内容!#REF!</f>
        <v>#REF!</v>
      </c>
      <c r="AW195" s="72" t="e">
        <f>団体登録内容!#REF!</f>
        <v>#REF!</v>
      </c>
      <c r="AX195" s="72" t="e">
        <f>団体登録内容!#REF!</f>
        <v>#REF!</v>
      </c>
      <c r="AY195" s="72" t="e">
        <f>団体登録内容!#REF!</f>
        <v>#REF!</v>
      </c>
      <c r="AZ195" s="72" t="e">
        <f>団体登録内容!#REF!</f>
        <v>#REF!</v>
      </c>
      <c r="BA195" s="72" t="e">
        <f>団体登録内容!#REF!</f>
        <v>#REF!</v>
      </c>
      <c r="BB195" s="72" t="e">
        <f>団体登録内容!#REF!</f>
        <v>#REF!</v>
      </c>
      <c r="BC195" s="72" t="e">
        <f>団体登録内容!#REF!</f>
        <v>#REF!</v>
      </c>
      <c r="BD195" s="72" t="e">
        <f>団体登録内容!#REF!</f>
        <v>#REF!</v>
      </c>
      <c r="BE195" s="72" t="e">
        <f>団体登録内容!#REF!</f>
        <v>#REF!</v>
      </c>
    </row>
    <row r="196" spans="1:57" x14ac:dyDescent="0.15">
      <c r="A196" s="72" t="e">
        <f>団体登録内容!#REF!</f>
        <v>#REF!</v>
      </c>
      <c r="B196" s="72" t="e">
        <f>団体登録内容!#REF!</f>
        <v>#REF!</v>
      </c>
      <c r="C196" s="72" t="e">
        <f>団体登録内容!#REF!</f>
        <v>#REF!</v>
      </c>
      <c r="D196" s="72" t="e">
        <f>団体登録内容!#REF!</f>
        <v>#REF!</v>
      </c>
      <c r="E196" s="72" t="e">
        <f>団体登録内容!#REF!</f>
        <v>#REF!</v>
      </c>
      <c r="F196" s="72" t="e">
        <f>団体登録内容!#REF!</f>
        <v>#REF!</v>
      </c>
      <c r="G196" s="72" t="e">
        <f>団体登録内容!#REF!</f>
        <v>#REF!</v>
      </c>
      <c r="H196" s="72" t="e">
        <f>団体登録内容!#REF!</f>
        <v>#REF!</v>
      </c>
      <c r="I196" s="72" t="e">
        <f>団体登録内容!#REF!</f>
        <v>#REF!</v>
      </c>
      <c r="J196" s="72" t="e">
        <f>団体登録内容!#REF!</f>
        <v>#REF!</v>
      </c>
      <c r="K196" s="72" t="e">
        <f>団体登録内容!#REF!</f>
        <v>#REF!</v>
      </c>
      <c r="L196" s="72" t="e">
        <f>団体登録内容!#REF!</f>
        <v>#REF!</v>
      </c>
      <c r="M196" s="72" t="e">
        <f>団体登録内容!#REF!</f>
        <v>#REF!</v>
      </c>
      <c r="N196" s="72" t="e">
        <f>団体登録内容!#REF!</f>
        <v>#REF!</v>
      </c>
      <c r="O196" s="72" t="e">
        <f>団体登録内容!#REF!</f>
        <v>#REF!</v>
      </c>
      <c r="P196" s="72" t="e">
        <f>団体登録内容!#REF!</f>
        <v>#REF!</v>
      </c>
      <c r="Q196" s="72" t="e">
        <f>団体登録内容!#REF!</f>
        <v>#REF!</v>
      </c>
      <c r="R196" s="72" t="e">
        <f>団体登録内容!#REF!</f>
        <v>#REF!</v>
      </c>
      <c r="S196" s="72" t="e">
        <f>団体登録内容!#REF!</f>
        <v>#REF!</v>
      </c>
      <c r="T196" s="72" t="e">
        <f>団体登録内容!#REF!</f>
        <v>#REF!</v>
      </c>
      <c r="U196" s="72" t="e">
        <f>団体登録内容!#REF!</f>
        <v>#REF!</v>
      </c>
      <c r="V196" s="72" t="e">
        <f>団体登録内容!#REF!</f>
        <v>#REF!</v>
      </c>
      <c r="W196" s="72" t="e">
        <f>団体登録内容!#REF!</f>
        <v>#REF!</v>
      </c>
      <c r="X196" s="72" t="e">
        <f>団体登録内容!#REF!</f>
        <v>#REF!</v>
      </c>
      <c r="Y196" s="72" t="e">
        <f>団体登録内容!#REF!</f>
        <v>#REF!</v>
      </c>
      <c r="Z196" s="72" t="e">
        <f>団体登録内容!#REF!</f>
        <v>#REF!</v>
      </c>
      <c r="AA196" s="72" t="e">
        <f>団体登録内容!#REF!</f>
        <v>#REF!</v>
      </c>
      <c r="AB196" s="72" t="e">
        <f>団体登録内容!#REF!</f>
        <v>#REF!</v>
      </c>
      <c r="AC196" s="72" t="e">
        <f>団体登録内容!#REF!</f>
        <v>#REF!</v>
      </c>
      <c r="AD196" s="72" t="e">
        <f>団体登録内容!#REF!</f>
        <v>#REF!</v>
      </c>
      <c r="AE196" s="72" t="e">
        <f>団体登録内容!#REF!</f>
        <v>#REF!</v>
      </c>
      <c r="AF196" s="72" t="e">
        <f>団体登録内容!#REF!</f>
        <v>#REF!</v>
      </c>
      <c r="AG196" s="72" t="e">
        <f>団体登録内容!#REF!</f>
        <v>#REF!</v>
      </c>
      <c r="AH196" s="72" t="e">
        <f>団体登録内容!#REF!</f>
        <v>#REF!</v>
      </c>
      <c r="AI196" s="72" t="e">
        <f>団体登録内容!#REF!</f>
        <v>#REF!</v>
      </c>
      <c r="AJ196" s="72" t="e">
        <f>団体登録内容!#REF!</f>
        <v>#REF!</v>
      </c>
      <c r="AK196" s="72" t="e">
        <f>団体登録内容!#REF!</f>
        <v>#REF!</v>
      </c>
      <c r="AL196" s="72" t="e">
        <f>団体登録内容!#REF!</f>
        <v>#REF!</v>
      </c>
      <c r="AM196" s="72" t="e">
        <f>団体登録内容!#REF!</f>
        <v>#REF!</v>
      </c>
      <c r="AN196" s="72" t="e">
        <f>団体登録内容!#REF!</f>
        <v>#REF!</v>
      </c>
      <c r="AO196" s="72" t="e">
        <f>団体登録内容!#REF!</f>
        <v>#REF!</v>
      </c>
      <c r="AP196" s="72" t="e">
        <f>団体登録内容!#REF!</f>
        <v>#REF!</v>
      </c>
      <c r="AQ196" s="72" t="e">
        <f>団体登録内容!#REF!</f>
        <v>#REF!</v>
      </c>
      <c r="AR196" s="72" t="e">
        <f>団体登録内容!#REF!</f>
        <v>#REF!</v>
      </c>
      <c r="AS196" s="72" t="e">
        <f>団体登録内容!#REF!</f>
        <v>#REF!</v>
      </c>
      <c r="AT196" s="72" t="e">
        <f>団体登録内容!#REF!</f>
        <v>#REF!</v>
      </c>
      <c r="AU196" s="72" t="e">
        <f>団体登録内容!#REF!</f>
        <v>#REF!</v>
      </c>
      <c r="AV196" s="72" t="e">
        <f>団体登録内容!#REF!</f>
        <v>#REF!</v>
      </c>
      <c r="AW196" s="72" t="e">
        <f>団体登録内容!#REF!</f>
        <v>#REF!</v>
      </c>
      <c r="AX196" s="72" t="e">
        <f>団体登録内容!#REF!</f>
        <v>#REF!</v>
      </c>
      <c r="AY196" s="72" t="e">
        <f>団体登録内容!#REF!</f>
        <v>#REF!</v>
      </c>
      <c r="AZ196" s="72" t="e">
        <f>団体登録内容!#REF!</f>
        <v>#REF!</v>
      </c>
      <c r="BA196" s="72" t="e">
        <f>団体登録内容!#REF!</f>
        <v>#REF!</v>
      </c>
      <c r="BB196" s="72" t="e">
        <f>団体登録内容!#REF!</f>
        <v>#REF!</v>
      </c>
      <c r="BC196" s="72" t="e">
        <f>団体登録内容!#REF!</f>
        <v>#REF!</v>
      </c>
      <c r="BD196" s="72" t="e">
        <f>団体登録内容!#REF!</f>
        <v>#REF!</v>
      </c>
      <c r="BE196" s="72" t="e">
        <f>団体登録内容!#REF!</f>
        <v>#REF!</v>
      </c>
    </row>
    <row r="197" spans="1:57" x14ac:dyDescent="0.15">
      <c r="A197" s="72" t="e">
        <f>団体登録内容!#REF!</f>
        <v>#REF!</v>
      </c>
      <c r="B197" s="72" t="e">
        <f>団体登録内容!#REF!</f>
        <v>#REF!</v>
      </c>
      <c r="C197" s="72" t="e">
        <f>団体登録内容!#REF!</f>
        <v>#REF!</v>
      </c>
      <c r="D197" s="72" t="e">
        <f>団体登録内容!#REF!</f>
        <v>#REF!</v>
      </c>
      <c r="E197" s="72" t="e">
        <f>団体登録内容!#REF!</f>
        <v>#REF!</v>
      </c>
      <c r="F197" s="72" t="e">
        <f>団体登録内容!#REF!</f>
        <v>#REF!</v>
      </c>
      <c r="G197" s="72" t="e">
        <f>団体登録内容!#REF!</f>
        <v>#REF!</v>
      </c>
      <c r="H197" s="72" t="e">
        <f>団体登録内容!#REF!</f>
        <v>#REF!</v>
      </c>
      <c r="I197" s="72" t="e">
        <f>団体登録内容!#REF!</f>
        <v>#REF!</v>
      </c>
      <c r="J197" s="72" t="e">
        <f>団体登録内容!#REF!</f>
        <v>#REF!</v>
      </c>
      <c r="K197" s="72" t="e">
        <f>団体登録内容!#REF!</f>
        <v>#REF!</v>
      </c>
      <c r="L197" s="72" t="e">
        <f>団体登録内容!#REF!</f>
        <v>#REF!</v>
      </c>
      <c r="M197" s="72" t="e">
        <f>団体登録内容!#REF!</f>
        <v>#REF!</v>
      </c>
      <c r="N197" s="72" t="e">
        <f>団体登録内容!#REF!</f>
        <v>#REF!</v>
      </c>
      <c r="O197" s="72" t="e">
        <f>団体登録内容!#REF!</f>
        <v>#REF!</v>
      </c>
      <c r="P197" s="72" t="e">
        <f>団体登録内容!#REF!</f>
        <v>#REF!</v>
      </c>
      <c r="Q197" s="72" t="e">
        <f>団体登録内容!#REF!</f>
        <v>#REF!</v>
      </c>
      <c r="R197" s="72" t="e">
        <f>団体登録内容!#REF!</f>
        <v>#REF!</v>
      </c>
      <c r="S197" s="72" t="e">
        <f>団体登録内容!#REF!</f>
        <v>#REF!</v>
      </c>
      <c r="T197" s="72" t="e">
        <f>団体登録内容!#REF!</f>
        <v>#REF!</v>
      </c>
      <c r="U197" s="72" t="e">
        <f>団体登録内容!#REF!</f>
        <v>#REF!</v>
      </c>
      <c r="V197" s="72" t="e">
        <f>団体登録内容!#REF!</f>
        <v>#REF!</v>
      </c>
      <c r="W197" s="72" t="e">
        <f>団体登録内容!#REF!</f>
        <v>#REF!</v>
      </c>
      <c r="X197" s="72" t="e">
        <f>団体登録内容!#REF!</f>
        <v>#REF!</v>
      </c>
      <c r="Y197" s="72" t="e">
        <f>団体登録内容!#REF!</f>
        <v>#REF!</v>
      </c>
      <c r="Z197" s="72" t="e">
        <f>団体登録内容!#REF!</f>
        <v>#REF!</v>
      </c>
      <c r="AA197" s="72" t="e">
        <f>団体登録内容!#REF!</f>
        <v>#REF!</v>
      </c>
      <c r="AB197" s="72" t="e">
        <f>団体登録内容!#REF!</f>
        <v>#REF!</v>
      </c>
      <c r="AC197" s="72" t="e">
        <f>団体登録内容!#REF!</f>
        <v>#REF!</v>
      </c>
      <c r="AD197" s="72" t="e">
        <f>団体登録内容!#REF!</f>
        <v>#REF!</v>
      </c>
      <c r="AE197" s="72" t="e">
        <f>団体登録内容!#REF!</f>
        <v>#REF!</v>
      </c>
      <c r="AF197" s="72" t="e">
        <f>団体登録内容!#REF!</f>
        <v>#REF!</v>
      </c>
      <c r="AG197" s="72" t="e">
        <f>団体登録内容!#REF!</f>
        <v>#REF!</v>
      </c>
      <c r="AH197" s="72" t="e">
        <f>団体登録内容!#REF!</f>
        <v>#REF!</v>
      </c>
      <c r="AI197" s="72" t="e">
        <f>団体登録内容!#REF!</f>
        <v>#REF!</v>
      </c>
      <c r="AJ197" s="72" t="e">
        <f>団体登録内容!#REF!</f>
        <v>#REF!</v>
      </c>
      <c r="AK197" s="72" t="e">
        <f>団体登録内容!#REF!</f>
        <v>#REF!</v>
      </c>
      <c r="AL197" s="72" t="e">
        <f>団体登録内容!#REF!</f>
        <v>#REF!</v>
      </c>
      <c r="AM197" s="72" t="e">
        <f>団体登録内容!#REF!</f>
        <v>#REF!</v>
      </c>
      <c r="AN197" s="72" t="e">
        <f>団体登録内容!#REF!</f>
        <v>#REF!</v>
      </c>
      <c r="AO197" s="72" t="e">
        <f>団体登録内容!#REF!</f>
        <v>#REF!</v>
      </c>
      <c r="AP197" s="72" t="e">
        <f>団体登録内容!#REF!</f>
        <v>#REF!</v>
      </c>
      <c r="AQ197" s="72" t="e">
        <f>団体登録内容!#REF!</f>
        <v>#REF!</v>
      </c>
      <c r="AR197" s="72" t="e">
        <f>団体登録内容!#REF!</f>
        <v>#REF!</v>
      </c>
      <c r="AS197" s="72" t="e">
        <f>団体登録内容!#REF!</f>
        <v>#REF!</v>
      </c>
      <c r="AT197" s="72" t="e">
        <f>団体登録内容!#REF!</f>
        <v>#REF!</v>
      </c>
      <c r="AU197" s="72" t="e">
        <f>団体登録内容!#REF!</f>
        <v>#REF!</v>
      </c>
      <c r="AV197" s="72" t="e">
        <f>団体登録内容!#REF!</f>
        <v>#REF!</v>
      </c>
      <c r="AW197" s="72" t="e">
        <f>団体登録内容!#REF!</f>
        <v>#REF!</v>
      </c>
      <c r="AX197" s="72" t="e">
        <f>団体登録内容!#REF!</f>
        <v>#REF!</v>
      </c>
      <c r="AY197" s="72" t="e">
        <f>団体登録内容!#REF!</f>
        <v>#REF!</v>
      </c>
      <c r="AZ197" s="72" t="e">
        <f>団体登録内容!#REF!</f>
        <v>#REF!</v>
      </c>
      <c r="BA197" s="72" t="e">
        <f>団体登録内容!#REF!</f>
        <v>#REF!</v>
      </c>
      <c r="BB197" s="72" t="e">
        <f>団体登録内容!#REF!</f>
        <v>#REF!</v>
      </c>
      <c r="BC197" s="72" t="e">
        <f>団体登録内容!#REF!</f>
        <v>#REF!</v>
      </c>
      <c r="BD197" s="72" t="e">
        <f>団体登録内容!#REF!</f>
        <v>#REF!</v>
      </c>
      <c r="BE197" s="72" t="e">
        <f>団体登録内容!#REF!</f>
        <v>#REF!</v>
      </c>
    </row>
    <row r="198" spans="1:57" x14ac:dyDescent="0.15">
      <c r="A198" s="72" t="e">
        <f>団体登録内容!#REF!</f>
        <v>#REF!</v>
      </c>
      <c r="B198" s="72" t="e">
        <f>団体登録内容!#REF!</f>
        <v>#REF!</v>
      </c>
      <c r="C198" s="72" t="e">
        <f>団体登録内容!#REF!</f>
        <v>#REF!</v>
      </c>
      <c r="D198" s="72" t="e">
        <f>団体登録内容!#REF!</f>
        <v>#REF!</v>
      </c>
      <c r="E198" s="72" t="e">
        <f>団体登録内容!#REF!</f>
        <v>#REF!</v>
      </c>
      <c r="F198" s="72" t="e">
        <f>団体登録内容!#REF!</f>
        <v>#REF!</v>
      </c>
      <c r="G198" s="72" t="e">
        <f>団体登録内容!#REF!</f>
        <v>#REF!</v>
      </c>
      <c r="H198" s="72" t="e">
        <f>団体登録内容!#REF!</f>
        <v>#REF!</v>
      </c>
      <c r="I198" s="72" t="e">
        <f>団体登録内容!#REF!</f>
        <v>#REF!</v>
      </c>
      <c r="J198" s="72" t="e">
        <f>団体登録内容!#REF!</f>
        <v>#REF!</v>
      </c>
      <c r="K198" s="72" t="e">
        <f>団体登録内容!#REF!</f>
        <v>#REF!</v>
      </c>
      <c r="L198" s="72" t="e">
        <f>団体登録内容!#REF!</f>
        <v>#REF!</v>
      </c>
      <c r="M198" s="72" t="e">
        <f>団体登録内容!#REF!</f>
        <v>#REF!</v>
      </c>
      <c r="N198" s="72" t="e">
        <f>団体登録内容!#REF!</f>
        <v>#REF!</v>
      </c>
      <c r="O198" s="72" t="e">
        <f>団体登録内容!#REF!</f>
        <v>#REF!</v>
      </c>
      <c r="P198" s="72" t="e">
        <f>団体登録内容!#REF!</f>
        <v>#REF!</v>
      </c>
      <c r="Q198" s="72" t="e">
        <f>団体登録内容!#REF!</f>
        <v>#REF!</v>
      </c>
      <c r="R198" s="72" t="e">
        <f>団体登録内容!#REF!</f>
        <v>#REF!</v>
      </c>
      <c r="S198" s="72" t="e">
        <f>団体登録内容!#REF!</f>
        <v>#REF!</v>
      </c>
      <c r="T198" s="72" t="e">
        <f>団体登録内容!#REF!</f>
        <v>#REF!</v>
      </c>
      <c r="U198" s="72" t="e">
        <f>団体登録内容!#REF!</f>
        <v>#REF!</v>
      </c>
      <c r="V198" s="72" t="e">
        <f>団体登録内容!#REF!</f>
        <v>#REF!</v>
      </c>
      <c r="W198" s="72" t="e">
        <f>団体登録内容!#REF!</f>
        <v>#REF!</v>
      </c>
      <c r="X198" s="72" t="e">
        <f>団体登録内容!#REF!</f>
        <v>#REF!</v>
      </c>
      <c r="Y198" s="72" t="e">
        <f>団体登録内容!#REF!</f>
        <v>#REF!</v>
      </c>
      <c r="Z198" s="72" t="e">
        <f>団体登録内容!#REF!</f>
        <v>#REF!</v>
      </c>
      <c r="AA198" s="72" t="e">
        <f>団体登録内容!#REF!</f>
        <v>#REF!</v>
      </c>
      <c r="AB198" s="72" t="e">
        <f>団体登録内容!#REF!</f>
        <v>#REF!</v>
      </c>
      <c r="AC198" s="72" t="e">
        <f>団体登録内容!#REF!</f>
        <v>#REF!</v>
      </c>
      <c r="AD198" s="72" t="e">
        <f>団体登録内容!#REF!</f>
        <v>#REF!</v>
      </c>
      <c r="AE198" s="72" t="e">
        <f>団体登録内容!#REF!</f>
        <v>#REF!</v>
      </c>
      <c r="AF198" s="72" t="e">
        <f>団体登録内容!#REF!</f>
        <v>#REF!</v>
      </c>
      <c r="AG198" s="72" t="e">
        <f>団体登録内容!#REF!</f>
        <v>#REF!</v>
      </c>
      <c r="AH198" s="72" t="e">
        <f>団体登録内容!#REF!</f>
        <v>#REF!</v>
      </c>
      <c r="AI198" s="72" t="e">
        <f>団体登録内容!#REF!</f>
        <v>#REF!</v>
      </c>
      <c r="AJ198" s="72" t="e">
        <f>団体登録内容!#REF!</f>
        <v>#REF!</v>
      </c>
      <c r="AK198" s="72" t="e">
        <f>団体登録内容!#REF!</f>
        <v>#REF!</v>
      </c>
      <c r="AL198" s="72" t="e">
        <f>団体登録内容!#REF!</f>
        <v>#REF!</v>
      </c>
      <c r="AM198" s="72" t="e">
        <f>団体登録内容!#REF!</f>
        <v>#REF!</v>
      </c>
      <c r="AN198" s="72" t="e">
        <f>団体登録内容!#REF!</f>
        <v>#REF!</v>
      </c>
      <c r="AO198" s="72" t="e">
        <f>団体登録内容!#REF!</f>
        <v>#REF!</v>
      </c>
      <c r="AP198" s="72" t="e">
        <f>団体登録内容!#REF!</f>
        <v>#REF!</v>
      </c>
      <c r="AQ198" s="72" t="e">
        <f>団体登録内容!#REF!</f>
        <v>#REF!</v>
      </c>
      <c r="AR198" s="72" t="e">
        <f>団体登録内容!#REF!</f>
        <v>#REF!</v>
      </c>
      <c r="AS198" s="72" t="e">
        <f>団体登録内容!#REF!</f>
        <v>#REF!</v>
      </c>
      <c r="AT198" s="72" t="e">
        <f>団体登録内容!#REF!</f>
        <v>#REF!</v>
      </c>
      <c r="AU198" s="72" t="e">
        <f>団体登録内容!#REF!</f>
        <v>#REF!</v>
      </c>
      <c r="AV198" s="72" t="e">
        <f>団体登録内容!#REF!</f>
        <v>#REF!</v>
      </c>
      <c r="AW198" s="72" t="e">
        <f>団体登録内容!#REF!</f>
        <v>#REF!</v>
      </c>
      <c r="AX198" s="72" t="e">
        <f>団体登録内容!#REF!</f>
        <v>#REF!</v>
      </c>
      <c r="AY198" s="72" t="e">
        <f>団体登録内容!#REF!</f>
        <v>#REF!</v>
      </c>
      <c r="AZ198" s="72" t="e">
        <f>団体登録内容!#REF!</f>
        <v>#REF!</v>
      </c>
      <c r="BA198" s="72" t="e">
        <f>団体登録内容!#REF!</f>
        <v>#REF!</v>
      </c>
      <c r="BB198" s="72" t="e">
        <f>団体登録内容!#REF!</f>
        <v>#REF!</v>
      </c>
      <c r="BC198" s="72" t="e">
        <f>団体登録内容!#REF!</f>
        <v>#REF!</v>
      </c>
      <c r="BD198" s="72" t="e">
        <f>団体登録内容!#REF!</f>
        <v>#REF!</v>
      </c>
      <c r="BE198" s="72" t="e">
        <f>団体登録内容!#REF!</f>
        <v>#REF!</v>
      </c>
    </row>
    <row r="199" spans="1:57" x14ac:dyDescent="0.15">
      <c r="A199" s="72" t="e">
        <f>団体登録内容!#REF!</f>
        <v>#REF!</v>
      </c>
      <c r="B199" s="72" t="e">
        <f>団体登録内容!#REF!</f>
        <v>#REF!</v>
      </c>
      <c r="C199" s="72" t="e">
        <f>団体登録内容!#REF!</f>
        <v>#REF!</v>
      </c>
      <c r="D199" s="72" t="e">
        <f>団体登録内容!#REF!</f>
        <v>#REF!</v>
      </c>
      <c r="E199" s="72" t="e">
        <f>団体登録内容!#REF!</f>
        <v>#REF!</v>
      </c>
      <c r="F199" s="72" t="e">
        <f>団体登録内容!#REF!</f>
        <v>#REF!</v>
      </c>
      <c r="G199" s="72" t="e">
        <f>団体登録内容!#REF!</f>
        <v>#REF!</v>
      </c>
      <c r="H199" s="72" t="e">
        <f>団体登録内容!#REF!</f>
        <v>#REF!</v>
      </c>
      <c r="I199" s="72" t="e">
        <f>団体登録内容!#REF!</f>
        <v>#REF!</v>
      </c>
      <c r="J199" s="72" t="e">
        <f>団体登録内容!#REF!</f>
        <v>#REF!</v>
      </c>
      <c r="K199" s="72" t="e">
        <f>団体登録内容!#REF!</f>
        <v>#REF!</v>
      </c>
      <c r="L199" s="72" t="e">
        <f>団体登録内容!#REF!</f>
        <v>#REF!</v>
      </c>
      <c r="M199" s="72" t="e">
        <f>団体登録内容!#REF!</f>
        <v>#REF!</v>
      </c>
      <c r="N199" s="72" t="e">
        <f>団体登録内容!#REF!</f>
        <v>#REF!</v>
      </c>
      <c r="O199" s="72" t="e">
        <f>団体登録内容!#REF!</f>
        <v>#REF!</v>
      </c>
      <c r="P199" s="72" t="e">
        <f>団体登録内容!#REF!</f>
        <v>#REF!</v>
      </c>
      <c r="Q199" s="72" t="e">
        <f>団体登録内容!#REF!</f>
        <v>#REF!</v>
      </c>
      <c r="R199" s="72" t="e">
        <f>団体登録内容!#REF!</f>
        <v>#REF!</v>
      </c>
      <c r="S199" s="72" t="e">
        <f>団体登録内容!#REF!</f>
        <v>#REF!</v>
      </c>
      <c r="T199" s="72" t="e">
        <f>団体登録内容!#REF!</f>
        <v>#REF!</v>
      </c>
      <c r="U199" s="72" t="e">
        <f>団体登録内容!#REF!</f>
        <v>#REF!</v>
      </c>
      <c r="V199" s="72" t="e">
        <f>団体登録内容!#REF!</f>
        <v>#REF!</v>
      </c>
      <c r="W199" s="72" t="e">
        <f>団体登録内容!#REF!</f>
        <v>#REF!</v>
      </c>
      <c r="X199" s="72" t="e">
        <f>団体登録内容!#REF!</f>
        <v>#REF!</v>
      </c>
      <c r="Y199" s="72" t="e">
        <f>団体登録内容!#REF!</f>
        <v>#REF!</v>
      </c>
      <c r="Z199" s="72" t="e">
        <f>団体登録内容!#REF!</f>
        <v>#REF!</v>
      </c>
      <c r="AA199" s="72" t="e">
        <f>団体登録内容!#REF!</f>
        <v>#REF!</v>
      </c>
      <c r="AB199" s="72" t="e">
        <f>団体登録内容!#REF!</f>
        <v>#REF!</v>
      </c>
      <c r="AC199" s="72" t="e">
        <f>団体登録内容!#REF!</f>
        <v>#REF!</v>
      </c>
      <c r="AD199" s="72" t="e">
        <f>団体登録内容!#REF!</f>
        <v>#REF!</v>
      </c>
      <c r="AE199" s="72" t="e">
        <f>団体登録内容!#REF!</f>
        <v>#REF!</v>
      </c>
      <c r="AF199" s="72" t="e">
        <f>団体登録内容!#REF!</f>
        <v>#REF!</v>
      </c>
      <c r="AG199" s="72" t="e">
        <f>団体登録内容!#REF!</f>
        <v>#REF!</v>
      </c>
      <c r="AH199" s="72" t="e">
        <f>団体登録内容!#REF!</f>
        <v>#REF!</v>
      </c>
      <c r="AI199" s="72" t="e">
        <f>団体登録内容!#REF!</f>
        <v>#REF!</v>
      </c>
      <c r="AJ199" s="72" t="e">
        <f>団体登録内容!#REF!</f>
        <v>#REF!</v>
      </c>
      <c r="AK199" s="72" t="e">
        <f>団体登録内容!#REF!</f>
        <v>#REF!</v>
      </c>
      <c r="AL199" s="72" t="e">
        <f>団体登録内容!#REF!</f>
        <v>#REF!</v>
      </c>
      <c r="AM199" s="72" t="e">
        <f>団体登録内容!#REF!</f>
        <v>#REF!</v>
      </c>
      <c r="AN199" s="72" t="e">
        <f>団体登録内容!#REF!</f>
        <v>#REF!</v>
      </c>
      <c r="AO199" s="72" t="e">
        <f>団体登録内容!#REF!</f>
        <v>#REF!</v>
      </c>
      <c r="AP199" s="72" t="e">
        <f>団体登録内容!#REF!</f>
        <v>#REF!</v>
      </c>
      <c r="AQ199" s="72" t="e">
        <f>団体登録内容!#REF!</f>
        <v>#REF!</v>
      </c>
      <c r="AR199" s="72" t="e">
        <f>団体登録内容!#REF!</f>
        <v>#REF!</v>
      </c>
      <c r="AS199" s="72" t="e">
        <f>団体登録内容!#REF!</f>
        <v>#REF!</v>
      </c>
      <c r="AT199" s="72" t="e">
        <f>団体登録内容!#REF!</f>
        <v>#REF!</v>
      </c>
      <c r="AU199" s="72" t="e">
        <f>団体登録内容!#REF!</f>
        <v>#REF!</v>
      </c>
      <c r="AV199" s="72" t="e">
        <f>団体登録内容!#REF!</f>
        <v>#REF!</v>
      </c>
      <c r="AW199" s="72" t="e">
        <f>団体登録内容!#REF!</f>
        <v>#REF!</v>
      </c>
      <c r="AX199" s="72" t="e">
        <f>団体登録内容!#REF!</f>
        <v>#REF!</v>
      </c>
      <c r="AY199" s="72" t="e">
        <f>団体登録内容!#REF!</f>
        <v>#REF!</v>
      </c>
      <c r="AZ199" s="72" t="e">
        <f>団体登録内容!#REF!</f>
        <v>#REF!</v>
      </c>
      <c r="BA199" s="72" t="e">
        <f>団体登録内容!#REF!</f>
        <v>#REF!</v>
      </c>
      <c r="BB199" s="72" t="e">
        <f>団体登録内容!#REF!</f>
        <v>#REF!</v>
      </c>
      <c r="BC199" s="72" t="e">
        <f>団体登録内容!#REF!</f>
        <v>#REF!</v>
      </c>
      <c r="BD199" s="72" t="e">
        <f>団体登録内容!#REF!</f>
        <v>#REF!</v>
      </c>
      <c r="BE199" s="72" t="e">
        <f>団体登録内容!#REF!</f>
        <v>#REF!</v>
      </c>
    </row>
    <row r="200" spans="1:57" x14ac:dyDescent="0.15">
      <c r="A200" s="72" t="e">
        <f>団体登録内容!#REF!</f>
        <v>#REF!</v>
      </c>
      <c r="B200" s="72" t="e">
        <f>団体登録内容!#REF!</f>
        <v>#REF!</v>
      </c>
      <c r="C200" s="72" t="e">
        <f>団体登録内容!#REF!</f>
        <v>#REF!</v>
      </c>
      <c r="D200" s="72" t="e">
        <f>団体登録内容!#REF!</f>
        <v>#REF!</v>
      </c>
      <c r="E200" s="72" t="e">
        <f>団体登録内容!#REF!</f>
        <v>#REF!</v>
      </c>
      <c r="F200" s="72" t="e">
        <f>団体登録内容!#REF!</f>
        <v>#REF!</v>
      </c>
      <c r="G200" s="72" t="e">
        <f>団体登録内容!#REF!</f>
        <v>#REF!</v>
      </c>
      <c r="H200" s="72" t="e">
        <f>団体登録内容!#REF!</f>
        <v>#REF!</v>
      </c>
      <c r="I200" s="72" t="e">
        <f>団体登録内容!#REF!</f>
        <v>#REF!</v>
      </c>
      <c r="J200" s="72" t="e">
        <f>団体登録内容!#REF!</f>
        <v>#REF!</v>
      </c>
      <c r="K200" s="72" t="e">
        <f>団体登録内容!#REF!</f>
        <v>#REF!</v>
      </c>
      <c r="L200" s="72" t="e">
        <f>団体登録内容!#REF!</f>
        <v>#REF!</v>
      </c>
      <c r="M200" s="72" t="e">
        <f>団体登録内容!#REF!</f>
        <v>#REF!</v>
      </c>
      <c r="N200" s="72" t="e">
        <f>団体登録内容!#REF!</f>
        <v>#REF!</v>
      </c>
      <c r="O200" s="72" t="e">
        <f>団体登録内容!#REF!</f>
        <v>#REF!</v>
      </c>
      <c r="P200" s="72" t="e">
        <f>団体登録内容!#REF!</f>
        <v>#REF!</v>
      </c>
      <c r="Q200" s="72" t="e">
        <f>団体登録内容!#REF!</f>
        <v>#REF!</v>
      </c>
      <c r="R200" s="72" t="e">
        <f>団体登録内容!#REF!</f>
        <v>#REF!</v>
      </c>
      <c r="S200" s="72" t="e">
        <f>団体登録内容!#REF!</f>
        <v>#REF!</v>
      </c>
      <c r="T200" s="72" t="e">
        <f>団体登録内容!#REF!</f>
        <v>#REF!</v>
      </c>
      <c r="U200" s="72" t="e">
        <f>団体登録内容!#REF!</f>
        <v>#REF!</v>
      </c>
      <c r="V200" s="72" t="e">
        <f>団体登録内容!#REF!</f>
        <v>#REF!</v>
      </c>
      <c r="W200" s="72" t="e">
        <f>団体登録内容!#REF!</f>
        <v>#REF!</v>
      </c>
      <c r="X200" s="72" t="e">
        <f>団体登録内容!#REF!</f>
        <v>#REF!</v>
      </c>
      <c r="Y200" s="72" t="e">
        <f>団体登録内容!#REF!</f>
        <v>#REF!</v>
      </c>
      <c r="Z200" s="72" t="e">
        <f>団体登録内容!#REF!</f>
        <v>#REF!</v>
      </c>
      <c r="AA200" s="72" t="e">
        <f>団体登録内容!#REF!</f>
        <v>#REF!</v>
      </c>
      <c r="AB200" s="72" t="e">
        <f>団体登録内容!#REF!</f>
        <v>#REF!</v>
      </c>
      <c r="AC200" s="72" t="e">
        <f>団体登録内容!#REF!</f>
        <v>#REF!</v>
      </c>
      <c r="AD200" s="72" t="e">
        <f>団体登録内容!#REF!</f>
        <v>#REF!</v>
      </c>
      <c r="AE200" s="72" t="e">
        <f>団体登録内容!#REF!</f>
        <v>#REF!</v>
      </c>
      <c r="AF200" s="72" t="e">
        <f>団体登録内容!#REF!</f>
        <v>#REF!</v>
      </c>
      <c r="AG200" s="72" t="e">
        <f>団体登録内容!#REF!</f>
        <v>#REF!</v>
      </c>
      <c r="AH200" s="72" t="e">
        <f>団体登録内容!#REF!</f>
        <v>#REF!</v>
      </c>
      <c r="AI200" s="72" t="e">
        <f>団体登録内容!#REF!</f>
        <v>#REF!</v>
      </c>
      <c r="AJ200" s="72" t="e">
        <f>団体登録内容!#REF!</f>
        <v>#REF!</v>
      </c>
      <c r="AK200" s="72" t="e">
        <f>団体登録内容!#REF!</f>
        <v>#REF!</v>
      </c>
      <c r="AL200" s="72" t="e">
        <f>団体登録内容!#REF!</f>
        <v>#REF!</v>
      </c>
      <c r="AM200" s="72" t="e">
        <f>団体登録内容!#REF!</f>
        <v>#REF!</v>
      </c>
      <c r="AN200" s="72" t="e">
        <f>団体登録内容!#REF!</f>
        <v>#REF!</v>
      </c>
      <c r="AO200" s="72" t="e">
        <f>団体登録内容!#REF!</f>
        <v>#REF!</v>
      </c>
      <c r="AP200" s="72" t="e">
        <f>団体登録内容!#REF!</f>
        <v>#REF!</v>
      </c>
      <c r="AQ200" s="72" t="e">
        <f>団体登録内容!#REF!</f>
        <v>#REF!</v>
      </c>
      <c r="AR200" s="72" t="e">
        <f>団体登録内容!#REF!</f>
        <v>#REF!</v>
      </c>
      <c r="AS200" s="72" t="e">
        <f>団体登録内容!#REF!</f>
        <v>#REF!</v>
      </c>
      <c r="AT200" s="72" t="e">
        <f>団体登録内容!#REF!</f>
        <v>#REF!</v>
      </c>
      <c r="AU200" s="72" t="e">
        <f>団体登録内容!#REF!</f>
        <v>#REF!</v>
      </c>
      <c r="AV200" s="72" t="e">
        <f>団体登録内容!#REF!</f>
        <v>#REF!</v>
      </c>
      <c r="AW200" s="72" t="e">
        <f>団体登録内容!#REF!</f>
        <v>#REF!</v>
      </c>
      <c r="AX200" s="72" t="e">
        <f>団体登録内容!#REF!</f>
        <v>#REF!</v>
      </c>
      <c r="AY200" s="72" t="e">
        <f>団体登録内容!#REF!</f>
        <v>#REF!</v>
      </c>
      <c r="AZ200" s="72" t="e">
        <f>団体登録内容!#REF!</f>
        <v>#REF!</v>
      </c>
      <c r="BA200" s="72" t="e">
        <f>団体登録内容!#REF!</f>
        <v>#REF!</v>
      </c>
      <c r="BB200" s="72" t="e">
        <f>団体登録内容!#REF!</f>
        <v>#REF!</v>
      </c>
      <c r="BC200" s="72" t="e">
        <f>団体登録内容!#REF!</f>
        <v>#REF!</v>
      </c>
      <c r="BD200" s="72" t="e">
        <f>団体登録内容!#REF!</f>
        <v>#REF!</v>
      </c>
      <c r="BE200" s="72" t="e">
        <f>団体登録内容!#REF!</f>
        <v>#REF!</v>
      </c>
    </row>
    <row r="201" spans="1:57" x14ac:dyDescent="0.15">
      <c r="A201" s="72" t="e">
        <f>団体登録内容!#REF!</f>
        <v>#REF!</v>
      </c>
      <c r="B201" s="72" t="e">
        <f>団体登録内容!#REF!</f>
        <v>#REF!</v>
      </c>
      <c r="C201" s="72" t="e">
        <f>団体登録内容!#REF!</f>
        <v>#REF!</v>
      </c>
      <c r="D201" s="72" t="e">
        <f>団体登録内容!#REF!</f>
        <v>#REF!</v>
      </c>
      <c r="E201" s="72" t="e">
        <f>団体登録内容!#REF!</f>
        <v>#REF!</v>
      </c>
      <c r="F201" s="72" t="e">
        <f>団体登録内容!#REF!</f>
        <v>#REF!</v>
      </c>
      <c r="G201" s="72" t="e">
        <f>団体登録内容!#REF!</f>
        <v>#REF!</v>
      </c>
      <c r="H201" s="72" t="e">
        <f>団体登録内容!#REF!</f>
        <v>#REF!</v>
      </c>
      <c r="I201" s="72" t="e">
        <f>団体登録内容!#REF!</f>
        <v>#REF!</v>
      </c>
      <c r="J201" s="72" t="e">
        <f>団体登録内容!#REF!</f>
        <v>#REF!</v>
      </c>
      <c r="K201" s="72" t="e">
        <f>団体登録内容!#REF!</f>
        <v>#REF!</v>
      </c>
      <c r="L201" s="72" t="e">
        <f>団体登録内容!#REF!</f>
        <v>#REF!</v>
      </c>
      <c r="M201" s="72" t="e">
        <f>団体登録内容!#REF!</f>
        <v>#REF!</v>
      </c>
      <c r="N201" s="72" t="e">
        <f>団体登録内容!#REF!</f>
        <v>#REF!</v>
      </c>
      <c r="O201" s="72" t="e">
        <f>団体登録内容!#REF!</f>
        <v>#REF!</v>
      </c>
      <c r="P201" s="72" t="e">
        <f>団体登録内容!#REF!</f>
        <v>#REF!</v>
      </c>
      <c r="Q201" s="72" t="e">
        <f>団体登録内容!#REF!</f>
        <v>#REF!</v>
      </c>
      <c r="R201" s="72" t="e">
        <f>団体登録内容!#REF!</f>
        <v>#REF!</v>
      </c>
      <c r="S201" s="72" t="e">
        <f>団体登録内容!#REF!</f>
        <v>#REF!</v>
      </c>
      <c r="T201" s="72" t="e">
        <f>団体登録内容!#REF!</f>
        <v>#REF!</v>
      </c>
      <c r="U201" s="72" t="e">
        <f>団体登録内容!#REF!</f>
        <v>#REF!</v>
      </c>
      <c r="V201" s="72" t="e">
        <f>団体登録内容!#REF!</f>
        <v>#REF!</v>
      </c>
      <c r="W201" s="72" t="e">
        <f>団体登録内容!#REF!</f>
        <v>#REF!</v>
      </c>
      <c r="X201" s="72" t="e">
        <f>団体登録内容!#REF!</f>
        <v>#REF!</v>
      </c>
      <c r="Y201" s="72" t="e">
        <f>団体登録内容!#REF!</f>
        <v>#REF!</v>
      </c>
      <c r="Z201" s="72" t="e">
        <f>団体登録内容!#REF!</f>
        <v>#REF!</v>
      </c>
      <c r="AA201" s="72" t="e">
        <f>団体登録内容!#REF!</f>
        <v>#REF!</v>
      </c>
      <c r="AB201" s="72" t="e">
        <f>団体登録内容!#REF!</f>
        <v>#REF!</v>
      </c>
      <c r="AC201" s="72" t="e">
        <f>団体登録内容!#REF!</f>
        <v>#REF!</v>
      </c>
      <c r="AD201" s="72" t="e">
        <f>団体登録内容!#REF!</f>
        <v>#REF!</v>
      </c>
      <c r="AE201" s="72" t="e">
        <f>団体登録内容!#REF!</f>
        <v>#REF!</v>
      </c>
      <c r="AF201" s="72" t="e">
        <f>団体登録内容!#REF!</f>
        <v>#REF!</v>
      </c>
      <c r="AG201" s="72" t="e">
        <f>団体登録内容!#REF!</f>
        <v>#REF!</v>
      </c>
      <c r="AH201" s="72" t="e">
        <f>団体登録内容!#REF!</f>
        <v>#REF!</v>
      </c>
      <c r="AI201" s="72" t="e">
        <f>団体登録内容!#REF!</f>
        <v>#REF!</v>
      </c>
      <c r="AJ201" s="72" t="e">
        <f>団体登録内容!#REF!</f>
        <v>#REF!</v>
      </c>
      <c r="AK201" s="72" t="e">
        <f>団体登録内容!#REF!</f>
        <v>#REF!</v>
      </c>
      <c r="AL201" s="72" t="e">
        <f>団体登録内容!#REF!</f>
        <v>#REF!</v>
      </c>
      <c r="AM201" s="72" t="e">
        <f>団体登録内容!#REF!</f>
        <v>#REF!</v>
      </c>
      <c r="AN201" s="72" t="e">
        <f>団体登録内容!#REF!</f>
        <v>#REF!</v>
      </c>
      <c r="AO201" s="72" t="e">
        <f>団体登録内容!#REF!</f>
        <v>#REF!</v>
      </c>
      <c r="AP201" s="72" t="e">
        <f>団体登録内容!#REF!</f>
        <v>#REF!</v>
      </c>
      <c r="AQ201" s="72" t="e">
        <f>団体登録内容!#REF!</f>
        <v>#REF!</v>
      </c>
      <c r="AR201" s="72" t="e">
        <f>団体登録内容!#REF!</f>
        <v>#REF!</v>
      </c>
      <c r="AS201" s="72" t="e">
        <f>団体登録内容!#REF!</f>
        <v>#REF!</v>
      </c>
      <c r="AT201" s="72" t="e">
        <f>団体登録内容!#REF!</f>
        <v>#REF!</v>
      </c>
      <c r="AU201" s="72" t="e">
        <f>団体登録内容!#REF!</f>
        <v>#REF!</v>
      </c>
      <c r="AV201" s="72" t="e">
        <f>団体登録内容!#REF!</f>
        <v>#REF!</v>
      </c>
      <c r="AW201" s="72" t="e">
        <f>団体登録内容!#REF!</f>
        <v>#REF!</v>
      </c>
      <c r="AX201" s="72" t="e">
        <f>団体登録内容!#REF!</f>
        <v>#REF!</v>
      </c>
      <c r="AY201" s="72" t="e">
        <f>団体登録内容!#REF!</f>
        <v>#REF!</v>
      </c>
      <c r="AZ201" s="72" t="e">
        <f>団体登録内容!#REF!</f>
        <v>#REF!</v>
      </c>
      <c r="BA201" s="72" t="e">
        <f>団体登録内容!#REF!</f>
        <v>#REF!</v>
      </c>
      <c r="BB201" s="72" t="e">
        <f>団体登録内容!#REF!</f>
        <v>#REF!</v>
      </c>
      <c r="BC201" s="72" t="e">
        <f>団体登録内容!#REF!</f>
        <v>#REF!</v>
      </c>
      <c r="BD201" s="72" t="e">
        <f>団体登録内容!#REF!</f>
        <v>#REF!</v>
      </c>
      <c r="BE201" s="72" t="e">
        <f>団体登録内容!#REF!</f>
        <v>#REF!</v>
      </c>
    </row>
    <row r="202" spans="1:57" x14ac:dyDescent="0.15">
      <c r="A202" s="72" t="e">
        <f>団体登録内容!#REF!</f>
        <v>#REF!</v>
      </c>
      <c r="B202" s="72" t="e">
        <f>団体登録内容!#REF!</f>
        <v>#REF!</v>
      </c>
      <c r="C202" s="72" t="e">
        <f>団体登録内容!#REF!</f>
        <v>#REF!</v>
      </c>
      <c r="D202" s="72" t="e">
        <f>団体登録内容!#REF!</f>
        <v>#REF!</v>
      </c>
      <c r="E202" s="72" t="e">
        <f>団体登録内容!#REF!</f>
        <v>#REF!</v>
      </c>
      <c r="F202" s="72" t="e">
        <f>団体登録内容!#REF!</f>
        <v>#REF!</v>
      </c>
      <c r="G202" s="72" t="e">
        <f>団体登録内容!#REF!</f>
        <v>#REF!</v>
      </c>
      <c r="H202" s="72" t="e">
        <f>団体登録内容!#REF!</f>
        <v>#REF!</v>
      </c>
      <c r="I202" s="72" t="e">
        <f>団体登録内容!#REF!</f>
        <v>#REF!</v>
      </c>
      <c r="J202" s="72" t="e">
        <f>団体登録内容!#REF!</f>
        <v>#REF!</v>
      </c>
      <c r="K202" s="72" t="e">
        <f>団体登録内容!#REF!</f>
        <v>#REF!</v>
      </c>
      <c r="L202" s="72" t="e">
        <f>団体登録内容!#REF!</f>
        <v>#REF!</v>
      </c>
      <c r="M202" s="72" t="e">
        <f>団体登録内容!#REF!</f>
        <v>#REF!</v>
      </c>
      <c r="N202" s="72" t="e">
        <f>団体登録内容!#REF!</f>
        <v>#REF!</v>
      </c>
      <c r="O202" s="72" t="e">
        <f>団体登録内容!#REF!</f>
        <v>#REF!</v>
      </c>
      <c r="P202" s="72" t="e">
        <f>団体登録内容!#REF!</f>
        <v>#REF!</v>
      </c>
      <c r="Q202" s="72" t="e">
        <f>団体登録内容!#REF!</f>
        <v>#REF!</v>
      </c>
      <c r="R202" s="72" t="e">
        <f>団体登録内容!#REF!</f>
        <v>#REF!</v>
      </c>
      <c r="S202" s="72" t="e">
        <f>団体登録内容!#REF!</f>
        <v>#REF!</v>
      </c>
      <c r="T202" s="72" t="e">
        <f>団体登録内容!#REF!</f>
        <v>#REF!</v>
      </c>
      <c r="U202" s="72" t="e">
        <f>団体登録内容!#REF!</f>
        <v>#REF!</v>
      </c>
      <c r="V202" s="72" t="e">
        <f>団体登録内容!#REF!</f>
        <v>#REF!</v>
      </c>
      <c r="W202" s="72" t="e">
        <f>団体登録内容!#REF!</f>
        <v>#REF!</v>
      </c>
      <c r="X202" s="72" t="e">
        <f>団体登録内容!#REF!</f>
        <v>#REF!</v>
      </c>
      <c r="Y202" s="72" t="e">
        <f>団体登録内容!#REF!</f>
        <v>#REF!</v>
      </c>
      <c r="Z202" s="72" t="e">
        <f>団体登録内容!#REF!</f>
        <v>#REF!</v>
      </c>
      <c r="AA202" s="72" t="e">
        <f>団体登録内容!#REF!</f>
        <v>#REF!</v>
      </c>
      <c r="AB202" s="72" t="e">
        <f>団体登録内容!#REF!</f>
        <v>#REF!</v>
      </c>
      <c r="AC202" s="72" t="e">
        <f>団体登録内容!#REF!</f>
        <v>#REF!</v>
      </c>
      <c r="AD202" s="72" t="e">
        <f>団体登録内容!#REF!</f>
        <v>#REF!</v>
      </c>
      <c r="AE202" s="72" t="e">
        <f>団体登録内容!#REF!</f>
        <v>#REF!</v>
      </c>
      <c r="AF202" s="72" t="e">
        <f>団体登録内容!#REF!</f>
        <v>#REF!</v>
      </c>
      <c r="AG202" s="72" t="e">
        <f>団体登録内容!#REF!</f>
        <v>#REF!</v>
      </c>
      <c r="AH202" s="72" t="e">
        <f>団体登録内容!#REF!</f>
        <v>#REF!</v>
      </c>
      <c r="AI202" s="72" t="e">
        <f>団体登録内容!#REF!</f>
        <v>#REF!</v>
      </c>
      <c r="AJ202" s="72" t="e">
        <f>団体登録内容!#REF!</f>
        <v>#REF!</v>
      </c>
      <c r="AK202" s="72" t="e">
        <f>団体登録内容!#REF!</f>
        <v>#REF!</v>
      </c>
      <c r="AL202" s="72" t="e">
        <f>団体登録内容!#REF!</f>
        <v>#REF!</v>
      </c>
      <c r="AM202" s="72" t="e">
        <f>団体登録内容!#REF!</f>
        <v>#REF!</v>
      </c>
      <c r="AN202" s="72" t="e">
        <f>団体登録内容!#REF!</f>
        <v>#REF!</v>
      </c>
      <c r="AO202" s="72" t="e">
        <f>団体登録内容!#REF!</f>
        <v>#REF!</v>
      </c>
      <c r="AP202" s="72" t="e">
        <f>団体登録内容!#REF!</f>
        <v>#REF!</v>
      </c>
      <c r="AQ202" s="72" t="e">
        <f>団体登録内容!#REF!</f>
        <v>#REF!</v>
      </c>
      <c r="AR202" s="72" t="e">
        <f>団体登録内容!#REF!</f>
        <v>#REF!</v>
      </c>
      <c r="AS202" s="72" t="e">
        <f>団体登録内容!#REF!</f>
        <v>#REF!</v>
      </c>
      <c r="AT202" s="72" t="e">
        <f>団体登録内容!#REF!</f>
        <v>#REF!</v>
      </c>
      <c r="AU202" s="72" t="e">
        <f>団体登録内容!#REF!</f>
        <v>#REF!</v>
      </c>
      <c r="AV202" s="72" t="e">
        <f>団体登録内容!#REF!</f>
        <v>#REF!</v>
      </c>
      <c r="AW202" s="72" t="e">
        <f>団体登録内容!#REF!</f>
        <v>#REF!</v>
      </c>
      <c r="AX202" s="72" t="e">
        <f>団体登録内容!#REF!</f>
        <v>#REF!</v>
      </c>
      <c r="AY202" s="72" t="e">
        <f>団体登録内容!#REF!</f>
        <v>#REF!</v>
      </c>
      <c r="AZ202" s="72" t="e">
        <f>団体登録内容!#REF!</f>
        <v>#REF!</v>
      </c>
      <c r="BA202" s="72" t="e">
        <f>団体登録内容!#REF!</f>
        <v>#REF!</v>
      </c>
      <c r="BB202" s="72" t="e">
        <f>団体登録内容!#REF!</f>
        <v>#REF!</v>
      </c>
      <c r="BC202" s="72" t="e">
        <f>団体登録内容!#REF!</f>
        <v>#REF!</v>
      </c>
      <c r="BD202" s="72" t="e">
        <f>団体登録内容!#REF!</f>
        <v>#REF!</v>
      </c>
      <c r="BE202" s="72" t="e">
        <f>団体登録内容!#REF!</f>
        <v>#REF!</v>
      </c>
    </row>
    <row r="203" spans="1:57" x14ac:dyDescent="0.15">
      <c r="A203" s="72" t="e">
        <f>団体登録内容!#REF!</f>
        <v>#REF!</v>
      </c>
      <c r="B203" s="72" t="e">
        <f>団体登録内容!#REF!</f>
        <v>#REF!</v>
      </c>
      <c r="C203" s="72" t="e">
        <f>団体登録内容!#REF!</f>
        <v>#REF!</v>
      </c>
      <c r="D203" s="72" t="e">
        <f>団体登録内容!#REF!</f>
        <v>#REF!</v>
      </c>
      <c r="E203" s="72" t="e">
        <f>団体登録内容!#REF!</f>
        <v>#REF!</v>
      </c>
      <c r="F203" s="72" t="e">
        <f>団体登録内容!#REF!</f>
        <v>#REF!</v>
      </c>
      <c r="G203" s="72" t="e">
        <f>団体登録内容!#REF!</f>
        <v>#REF!</v>
      </c>
      <c r="H203" s="72" t="e">
        <f>団体登録内容!#REF!</f>
        <v>#REF!</v>
      </c>
      <c r="I203" s="72" t="e">
        <f>団体登録内容!#REF!</f>
        <v>#REF!</v>
      </c>
      <c r="J203" s="72" t="e">
        <f>団体登録内容!#REF!</f>
        <v>#REF!</v>
      </c>
      <c r="K203" s="72" t="e">
        <f>団体登録内容!#REF!</f>
        <v>#REF!</v>
      </c>
      <c r="L203" s="72" t="e">
        <f>団体登録内容!#REF!</f>
        <v>#REF!</v>
      </c>
      <c r="M203" s="72" t="e">
        <f>団体登録内容!#REF!</f>
        <v>#REF!</v>
      </c>
      <c r="N203" s="72" t="e">
        <f>団体登録内容!#REF!</f>
        <v>#REF!</v>
      </c>
      <c r="O203" s="72" t="e">
        <f>団体登録内容!#REF!</f>
        <v>#REF!</v>
      </c>
      <c r="P203" s="72" t="e">
        <f>団体登録内容!#REF!</f>
        <v>#REF!</v>
      </c>
      <c r="Q203" s="72" t="e">
        <f>団体登録内容!#REF!</f>
        <v>#REF!</v>
      </c>
      <c r="R203" s="72" t="e">
        <f>団体登録内容!#REF!</f>
        <v>#REF!</v>
      </c>
      <c r="S203" s="72" t="e">
        <f>団体登録内容!#REF!</f>
        <v>#REF!</v>
      </c>
      <c r="T203" s="72" t="e">
        <f>団体登録内容!#REF!</f>
        <v>#REF!</v>
      </c>
      <c r="U203" s="72" t="e">
        <f>団体登録内容!#REF!</f>
        <v>#REF!</v>
      </c>
      <c r="V203" s="72" t="e">
        <f>団体登録内容!#REF!</f>
        <v>#REF!</v>
      </c>
      <c r="W203" s="72" t="e">
        <f>団体登録内容!#REF!</f>
        <v>#REF!</v>
      </c>
      <c r="X203" s="72" t="e">
        <f>団体登録内容!#REF!</f>
        <v>#REF!</v>
      </c>
      <c r="Y203" s="72" t="e">
        <f>団体登録内容!#REF!</f>
        <v>#REF!</v>
      </c>
      <c r="Z203" s="72" t="e">
        <f>団体登録内容!#REF!</f>
        <v>#REF!</v>
      </c>
      <c r="AA203" s="72" t="e">
        <f>団体登録内容!#REF!</f>
        <v>#REF!</v>
      </c>
      <c r="AB203" s="72" t="e">
        <f>団体登録内容!#REF!</f>
        <v>#REF!</v>
      </c>
      <c r="AC203" s="72" t="e">
        <f>団体登録内容!#REF!</f>
        <v>#REF!</v>
      </c>
      <c r="AD203" s="72" t="e">
        <f>団体登録内容!#REF!</f>
        <v>#REF!</v>
      </c>
      <c r="AE203" s="72" t="e">
        <f>団体登録内容!#REF!</f>
        <v>#REF!</v>
      </c>
      <c r="AF203" s="72" t="e">
        <f>団体登録内容!#REF!</f>
        <v>#REF!</v>
      </c>
      <c r="AG203" s="72" t="e">
        <f>団体登録内容!#REF!</f>
        <v>#REF!</v>
      </c>
      <c r="AH203" s="72" t="e">
        <f>団体登録内容!#REF!</f>
        <v>#REF!</v>
      </c>
      <c r="AI203" s="72" t="e">
        <f>団体登録内容!#REF!</f>
        <v>#REF!</v>
      </c>
      <c r="AJ203" s="72" t="e">
        <f>団体登録内容!#REF!</f>
        <v>#REF!</v>
      </c>
      <c r="AK203" s="72" t="e">
        <f>団体登録内容!#REF!</f>
        <v>#REF!</v>
      </c>
      <c r="AL203" s="72" t="e">
        <f>団体登録内容!#REF!</f>
        <v>#REF!</v>
      </c>
      <c r="AM203" s="72" t="e">
        <f>団体登録内容!#REF!</f>
        <v>#REF!</v>
      </c>
      <c r="AN203" s="72" t="e">
        <f>団体登録内容!#REF!</f>
        <v>#REF!</v>
      </c>
      <c r="AO203" s="72" t="e">
        <f>団体登録内容!#REF!</f>
        <v>#REF!</v>
      </c>
      <c r="AP203" s="72" t="e">
        <f>団体登録内容!#REF!</f>
        <v>#REF!</v>
      </c>
      <c r="AQ203" s="72" t="e">
        <f>団体登録内容!#REF!</f>
        <v>#REF!</v>
      </c>
      <c r="AR203" s="72" t="e">
        <f>団体登録内容!#REF!</f>
        <v>#REF!</v>
      </c>
      <c r="AS203" s="72" t="e">
        <f>団体登録内容!#REF!</f>
        <v>#REF!</v>
      </c>
      <c r="AT203" s="72" t="e">
        <f>団体登録内容!#REF!</f>
        <v>#REF!</v>
      </c>
      <c r="AU203" s="72" t="e">
        <f>団体登録内容!#REF!</f>
        <v>#REF!</v>
      </c>
      <c r="AV203" s="72" t="e">
        <f>団体登録内容!#REF!</f>
        <v>#REF!</v>
      </c>
      <c r="AW203" s="72" t="e">
        <f>団体登録内容!#REF!</f>
        <v>#REF!</v>
      </c>
      <c r="AX203" s="72" t="e">
        <f>団体登録内容!#REF!</f>
        <v>#REF!</v>
      </c>
      <c r="AY203" s="72" t="e">
        <f>団体登録内容!#REF!</f>
        <v>#REF!</v>
      </c>
      <c r="AZ203" s="72" t="e">
        <f>団体登録内容!#REF!</f>
        <v>#REF!</v>
      </c>
      <c r="BA203" s="72" t="e">
        <f>団体登録内容!#REF!</f>
        <v>#REF!</v>
      </c>
      <c r="BB203" s="72" t="e">
        <f>団体登録内容!#REF!</f>
        <v>#REF!</v>
      </c>
      <c r="BC203" s="72" t="e">
        <f>団体登録内容!#REF!</f>
        <v>#REF!</v>
      </c>
      <c r="BD203" s="72" t="e">
        <f>団体登録内容!#REF!</f>
        <v>#REF!</v>
      </c>
      <c r="BE203" s="72" t="e">
        <f>団体登録内容!#REF!</f>
        <v>#REF!</v>
      </c>
    </row>
    <row r="204" spans="1:57" x14ac:dyDescent="0.15">
      <c r="A204" s="72" t="e">
        <f>団体登録内容!#REF!</f>
        <v>#REF!</v>
      </c>
      <c r="B204" s="72" t="e">
        <f>団体登録内容!#REF!</f>
        <v>#REF!</v>
      </c>
      <c r="C204" s="72" t="e">
        <f>団体登録内容!#REF!</f>
        <v>#REF!</v>
      </c>
      <c r="D204" s="72" t="e">
        <f>団体登録内容!#REF!</f>
        <v>#REF!</v>
      </c>
      <c r="E204" s="72" t="e">
        <f>団体登録内容!#REF!</f>
        <v>#REF!</v>
      </c>
      <c r="F204" s="72" t="e">
        <f>団体登録内容!#REF!</f>
        <v>#REF!</v>
      </c>
      <c r="G204" s="72" t="e">
        <f>団体登録内容!#REF!</f>
        <v>#REF!</v>
      </c>
      <c r="H204" s="72" t="e">
        <f>団体登録内容!#REF!</f>
        <v>#REF!</v>
      </c>
      <c r="I204" s="72" t="e">
        <f>団体登録内容!#REF!</f>
        <v>#REF!</v>
      </c>
      <c r="J204" s="72" t="e">
        <f>団体登録内容!#REF!</f>
        <v>#REF!</v>
      </c>
      <c r="K204" s="72" t="e">
        <f>団体登録内容!#REF!</f>
        <v>#REF!</v>
      </c>
      <c r="L204" s="72" t="e">
        <f>団体登録内容!#REF!</f>
        <v>#REF!</v>
      </c>
      <c r="M204" s="72" t="e">
        <f>団体登録内容!#REF!</f>
        <v>#REF!</v>
      </c>
      <c r="N204" s="72" t="e">
        <f>団体登録内容!#REF!</f>
        <v>#REF!</v>
      </c>
      <c r="O204" s="72" t="e">
        <f>団体登録内容!#REF!</f>
        <v>#REF!</v>
      </c>
      <c r="P204" s="72" t="e">
        <f>団体登録内容!#REF!</f>
        <v>#REF!</v>
      </c>
      <c r="Q204" s="72" t="e">
        <f>団体登録内容!#REF!</f>
        <v>#REF!</v>
      </c>
      <c r="R204" s="72" t="e">
        <f>団体登録内容!#REF!</f>
        <v>#REF!</v>
      </c>
      <c r="S204" s="72" t="e">
        <f>団体登録内容!#REF!</f>
        <v>#REF!</v>
      </c>
      <c r="T204" s="72" t="e">
        <f>団体登録内容!#REF!</f>
        <v>#REF!</v>
      </c>
      <c r="U204" s="72" t="e">
        <f>団体登録内容!#REF!</f>
        <v>#REF!</v>
      </c>
      <c r="V204" s="72" t="e">
        <f>団体登録内容!#REF!</f>
        <v>#REF!</v>
      </c>
      <c r="W204" s="72" t="e">
        <f>団体登録内容!#REF!</f>
        <v>#REF!</v>
      </c>
      <c r="X204" s="72" t="e">
        <f>団体登録内容!#REF!</f>
        <v>#REF!</v>
      </c>
      <c r="Y204" s="72" t="e">
        <f>団体登録内容!#REF!</f>
        <v>#REF!</v>
      </c>
      <c r="Z204" s="72" t="e">
        <f>団体登録内容!#REF!</f>
        <v>#REF!</v>
      </c>
      <c r="AA204" s="72" t="e">
        <f>団体登録内容!#REF!</f>
        <v>#REF!</v>
      </c>
      <c r="AB204" s="72" t="e">
        <f>団体登録内容!#REF!</f>
        <v>#REF!</v>
      </c>
      <c r="AC204" s="72" t="e">
        <f>団体登録内容!#REF!</f>
        <v>#REF!</v>
      </c>
      <c r="AD204" s="72" t="e">
        <f>団体登録内容!#REF!</f>
        <v>#REF!</v>
      </c>
      <c r="AE204" s="72" t="e">
        <f>団体登録内容!#REF!</f>
        <v>#REF!</v>
      </c>
      <c r="AF204" s="72" t="e">
        <f>団体登録内容!#REF!</f>
        <v>#REF!</v>
      </c>
      <c r="AG204" s="72" t="e">
        <f>団体登録内容!#REF!</f>
        <v>#REF!</v>
      </c>
      <c r="AH204" s="72" t="e">
        <f>団体登録内容!#REF!</f>
        <v>#REF!</v>
      </c>
      <c r="AI204" s="72" t="e">
        <f>団体登録内容!#REF!</f>
        <v>#REF!</v>
      </c>
      <c r="AJ204" s="72" t="e">
        <f>団体登録内容!#REF!</f>
        <v>#REF!</v>
      </c>
      <c r="AK204" s="72" t="e">
        <f>団体登録内容!#REF!</f>
        <v>#REF!</v>
      </c>
      <c r="AL204" s="72" t="e">
        <f>団体登録内容!#REF!</f>
        <v>#REF!</v>
      </c>
      <c r="AM204" s="72" t="e">
        <f>団体登録内容!#REF!</f>
        <v>#REF!</v>
      </c>
      <c r="AN204" s="72" t="e">
        <f>団体登録内容!#REF!</f>
        <v>#REF!</v>
      </c>
      <c r="AO204" s="72" t="e">
        <f>団体登録内容!#REF!</f>
        <v>#REF!</v>
      </c>
      <c r="AP204" s="72" t="e">
        <f>団体登録内容!#REF!</f>
        <v>#REF!</v>
      </c>
      <c r="AQ204" s="72" t="e">
        <f>団体登録内容!#REF!</f>
        <v>#REF!</v>
      </c>
      <c r="AR204" s="72" t="e">
        <f>団体登録内容!#REF!</f>
        <v>#REF!</v>
      </c>
      <c r="AS204" s="72" t="e">
        <f>団体登録内容!#REF!</f>
        <v>#REF!</v>
      </c>
      <c r="AT204" s="72" t="e">
        <f>団体登録内容!#REF!</f>
        <v>#REF!</v>
      </c>
      <c r="AU204" s="72" t="e">
        <f>団体登録内容!#REF!</f>
        <v>#REF!</v>
      </c>
      <c r="AV204" s="72" t="e">
        <f>団体登録内容!#REF!</f>
        <v>#REF!</v>
      </c>
      <c r="AW204" s="72" t="e">
        <f>団体登録内容!#REF!</f>
        <v>#REF!</v>
      </c>
      <c r="AX204" s="72" t="e">
        <f>団体登録内容!#REF!</f>
        <v>#REF!</v>
      </c>
      <c r="AY204" s="72" t="e">
        <f>団体登録内容!#REF!</f>
        <v>#REF!</v>
      </c>
      <c r="AZ204" s="72" t="e">
        <f>団体登録内容!#REF!</f>
        <v>#REF!</v>
      </c>
      <c r="BA204" s="72" t="e">
        <f>団体登録内容!#REF!</f>
        <v>#REF!</v>
      </c>
      <c r="BB204" s="72" t="e">
        <f>団体登録内容!#REF!</f>
        <v>#REF!</v>
      </c>
      <c r="BC204" s="72" t="e">
        <f>団体登録内容!#REF!</f>
        <v>#REF!</v>
      </c>
      <c r="BD204" s="72" t="e">
        <f>団体登録内容!#REF!</f>
        <v>#REF!</v>
      </c>
      <c r="BE204" s="72" t="e">
        <f>団体登録内容!#REF!</f>
        <v>#REF!</v>
      </c>
    </row>
    <row r="205" spans="1:57" x14ac:dyDescent="0.15">
      <c r="A205" s="72" t="e">
        <f>団体登録内容!#REF!</f>
        <v>#REF!</v>
      </c>
      <c r="B205" s="72" t="e">
        <f>団体登録内容!#REF!</f>
        <v>#REF!</v>
      </c>
      <c r="C205" s="72" t="e">
        <f>団体登録内容!#REF!</f>
        <v>#REF!</v>
      </c>
      <c r="D205" s="72" t="e">
        <f>団体登録内容!#REF!</f>
        <v>#REF!</v>
      </c>
      <c r="E205" s="72" t="e">
        <f>団体登録内容!#REF!</f>
        <v>#REF!</v>
      </c>
      <c r="F205" s="72" t="e">
        <f>団体登録内容!#REF!</f>
        <v>#REF!</v>
      </c>
      <c r="G205" s="72" t="e">
        <f>団体登録内容!#REF!</f>
        <v>#REF!</v>
      </c>
      <c r="H205" s="72" t="e">
        <f>団体登録内容!#REF!</f>
        <v>#REF!</v>
      </c>
      <c r="I205" s="72" t="e">
        <f>団体登録内容!#REF!</f>
        <v>#REF!</v>
      </c>
      <c r="J205" s="72" t="e">
        <f>団体登録内容!#REF!</f>
        <v>#REF!</v>
      </c>
      <c r="K205" s="72" t="e">
        <f>団体登録内容!#REF!</f>
        <v>#REF!</v>
      </c>
      <c r="L205" s="72" t="e">
        <f>団体登録内容!#REF!</f>
        <v>#REF!</v>
      </c>
      <c r="M205" s="72" t="e">
        <f>団体登録内容!#REF!</f>
        <v>#REF!</v>
      </c>
      <c r="N205" s="72" t="e">
        <f>団体登録内容!#REF!</f>
        <v>#REF!</v>
      </c>
      <c r="O205" s="72" t="e">
        <f>団体登録内容!#REF!</f>
        <v>#REF!</v>
      </c>
      <c r="P205" s="72" t="e">
        <f>団体登録内容!#REF!</f>
        <v>#REF!</v>
      </c>
      <c r="Q205" s="72" t="e">
        <f>団体登録内容!#REF!</f>
        <v>#REF!</v>
      </c>
      <c r="R205" s="72" t="e">
        <f>団体登録内容!#REF!</f>
        <v>#REF!</v>
      </c>
      <c r="S205" s="72" t="e">
        <f>団体登録内容!#REF!</f>
        <v>#REF!</v>
      </c>
      <c r="T205" s="72" t="e">
        <f>団体登録内容!#REF!</f>
        <v>#REF!</v>
      </c>
      <c r="U205" s="72" t="e">
        <f>団体登録内容!#REF!</f>
        <v>#REF!</v>
      </c>
      <c r="V205" s="72" t="e">
        <f>団体登録内容!#REF!</f>
        <v>#REF!</v>
      </c>
      <c r="W205" s="72" t="e">
        <f>団体登録内容!#REF!</f>
        <v>#REF!</v>
      </c>
      <c r="X205" s="72" t="e">
        <f>団体登録内容!#REF!</f>
        <v>#REF!</v>
      </c>
      <c r="Y205" s="72" t="e">
        <f>団体登録内容!#REF!</f>
        <v>#REF!</v>
      </c>
      <c r="Z205" s="72" t="e">
        <f>団体登録内容!#REF!</f>
        <v>#REF!</v>
      </c>
      <c r="AA205" s="72" t="e">
        <f>団体登録内容!#REF!</f>
        <v>#REF!</v>
      </c>
      <c r="AB205" s="72" t="e">
        <f>団体登録内容!#REF!</f>
        <v>#REF!</v>
      </c>
      <c r="AC205" s="72" t="e">
        <f>団体登録内容!#REF!</f>
        <v>#REF!</v>
      </c>
      <c r="AD205" s="72" t="e">
        <f>団体登録内容!#REF!</f>
        <v>#REF!</v>
      </c>
      <c r="AE205" s="72" t="e">
        <f>団体登録内容!#REF!</f>
        <v>#REF!</v>
      </c>
      <c r="AF205" s="72" t="e">
        <f>団体登録内容!#REF!</f>
        <v>#REF!</v>
      </c>
      <c r="AG205" s="72" t="e">
        <f>団体登録内容!#REF!</f>
        <v>#REF!</v>
      </c>
      <c r="AH205" s="72" t="e">
        <f>団体登録内容!#REF!</f>
        <v>#REF!</v>
      </c>
      <c r="AI205" s="72" t="e">
        <f>団体登録内容!#REF!</f>
        <v>#REF!</v>
      </c>
      <c r="AJ205" s="72" t="e">
        <f>団体登録内容!#REF!</f>
        <v>#REF!</v>
      </c>
      <c r="AK205" s="72" t="e">
        <f>団体登録内容!#REF!</f>
        <v>#REF!</v>
      </c>
      <c r="AL205" s="72" t="e">
        <f>団体登録内容!#REF!</f>
        <v>#REF!</v>
      </c>
      <c r="AM205" s="72" t="e">
        <f>団体登録内容!#REF!</f>
        <v>#REF!</v>
      </c>
      <c r="AN205" s="72" t="e">
        <f>団体登録内容!#REF!</f>
        <v>#REF!</v>
      </c>
      <c r="AO205" s="72" t="e">
        <f>団体登録内容!#REF!</f>
        <v>#REF!</v>
      </c>
      <c r="AP205" s="72" t="e">
        <f>団体登録内容!#REF!</f>
        <v>#REF!</v>
      </c>
      <c r="AQ205" s="72" t="e">
        <f>団体登録内容!#REF!</f>
        <v>#REF!</v>
      </c>
      <c r="AR205" s="72" t="e">
        <f>団体登録内容!#REF!</f>
        <v>#REF!</v>
      </c>
      <c r="AS205" s="72" t="e">
        <f>団体登録内容!#REF!</f>
        <v>#REF!</v>
      </c>
      <c r="AT205" s="72" t="e">
        <f>団体登録内容!#REF!</f>
        <v>#REF!</v>
      </c>
      <c r="AU205" s="72" t="e">
        <f>団体登録内容!#REF!</f>
        <v>#REF!</v>
      </c>
      <c r="AV205" s="72" t="e">
        <f>団体登録内容!#REF!</f>
        <v>#REF!</v>
      </c>
      <c r="AW205" s="72" t="e">
        <f>団体登録内容!#REF!</f>
        <v>#REF!</v>
      </c>
      <c r="AX205" s="72" t="e">
        <f>団体登録内容!#REF!</f>
        <v>#REF!</v>
      </c>
      <c r="AY205" s="72" t="e">
        <f>団体登録内容!#REF!</f>
        <v>#REF!</v>
      </c>
      <c r="AZ205" s="72" t="e">
        <f>団体登録内容!#REF!</f>
        <v>#REF!</v>
      </c>
      <c r="BA205" s="72" t="e">
        <f>団体登録内容!#REF!</f>
        <v>#REF!</v>
      </c>
      <c r="BB205" s="72" t="e">
        <f>団体登録内容!#REF!</f>
        <v>#REF!</v>
      </c>
      <c r="BC205" s="72" t="e">
        <f>団体登録内容!#REF!</f>
        <v>#REF!</v>
      </c>
      <c r="BD205" s="72" t="e">
        <f>団体登録内容!#REF!</f>
        <v>#REF!</v>
      </c>
      <c r="BE205" s="72" t="e">
        <f>団体登録内容!#REF!</f>
        <v>#REF!</v>
      </c>
    </row>
    <row r="206" spans="1:57" x14ac:dyDescent="0.15">
      <c r="A206" s="72" t="e">
        <f>団体登録内容!#REF!</f>
        <v>#REF!</v>
      </c>
      <c r="B206" s="72" t="e">
        <f>団体登録内容!#REF!</f>
        <v>#REF!</v>
      </c>
      <c r="C206" s="72" t="e">
        <f>団体登録内容!#REF!</f>
        <v>#REF!</v>
      </c>
      <c r="D206" s="72" t="e">
        <f>団体登録内容!#REF!</f>
        <v>#REF!</v>
      </c>
      <c r="E206" s="72" t="e">
        <f>団体登録内容!#REF!</f>
        <v>#REF!</v>
      </c>
      <c r="F206" s="72" t="e">
        <f>団体登録内容!#REF!</f>
        <v>#REF!</v>
      </c>
      <c r="G206" s="72" t="e">
        <f>団体登録内容!#REF!</f>
        <v>#REF!</v>
      </c>
      <c r="H206" s="72" t="e">
        <f>団体登録内容!#REF!</f>
        <v>#REF!</v>
      </c>
      <c r="I206" s="72" t="e">
        <f>団体登録内容!#REF!</f>
        <v>#REF!</v>
      </c>
      <c r="J206" s="72" t="e">
        <f>団体登録内容!#REF!</f>
        <v>#REF!</v>
      </c>
      <c r="K206" s="72" t="e">
        <f>団体登録内容!#REF!</f>
        <v>#REF!</v>
      </c>
      <c r="L206" s="72" t="e">
        <f>団体登録内容!#REF!</f>
        <v>#REF!</v>
      </c>
      <c r="M206" s="72" t="e">
        <f>団体登録内容!#REF!</f>
        <v>#REF!</v>
      </c>
      <c r="N206" s="72" t="e">
        <f>団体登録内容!#REF!</f>
        <v>#REF!</v>
      </c>
      <c r="O206" s="72" t="e">
        <f>団体登録内容!#REF!</f>
        <v>#REF!</v>
      </c>
      <c r="P206" s="72" t="e">
        <f>団体登録内容!#REF!</f>
        <v>#REF!</v>
      </c>
      <c r="Q206" s="72" t="e">
        <f>団体登録内容!#REF!</f>
        <v>#REF!</v>
      </c>
      <c r="R206" s="72" t="e">
        <f>団体登録内容!#REF!</f>
        <v>#REF!</v>
      </c>
      <c r="S206" s="72" t="e">
        <f>団体登録内容!#REF!</f>
        <v>#REF!</v>
      </c>
      <c r="T206" s="72" t="e">
        <f>団体登録内容!#REF!</f>
        <v>#REF!</v>
      </c>
      <c r="U206" s="72" t="e">
        <f>団体登録内容!#REF!</f>
        <v>#REF!</v>
      </c>
      <c r="V206" s="72" t="e">
        <f>団体登録内容!#REF!</f>
        <v>#REF!</v>
      </c>
      <c r="W206" s="72" t="e">
        <f>団体登録内容!#REF!</f>
        <v>#REF!</v>
      </c>
      <c r="X206" s="72" t="e">
        <f>団体登録内容!#REF!</f>
        <v>#REF!</v>
      </c>
      <c r="Y206" s="72" t="e">
        <f>団体登録内容!#REF!</f>
        <v>#REF!</v>
      </c>
      <c r="Z206" s="72" t="e">
        <f>団体登録内容!#REF!</f>
        <v>#REF!</v>
      </c>
      <c r="AA206" s="72" t="e">
        <f>団体登録内容!#REF!</f>
        <v>#REF!</v>
      </c>
      <c r="AB206" s="72" t="e">
        <f>団体登録内容!#REF!</f>
        <v>#REF!</v>
      </c>
      <c r="AC206" s="72" t="e">
        <f>団体登録内容!#REF!</f>
        <v>#REF!</v>
      </c>
      <c r="AD206" s="72" t="e">
        <f>団体登録内容!#REF!</f>
        <v>#REF!</v>
      </c>
      <c r="AE206" s="72" t="e">
        <f>団体登録内容!#REF!</f>
        <v>#REF!</v>
      </c>
      <c r="AF206" s="72" t="e">
        <f>団体登録内容!#REF!</f>
        <v>#REF!</v>
      </c>
      <c r="AG206" s="72" t="e">
        <f>団体登録内容!#REF!</f>
        <v>#REF!</v>
      </c>
      <c r="AH206" s="72" t="e">
        <f>団体登録内容!#REF!</f>
        <v>#REF!</v>
      </c>
      <c r="AI206" s="72" t="e">
        <f>団体登録内容!#REF!</f>
        <v>#REF!</v>
      </c>
      <c r="AJ206" s="72" t="e">
        <f>団体登録内容!#REF!</f>
        <v>#REF!</v>
      </c>
      <c r="AK206" s="72" t="e">
        <f>団体登録内容!#REF!</f>
        <v>#REF!</v>
      </c>
      <c r="AL206" s="72" t="e">
        <f>団体登録内容!#REF!</f>
        <v>#REF!</v>
      </c>
      <c r="AM206" s="72" t="e">
        <f>団体登録内容!#REF!</f>
        <v>#REF!</v>
      </c>
      <c r="AN206" s="72" t="e">
        <f>団体登録内容!#REF!</f>
        <v>#REF!</v>
      </c>
      <c r="AO206" s="72" t="e">
        <f>団体登録内容!#REF!</f>
        <v>#REF!</v>
      </c>
      <c r="AP206" s="72" t="e">
        <f>団体登録内容!#REF!</f>
        <v>#REF!</v>
      </c>
      <c r="AQ206" s="72" t="e">
        <f>団体登録内容!#REF!</f>
        <v>#REF!</v>
      </c>
      <c r="AR206" s="72" t="e">
        <f>団体登録内容!#REF!</f>
        <v>#REF!</v>
      </c>
      <c r="AS206" s="72" t="e">
        <f>団体登録内容!#REF!</f>
        <v>#REF!</v>
      </c>
      <c r="AT206" s="72" t="e">
        <f>団体登録内容!#REF!</f>
        <v>#REF!</v>
      </c>
      <c r="AU206" s="72" t="e">
        <f>団体登録内容!#REF!</f>
        <v>#REF!</v>
      </c>
      <c r="AV206" s="72" t="e">
        <f>団体登録内容!#REF!</f>
        <v>#REF!</v>
      </c>
      <c r="AW206" s="72" t="e">
        <f>団体登録内容!#REF!</f>
        <v>#REF!</v>
      </c>
      <c r="AX206" s="72" t="e">
        <f>団体登録内容!#REF!</f>
        <v>#REF!</v>
      </c>
      <c r="AY206" s="72" t="e">
        <f>団体登録内容!#REF!</f>
        <v>#REF!</v>
      </c>
      <c r="AZ206" s="72" t="e">
        <f>団体登録内容!#REF!</f>
        <v>#REF!</v>
      </c>
      <c r="BA206" s="72" t="e">
        <f>団体登録内容!#REF!</f>
        <v>#REF!</v>
      </c>
      <c r="BB206" s="72" t="e">
        <f>団体登録内容!#REF!</f>
        <v>#REF!</v>
      </c>
      <c r="BC206" s="72" t="e">
        <f>団体登録内容!#REF!</f>
        <v>#REF!</v>
      </c>
      <c r="BD206" s="72" t="e">
        <f>団体登録内容!#REF!</f>
        <v>#REF!</v>
      </c>
      <c r="BE206" s="72" t="e">
        <f>団体登録内容!#REF!</f>
        <v>#REF!</v>
      </c>
    </row>
    <row r="207" spans="1:57" x14ac:dyDescent="0.15">
      <c r="A207" s="72" t="e">
        <f>団体登録内容!#REF!</f>
        <v>#REF!</v>
      </c>
      <c r="B207" s="72" t="e">
        <f>団体登録内容!#REF!</f>
        <v>#REF!</v>
      </c>
      <c r="C207" s="72" t="e">
        <f>団体登録内容!#REF!</f>
        <v>#REF!</v>
      </c>
      <c r="D207" s="72" t="e">
        <f>団体登録内容!#REF!</f>
        <v>#REF!</v>
      </c>
      <c r="E207" s="72" t="e">
        <f>団体登録内容!#REF!</f>
        <v>#REF!</v>
      </c>
      <c r="F207" s="72" t="e">
        <f>団体登録内容!#REF!</f>
        <v>#REF!</v>
      </c>
      <c r="G207" s="72" t="e">
        <f>団体登録内容!#REF!</f>
        <v>#REF!</v>
      </c>
      <c r="H207" s="72" t="e">
        <f>団体登録内容!#REF!</f>
        <v>#REF!</v>
      </c>
      <c r="I207" s="72" t="e">
        <f>団体登録内容!#REF!</f>
        <v>#REF!</v>
      </c>
      <c r="J207" s="72" t="e">
        <f>団体登録内容!#REF!</f>
        <v>#REF!</v>
      </c>
      <c r="K207" s="72" t="e">
        <f>団体登録内容!#REF!</f>
        <v>#REF!</v>
      </c>
      <c r="L207" s="72" t="e">
        <f>団体登録内容!#REF!</f>
        <v>#REF!</v>
      </c>
      <c r="M207" s="72" t="e">
        <f>団体登録内容!#REF!</f>
        <v>#REF!</v>
      </c>
      <c r="N207" s="72" t="e">
        <f>団体登録内容!#REF!</f>
        <v>#REF!</v>
      </c>
      <c r="O207" s="72" t="e">
        <f>団体登録内容!#REF!</f>
        <v>#REF!</v>
      </c>
      <c r="P207" s="72" t="e">
        <f>団体登録内容!#REF!</f>
        <v>#REF!</v>
      </c>
      <c r="Q207" s="72" t="e">
        <f>団体登録内容!#REF!</f>
        <v>#REF!</v>
      </c>
      <c r="R207" s="72" t="e">
        <f>団体登録内容!#REF!</f>
        <v>#REF!</v>
      </c>
      <c r="S207" s="72" t="e">
        <f>団体登録内容!#REF!</f>
        <v>#REF!</v>
      </c>
      <c r="T207" s="72" t="e">
        <f>団体登録内容!#REF!</f>
        <v>#REF!</v>
      </c>
      <c r="U207" s="72" t="e">
        <f>団体登録内容!#REF!</f>
        <v>#REF!</v>
      </c>
      <c r="V207" s="72" t="e">
        <f>団体登録内容!#REF!</f>
        <v>#REF!</v>
      </c>
      <c r="W207" s="72" t="e">
        <f>団体登録内容!#REF!</f>
        <v>#REF!</v>
      </c>
      <c r="X207" s="72" t="e">
        <f>団体登録内容!#REF!</f>
        <v>#REF!</v>
      </c>
      <c r="Y207" s="72" t="e">
        <f>団体登録内容!#REF!</f>
        <v>#REF!</v>
      </c>
      <c r="Z207" s="72" t="e">
        <f>団体登録内容!#REF!</f>
        <v>#REF!</v>
      </c>
      <c r="AA207" s="72" t="e">
        <f>団体登録内容!#REF!</f>
        <v>#REF!</v>
      </c>
      <c r="AB207" s="72" t="e">
        <f>団体登録内容!#REF!</f>
        <v>#REF!</v>
      </c>
      <c r="AC207" s="72" t="e">
        <f>団体登録内容!#REF!</f>
        <v>#REF!</v>
      </c>
      <c r="AD207" s="72" t="e">
        <f>団体登録内容!#REF!</f>
        <v>#REF!</v>
      </c>
      <c r="AE207" s="72" t="e">
        <f>団体登録内容!#REF!</f>
        <v>#REF!</v>
      </c>
      <c r="AF207" s="72" t="e">
        <f>団体登録内容!#REF!</f>
        <v>#REF!</v>
      </c>
      <c r="AG207" s="72" t="e">
        <f>団体登録内容!#REF!</f>
        <v>#REF!</v>
      </c>
      <c r="AH207" s="72" t="e">
        <f>団体登録内容!#REF!</f>
        <v>#REF!</v>
      </c>
      <c r="AI207" s="72" t="e">
        <f>団体登録内容!#REF!</f>
        <v>#REF!</v>
      </c>
      <c r="AJ207" s="72" t="e">
        <f>団体登録内容!#REF!</f>
        <v>#REF!</v>
      </c>
      <c r="AK207" s="72" t="e">
        <f>団体登録内容!#REF!</f>
        <v>#REF!</v>
      </c>
      <c r="AL207" s="72" t="e">
        <f>団体登録内容!#REF!</f>
        <v>#REF!</v>
      </c>
      <c r="AM207" s="72" t="e">
        <f>団体登録内容!#REF!</f>
        <v>#REF!</v>
      </c>
      <c r="AN207" s="72" t="e">
        <f>団体登録内容!#REF!</f>
        <v>#REF!</v>
      </c>
      <c r="AO207" s="72" t="e">
        <f>団体登録内容!#REF!</f>
        <v>#REF!</v>
      </c>
      <c r="AP207" s="72" t="e">
        <f>団体登録内容!#REF!</f>
        <v>#REF!</v>
      </c>
      <c r="AQ207" s="72" t="e">
        <f>団体登録内容!#REF!</f>
        <v>#REF!</v>
      </c>
      <c r="AR207" s="72" t="e">
        <f>団体登録内容!#REF!</f>
        <v>#REF!</v>
      </c>
      <c r="AS207" s="72" t="e">
        <f>団体登録内容!#REF!</f>
        <v>#REF!</v>
      </c>
      <c r="AT207" s="72" t="e">
        <f>団体登録内容!#REF!</f>
        <v>#REF!</v>
      </c>
      <c r="AU207" s="72" t="e">
        <f>団体登録内容!#REF!</f>
        <v>#REF!</v>
      </c>
      <c r="AV207" s="72" t="e">
        <f>団体登録内容!#REF!</f>
        <v>#REF!</v>
      </c>
      <c r="AW207" s="72" t="e">
        <f>団体登録内容!#REF!</f>
        <v>#REF!</v>
      </c>
      <c r="AX207" s="72" t="e">
        <f>団体登録内容!#REF!</f>
        <v>#REF!</v>
      </c>
      <c r="AY207" s="72" t="e">
        <f>団体登録内容!#REF!</f>
        <v>#REF!</v>
      </c>
      <c r="AZ207" s="72" t="e">
        <f>団体登録内容!#REF!</f>
        <v>#REF!</v>
      </c>
      <c r="BA207" s="72" t="e">
        <f>団体登録内容!#REF!</f>
        <v>#REF!</v>
      </c>
      <c r="BB207" s="72" t="e">
        <f>団体登録内容!#REF!</f>
        <v>#REF!</v>
      </c>
      <c r="BC207" s="72" t="e">
        <f>団体登録内容!#REF!</f>
        <v>#REF!</v>
      </c>
      <c r="BD207" s="72" t="e">
        <f>団体登録内容!#REF!</f>
        <v>#REF!</v>
      </c>
      <c r="BE207" s="72" t="e">
        <f>団体登録内容!#REF!</f>
        <v>#REF!</v>
      </c>
    </row>
    <row r="208" spans="1:57" x14ac:dyDescent="0.15">
      <c r="A208" s="72" t="e">
        <f>団体登録内容!#REF!</f>
        <v>#REF!</v>
      </c>
      <c r="B208" s="72" t="e">
        <f>団体登録内容!#REF!</f>
        <v>#REF!</v>
      </c>
      <c r="C208" s="72" t="e">
        <f>団体登録内容!#REF!</f>
        <v>#REF!</v>
      </c>
      <c r="D208" s="72" t="e">
        <f>団体登録内容!#REF!</f>
        <v>#REF!</v>
      </c>
      <c r="E208" s="72" t="e">
        <f>団体登録内容!#REF!</f>
        <v>#REF!</v>
      </c>
      <c r="F208" s="72" t="e">
        <f>団体登録内容!#REF!</f>
        <v>#REF!</v>
      </c>
      <c r="G208" s="72" t="e">
        <f>団体登録内容!#REF!</f>
        <v>#REF!</v>
      </c>
      <c r="H208" s="72" t="e">
        <f>団体登録内容!#REF!</f>
        <v>#REF!</v>
      </c>
      <c r="I208" s="72" t="e">
        <f>団体登録内容!#REF!</f>
        <v>#REF!</v>
      </c>
      <c r="J208" s="72" t="e">
        <f>団体登録内容!#REF!</f>
        <v>#REF!</v>
      </c>
      <c r="K208" s="72" t="e">
        <f>団体登録内容!#REF!</f>
        <v>#REF!</v>
      </c>
      <c r="L208" s="72" t="e">
        <f>団体登録内容!#REF!</f>
        <v>#REF!</v>
      </c>
      <c r="M208" s="72" t="e">
        <f>団体登録内容!#REF!</f>
        <v>#REF!</v>
      </c>
      <c r="N208" s="72" t="e">
        <f>団体登録内容!#REF!</f>
        <v>#REF!</v>
      </c>
      <c r="O208" s="72" t="e">
        <f>団体登録内容!#REF!</f>
        <v>#REF!</v>
      </c>
      <c r="P208" s="72" t="e">
        <f>団体登録内容!#REF!</f>
        <v>#REF!</v>
      </c>
      <c r="Q208" s="72" t="e">
        <f>団体登録内容!#REF!</f>
        <v>#REF!</v>
      </c>
      <c r="R208" s="72" t="e">
        <f>団体登録内容!#REF!</f>
        <v>#REF!</v>
      </c>
      <c r="S208" s="72" t="e">
        <f>団体登録内容!#REF!</f>
        <v>#REF!</v>
      </c>
      <c r="T208" s="72" t="e">
        <f>団体登録内容!#REF!</f>
        <v>#REF!</v>
      </c>
      <c r="U208" s="72" t="e">
        <f>団体登録内容!#REF!</f>
        <v>#REF!</v>
      </c>
      <c r="V208" s="72" t="e">
        <f>団体登録内容!#REF!</f>
        <v>#REF!</v>
      </c>
      <c r="W208" s="72" t="e">
        <f>団体登録内容!#REF!</f>
        <v>#REF!</v>
      </c>
      <c r="X208" s="72" t="e">
        <f>団体登録内容!#REF!</f>
        <v>#REF!</v>
      </c>
      <c r="Y208" s="72" t="e">
        <f>団体登録内容!#REF!</f>
        <v>#REF!</v>
      </c>
      <c r="Z208" s="72" t="e">
        <f>団体登録内容!#REF!</f>
        <v>#REF!</v>
      </c>
      <c r="AA208" s="72" t="e">
        <f>団体登録内容!#REF!</f>
        <v>#REF!</v>
      </c>
      <c r="AB208" s="72" t="e">
        <f>団体登録内容!#REF!</f>
        <v>#REF!</v>
      </c>
      <c r="AC208" s="72" t="e">
        <f>団体登録内容!#REF!</f>
        <v>#REF!</v>
      </c>
      <c r="AD208" s="72" t="e">
        <f>団体登録内容!#REF!</f>
        <v>#REF!</v>
      </c>
      <c r="AE208" s="72" t="e">
        <f>団体登録内容!#REF!</f>
        <v>#REF!</v>
      </c>
      <c r="AF208" s="72" t="e">
        <f>団体登録内容!#REF!</f>
        <v>#REF!</v>
      </c>
      <c r="AG208" s="72" t="e">
        <f>団体登録内容!#REF!</f>
        <v>#REF!</v>
      </c>
      <c r="AH208" s="72" t="e">
        <f>団体登録内容!#REF!</f>
        <v>#REF!</v>
      </c>
      <c r="AI208" s="72" t="e">
        <f>団体登録内容!#REF!</f>
        <v>#REF!</v>
      </c>
      <c r="AJ208" s="72" t="e">
        <f>団体登録内容!#REF!</f>
        <v>#REF!</v>
      </c>
      <c r="AK208" s="72" t="e">
        <f>団体登録内容!#REF!</f>
        <v>#REF!</v>
      </c>
      <c r="AL208" s="72" t="e">
        <f>団体登録内容!#REF!</f>
        <v>#REF!</v>
      </c>
      <c r="AM208" s="72" t="e">
        <f>団体登録内容!#REF!</f>
        <v>#REF!</v>
      </c>
      <c r="AN208" s="72" t="e">
        <f>団体登録内容!#REF!</f>
        <v>#REF!</v>
      </c>
      <c r="AO208" s="72" t="e">
        <f>団体登録内容!#REF!</f>
        <v>#REF!</v>
      </c>
      <c r="AP208" s="72" t="e">
        <f>団体登録内容!#REF!</f>
        <v>#REF!</v>
      </c>
      <c r="AQ208" s="72" t="e">
        <f>団体登録内容!#REF!</f>
        <v>#REF!</v>
      </c>
      <c r="AR208" s="72" t="e">
        <f>団体登録内容!#REF!</f>
        <v>#REF!</v>
      </c>
      <c r="AS208" s="72" t="e">
        <f>団体登録内容!#REF!</f>
        <v>#REF!</v>
      </c>
      <c r="AT208" s="72" t="e">
        <f>団体登録内容!#REF!</f>
        <v>#REF!</v>
      </c>
      <c r="AU208" s="72" t="e">
        <f>団体登録内容!#REF!</f>
        <v>#REF!</v>
      </c>
      <c r="AV208" s="72" t="e">
        <f>団体登録内容!#REF!</f>
        <v>#REF!</v>
      </c>
      <c r="AW208" s="72" t="e">
        <f>団体登録内容!#REF!</f>
        <v>#REF!</v>
      </c>
      <c r="AX208" s="72" t="e">
        <f>団体登録内容!#REF!</f>
        <v>#REF!</v>
      </c>
      <c r="AY208" s="72" t="e">
        <f>団体登録内容!#REF!</f>
        <v>#REF!</v>
      </c>
      <c r="AZ208" s="72" t="e">
        <f>団体登録内容!#REF!</f>
        <v>#REF!</v>
      </c>
      <c r="BA208" s="72" t="e">
        <f>団体登録内容!#REF!</f>
        <v>#REF!</v>
      </c>
      <c r="BB208" s="72" t="e">
        <f>団体登録内容!#REF!</f>
        <v>#REF!</v>
      </c>
      <c r="BC208" s="72" t="e">
        <f>団体登録内容!#REF!</f>
        <v>#REF!</v>
      </c>
      <c r="BD208" s="72" t="e">
        <f>団体登録内容!#REF!</f>
        <v>#REF!</v>
      </c>
      <c r="BE208" s="72" t="e">
        <f>団体登録内容!#REF!</f>
        <v>#REF!</v>
      </c>
    </row>
    <row r="209" spans="1:57" x14ac:dyDescent="0.15">
      <c r="A209" s="72" t="e">
        <f>団体登録内容!#REF!</f>
        <v>#REF!</v>
      </c>
      <c r="B209" s="72" t="e">
        <f>団体登録内容!#REF!</f>
        <v>#REF!</v>
      </c>
      <c r="C209" s="72" t="e">
        <f>団体登録内容!#REF!</f>
        <v>#REF!</v>
      </c>
      <c r="D209" s="72" t="e">
        <f>団体登録内容!#REF!</f>
        <v>#REF!</v>
      </c>
      <c r="E209" s="72" t="e">
        <f>団体登録内容!#REF!</f>
        <v>#REF!</v>
      </c>
      <c r="F209" s="72" t="e">
        <f>団体登録内容!#REF!</f>
        <v>#REF!</v>
      </c>
      <c r="G209" s="72" t="e">
        <f>団体登録内容!#REF!</f>
        <v>#REF!</v>
      </c>
      <c r="H209" s="72" t="e">
        <f>団体登録内容!#REF!</f>
        <v>#REF!</v>
      </c>
      <c r="I209" s="72" t="e">
        <f>団体登録内容!#REF!</f>
        <v>#REF!</v>
      </c>
      <c r="J209" s="72" t="e">
        <f>団体登録内容!#REF!</f>
        <v>#REF!</v>
      </c>
      <c r="K209" s="72" t="e">
        <f>団体登録内容!#REF!</f>
        <v>#REF!</v>
      </c>
      <c r="L209" s="72" t="e">
        <f>団体登録内容!#REF!</f>
        <v>#REF!</v>
      </c>
      <c r="M209" s="72" t="e">
        <f>団体登録内容!#REF!</f>
        <v>#REF!</v>
      </c>
      <c r="N209" s="72" t="e">
        <f>団体登録内容!#REF!</f>
        <v>#REF!</v>
      </c>
      <c r="O209" s="72" t="e">
        <f>団体登録内容!#REF!</f>
        <v>#REF!</v>
      </c>
      <c r="P209" s="72" t="e">
        <f>団体登録内容!#REF!</f>
        <v>#REF!</v>
      </c>
      <c r="Q209" s="72" t="e">
        <f>団体登録内容!#REF!</f>
        <v>#REF!</v>
      </c>
      <c r="R209" s="72" t="e">
        <f>団体登録内容!#REF!</f>
        <v>#REF!</v>
      </c>
      <c r="S209" s="72" t="e">
        <f>団体登録内容!#REF!</f>
        <v>#REF!</v>
      </c>
      <c r="T209" s="72" t="e">
        <f>団体登録内容!#REF!</f>
        <v>#REF!</v>
      </c>
      <c r="U209" s="72" t="e">
        <f>団体登録内容!#REF!</f>
        <v>#REF!</v>
      </c>
      <c r="V209" s="72" t="e">
        <f>団体登録内容!#REF!</f>
        <v>#REF!</v>
      </c>
      <c r="W209" s="72" t="e">
        <f>団体登録内容!#REF!</f>
        <v>#REF!</v>
      </c>
      <c r="X209" s="72" t="e">
        <f>団体登録内容!#REF!</f>
        <v>#REF!</v>
      </c>
      <c r="Y209" s="72" t="e">
        <f>団体登録内容!#REF!</f>
        <v>#REF!</v>
      </c>
      <c r="Z209" s="72" t="e">
        <f>団体登録内容!#REF!</f>
        <v>#REF!</v>
      </c>
      <c r="AA209" s="72" t="e">
        <f>団体登録内容!#REF!</f>
        <v>#REF!</v>
      </c>
      <c r="AB209" s="72" t="e">
        <f>団体登録内容!#REF!</f>
        <v>#REF!</v>
      </c>
      <c r="AC209" s="72" t="e">
        <f>団体登録内容!#REF!</f>
        <v>#REF!</v>
      </c>
      <c r="AD209" s="72" t="e">
        <f>団体登録内容!#REF!</f>
        <v>#REF!</v>
      </c>
      <c r="AE209" s="72" t="e">
        <f>団体登録内容!#REF!</f>
        <v>#REF!</v>
      </c>
      <c r="AF209" s="72" t="e">
        <f>団体登録内容!#REF!</f>
        <v>#REF!</v>
      </c>
      <c r="AG209" s="72" t="e">
        <f>団体登録内容!#REF!</f>
        <v>#REF!</v>
      </c>
      <c r="AH209" s="72" t="e">
        <f>団体登録内容!#REF!</f>
        <v>#REF!</v>
      </c>
      <c r="AI209" s="72" t="e">
        <f>団体登録内容!#REF!</f>
        <v>#REF!</v>
      </c>
      <c r="AJ209" s="72" t="e">
        <f>団体登録内容!#REF!</f>
        <v>#REF!</v>
      </c>
      <c r="AK209" s="72" t="e">
        <f>団体登録内容!#REF!</f>
        <v>#REF!</v>
      </c>
      <c r="AL209" s="72" t="e">
        <f>団体登録内容!#REF!</f>
        <v>#REF!</v>
      </c>
      <c r="AM209" s="72" t="e">
        <f>団体登録内容!#REF!</f>
        <v>#REF!</v>
      </c>
      <c r="AN209" s="72" t="e">
        <f>団体登録内容!#REF!</f>
        <v>#REF!</v>
      </c>
      <c r="AO209" s="72" t="e">
        <f>団体登録内容!#REF!</f>
        <v>#REF!</v>
      </c>
      <c r="AP209" s="72" t="e">
        <f>団体登録内容!#REF!</f>
        <v>#REF!</v>
      </c>
      <c r="AQ209" s="72" t="e">
        <f>団体登録内容!#REF!</f>
        <v>#REF!</v>
      </c>
      <c r="AR209" s="72" t="e">
        <f>団体登録内容!#REF!</f>
        <v>#REF!</v>
      </c>
      <c r="AS209" s="72" t="e">
        <f>団体登録内容!#REF!</f>
        <v>#REF!</v>
      </c>
      <c r="AT209" s="72" t="e">
        <f>団体登録内容!#REF!</f>
        <v>#REF!</v>
      </c>
      <c r="AU209" s="72" t="e">
        <f>団体登録内容!#REF!</f>
        <v>#REF!</v>
      </c>
      <c r="AV209" s="72" t="e">
        <f>団体登録内容!#REF!</f>
        <v>#REF!</v>
      </c>
      <c r="AW209" s="72" t="e">
        <f>団体登録内容!#REF!</f>
        <v>#REF!</v>
      </c>
      <c r="AX209" s="72" t="e">
        <f>団体登録内容!#REF!</f>
        <v>#REF!</v>
      </c>
      <c r="AY209" s="72" t="e">
        <f>団体登録内容!#REF!</f>
        <v>#REF!</v>
      </c>
      <c r="AZ209" s="72" t="e">
        <f>団体登録内容!#REF!</f>
        <v>#REF!</v>
      </c>
      <c r="BA209" s="72" t="e">
        <f>団体登録内容!#REF!</f>
        <v>#REF!</v>
      </c>
      <c r="BB209" s="72" t="e">
        <f>団体登録内容!#REF!</f>
        <v>#REF!</v>
      </c>
      <c r="BC209" s="72" t="e">
        <f>団体登録内容!#REF!</f>
        <v>#REF!</v>
      </c>
      <c r="BD209" s="72" t="e">
        <f>団体登録内容!#REF!</f>
        <v>#REF!</v>
      </c>
      <c r="BE209" s="72" t="e">
        <f>団体登録内容!#REF!</f>
        <v>#REF!</v>
      </c>
    </row>
    <row r="210" spans="1:57" x14ac:dyDescent="0.15">
      <c r="A210" s="72" t="e">
        <f>団体登録内容!#REF!</f>
        <v>#REF!</v>
      </c>
      <c r="B210" s="72" t="e">
        <f>団体登録内容!#REF!</f>
        <v>#REF!</v>
      </c>
      <c r="C210" s="72" t="e">
        <f>団体登録内容!#REF!</f>
        <v>#REF!</v>
      </c>
      <c r="D210" s="72" t="e">
        <f>団体登録内容!#REF!</f>
        <v>#REF!</v>
      </c>
      <c r="E210" s="72" t="e">
        <f>団体登録内容!#REF!</f>
        <v>#REF!</v>
      </c>
      <c r="F210" s="72" t="e">
        <f>団体登録内容!#REF!</f>
        <v>#REF!</v>
      </c>
      <c r="G210" s="72" t="e">
        <f>団体登録内容!#REF!</f>
        <v>#REF!</v>
      </c>
      <c r="H210" s="72" t="e">
        <f>団体登録内容!#REF!</f>
        <v>#REF!</v>
      </c>
      <c r="I210" s="72" t="e">
        <f>団体登録内容!#REF!</f>
        <v>#REF!</v>
      </c>
      <c r="J210" s="72" t="e">
        <f>団体登録内容!#REF!</f>
        <v>#REF!</v>
      </c>
      <c r="K210" s="72" t="e">
        <f>団体登録内容!#REF!</f>
        <v>#REF!</v>
      </c>
      <c r="L210" s="72" t="e">
        <f>団体登録内容!#REF!</f>
        <v>#REF!</v>
      </c>
      <c r="M210" s="72" t="e">
        <f>団体登録内容!#REF!</f>
        <v>#REF!</v>
      </c>
      <c r="N210" s="72" t="e">
        <f>団体登録内容!#REF!</f>
        <v>#REF!</v>
      </c>
      <c r="O210" s="72" t="e">
        <f>団体登録内容!#REF!</f>
        <v>#REF!</v>
      </c>
      <c r="P210" s="72" t="e">
        <f>団体登録内容!#REF!</f>
        <v>#REF!</v>
      </c>
      <c r="Q210" s="72" t="e">
        <f>団体登録内容!#REF!</f>
        <v>#REF!</v>
      </c>
      <c r="R210" s="72" t="e">
        <f>団体登録内容!#REF!</f>
        <v>#REF!</v>
      </c>
      <c r="S210" s="72" t="e">
        <f>団体登録内容!#REF!</f>
        <v>#REF!</v>
      </c>
      <c r="T210" s="72" t="e">
        <f>団体登録内容!#REF!</f>
        <v>#REF!</v>
      </c>
      <c r="U210" s="72" t="e">
        <f>団体登録内容!#REF!</f>
        <v>#REF!</v>
      </c>
      <c r="V210" s="72" t="e">
        <f>団体登録内容!#REF!</f>
        <v>#REF!</v>
      </c>
      <c r="W210" s="72" t="e">
        <f>団体登録内容!#REF!</f>
        <v>#REF!</v>
      </c>
      <c r="X210" s="72" t="e">
        <f>団体登録内容!#REF!</f>
        <v>#REF!</v>
      </c>
      <c r="Y210" s="72" t="e">
        <f>団体登録内容!#REF!</f>
        <v>#REF!</v>
      </c>
      <c r="Z210" s="72" t="e">
        <f>団体登録内容!#REF!</f>
        <v>#REF!</v>
      </c>
      <c r="AA210" s="72" t="e">
        <f>団体登録内容!#REF!</f>
        <v>#REF!</v>
      </c>
      <c r="AB210" s="72" t="e">
        <f>団体登録内容!#REF!</f>
        <v>#REF!</v>
      </c>
      <c r="AC210" s="72" t="e">
        <f>団体登録内容!#REF!</f>
        <v>#REF!</v>
      </c>
      <c r="AD210" s="72" t="e">
        <f>団体登録内容!#REF!</f>
        <v>#REF!</v>
      </c>
      <c r="AE210" s="72" t="e">
        <f>団体登録内容!#REF!</f>
        <v>#REF!</v>
      </c>
      <c r="AF210" s="72" t="e">
        <f>団体登録内容!#REF!</f>
        <v>#REF!</v>
      </c>
      <c r="AG210" s="72" t="e">
        <f>団体登録内容!#REF!</f>
        <v>#REF!</v>
      </c>
      <c r="AH210" s="72" t="e">
        <f>団体登録内容!#REF!</f>
        <v>#REF!</v>
      </c>
      <c r="AI210" s="72" t="e">
        <f>団体登録内容!#REF!</f>
        <v>#REF!</v>
      </c>
      <c r="AJ210" s="72" t="e">
        <f>団体登録内容!#REF!</f>
        <v>#REF!</v>
      </c>
      <c r="AK210" s="72" t="e">
        <f>団体登録内容!#REF!</f>
        <v>#REF!</v>
      </c>
      <c r="AL210" s="72" t="e">
        <f>団体登録内容!#REF!</f>
        <v>#REF!</v>
      </c>
      <c r="AM210" s="72" t="e">
        <f>団体登録内容!#REF!</f>
        <v>#REF!</v>
      </c>
      <c r="AN210" s="72" t="e">
        <f>団体登録内容!#REF!</f>
        <v>#REF!</v>
      </c>
      <c r="AO210" s="72" t="e">
        <f>団体登録内容!#REF!</f>
        <v>#REF!</v>
      </c>
      <c r="AP210" s="72" t="e">
        <f>団体登録内容!#REF!</f>
        <v>#REF!</v>
      </c>
      <c r="AQ210" s="72" t="e">
        <f>団体登録内容!#REF!</f>
        <v>#REF!</v>
      </c>
      <c r="AR210" s="72" t="e">
        <f>団体登録内容!#REF!</f>
        <v>#REF!</v>
      </c>
      <c r="AS210" s="72" t="e">
        <f>団体登録内容!#REF!</f>
        <v>#REF!</v>
      </c>
      <c r="AT210" s="72" t="e">
        <f>団体登録内容!#REF!</f>
        <v>#REF!</v>
      </c>
      <c r="AU210" s="72" t="e">
        <f>団体登録内容!#REF!</f>
        <v>#REF!</v>
      </c>
      <c r="AV210" s="72" t="e">
        <f>団体登録内容!#REF!</f>
        <v>#REF!</v>
      </c>
      <c r="AW210" s="72" t="e">
        <f>団体登録内容!#REF!</f>
        <v>#REF!</v>
      </c>
      <c r="AX210" s="72" t="e">
        <f>団体登録内容!#REF!</f>
        <v>#REF!</v>
      </c>
      <c r="AY210" s="72" t="e">
        <f>団体登録内容!#REF!</f>
        <v>#REF!</v>
      </c>
      <c r="AZ210" s="72" t="e">
        <f>団体登録内容!#REF!</f>
        <v>#REF!</v>
      </c>
      <c r="BA210" s="72" t="e">
        <f>団体登録内容!#REF!</f>
        <v>#REF!</v>
      </c>
      <c r="BB210" s="72" t="e">
        <f>団体登録内容!#REF!</f>
        <v>#REF!</v>
      </c>
      <c r="BC210" s="72" t="e">
        <f>団体登録内容!#REF!</f>
        <v>#REF!</v>
      </c>
      <c r="BD210" s="72" t="e">
        <f>団体登録内容!#REF!</f>
        <v>#REF!</v>
      </c>
      <c r="BE210" s="72" t="e">
        <f>団体登録内容!#REF!</f>
        <v>#REF!</v>
      </c>
    </row>
    <row r="211" spans="1:57" x14ac:dyDescent="0.15">
      <c r="A211" s="72" t="e">
        <f>団体登録内容!#REF!</f>
        <v>#REF!</v>
      </c>
      <c r="B211" s="72" t="e">
        <f>団体登録内容!#REF!</f>
        <v>#REF!</v>
      </c>
      <c r="C211" s="72" t="e">
        <f>団体登録内容!#REF!</f>
        <v>#REF!</v>
      </c>
      <c r="D211" s="72" t="e">
        <f>団体登録内容!#REF!</f>
        <v>#REF!</v>
      </c>
      <c r="E211" s="72" t="e">
        <f>団体登録内容!#REF!</f>
        <v>#REF!</v>
      </c>
      <c r="F211" s="72" t="e">
        <f>団体登録内容!#REF!</f>
        <v>#REF!</v>
      </c>
      <c r="G211" s="72" t="e">
        <f>団体登録内容!#REF!</f>
        <v>#REF!</v>
      </c>
      <c r="H211" s="72" t="e">
        <f>団体登録内容!#REF!</f>
        <v>#REF!</v>
      </c>
      <c r="I211" s="72" t="e">
        <f>団体登録内容!#REF!</f>
        <v>#REF!</v>
      </c>
      <c r="J211" s="72" t="e">
        <f>団体登録内容!#REF!</f>
        <v>#REF!</v>
      </c>
      <c r="K211" s="72" t="e">
        <f>団体登録内容!#REF!</f>
        <v>#REF!</v>
      </c>
      <c r="L211" s="72" t="e">
        <f>団体登録内容!#REF!</f>
        <v>#REF!</v>
      </c>
      <c r="M211" s="72" t="e">
        <f>団体登録内容!#REF!</f>
        <v>#REF!</v>
      </c>
      <c r="N211" s="72" t="e">
        <f>団体登録内容!#REF!</f>
        <v>#REF!</v>
      </c>
      <c r="O211" s="72" t="e">
        <f>団体登録内容!#REF!</f>
        <v>#REF!</v>
      </c>
      <c r="P211" s="72" t="e">
        <f>団体登録内容!#REF!</f>
        <v>#REF!</v>
      </c>
      <c r="Q211" s="72" t="e">
        <f>団体登録内容!#REF!</f>
        <v>#REF!</v>
      </c>
      <c r="R211" s="72" t="e">
        <f>団体登録内容!#REF!</f>
        <v>#REF!</v>
      </c>
      <c r="S211" s="72" t="e">
        <f>団体登録内容!#REF!</f>
        <v>#REF!</v>
      </c>
      <c r="T211" s="72" t="e">
        <f>団体登録内容!#REF!</f>
        <v>#REF!</v>
      </c>
      <c r="U211" s="72" t="e">
        <f>団体登録内容!#REF!</f>
        <v>#REF!</v>
      </c>
      <c r="V211" s="72" t="e">
        <f>団体登録内容!#REF!</f>
        <v>#REF!</v>
      </c>
      <c r="W211" s="72" t="e">
        <f>団体登録内容!#REF!</f>
        <v>#REF!</v>
      </c>
      <c r="X211" s="72" t="e">
        <f>団体登録内容!#REF!</f>
        <v>#REF!</v>
      </c>
      <c r="Y211" s="72" t="e">
        <f>団体登録内容!#REF!</f>
        <v>#REF!</v>
      </c>
      <c r="Z211" s="72" t="e">
        <f>団体登録内容!#REF!</f>
        <v>#REF!</v>
      </c>
      <c r="AA211" s="72" t="e">
        <f>団体登録内容!#REF!</f>
        <v>#REF!</v>
      </c>
      <c r="AB211" s="72" t="e">
        <f>団体登録内容!#REF!</f>
        <v>#REF!</v>
      </c>
      <c r="AC211" s="72" t="e">
        <f>団体登録内容!#REF!</f>
        <v>#REF!</v>
      </c>
      <c r="AD211" s="72" t="e">
        <f>団体登録内容!#REF!</f>
        <v>#REF!</v>
      </c>
      <c r="AE211" s="72" t="e">
        <f>団体登録内容!#REF!</f>
        <v>#REF!</v>
      </c>
      <c r="AF211" s="72" t="e">
        <f>団体登録内容!#REF!</f>
        <v>#REF!</v>
      </c>
      <c r="AG211" s="72" t="e">
        <f>団体登録内容!#REF!</f>
        <v>#REF!</v>
      </c>
      <c r="AH211" s="72" t="e">
        <f>団体登録内容!#REF!</f>
        <v>#REF!</v>
      </c>
      <c r="AI211" s="72" t="e">
        <f>団体登録内容!#REF!</f>
        <v>#REF!</v>
      </c>
      <c r="AJ211" s="72" t="e">
        <f>団体登録内容!#REF!</f>
        <v>#REF!</v>
      </c>
      <c r="AK211" s="72" t="e">
        <f>団体登録内容!#REF!</f>
        <v>#REF!</v>
      </c>
      <c r="AL211" s="72" t="e">
        <f>団体登録内容!#REF!</f>
        <v>#REF!</v>
      </c>
      <c r="AM211" s="72" t="e">
        <f>団体登録内容!#REF!</f>
        <v>#REF!</v>
      </c>
      <c r="AN211" s="72" t="e">
        <f>団体登録内容!#REF!</f>
        <v>#REF!</v>
      </c>
      <c r="AO211" s="72" t="e">
        <f>団体登録内容!#REF!</f>
        <v>#REF!</v>
      </c>
      <c r="AP211" s="72" t="e">
        <f>団体登録内容!#REF!</f>
        <v>#REF!</v>
      </c>
      <c r="AQ211" s="72" t="e">
        <f>団体登録内容!#REF!</f>
        <v>#REF!</v>
      </c>
      <c r="AR211" s="72" t="e">
        <f>団体登録内容!#REF!</f>
        <v>#REF!</v>
      </c>
      <c r="AS211" s="72" t="e">
        <f>団体登録内容!#REF!</f>
        <v>#REF!</v>
      </c>
      <c r="AT211" s="72" t="e">
        <f>団体登録内容!#REF!</f>
        <v>#REF!</v>
      </c>
      <c r="AU211" s="72" t="e">
        <f>団体登録内容!#REF!</f>
        <v>#REF!</v>
      </c>
      <c r="AV211" s="72" t="e">
        <f>団体登録内容!#REF!</f>
        <v>#REF!</v>
      </c>
      <c r="AW211" s="72" t="e">
        <f>団体登録内容!#REF!</f>
        <v>#REF!</v>
      </c>
      <c r="AX211" s="72" t="e">
        <f>団体登録内容!#REF!</f>
        <v>#REF!</v>
      </c>
      <c r="AY211" s="72" t="e">
        <f>団体登録内容!#REF!</f>
        <v>#REF!</v>
      </c>
      <c r="AZ211" s="72" t="e">
        <f>団体登録内容!#REF!</f>
        <v>#REF!</v>
      </c>
      <c r="BA211" s="72" t="e">
        <f>団体登録内容!#REF!</f>
        <v>#REF!</v>
      </c>
      <c r="BB211" s="72" t="e">
        <f>団体登録内容!#REF!</f>
        <v>#REF!</v>
      </c>
      <c r="BC211" s="72" t="e">
        <f>団体登録内容!#REF!</f>
        <v>#REF!</v>
      </c>
      <c r="BD211" s="72" t="e">
        <f>団体登録内容!#REF!</f>
        <v>#REF!</v>
      </c>
      <c r="BE211" s="72" t="e">
        <f>団体登録内容!#REF!</f>
        <v>#REF!</v>
      </c>
    </row>
    <row r="212" spans="1:57" x14ac:dyDescent="0.15">
      <c r="A212" s="72" t="e">
        <f>団体登録内容!#REF!</f>
        <v>#REF!</v>
      </c>
      <c r="B212" s="72" t="e">
        <f>団体登録内容!#REF!</f>
        <v>#REF!</v>
      </c>
      <c r="C212" s="72" t="e">
        <f>団体登録内容!#REF!</f>
        <v>#REF!</v>
      </c>
      <c r="D212" s="72" t="e">
        <f>団体登録内容!#REF!</f>
        <v>#REF!</v>
      </c>
      <c r="E212" s="72" t="e">
        <f>団体登録内容!#REF!</f>
        <v>#REF!</v>
      </c>
      <c r="F212" s="72" t="e">
        <f>団体登録内容!#REF!</f>
        <v>#REF!</v>
      </c>
      <c r="G212" s="72" t="e">
        <f>団体登録内容!#REF!</f>
        <v>#REF!</v>
      </c>
      <c r="H212" s="72" t="e">
        <f>団体登録内容!#REF!</f>
        <v>#REF!</v>
      </c>
      <c r="I212" s="72" t="e">
        <f>団体登録内容!#REF!</f>
        <v>#REF!</v>
      </c>
      <c r="J212" s="72" t="e">
        <f>団体登録内容!#REF!</f>
        <v>#REF!</v>
      </c>
      <c r="K212" s="72" t="e">
        <f>団体登録内容!#REF!</f>
        <v>#REF!</v>
      </c>
      <c r="L212" s="72" t="e">
        <f>団体登録内容!#REF!</f>
        <v>#REF!</v>
      </c>
      <c r="M212" s="72" t="e">
        <f>団体登録内容!#REF!</f>
        <v>#REF!</v>
      </c>
      <c r="N212" s="72" t="e">
        <f>団体登録内容!#REF!</f>
        <v>#REF!</v>
      </c>
      <c r="O212" s="72" t="e">
        <f>団体登録内容!#REF!</f>
        <v>#REF!</v>
      </c>
      <c r="P212" s="72" t="e">
        <f>団体登録内容!#REF!</f>
        <v>#REF!</v>
      </c>
      <c r="Q212" s="72" t="e">
        <f>団体登録内容!#REF!</f>
        <v>#REF!</v>
      </c>
      <c r="R212" s="72" t="e">
        <f>団体登録内容!#REF!</f>
        <v>#REF!</v>
      </c>
      <c r="S212" s="72" t="e">
        <f>団体登録内容!#REF!</f>
        <v>#REF!</v>
      </c>
      <c r="T212" s="72" t="e">
        <f>団体登録内容!#REF!</f>
        <v>#REF!</v>
      </c>
      <c r="U212" s="72" t="e">
        <f>団体登録内容!#REF!</f>
        <v>#REF!</v>
      </c>
      <c r="V212" s="72" t="e">
        <f>団体登録内容!#REF!</f>
        <v>#REF!</v>
      </c>
      <c r="W212" s="72" t="e">
        <f>団体登録内容!#REF!</f>
        <v>#REF!</v>
      </c>
      <c r="X212" s="72" t="e">
        <f>団体登録内容!#REF!</f>
        <v>#REF!</v>
      </c>
      <c r="Y212" s="72" t="e">
        <f>団体登録内容!#REF!</f>
        <v>#REF!</v>
      </c>
      <c r="Z212" s="72" t="e">
        <f>団体登録内容!#REF!</f>
        <v>#REF!</v>
      </c>
      <c r="AA212" s="72" t="e">
        <f>団体登録内容!#REF!</f>
        <v>#REF!</v>
      </c>
      <c r="AB212" s="72" t="e">
        <f>団体登録内容!#REF!</f>
        <v>#REF!</v>
      </c>
      <c r="AC212" s="72" t="e">
        <f>団体登録内容!#REF!</f>
        <v>#REF!</v>
      </c>
      <c r="AD212" s="72" t="e">
        <f>団体登録内容!#REF!</f>
        <v>#REF!</v>
      </c>
      <c r="AE212" s="72" t="e">
        <f>団体登録内容!#REF!</f>
        <v>#REF!</v>
      </c>
      <c r="AF212" s="72" t="e">
        <f>団体登録内容!#REF!</f>
        <v>#REF!</v>
      </c>
      <c r="AG212" s="72" t="e">
        <f>団体登録内容!#REF!</f>
        <v>#REF!</v>
      </c>
      <c r="AH212" s="72" t="e">
        <f>団体登録内容!#REF!</f>
        <v>#REF!</v>
      </c>
      <c r="AI212" s="72" t="e">
        <f>団体登録内容!#REF!</f>
        <v>#REF!</v>
      </c>
      <c r="AJ212" s="72" t="e">
        <f>団体登録内容!#REF!</f>
        <v>#REF!</v>
      </c>
      <c r="AK212" s="72" t="e">
        <f>団体登録内容!#REF!</f>
        <v>#REF!</v>
      </c>
      <c r="AL212" s="72" t="e">
        <f>団体登録内容!#REF!</f>
        <v>#REF!</v>
      </c>
      <c r="AM212" s="72" t="e">
        <f>団体登録内容!#REF!</f>
        <v>#REF!</v>
      </c>
      <c r="AN212" s="72" t="e">
        <f>団体登録内容!#REF!</f>
        <v>#REF!</v>
      </c>
      <c r="AO212" s="72" t="e">
        <f>団体登録内容!#REF!</f>
        <v>#REF!</v>
      </c>
      <c r="AP212" s="72" t="e">
        <f>団体登録内容!#REF!</f>
        <v>#REF!</v>
      </c>
      <c r="AQ212" s="72" t="e">
        <f>団体登録内容!#REF!</f>
        <v>#REF!</v>
      </c>
      <c r="AR212" s="72" t="e">
        <f>団体登録内容!#REF!</f>
        <v>#REF!</v>
      </c>
      <c r="AS212" s="72" t="e">
        <f>団体登録内容!#REF!</f>
        <v>#REF!</v>
      </c>
      <c r="AT212" s="72" t="e">
        <f>団体登録内容!#REF!</f>
        <v>#REF!</v>
      </c>
      <c r="AU212" s="72" t="e">
        <f>団体登録内容!#REF!</f>
        <v>#REF!</v>
      </c>
      <c r="AV212" s="72" t="e">
        <f>団体登録内容!#REF!</f>
        <v>#REF!</v>
      </c>
      <c r="AW212" s="72" t="e">
        <f>団体登録内容!#REF!</f>
        <v>#REF!</v>
      </c>
      <c r="AX212" s="72" t="e">
        <f>団体登録内容!#REF!</f>
        <v>#REF!</v>
      </c>
      <c r="AY212" s="72" t="e">
        <f>団体登録内容!#REF!</f>
        <v>#REF!</v>
      </c>
      <c r="AZ212" s="72" t="e">
        <f>団体登録内容!#REF!</f>
        <v>#REF!</v>
      </c>
      <c r="BA212" s="72" t="e">
        <f>団体登録内容!#REF!</f>
        <v>#REF!</v>
      </c>
      <c r="BB212" s="72" t="e">
        <f>団体登録内容!#REF!</f>
        <v>#REF!</v>
      </c>
      <c r="BC212" s="72" t="e">
        <f>団体登録内容!#REF!</f>
        <v>#REF!</v>
      </c>
      <c r="BD212" s="72" t="e">
        <f>団体登録内容!#REF!</f>
        <v>#REF!</v>
      </c>
      <c r="BE212" s="72" t="e">
        <f>団体登録内容!#REF!</f>
        <v>#REF!</v>
      </c>
    </row>
    <row r="213" spans="1:57" x14ac:dyDescent="0.15">
      <c r="A213" s="72" t="e">
        <f>団体登録内容!#REF!</f>
        <v>#REF!</v>
      </c>
      <c r="B213" s="72" t="e">
        <f>団体登録内容!#REF!</f>
        <v>#REF!</v>
      </c>
      <c r="C213" s="72" t="e">
        <f>団体登録内容!#REF!</f>
        <v>#REF!</v>
      </c>
      <c r="D213" s="72" t="e">
        <f>団体登録内容!#REF!</f>
        <v>#REF!</v>
      </c>
      <c r="E213" s="72" t="e">
        <f>団体登録内容!#REF!</f>
        <v>#REF!</v>
      </c>
      <c r="F213" s="72" t="e">
        <f>団体登録内容!#REF!</f>
        <v>#REF!</v>
      </c>
      <c r="G213" s="72" t="e">
        <f>団体登録内容!#REF!</f>
        <v>#REF!</v>
      </c>
      <c r="H213" s="72" t="e">
        <f>団体登録内容!#REF!</f>
        <v>#REF!</v>
      </c>
      <c r="I213" s="72" t="e">
        <f>団体登録内容!#REF!</f>
        <v>#REF!</v>
      </c>
      <c r="J213" s="72" t="e">
        <f>団体登録内容!#REF!</f>
        <v>#REF!</v>
      </c>
      <c r="K213" s="72" t="e">
        <f>団体登録内容!#REF!</f>
        <v>#REF!</v>
      </c>
      <c r="L213" s="72" t="e">
        <f>団体登録内容!#REF!</f>
        <v>#REF!</v>
      </c>
      <c r="M213" s="72" t="e">
        <f>団体登録内容!#REF!</f>
        <v>#REF!</v>
      </c>
      <c r="N213" s="72" t="e">
        <f>団体登録内容!#REF!</f>
        <v>#REF!</v>
      </c>
      <c r="O213" s="72" t="e">
        <f>団体登録内容!#REF!</f>
        <v>#REF!</v>
      </c>
      <c r="P213" s="72" t="e">
        <f>団体登録内容!#REF!</f>
        <v>#REF!</v>
      </c>
      <c r="Q213" s="72" t="e">
        <f>団体登録内容!#REF!</f>
        <v>#REF!</v>
      </c>
      <c r="R213" s="72" t="e">
        <f>団体登録内容!#REF!</f>
        <v>#REF!</v>
      </c>
      <c r="S213" s="72" t="e">
        <f>団体登録内容!#REF!</f>
        <v>#REF!</v>
      </c>
      <c r="T213" s="72" t="e">
        <f>団体登録内容!#REF!</f>
        <v>#REF!</v>
      </c>
      <c r="U213" s="72" t="e">
        <f>団体登録内容!#REF!</f>
        <v>#REF!</v>
      </c>
      <c r="V213" s="72" t="e">
        <f>団体登録内容!#REF!</f>
        <v>#REF!</v>
      </c>
      <c r="W213" s="72" t="e">
        <f>団体登録内容!#REF!</f>
        <v>#REF!</v>
      </c>
      <c r="X213" s="72" t="e">
        <f>団体登録内容!#REF!</f>
        <v>#REF!</v>
      </c>
      <c r="Y213" s="72" t="e">
        <f>団体登録内容!#REF!</f>
        <v>#REF!</v>
      </c>
      <c r="Z213" s="72" t="e">
        <f>団体登録内容!#REF!</f>
        <v>#REF!</v>
      </c>
      <c r="AA213" s="72" t="e">
        <f>団体登録内容!#REF!</f>
        <v>#REF!</v>
      </c>
      <c r="AB213" s="72" t="e">
        <f>団体登録内容!#REF!</f>
        <v>#REF!</v>
      </c>
      <c r="AC213" s="72" t="e">
        <f>団体登録内容!#REF!</f>
        <v>#REF!</v>
      </c>
      <c r="AD213" s="72" t="e">
        <f>団体登録内容!#REF!</f>
        <v>#REF!</v>
      </c>
      <c r="AE213" s="72" t="e">
        <f>団体登録内容!#REF!</f>
        <v>#REF!</v>
      </c>
      <c r="AF213" s="72" t="e">
        <f>団体登録内容!#REF!</f>
        <v>#REF!</v>
      </c>
      <c r="AG213" s="72" t="e">
        <f>団体登録内容!#REF!</f>
        <v>#REF!</v>
      </c>
      <c r="AH213" s="72" t="e">
        <f>団体登録内容!#REF!</f>
        <v>#REF!</v>
      </c>
      <c r="AI213" s="72" t="e">
        <f>団体登録内容!#REF!</f>
        <v>#REF!</v>
      </c>
      <c r="AJ213" s="72" t="e">
        <f>団体登録内容!#REF!</f>
        <v>#REF!</v>
      </c>
      <c r="AK213" s="72" t="e">
        <f>団体登録内容!#REF!</f>
        <v>#REF!</v>
      </c>
      <c r="AL213" s="72" t="e">
        <f>団体登録内容!#REF!</f>
        <v>#REF!</v>
      </c>
      <c r="AM213" s="72" t="e">
        <f>団体登録内容!#REF!</f>
        <v>#REF!</v>
      </c>
      <c r="AN213" s="72" t="e">
        <f>団体登録内容!#REF!</f>
        <v>#REF!</v>
      </c>
      <c r="AO213" s="72" t="e">
        <f>団体登録内容!#REF!</f>
        <v>#REF!</v>
      </c>
      <c r="AP213" s="72" t="e">
        <f>団体登録内容!#REF!</f>
        <v>#REF!</v>
      </c>
      <c r="AQ213" s="72" t="e">
        <f>団体登録内容!#REF!</f>
        <v>#REF!</v>
      </c>
      <c r="AR213" s="72" t="e">
        <f>団体登録内容!#REF!</f>
        <v>#REF!</v>
      </c>
      <c r="AS213" s="72" t="e">
        <f>団体登録内容!#REF!</f>
        <v>#REF!</v>
      </c>
      <c r="AT213" s="72" t="e">
        <f>団体登録内容!#REF!</f>
        <v>#REF!</v>
      </c>
      <c r="AU213" s="72" t="e">
        <f>団体登録内容!#REF!</f>
        <v>#REF!</v>
      </c>
      <c r="AV213" s="72" t="e">
        <f>団体登録内容!#REF!</f>
        <v>#REF!</v>
      </c>
      <c r="AW213" s="72" t="e">
        <f>団体登録内容!#REF!</f>
        <v>#REF!</v>
      </c>
      <c r="AX213" s="72" t="e">
        <f>団体登録内容!#REF!</f>
        <v>#REF!</v>
      </c>
      <c r="AY213" s="72" t="e">
        <f>団体登録内容!#REF!</f>
        <v>#REF!</v>
      </c>
      <c r="AZ213" s="72" t="e">
        <f>団体登録内容!#REF!</f>
        <v>#REF!</v>
      </c>
      <c r="BA213" s="72" t="e">
        <f>団体登録内容!#REF!</f>
        <v>#REF!</v>
      </c>
      <c r="BB213" s="72" t="e">
        <f>団体登録内容!#REF!</f>
        <v>#REF!</v>
      </c>
      <c r="BC213" s="72" t="e">
        <f>団体登録内容!#REF!</f>
        <v>#REF!</v>
      </c>
      <c r="BD213" s="72" t="e">
        <f>団体登録内容!#REF!</f>
        <v>#REF!</v>
      </c>
      <c r="BE213" s="72" t="e">
        <f>団体登録内容!#REF!</f>
        <v>#REF!</v>
      </c>
    </row>
    <row r="214" spans="1:57" x14ac:dyDescent="0.15">
      <c r="A214" s="72" t="e">
        <f>団体登録内容!#REF!</f>
        <v>#REF!</v>
      </c>
      <c r="B214" s="72" t="e">
        <f>団体登録内容!#REF!</f>
        <v>#REF!</v>
      </c>
      <c r="C214" s="72" t="e">
        <f>団体登録内容!#REF!</f>
        <v>#REF!</v>
      </c>
      <c r="D214" s="72" t="e">
        <f>団体登録内容!#REF!</f>
        <v>#REF!</v>
      </c>
      <c r="E214" s="72" t="e">
        <f>団体登録内容!#REF!</f>
        <v>#REF!</v>
      </c>
      <c r="F214" s="72" t="e">
        <f>団体登録内容!#REF!</f>
        <v>#REF!</v>
      </c>
      <c r="G214" s="72" t="e">
        <f>団体登録内容!#REF!</f>
        <v>#REF!</v>
      </c>
      <c r="H214" s="72" t="e">
        <f>団体登録内容!#REF!</f>
        <v>#REF!</v>
      </c>
      <c r="I214" s="72" t="e">
        <f>団体登録内容!#REF!</f>
        <v>#REF!</v>
      </c>
      <c r="J214" s="72" t="e">
        <f>団体登録内容!#REF!</f>
        <v>#REF!</v>
      </c>
      <c r="K214" s="72" t="e">
        <f>団体登録内容!#REF!</f>
        <v>#REF!</v>
      </c>
      <c r="L214" s="72" t="e">
        <f>団体登録内容!#REF!</f>
        <v>#REF!</v>
      </c>
      <c r="M214" s="72" t="e">
        <f>団体登録内容!#REF!</f>
        <v>#REF!</v>
      </c>
      <c r="N214" s="72" t="e">
        <f>団体登録内容!#REF!</f>
        <v>#REF!</v>
      </c>
      <c r="O214" s="72" t="e">
        <f>団体登録内容!#REF!</f>
        <v>#REF!</v>
      </c>
      <c r="P214" s="72" t="e">
        <f>団体登録内容!#REF!</f>
        <v>#REF!</v>
      </c>
      <c r="Q214" s="72" t="e">
        <f>団体登録内容!#REF!</f>
        <v>#REF!</v>
      </c>
      <c r="R214" s="72" t="e">
        <f>団体登録内容!#REF!</f>
        <v>#REF!</v>
      </c>
      <c r="S214" s="72" t="e">
        <f>団体登録内容!#REF!</f>
        <v>#REF!</v>
      </c>
      <c r="T214" s="72" t="e">
        <f>団体登録内容!#REF!</f>
        <v>#REF!</v>
      </c>
      <c r="U214" s="72" t="e">
        <f>団体登録内容!#REF!</f>
        <v>#REF!</v>
      </c>
      <c r="V214" s="72" t="e">
        <f>団体登録内容!#REF!</f>
        <v>#REF!</v>
      </c>
      <c r="W214" s="72" t="e">
        <f>団体登録内容!#REF!</f>
        <v>#REF!</v>
      </c>
      <c r="X214" s="72" t="e">
        <f>団体登録内容!#REF!</f>
        <v>#REF!</v>
      </c>
      <c r="Y214" s="72" t="e">
        <f>団体登録内容!#REF!</f>
        <v>#REF!</v>
      </c>
      <c r="Z214" s="72" t="e">
        <f>団体登録内容!#REF!</f>
        <v>#REF!</v>
      </c>
      <c r="AA214" s="72" t="e">
        <f>団体登録内容!#REF!</f>
        <v>#REF!</v>
      </c>
      <c r="AB214" s="72" t="e">
        <f>団体登録内容!#REF!</f>
        <v>#REF!</v>
      </c>
      <c r="AC214" s="72" t="e">
        <f>団体登録内容!#REF!</f>
        <v>#REF!</v>
      </c>
      <c r="AD214" s="72" t="e">
        <f>団体登録内容!#REF!</f>
        <v>#REF!</v>
      </c>
      <c r="AE214" s="72" t="e">
        <f>団体登録内容!#REF!</f>
        <v>#REF!</v>
      </c>
      <c r="AF214" s="72" t="e">
        <f>団体登録内容!#REF!</f>
        <v>#REF!</v>
      </c>
      <c r="AG214" s="72" t="e">
        <f>団体登録内容!#REF!</f>
        <v>#REF!</v>
      </c>
      <c r="AH214" s="72" t="e">
        <f>団体登録内容!#REF!</f>
        <v>#REF!</v>
      </c>
      <c r="AI214" s="72" t="e">
        <f>団体登録内容!#REF!</f>
        <v>#REF!</v>
      </c>
      <c r="AJ214" s="72" t="e">
        <f>団体登録内容!#REF!</f>
        <v>#REF!</v>
      </c>
      <c r="AK214" s="72" t="e">
        <f>団体登録内容!#REF!</f>
        <v>#REF!</v>
      </c>
      <c r="AL214" s="72" t="e">
        <f>団体登録内容!#REF!</f>
        <v>#REF!</v>
      </c>
      <c r="AM214" s="72" t="e">
        <f>団体登録内容!#REF!</f>
        <v>#REF!</v>
      </c>
      <c r="AN214" s="72" t="e">
        <f>団体登録内容!#REF!</f>
        <v>#REF!</v>
      </c>
      <c r="AO214" s="72" t="e">
        <f>団体登録内容!#REF!</f>
        <v>#REF!</v>
      </c>
      <c r="AP214" s="72" t="e">
        <f>団体登録内容!#REF!</f>
        <v>#REF!</v>
      </c>
      <c r="AQ214" s="72" t="e">
        <f>団体登録内容!#REF!</f>
        <v>#REF!</v>
      </c>
      <c r="AR214" s="72" t="e">
        <f>団体登録内容!#REF!</f>
        <v>#REF!</v>
      </c>
      <c r="AS214" s="72" t="e">
        <f>団体登録内容!#REF!</f>
        <v>#REF!</v>
      </c>
      <c r="AT214" s="72" t="e">
        <f>団体登録内容!#REF!</f>
        <v>#REF!</v>
      </c>
      <c r="AU214" s="72" t="e">
        <f>団体登録内容!#REF!</f>
        <v>#REF!</v>
      </c>
      <c r="AV214" s="72" t="e">
        <f>団体登録内容!#REF!</f>
        <v>#REF!</v>
      </c>
      <c r="AW214" s="72" t="e">
        <f>団体登録内容!#REF!</f>
        <v>#REF!</v>
      </c>
      <c r="AX214" s="72" t="e">
        <f>団体登録内容!#REF!</f>
        <v>#REF!</v>
      </c>
      <c r="AY214" s="72" t="e">
        <f>団体登録内容!#REF!</f>
        <v>#REF!</v>
      </c>
      <c r="AZ214" s="72" t="e">
        <f>団体登録内容!#REF!</f>
        <v>#REF!</v>
      </c>
      <c r="BA214" s="72" t="e">
        <f>団体登録内容!#REF!</f>
        <v>#REF!</v>
      </c>
      <c r="BB214" s="72" t="e">
        <f>団体登録内容!#REF!</f>
        <v>#REF!</v>
      </c>
      <c r="BC214" s="72" t="e">
        <f>団体登録内容!#REF!</f>
        <v>#REF!</v>
      </c>
      <c r="BD214" s="72" t="e">
        <f>団体登録内容!#REF!</f>
        <v>#REF!</v>
      </c>
      <c r="BE214" s="72" t="e">
        <f>団体登録内容!#REF!</f>
        <v>#REF!</v>
      </c>
    </row>
    <row r="215" spans="1:57" x14ac:dyDescent="0.15">
      <c r="A215" s="72" t="e">
        <f>団体登録内容!#REF!</f>
        <v>#REF!</v>
      </c>
      <c r="B215" s="72" t="e">
        <f>団体登録内容!#REF!</f>
        <v>#REF!</v>
      </c>
      <c r="C215" s="72" t="e">
        <f>団体登録内容!#REF!</f>
        <v>#REF!</v>
      </c>
      <c r="D215" s="72" t="e">
        <f>団体登録内容!#REF!</f>
        <v>#REF!</v>
      </c>
      <c r="E215" s="72" t="e">
        <f>団体登録内容!#REF!</f>
        <v>#REF!</v>
      </c>
      <c r="F215" s="72" t="e">
        <f>団体登録内容!#REF!</f>
        <v>#REF!</v>
      </c>
      <c r="G215" s="72" t="e">
        <f>団体登録内容!#REF!</f>
        <v>#REF!</v>
      </c>
      <c r="H215" s="72" t="e">
        <f>団体登録内容!#REF!</f>
        <v>#REF!</v>
      </c>
      <c r="I215" s="72" t="e">
        <f>団体登録内容!#REF!</f>
        <v>#REF!</v>
      </c>
      <c r="J215" s="72" t="e">
        <f>団体登録内容!#REF!</f>
        <v>#REF!</v>
      </c>
      <c r="K215" s="72" t="e">
        <f>団体登録内容!#REF!</f>
        <v>#REF!</v>
      </c>
      <c r="L215" s="72" t="e">
        <f>団体登録内容!#REF!</f>
        <v>#REF!</v>
      </c>
      <c r="M215" s="72" t="e">
        <f>団体登録内容!#REF!</f>
        <v>#REF!</v>
      </c>
      <c r="N215" s="72" t="e">
        <f>団体登録内容!#REF!</f>
        <v>#REF!</v>
      </c>
      <c r="O215" s="72" t="e">
        <f>団体登録内容!#REF!</f>
        <v>#REF!</v>
      </c>
      <c r="P215" s="72" t="e">
        <f>団体登録内容!#REF!</f>
        <v>#REF!</v>
      </c>
      <c r="Q215" s="72" t="e">
        <f>団体登録内容!#REF!</f>
        <v>#REF!</v>
      </c>
      <c r="R215" s="72" t="e">
        <f>団体登録内容!#REF!</f>
        <v>#REF!</v>
      </c>
      <c r="S215" s="72" t="e">
        <f>団体登録内容!#REF!</f>
        <v>#REF!</v>
      </c>
      <c r="T215" s="72" t="e">
        <f>団体登録内容!#REF!</f>
        <v>#REF!</v>
      </c>
      <c r="U215" s="72" t="e">
        <f>団体登録内容!#REF!</f>
        <v>#REF!</v>
      </c>
      <c r="V215" s="72" t="e">
        <f>団体登録内容!#REF!</f>
        <v>#REF!</v>
      </c>
      <c r="W215" s="72" t="e">
        <f>団体登録内容!#REF!</f>
        <v>#REF!</v>
      </c>
      <c r="X215" s="72" t="e">
        <f>団体登録内容!#REF!</f>
        <v>#REF!</v>
      </c>
      <c r="Y215" s="72" t="e">
        <f>団体登録内容!#REF!</f>
        <v>#REF!</v>
      </c>
      <c r="Z215" s="72" t="e">
        <f>団体登録内容!#REF!</f>
        <v>#REF!</v>
      </c>
      <c r="AA215" s="72" t="e">
        <f>団体登録内容!#REF!</f>
        <v>#REF!</v>
      </c>
      <c r="AB215" s="72" t="e">
        <f>団体登録内容!#REF!</f>
        <v>#REF!</v>
      </c>
      <c r="AC215" s="72" t="e">
        <f>団体登録内容!#REF!</f>
        <v>#REF!</v>
      </c>
      <c r="AD215" s="72" t="e">
        <f>団体登録内容!#REF!</f>
        <v>#REF!</v>
      </c>
      <c r="AE215" s="72" t="e">
        <f>団体登録内容!#REF!</f>
        <v>#REF!</v>
      </c>
      <c r="AF215" s="72" t="e">
        <f>団体登録内容!#REF!</f>
        <v>#REF!</v>
      </c>
      <c r="AG215" s="72" t="e">
        <f>団体登録内容!#REF!</f>
        <v>#REF!</v>
      </c>
      <c r="AH215" s="72" t="e">
        <f>団体登録内容!#REF!</f>
        <v>#REF!</v>
      </c>
      <c r="AI215" s="72" t="e">
        <f>団体登録内容!#REF!</f>
        <v>#REF!</v>
      </c>
      <c r="AJ215" s="72" t="e">
        <f>団体登録内容!#REF!</f>
        <v>#REF!</v>
      </c>
      <c r="AK215" s="72" t="e">
        <f>団体登録内容!#REF!</f>
        <v>#REF!</v>
      </c>
      <c r="AL215" s="72" t="e">
        <f>団体登録内容!#REF!</f>
        <v>#REF!</v>
      </c>
      <c r="AM215" s="72" t="e">
        <f>団体登録内容!#REF!</f>
        <v>#REF!</v>
      </c>
      <c r="AN215" s="72" t="e">
        <f>団体登録内容!#REF!</f>
        <v>#REF!</v>
      </c>
      <c r="AO215" s="72" t="e">
        <f>団体登録内容!#REF!</f>
        <v>#REF!</v>
      </c>
      <c r="AP215" s="72" t="e">
        <f>団体登録内容!#REF!</f>
        <v>#REF!</v>
      </c>
      <c r="AQ215" s="72" t="e">
        <f>団体登録内容!#REF!</f>
        <v>#REF!</v>
      </c>
      <c r="AR215" s="72" t="e">
        <f>団体登録内容!#REF!</f>
        <v>#REF!</v>
      </c>
      <c r="AS215" s="72" t="e">
        <f>団体登録内容!#REF!</f>
        <v>#REF!</v>
      </c>
      <c r="AT215" s="72" t="e">
        <f>団体登録内容!#REF!</f>
        <v>#REF!</v>
      </c>
      <c r="AU215" s="72" t="e">
        <f>団体登録内容!#REF!</f>
        <v>#REF!</v>
      </c>
      <c r="AV215" s="72" t="e">
        <f>団体登録内容!#REF!</f>
        <v>#REF!</v>
      </c>
      <c r="AW215" s="72" t="e">
        <f>団体登録内容!#REF!</f>
        <v>#REF!</v>
      </c>
      <c r="AX215" s="72" t="e">
        <f>団体登録内容!#REF!</f>
        <v>#REF!</v>
      </c>
      <c r="AY215" s="72" t="e">
        <f>団体登録内容!#REF!</f>
        <v>#REF!</v>
      </c>
      <c r="AZ215" s="72" t="e">
        <f>団体登録内容!#REF!</f>
        <v>#REF!</v>
      </c>
      <c r="BA215" s="72" t="e">
        <f>団体登録内容!#REF!</f>
        <v>#REF!</v>
      </c>
      <c r="BB215" s="72" t="e">
        <f>団体登録内容!#REF!</f>
        <v>#REF!</v>
      </c>
      <c r="BC215" s="72" t="e">
        <f>団体登録内容!#REF!</f>
        <v>#REF!</v>
      </c>
      <c r="BD215" s="72" t="e">
        <f>団体登録内容!#REF!</f>
        <v>#REF!</v>
      </c>
      <c r="BE215" s="72" t="e">
        <f>団体登録内容!#REF!</f>
        <v>#REF!</v>
      </c>
    </row>
    <row r="216" spans="1:57" x14ac:dyDescent="0.15">
      <c r="A216" s="72" t="e">
        <f>団体登録内容!#REF!</f>
        <v>#REF!</v>
      </c>
      <c r="B216" s="72" t="e">
        <f>団体登録内容!#REF!</f>
        <v>#REF!</v>
      </c>
      <c r="C216" s="72" t="e">
        <f>団体登録内容!#REF!</f>
        <v>#REF!</v>
      </c>
      <c r="D216" s="72" t="e">
        <f>団体登録内容!#REF!</f>
        <v>#REF!</v>
      </c>
      <c r="E216" s="72" t="e">
        <f>団体登録内容!#REF!</f>
        <v>#REF!</v>
      </c>
      <c r="F216" s="72" t="e">
        <f>団体登録内容!#REF!</f>
        <v>#REF!</v>
      </c>
      <c r="G216" s="72" t="e">
        <f>団体登録内容!#REF!</f>
        <v>#REF!</v>
      </c>
      <c r="H216" s="72" t="e">
        <f>団体登録内容!#REF!</f>
        <v>#REF!</v>
      </c>
      <c r="I216" s="72" t="e">
        <f>団体登録内容!#REF!</f>
        <v>#REF!</v>
      </c>
      <c r="J216" s="72" t="e">
        <f>団体登録内容!#REF!</f>
        <v>#REF!</v>
      </c>
      <c r="K216" s="72" t="e">
        <f>団体登録内容!#REF!</f>
        <v>#REF!</v>
      </c>
      <c r="L216" s="72" t="e">
        <f>団体登録内容!#REF!</f>
        <v>#REF!</v>
      </c>
      <c r="M216" s="72" t="e">
        <f>団体登録内容!#REF!</f>
        <v>#REF!</v>
      </c>
      <c r="N216" s="72" t="e">
        <f>団体登録内容!#REF!</f>
        <v>#REF!</v>
      </c>
      <c r="O216" s="72" t="e">
        <f>団体登録内容!#REF!</f>
        <v>#REF!</v>
      </c>
      <c r="P216" s="72" t="e">
        <f>団体登録内容!#REF!</f>
        <v>#REF!</v>
      </c>
      <c r="Q216" s="72" t="e">
        <f>団体登録内容!#REF!</f>
        <v>#REF!</v>
      </c>
      <c r="R216" s="72" t="e">
        <f>団体登録内容!#REF!</f>
        <v>#REF!</v>
      </c>
      <c r="S216" s="72" t="e">
        <f>団体登録内容!#REF!</f>
        <v>#REF!</v>
      </c>
      <c r="T216" s="72" t="e">
        <f>団体登録内容!#REF!</f>
        <v>#REF!</v>
      </c>
      <c r="U216" s="72" t="e">
        <f>団体登録内容!#REF!</f>
        <v>#REF!</v>
      </c>
      <c r="V216" s="72" t="e">
        <f>団体登録内容!#REF!</f>
        <v>#REF!</v>
      </c>
      <c r="W216" s="72" t="e">
        <f>団体登録内容!#REF!</f>
        <v>#REF!</v>
      </c>
      <c r="X216" s="72" t="e">
        <f>団体登録内容!#REF!</f>
        <v>#REF!</v>
      </c>
      <c r="Y216" s="72" t="e">
        <f>団体登録内容!#REF!</f>
        <v>#REF!</v>
      </c>
      <c r="Z216" s="72" t="e">
        <f>団体登録内容!#REF!</f>
        <v>#REF!</v>
      </c>
      <c r="AA216" s="72" t="e">
        <f>団体登録内容!#REF!</f>
        <v>#REF!</v>
      </c>
      <c r="AB216" s="72" t="e">
        <f>団体登録内容!#REF!</f>
        <v>#REF!</v>
      </c>
      <c r="AC216" s="72" t="e">
        <f>団体登録内容!#REF!</f>
        <v>#REF!</v>
      </c>
      <c r="AD216" s="72" t="e">
        <f>団体登録内容!#REF!</f>
        <v>#REF!</v>
      </c>
      <c r="AE216" s="72" t="e">
        <f>団体登録内容!#REF!</f>
        <v>#REF!</v>
      </c>
      <c r="AF216" s="72" t="e">
        <f>団体登録内容!#REF!</f>
        <v>#REF!</v>
      </c>
      <c r="AG216" s="72" t="e">
        <f>団体登録内容!#REF!</f>
        <v>#REF!</v>
      </c>
      <c r="AH216" s="72" t="e">
        <f>団体登録内容!#REF!</f>
        <v>#REF!</v>
      </c>
      <c r="AI216" s="72" t="e">
        <f>団体登録内容!#REF!</f>
        <v>#REF!</v>
      </c>
      <c r="AJ216" s="72" t="e">
        <f>団体登録内容!#REF!</f>
        <v>#REF!</v>
      </c>
      <c r="AK216" s="72" t="e">
        <f>団体登録内容!#REF!</f>
        <v>#REF!</v>
      </c>
      <c r="AL216" s="72" t="e">
        <f>団体登録内容!#REF!</f>
        <v>#REF!</v>
      </c>
      <c r="AM216" s="72" t="e">
        <f>団体登録内容!#REF!</f>
        <v>#REF!</v>
      </c>
      <c r="AN216" s="72" t="e">
        <f>団体登録内容!#REF!</f>
        <v>#REF!</v>
      </c>
      <c r="AO216" s="72" t="e">
        <f>団体登録内容!#REF!</f>
        <v>#REF!</v>
      </c>
      <c r="AP216" s="72" t="e">
        <f>団体登録内容!#REF!</f>
        <v>#REF!</v>
      </c>
      <c r="AQ216" s="72" t="e">
        <f>団体登録内容!#REF!</f>
        <v>#REF!</v>
      </c>
      <c r="AR216" s="72" t="e">
        <f>団体登録内容!#REF!</f>
        <v>#REF!</v>
      </c>
      <c r="AS216" s="72" t="e">
        <f>団体登録内容!#REF!</f>
        <v>#REF!</v>
      </c>
      <c r="AT216" s="72" t="e">
        <f>団体登録内容!#REF!</f>
        <v>#REF!</v>
      </c>
      <c r="AU216" s="72" t="e">
        <f>団体登録内容!#REF!</f>
        <v>#REF!</v>
      </c>
      <c r="AV216" s="72" t="e">
        <f>団体登録内容!#REF!</f>
        <v>#REF!</v>
      </c>
      <c r="AW216" s="72" t="e">
        <f>団体登録内容!#REF!</f>
        <v>#REF!</v>
      </c>
      <c r="AX216" s="72" t="e">
        <f>団体登録内容!#REF!</f>
        <v>#REF!</v>
      </c>
      <c r="AY216" s="72" t="e">
        <f>団体登録内容!#REF!</f>
        <v>#REF!</v>
      </c>
      <c r="AZ216" s="72" t="e">
        <f>団体登録内容!#REF!</f>
        <v>#REF!</v>
      </c>
      <c r="BA216" s="72" t="e">
        <f>団体登録内容!#REF!</f>
        <v>#REF!</v>
      </c>
      <c r="BB216" s="72" t="e">
        <f>団体登録内容!#REF!</f>
        <v>#REF!</v>
      </c>
      <c r="BC216" s="72" t="e">
        <f>団体登録内容!#REF!</f>
        <v>#REF!</v>
      </c>
      <c r="BD216" s="72" t="e">
        <f>団体登録内容!#REF!</f>
        <v>#REF!</v>
      </c>
      <c r="BE216" s="72" t="e">
        <f>団体登録内容!#REF!</f>
        <v>#REF!</v>
      </c>
    </row>
    <row r="217" spans="1:57" x14ac:dyDescent="0.15">
      <c r="A217" s="72" t="e">
        <f>団体登録内容!#REF!</f>
        <v>#REF!</v>
      </c>
      <c r="B217" s="72" t="e">
        <f>団体登録内容!#REF!</f>
        <v>#REF!</v>
      </c>
      <c r="C217" s="72" t="e">
        <f>団体登録内容!#REF!</f>
        <v>#REF!</v>
      </c>
      <c r="D217" s="72" t="e">
        <f>団体登録内容!#REF!</f>
        <v>#REF!</v>
      </c>
      <c r="E217" s="72" t="e">
        <f>団体登録内容!#REF!</f>
        <v>#REF!</v>
      </c>
      <c r="F217" s="72" t="e">
        <f>団体登録内容!#REF!</f>
        <v>#REF!</v>
      </c>
      <c r="G217" s="72" t="e">
        <f>団体登録内容!#REF!</f>
        <v>#REF!</v>
      </c>
      <c r="H217" s="72" t="e">
        <f>団体登録内容!#REF!</f>
        <v>#REF!</v>
      </c>
      <c r="I217" s="72" t="e">
        <f>団体登録内容!#REF!</f>
        <v>#REF!</v>
      </c>
      <c r="J217" s="72" t="e">
        <f>団体登録内容!#REF!</f>
        <v>#REF!</v>
      </c>
      <c r="K217" s="72" t="e">
        <f>団体登録内容!#REF!</f>
        <v>#REF!</v>
      </c>
      <c r="L217" s="72" t="e">
        <f>団体登録内容!#REF!</f>
        <v>#REF!</v>
      </c>
      <c r="M217" s="72" t="e">
        <f>団体登録内容!#REF!</f>
        <v>#REF!</v>
      </c>
      <c r="N217" s="72" t="e">
        <f>団体登録内容!#REF!</f>
        <v>#REF!</v>
      </c>
      <c r="O217" s="72" t="e">
        <f>団体登録内容!#REF!</f>
        <v>#REF!</v>
      </c>
      <c r="P217" s="72" t="e">
        <f>団体登録内容!#REF!</f>
        <v>#REF!</v>
      </c>
      <c r="Q217" s="72" t="e">
        <f>団体登録内容!#REF!</f>
        <v>#REF!</v>
      </c>
      <c r="R217" s="72" t="e">
        <f>団体登録内容!#REF!</f>
        <v>#REF!</v>
      </c>
      <c r="S217" s="72" t="e">
        <f>団体登録内容!#REF!</f>
        <v>#REF!</v>
      </c>
      <c r="T217" s="72" t="e">
        <f>団体登録内容!#REF!</f>
        <v>#REF!</v>
      </c>
      <c r="U217" s="72" t="e">
        <f>団体登録内容!#REF!</f>
        <v>#REF!</v>
      </c>
      <c r="V217" s="72" t="e">
        <f>団体登録内容!#REF!</f>
        <v>#REF!</v>
      </c>
      <c r="W217" s="72" t="e">
        <f>団体登録内容!#REF!</f>
        <v>#REF!</v>
      </c>
      <c r="X217" s="72" t="e">
        <f>団体登録内容!#REF!</f>
        <v>#REF!</v>
      </c>
      <c r="Y217" s="72" t="e">
        <f>団体登録内容!#REF!</f>
        <v>#REF!</v>
      </c>
      <c r="Z217" s="72" t="e">
        <f>団体登録内容!#REF!</f>
        <v>#REF!</v>
      </c>
      <c r="AA217" s="72" t="e">
        <f>団体登録内容!#REF!</f>
        <v>#REF!</v>
      </c>
      <c r="AB217" s="72" t="e">
        <f>団体登録内容!#REF!</f>
        <v>#REF!</v>
      </c>
      <c r="AC217" s="72" t="e">
        <f>団体登録内容!#REF!</f>
        <v>#REF!</v>
      </c>
      <c r="AD217" s="72" t="e">
        <f>団体登録内容!#REF!</f>
        <v>#REF!</v>
      </c>
      <c r="AE217" s="72" t="e">
        <f>団体登録内容!#REF!</f>
        <v>#REF!</v>
      </c>
      <c r="AF217" s="72" t="e">
        <f>団体登録内容!#REF!</f>
        <v>#REF!</v>
      </c>
      <c r="AG217" s="72" t="e">
        <f>団体登録内容!#REF!</f>
        <v>#REF!</v>
      </c>
      <c r="AH217" s="72" t="e">
        <f>団体登録内容!#REF!</f>
        <v>#REF!</v>
      </c>
      <c r="AI217" s="72" t="e">
        <f>団体登録内容!#REF!</f>
        <v>#REF!</v>
      </c>
      <c r="AJ217" s="72" t="e">
        <f>団体登録内容!#REF!</f>
        <v>#REF!</v>
      </c>
      <c r="AK217" s="72" t="e">
        <f>団体登録内容!#REF!</f>
        <v>#REF!</v>
      </c>
      <c r="AL217" s="72" t="e">
        <f>団体登録内容!#REF!</f>
        <v>#REF!</v>
      </c>
      <c r="AM217" s="72" t="e">
        <f>団体登録内容!#REF!</f>
        <v>#REF!</v>
      </c>
      <c r="AN217" s="72" t="e">
        <f>団体登録内容!#REF!</f>
        <v>#REF!</v>
      </c>
      <c r="AO217" s="72" t="e">
        <f>団体登録内容!#REF!</f>
        <v>#REF!</v>
      </c>
      <c r="AP217" s="72" t="e">
        <f>団体登録内容!#REF!</f>
        <v>#REF!</v>
      </c>
      <c r="AQ217" s="72" t="e">
        <f>団体登録内容!#REF!</f>
        <v>#REF!</v>
      </c>
      <c r="AR217" s="72" t="e">
        <f>団体登録内容!#REF!</f>
        <v>#REF!</v>
      </c>
      <c r="AS217" s="72" t="e">
        <f>団体登録内容!#REF!</f>
        <v>#REF!</v>
      </c>
      <c r="AT217" s="72" t="e">
        <f>団体登録内容!#REF!</f>
        <v>#REF!</v>
      </c>
      <c r="AU217" s="72" t="e">
        <f>団体登録内容!#REF!</f>
        <v>#REF!</v>
      </c>
      <c r="AV217" s="72" t="e">
        <f>団体登録内容!#REF!</f>
        <v>#REF!</v>
      </c>
      <c r="AW217" s="72" t="e">
        <f>団体登録内容!#REF!</f>
        <v>#REF!</v>
      </c>
      <c r="AX217" s="72" t="e">
        <f>団体登録内容!#REF!</f>
        <v>#REF!</v>
      </c>
      <c r="AY217" s="72" t="e">
        <f>団体登録内容!#REF!</f>
        <v>#REF!</v>
      </c>
      <c r="AZ217" s="72" t="e">
        <f>団体登録内容!#REF!</f>
        <v>#REF!</v>
      </c>
      <c r="BA217" s="72" t="e">
        <f>団体登録内容!#REF!</f>
        <v>#REF!</v>
      </c>
      <c r="BB217" s="72" t="e">
        <f>団体登録内容!#REF!</f>
        <v>#REF!</v>
      </c>
      <c r="BC217" s="72" t="e">
        <f>団体登録内容!#REF!</f>
        <v>#REF!</v>
      </c>
      <c r="BD217" s="72" t="e">
        <f>団体登録内容!#REF!</f>
        <v>#REF!</v>
      </c>
      <c r="BE217" s="72" t="e">
        <f>団体登録内容!#REF!</f>
        <v>#REF!</v>
      </c>
    </row>
    <row r="218" spans="1:57" x14ac:dyDescent="0.15">
      <c r="A218" s="72" t="e">
        <f>団体登録内容!#REF!</f>
        <v>#REF!</v>
      </c>
      <c r="B218" s="72" t="e">
        <f>団体登録内容!#REF!</f>
        <v>#REF!</v>
      </c>
      <c r="C218" s="72" t="e">
        <f>団体登録内容!#REF!</f>
        <v>#REF!</v>
      </c>
      <c r="D218" s="72" t="e">
        <f>団体登録内容!#REF!</f>
        <v>#REF!</v>
      </c>
      <c r="E218" s="72" t="e">
        <f>団体登録内容!#REF!</f>
        <v>#REF!</v>
      </c>
      <c r="F218" s="72" t="e">
        <f>団体登録内容!#REF!</f>
        <v>#REF!</v>
      </c>
      <c r="G218" s="72" t="e">
        <f>団体登録内容!#REF!</f>
        <v>#REF!</v>
      </c>
      <c r="H218" s="72" t="e">
        <f>団体登録内容!#REF!</f>
        <v>#REF!</v>
      </c>
      <c r="I218" s="72" t="e">
        <f>団体登録内容!#REF!</f>
        <v>#REF!</v>
      </c>
      <c r="J218" s="72" t="e">
        <f>団体登録内容!#REF!</f>
        <v>#REF!</v>
      </c>
      <c r="K218" s="72" t="e">
        <f>団体登録内容!#REF!</f>
        <v>#REF!</v>
      </c>
      <c r="L218" s="72" t="e">
        <f>団体登録内容!#REF!</f>
        <v>#REF!</v>
      </c>
      <c r="M218" s="72" t="e">
        <f>団体登録内容!#REF!</f>
        <v>#REF!</v>
      </c>
      <c r="N218" s="72" t="e">
        <f>団体登録内容!#REF!</f>
        <v>#REF!</v>
      </c>
      <c r="O218" s="72" t="e">
        <f>団体登録内容!#REF!</f>
        <v>#REF!</v>
      </c>
      <c r="P218" s="72" t="e">
        <f>団体登録内容!#REF!</f>
        <v>#REF!</v>
      </c>
      <c r="Q218" s="72" t="e">
        <f>団体登録内容!#REF!</f>
        <v>#REF!</v>
      </c>
      <c r="R218" s="72" t="e">
        <f>団体登録内容!#REF!</f>
        <v>#REF!</v>
      </c>
      <c r="S218" s="72" t="e">
        <f>団体登録内容!#REF!</f>
        <v>#REF!</v>
      </c>
      <c r="T218" s="72" t="e">
        <f>団体登録内容!#REF!</f>
        <v>#REF!</v>
      </c>
      <c r="U218" s="72" t="e">
        <f>団体登録内容!#REF!</f>
        <v>#REF!</v>
      </c>
      <c r="V218" s="72" t="e">
        <f>団体登録内容!#REF!</f>
        <v>#REF!</v>
      </c>
      <c r="W218" s="72" t="e">
        <f>団体登録内容!#REF!</f>
        <v>#REF!</v>
      </c>
      <c r="X218" s="72" t="e">
        <f>団体登録内容!#REF!</f>
        <v>#REF!</v>
      </c>
      <c r="Y218" s="72" t="e">
        <f>団体登録内容!#REF!</f>
        <v>#REF!</v>
      </c>
      <c r="Z218" s="72" t="e">
        <f>団体登録内容!#REF!</f>
        <v>#REF!</v>
      </c>
      <c r="AA218" s="72" t="e">
        <f>団体登録内容!#REF!</f>
        <v>#REF!</v>
      </c>
      <c r="AB218" s="72" t="e">
        <f>団体登録内容!#REF!</f>
        <v>#REF!</v>
      </c>
      <c r="AC218" s="72" t="e">
        <f>団体登録内容!#REF!</f>
        <v>#REF!</v>
      </c>
      <c r="AD218" s="72" t="e">
        <f>団体登録内容!#REF!</f>
        <v>#REF!</v>
      </c>
      <c r="AE218" s="72" t="e">
        <f>団体登録内容!#REF!</f>
        <v>#REF!</v>
      </c>
      <c r="AF218" s="72" t="e">
        <f>団体登録内容!#REF!</f>
        <v>#REF!</v>
      </c>
      <c r="AG218" s="72" t="e">
        <f>団体登録内容!#REF!</f>
        <v>#REF!</v>
      </c>
      <c r="AH218" s="72" t="e">
        <f>団体登録内容!#REF!</f>
        <v>#REF!</v>
      </c>
      <c r="AI218" s="72" t="e">
        <f>団体登録内容!#REF!</f>
        <v>#REF!</v>
      </c>
      <c r="AJ218" s="72" t="e">
        <f>団体登録内容!#REF!</f>
        <v>#REF!</v>
      </c>
      <c r="AK218" s="72" t="e">
        <f>団体登録内容!#REF!</f>
        <v>#REF!</v>
      </c>
      <c r="AL218" s="72" t="e">
        <f>団体登録内容!#REF!</f>
        <v>#REF!</v>
      </c>
      <c r="AM218" s="72" t="e">
        <f>団体登録内容!#REF!</f>
        <v>#REF!</v>
      </c>
      <c r="AN218" s="72" t="e">
        <f>団体登録内容!#REF!</f>
        <v>#REF!</v>
      </c>
      <c r="AO218" s="72" t="e">
        <f>団体登録内容!#REF!</f>
        <v>#REF!</v>
      </c>
      <c r="AP218" s="72" t="e">
        <f>団体登録内容!#REF!</f>
        <v>#REF!</v>
      </c>
      <c r="AQ218" s="72" t="e">
        <f>団体登録内容!#REF!</f>
        <v>#REF!</v>
      </c>
      <c r="AR218" s="72" t="e">
        <f>団体登録内容!#REF!</f>
        <v>#REF!</v>
      </c>
      <c r="AS218" s="72" t="e">
        <f>団体登録内容!#REF!</f>
        <v>#REF!</v>
      </c>
      <c r="AT218" s="72" t="e">
        <f>団体登録内容!#REF!</f>
        <v>#REF!</v>
      </c>
      <c r="AU218" s="72" t="e">
        <f>団体登録内容!#REF!</f>
        <v>#REF!</v>
      </c>
      <c r="AV218" s="72" t="e">
        <f>団体登録内容!#REF!</f>
        <v>#REF!</v>
      </c>
      <c r="AW218" s="72" t="e">
        <f>団体登録内容!#REF!</f>
        <v>#REF!</v>
      </c>
      <c r="AX218" s="72" t="e">
        <f>団体登録内容!#REF!</f>
        <v>#REF!</v>
      </c>
      <c r="AY218" s="72" t="e">
        <f>団体登録内容!#REF!</f>
        <v>#REF!</v>
      </c>
      <c r="AZ218" s="72" t="e">
        <f>団体登録内容!#REF!</f>
        <v>#REF!</v>
      </c>
      <c r="BA218" s="72" t="e">
        <f>団体登録内容!#REF!</f>
        <v>#REF!</v>
      </c>
      <c r="BB218" s="72" t="e">
        <f>団体登録内容!#REF!</f>
        <v>#REF!</v>
      </c>
      <c r="BC218" s="72" t="e">
        <f>団体登録内容!#REF!</f>
        <v>#REF!</v>
      </c>
      <c r="BD218" s="72" t="e">
        <f>団体登録内容!#REF!</f>
        <v>#REF!</v>
      </c>
      <c r="BE218" s="72" t="e">
        <f>団体登録内容!#REF!</f>
        <v>#REF!</v>
      </c>
    </row>
    <row r="219" spans="1:57" x14ac:dyDescent="0.15">
      <c r="A219" s="72" t="e">
        <f>団体登録内容!#REF!</f>
        <v>#REF!</v>
      </c>
      <c r="B219" s="72" t="e">
        <f>団体登録内容!#REF!</f>
        <v>#REF!</v>
      </c>
      <c r="C219" s="72" t="e">
        <f>団体登録内容!#REF!</f>
        <v>#REF!</v>
      </c>
      <c r="D219" s="72" t="e">
        <f>団体登録内容!#REF!</f>
        <v>#REF!</v>
      </c>
      <c r="E219" s="72" t="e">
        <f>団体登録内容!#REF!</f>
        <v>#REF!</v>
      </c>
      <c r="F219" s="72" t="e">
        <f>団体登録内容!#REF!</f>
        <v>#REF!</v>
      </c>
      <c r="G219" s="72" t="e">
        <f>団体登録内容!#REF!</f>
        <v>#REF!</v>
      </c>
      <c r="H219" s="72" t="e">
        <f>団体登録内容!#REF!</f>
        <v>#REF!</v>
      </c>
      <c r="I219" s="72" t="e">
        <f>団体登録内容!#REF!</f>
        <v>#REF!</v>
      </c>
      <c r="J219" s="72" t="e">
        <f>団体登録内容!#REF!</f>
        <v>#REF!</v>
      </c>
      <c r="K219" s="72" t="e">
        <f>団体登録内容!#REF!</f>
        <v>#REF!</v>
      </c>
      <c r="L219" s="72" t="e">
        <f>団体登録内容!#REF!</f>
        <v>#REF!</v>
      </c>
      <c r="M219" s="72" t="e">
        <f>団体登録内容!#REF!</f>
        <v>#REF!</v>
      </c>
      <c r="N219" s="72" t="e">
        <f>団体登録内容!#REF!</f>
        <v>#REF!</v>
      </c>
      <c r="O219" s="72" t="e">
        <f>団体登録内容!#REF!</f>
        <v>#REF!</v>
      </c>
      <c r="P219" s="72" t="e">
        <f>団体登録内容!#REF!</f>
        <v>#REF!</v>
      </c>
      <c r="Q219" s="72" t="e">
        <f>団体登録内容!#REF!</f>
        <v>#REF!</v>
      </c>
      <c r="R219" s="72" t="e">
        <f>団体登録内容!#REF!</f>
        <v>#REF!</v>
      </c>
      <c r="S219" s="72" t="e">
        <f>団体登録内容!#REF!</f>
        <v>#REF!</v>
      </c>
      <c r="T219" s="72" t="e">
        <f>団体登録内容!#REF!</f>
        <v>#REF!</v>
      </c>
      <c r="U219" s="72" t="e">
        <f>団体登録内容!#REF!</f>
        <v>#REF!</v>
      </c>
      <c r="V219" s="72" t="e">
        <f>団体登録内容!#REF!</f>
        <v>#REF!</v>
      </c>
      <c r="W219" s="72" t="e">
        <f>団体登録内容!#REF!</f>
        <v>#REF!</v>
      </c>
      <c r="X219" s="72" t="e">
        <f>団体登録内容!#REF!</f>
        <v>#REF!</v>
      </c>
      <c r="Y219" s="72" t="e">
        <f>団体登録内容!#REF!</f>
        <v>#REF!</v>
      </c>
      <c r="Z219" s="72" t="e">
        <f>団体登録内容!#REF!</f>
        <v>#REF!</v>
      </c>
      <c r="AA219" s="72" t="e">
        <f>団体登録内容!#REF!</f>
        <v>#REF!</v>
      </c>
      <c r="AB219" s="72" t="e">
        <f>団体登録内容!#REF!</f>
        <v>#REF!</v>
      </c>
      <c r="AC219" s="72" t="e">
        <f>団体登録内容!#REF!</f>
        <v>#REF!</v>
      </c>
      <c r="AD219" s="72" t="e">
        <f>団体登録内容!#REF!</f>
        <v>#REF!</v>
      </c>
      <c r="AE219" s="72" t="e">
        <f>団体登録内容!#REF!</f>
        <v>#REF!</v>
      </c>
      <c r="AF219" s="72" t="e">
        <f>団体登録内容!#REF!</f>
        <v>#REF!</v>
      </c>
      <c r="AG219" s="72" t="e">
        <f>団体登録内容!#REF!</f>
        <v>#REF!</v>
      </c>
      <c r="AH219" s="72" t="e">
        <f>団体登録内容!#REF!</f>
        <v>#REF!</v>
      </c>
      <c r="AI219" s="72" t="e">
        <f>団体登録内容!#REF!</f>
        <v>#REF!</v>
      </c>
      <c r="AJ219" s="72" t="e">
        <f>団体登録内容!#REF!</f>
        <v>#REF!</v>
      </c>
      <c r="AK219" s="72" t="e">
        <f>団体登録内容!#REF!</f>
        <v>#REF!</v>
      </c>
      <c r="AL219" s="72" t="e">
        <f>団体登録内容!#REF!</f>
        <v>#REF!</v>
      </c>
      <c r="AM219" s="72" t="e">
        <f>団体登録内容!#REF!</f>
        <v>#REF!</v>
      </c>
      <c r="AN219" s="72" t="e">
        <f>団体登録内容!#REF!</f>
        <v>#REF!</v>
      </c>
      <c r="AO219" s="72" t="e">
        <f>団体登録内容!#REF!</f>
        <v>#REF!</v>
      </c>
      <c r="AP219" s="72" t="e">
        <f>団体登録内容!#REF!</f>
        <v>#REF!</v>
      </c>
      <c r="AQ219" s="72" t="e">
        <f>団体登録内容!#REF!</f>
        <v>#REF!</v>
      </c>
      <c r="AR219" s="72" t="e">
        <f>団体登録内容!#REF!</f>
        <v>#REF!</v>
      </c>
      <c r="AS219" s="72" t="e">
        <f>団体登録内容!#REF!</f>
        <v>#REF!</v>
      </c>
      <c r="AT219" s="72" t="e">
        <f>団体登録内容!#REF!</f>
        <v>#REF!</v>
      </c>
      <c r="AU219" s="72" t="e">
        <f>団体登録内容!#REF!</f>
        <v>#REF!</v>
      </c>
      <c r="AV219" s="72" t="e">
        <f>団体登録内容!#REF!</f>
        <v>#REF!</v>
      </c>
      <c r="AW219" s="72" t="e">
        <f>団体登録内容!#REF!</f>
        <v>#REF!</v>
      </c>
      <c r="AX219" s="72" t="e">
        <f>団体登録内容!#REF!</f>
        <v>#REF!</v>
      </c>
      <c r="AY219" s="72" t="e">
        <f>団体登録内容!#REF!</f>
        <v>#REF!</v>
      </c>
      <c r="AZ219" s="72" t="e">
        <f>団体登録内容!#REF!</f>
        <v>#REF!</v>
      </c>
      <c r="BA219" s="72" t="e">
        <f>団体登録内容!#REF!</f>
        <v>#REF!</v>
      </c>
      <c r="BB219" s="72" t="e">
        <f>団体登録内容!#REF!</f>
        <v>#REF!</v>
      </c>
      <c r="BC219" s="72" t="e">
        <f>団体登録内容!#REF!</f>
        <v>#REF!</v>
      </c>
      <c r="BD219" s="72" t="e">
        <f>団体登録内容!#REF!</f>
        <v>#REF!</v>
      </c>
      <c r="BE219" s="72" t="e">
        <f>団体登録内容!#REF!</f>
        <v>#REF!</v>
      </c>
    </row>
    <row r="220" spans="1:57" x14ac:dyDescent="0.15">
      <c r="A220" s="72" t="e">
        <f>団体登録内容!#REF!</f>
        <v>#REF!</v>
      </c>
      <c r="B220" s="72" t="e">
        <f>団体登録内容!#REF!</f>
        <v>#REF!</v>
      </c>
      <c r="C220" s="72" t="e">
        <f>団体登録内容!#REF!</f>
        <v>#REF!</v>
      </c>
      <c r="D220" s="72" t="e">
        <f>団体登録内容!#REF!</f>
        <v>#REF!</v>
      </c>
      <c r="E220" s="72" t="e">
        <f>団体登録内容!#REF!</f>
        <v>#REF!</v>
      </c>
      <c r="F220" s="72" t="e">
        <f>団体登録内容!#REF!</f>
        <v>#REF!</v>
      </c>
      <c r="G220" s="72" t="e">
        <f>団体登録内容!#REF!</f>
        <v>#REF!</v>
      </c>
      <c r="H220" s="72" t="e">
        <f>団体登録内容!#REF!</f>
        <v>#REF!</v>
      </c>
      <c r="I220" s="72" t="e">
        <f>団体登録内容!#REF!</f>
        <v>#REF!</v>
      </c>
      <c r="J220" s="72" t="e">
        <f>団体登録内容!#REF!</f>
        <v>#REF!</v>
      </c>
      <c r="K220" s="72" t="e">
        <f>団体登録内容!#REF!</f>
        <v>#REF!</v>
      </c>
      <c r="L220" s="72" t="e">
        <f>団体登録内容!#REF!</f>
        <v>#REF!</v>
      </c>
      <c r="M220" s="72" t="e">
        <f>団体登録内容!#REF!</f>
        <v>#REF!</v>
      </c>
      <c r="N220" s="72" t="e">
        <f>団体登録内容!#REF!</f>
        <v>#REF!</v>
      </c>
      <c r="O220" s="72" t="e">
        <f>団体登録内容!#REF!</f>
        <v>#REF!</v>
      </c>
      <c r="P220" s="72" t="e">
        <f>団体登録内容!#REF!</f>
        <v>#REF!</v>
      </c>
      <c r="Q220" s="72" t="e">
        <f>団体登録内容!#REF!</f>
        <v>#REF!</v>
      </c>
      <c r="R220" s="72" t="e">
        <f>団体登録内容!#REF!</f>
        <v>#REF!</v>
      </c>
      <c r="S220" s="72" t="e">
        <f>団体登録内容!#REF!</f>
        <v>#REF!</v>
      </c>
      <c r="T220" s="72" t="e">
        <f>団体登録内容!#REF!</f>
        <v>#REF!</v>
      </c>
      <c r="U220" s="72" t="e">
        <f>団体登録内容!#REF!</f>
        <v>#REF!</v>
      </c>
      <c r="V220" s="72" t="e">
        <f>団体登録内容!#REF!</f>
        <v>#REF!</v>
      </c>
      <c r="W220" s="72" t="e">
        <f>団体登録内容!#REF!</f>
        <v>#REF!</v>
      </c>
      <c r="X220" s="72" t="e">
        <f>団体登録内容!#REF!</f>
        <v>#REF!</v>
      </c>
      <c r="Y220" s="72" t="e">
        <f>団体登録内容!#REF!</f>
        <v>#REF!</v>
      </c>
      <c r="Z220" s="72" t="e">
        <f>団体登録内容!#REF!</f>
        <v>#REF!</v>
      </c>
      <c r="AA220" s="72" t="e">
        <f>団体登録内容!#REF!</f>
        <v>#REF!</v>
      </c>
      <c r="AB220" s="72" t="e">
        <f>団体登録内容!#REF!</f>
        <v>#REF!</v>
      </c>
      <c r="AC220" s="72" t="e">
        <f>団体登録内容!#REF!</f>
        <v>#REF!</v>
      </c>
      <c r="AD220" s="72" t="e">
        <f>団体登録内容!#REF!</f>
        <v>#REF!</v>
      </c>
      <c r="AE220" s="72" t="e">
        <f>団体登録内容!#REF!</f>
        <v>#REF!</v>
      </c>
      <c r="AF220" s="72" t="e">
        <f>団体登録内容!#REF!</f>
        <v>#REF!</v>
      </c>
      <c r="AG220" s="72" t="e">
        <f>団体登録内容!#REF!</f>
        <v>#REF!</v>
      </c>
      <c r="AH220" s="72" t="e">
        <f>団体登録内容!#REF!</f>
        <v>#REF!</v>
      </c>
      <c r="AI220" s="72" t="e">
        <f>団体登録内容!#REF!</f>
        <v>#REF!</v>
      </c>
      <c r="AJ220" s="72" t="e">
        <f>団体登録内容!#REF!</f>
        <v>#REF!</v>
      </c>
      <c r="AK220" s="72" t="e">
        <f>団体登録内容!#REF!</f>
        <v>#REF!</v>
      </c>
      <c r="AL220" s="72" t="e">
        <f>団体登録内容!#REF!</f>
        <v>#REF!</v>
      </c>
      <c r="AM220" s="72" t="e">
        <f>団体登録内容!#REF!</f>
        <v>#REF!</v>
      </c>
      <c r="AN220" s="72" t="e">
        <f>団体登録内容!#REF!</f>
        <v>#REF!</v>
      </c>
      <c r="AO220" s="72" t="e">
        <f>団体登録内容!#REF!</f>
        <v>#REF!</v>
      </c>
      <c r="AP220" s="72" t="e">
        <f>団体登録内容!#REF!</f>
        <v>#REF!</v>
      </c>
      <c r="AQ220" s="72" t="e">
        <f>団体登録内容!#REF!</f>
        <v>#REF!</v>
      </c>
      <c r="AR220" s="72" t="e">
        <f>団体登録内容!#REF!</f>
        <v>#REF!</v>
      </c>
      <c r="AS220" s="72" t="e">
        <f>団体登録内容!#REF!</f>
        <v>#REF!</v>
      </c>
      <c r="AT220" s="72" t="e">
        <f>団体登録内容!#REF!</f>
        <v>#REF!</v>
      </c>
      <c r="AU220" s="72" t="e">
        <f>団体登録内容!#REF!</f>
        <v>#REF!</v>
      </c>
      <c r="AV220" s="72" t="e">
        <f>団体登録内容!#REF!</f>
        <v>#REF!</v>
      </c>
      <c r="AW220" s="72" t="e">
        <f>団体登録内容!#REF!</f>
        <v>#REF!</v>
      </c>
      <c r="AX220" s="72" t="e">
        <f>団体登録内容!#REF!</f>
        <v>#REF!</v>
      </c>
      <c r="AY220" s="72" t="e">
        <f>団体登録内容!#REF!</f>
        <v>#REF!</v>
      </c>
      <c r="AZ220" s="72" t="e">
        <f>団体登録内容!#REF!</f>
        <v>#REF!</v>
      </c>
      <c r="BA220" s="72" t="e">
        <f>団体登録内容!#REF!</f>
        <v>#REF!</v>
      </c>
      <c r="BB220" s="72" t="e">
        <f>団体登録内容!#REF!</f>
        <v>#REF!</v>
      </c>
      <c r="BC220" s="72" t="e">
        <f>団体登録内容!#REF!</f>
        <v>#REF!</v>
      </c>
      <c r="BD220" s="72" t="e">
        <f>団体登録内容!#REF!</f>
        <v>#REF!</v>
      </c>
      <c r="BE220" s="72" t="e">
        <f>団体登録内容!#REF!</f>
        <v>#REF!</v>
      </c>
    </row>
    <row r="221" spans="1:57" x14ac:dyDescent="0.15">
      <c r="A221" s="72" t="e">
        <f>団体登録内容!#REF!</f>
        <v>#REF!</v>
      </c>
      <c r="B221" s="72" t="str">
        <f>団体登録内容!A60</f>
        <v/>
      </c>
      <c r="C221" s="72">
        <f>団体登録内容!B60</f>
        <v>0</v>
      </c>
      <c r="D221" s="72">
        <f>団体登録内容!C60</f>
        <v>0</v>
      </c>
      <c r="E221" s="72">
        <f>団体登録内容!D60</f>
        <v>0</v>
      </c>
      <c r="F221" s="72">
        <f>団体登録内容!E60</f>
        <v>0</v>
      </c>
      <c r="G221" s="72">
        <f>団体登録内容!F60</f>
        <v>0</v>
      </c>
      <c r="H221" s="72">
        <f>団体登録内容!G60</f>
        <v>0</v>
      </c>
      <c r="I221" s="72" t="str">
        <f>団体登録内容!H60</f>
        <v/>
      </c>
      <c r="J221" s="72">
        <f>団体登録内容!I60</f>
        <v>0</v>
      </c>
      <c r="K221" s="72">
        <f>団体登録内容!J60</f>
        <v>0</v>
      </c>
      <c r="L221" s="72">
        <f>団体登録内容!K60</f>
        <v>0</v>
      </c>
      <c r="M221" s="72">
        <f>団体登録内容!L60</f>
        <v>0</v>
      </c>
      <c r="N221" s="72">
        <f>団体登録内容!M60</f>
        <v>0</v>
      </c>
      <c r="O221" s="72">
        <f>団体登録内容!N60</f>
        <v>0</v>
      </c>
      <c r="P221" s="72">
        <f>団体登録内容!O60</f>
        <v>0</v>
      </c>
      <c r="Q221" s="72">
        <f>団体登録内容!P60</f>
        <v>0</v>
      </c>
      <c r="R221" s="72" t="str">
        <f>団体登録内容!Q60</f>
        <v/>
      </c>
      <c r="S221" s="72">
        <f>団体登録内容!R60</f>
        <v>0</v>
      </c>
      <c r="T221" s="72">
        <f>団体登録内容!S60</f>
        <v>0</v>
      </c>
      <c r="U221" s="72">
        <f>団体登録内容!T60</f>
        <v>0</v>
      </c>
      <c r="V221" s="72">
        <f>団体登録内容!U60</f>
        <v>0</v>
      </c>
      <c r="W221" s="72">
        <f>団体登録内容!V60</f>
        <v>0</v>
      </c>
      <c r="X221" s="72" t="str">
        <f>団体登録内容!W60</f>
        <v/>
      </c>
      <c r="Y221" s="72">
        <f>団体登録内容!X60</f>
        <v>0</v>
      </c>
      <c r="Z221" s="72">
        <f>団体登録内容!Y60</f>
        <v>0</v>
      </c>
      <c r="AA221" s="72">
        <f>団体登録内容!Z60</f>
        <v>0</v>
      </c>
      <c r="AB221" s="72">
        <f>団体登録内容!AA60</f>
        <v>0</v>
      </c>
      <c r="AC221" s="72">
        <f>団体登録内容!AB60</f>
        <v>0</v>
      </c>
      <c r="AD221" s="72">
        <f>団体登録内容!AC60</f>
        <v>0</v>
      </c>
      <c r="AE221" s="72">
        <f>団体登録内容!AD60</f>
        <v>0</v>
      </c>
      <c r="AF221" s="72">
        <f>団体登録内容!AE60</f>
        <v>0</v>
      </c>
      <c r="AG221" s="72">
        <f>団体登録内容!AF60</f>
        <v>0</v>
      </c>
      <c r="AH221" s="72">
        <f>団体登録内容!AG60</f>
        <v>0</v>
      </c>
      <c r="AI221" s="72">
        <f>団体登録内容!AH60</f>
        <v>0</v>
      </c>
      <c r="AJ221" s="72">
        <f>団体登録内容!AI60</f>
        <v>0</v>
      </c>
      <c r="AK221" s="72">
        <f>団体登録内容!AJ60</f>
        <v>0</v>
      </c>
      <c r="AL221" s="72">
        <f>団体登録内容!AK60</f>
        <v>0</v>
      </c>
      <c r="AM221" s="72">
        <f>団体登録内容!AL60</f>
        <v>1</v>
      </c>
      <c r="AN221" s="72">
        <f>団体登録内容!AM60</f>
        <v>0</v>
      </c>
      <c r="AO221" s="72">
        <f>団体登録内容!AN60</f>
        <v>0</v>
      </c>
      <c r="AP221" s="72">
        <f>団体登録内容!AO60</f>
        <v>0</v>
      </c>
      <c r="AQ221" s="72">
        <f>団体登録内容!AP60</f>
        <v>0</v>
      </c>
      <c r="AR221" s="72">
        <f>団体登録内容!AQ60</f>
        <v>0</v>
      </c>
      <c r="AS221" s="72">
        <f>団体登録内容!AR60</f>
        <v>0</v>
      </c>
      <c r="AT221" s="72" t="e">
        <f>団体登録内容!#REF!</f>
        <v>#REF!</v>
      </c>
      <c r="AU221" s="72" t="e">
        <f>団体登録内容!#REF!</f>
        <v>#REF!</v>
      </c>
      <c r="AV221" s="72" t="e">
        <f>団体登録内容!#REF!</f>
        <v>#REF!</v>
      </c>
      <c r="AW221" s="72" t="e">
        <f>団体登録内容!#REF!</f>
        <v>#REF!</v>
      </c>
      <c r="AX221" s="72" t="e">
        <f>団体登録内容!#REF!</f>
        <v>#REF!</v>
      </c>
      <c r="AY221" s="72" t="e">
        <f>団体登録内容!#REF!</f>
        <v>#REF!</v>
      </c>
      <c r="AZ221" s="72" t="e">
        <f>団体登録内容!#REF!</f>
        <v>#REF!</v>
      </c>
      <c r="BA221" s="72" t="e">
        <f>団体登録内容!#REF!</f>
        <v>#REF!</v>
      </c>
      <c r="BB221" s="72" t="e">
        <f>団体登録内容!#REF!</f>
        <v>#REF!</v>
      </c>
      <c r="BC221" s="72" t="e">
        <f>団体登録内容!#REF!</f>
        <v>#REF!</v>
      </c>
      <c r="BD221" s="72" t="e">
        <f>団体登録内容!#REF!</f>
        <v>#REF!</v>
      </c>
      <c r="BE221" s="72" t="e">
        <f>団体登録内容!#REF!</f>
        <v>#REF!</v>
      </c>
    </row>
    <row r="222" spans="1:57" x14ac:dyDescent="0.15">
      <c r="A222" s="72" t="e">
        <f>団体登録内容!#REF!</f>
        <v>#REF!</v>
      </c>
      <c r="B222" s="72" t="str">
        <f>団体登録内容!A61</f>
        <v/>
      </c>
      <c r="C222" s="72">
        <f>団体登録内容!B61</f>
        <v>0</v>
      </c>
      <c r="D222" s="72">
        <f>団体登録内容!C61</f>
        <v>0</v>
      </c>
      <c r="E222" s="72">
        <f>団体登録内容!D61</f>
        <v>0</v>
      </c>
      <c r="F222" s="72">
        <f>団体登録内容!E61</f>
        <v>0</v>
      </c>
      <c r="G222" s="72">
        <f>団体登録内容!F61</f>
        <v>0</v>
      </c>
      <c r="H222" s="72">
        <f>団体登録内容!G61</f>
        <v>0</v>
      </c>
      <c r="I222" s="72" t="str">
        <f>団体登録内容!H61</f>
        <v/>
      </c>
      <c r="J222" s="72">
        <f>団体登録内容!I61</f>
        <v>0</v>
      </c>
      <c r="K222" s="72">
        <f>団体登録内容!J61</f>
        <v>0</v>
      </c>
      <c r="L222" s="72">
        <f>団体登録内容!K61</f>
        <v>0</v>
      </c>
      <c r="M222" s="72">
        <f>団体登録内容!L61</f>
        <v>0</v>
      </c>
      <c r="N222" s="72">
        <f>団体登録内容!M61</f>
        <v>0</v>
      </c>
      <c r="O222" s="72">
        <f>団体登録内容!N61</f>
        <v>0</v>
      </c>
      <c r="P222" s="72">
        <f>団体登録内容!O61</f>
        <v>0</v>
      </c>
      <c r="Q222" s="72">
        <f>団体登録内容!P61</f>
        <v>0</v>
      </c>
      <c r="R222" s="72" t="str">
        <f>団体登録内容!Q61</f>
        <v/>
      </c>
      <c r="S222" s="72">
        <f>団体登録内容!R61</f>
        <v>0</v>
      </c>
      <c r="T222" s="72">
        <f>団体登録内容!S61</f>
        <v>0</v>
      </c>
      <c r="U222" s="72">
        <f>団体登録内容!T61</f>
        <v>0</v>
      </c>
      <c r="V222" s="72">
        <f>団体登録内容!U61</f>
        <v>0</v>
      </c>
      <c r="W222" s="72">
        <f>団体登録内容!V61</f>
        <v>0</v>
      </c>
      <c r="X222" s="72" t="str">
        <f>団体登録内容!W61</f>
        <v/>
      </c>
      <c r="Y222" s="72">
        <f>団体登録内容!X61</f>
        <v>0</v>
      </c>
      <c r="Z222" s="72">
        <f>団体登録内容!Y61</f>
        <v>0</v>
      </c>
      <c r="AA222" s="72">
        <f>団体登録内容!Z61</f>
        <v>0</v>
      </c>
      <c r="AB222" s="72">
        <f>団体登録内容!AA61</f>
        <v>0</v>
      </c>
      <c r="AC222" s="72">
        <f>団体登録内容!AB61</f>
        <v>0</v>
      </c>
      <c r="AD222" s="72">
        <f>団体登録内容!AC61</f>
        <v>0</v>
      </c>
      <c r="AE222" s="72">
        <f>団体登録内容!AD61</f>
        <v>0</v>
      </c>
      <c r="AF222" s="72">
        <f>団体登録内容!AE61</f>
        <v>0</v>
      </c>
      <c r="AG222" s="72">
        <f>団体登録内容!AF61</f>
        <v>0</v>
      </c>
      <c r="AH222" s="72">
        <f>団体登録内容!AG61</f>
        <v>0</v>
      </c>
      <c r="AI222" s="72">
        <f>団体登録内容!AH61</f>
        <v>0</v>
      </c>
      <c r="AJ222" s="72">
        <f>団体登録内容!AI61</f>
        <v>0</v>
      </c>
      <c r="AK222" s="72">
        <f>団体登録内容!AJ61</f>
        <v>0</v>
      </c>
      <c r="AL222" s="72">
        <f>団体登録内容!AK61</f>
        <v>0</v>
      </c>
      <c r="AM222" s="72">
        <f>団体登録内容!AL61</f>
        <v>0</v>
      </c>
      <c r="AN222" s="72">
        <f>団体登録内容!AM61</f>
        <v>0</v>
      </c>
      <c r="AO222" s="72">
        <f>団体登録内容!AN61</f>
        <v>0</v>
      </c>
      <c r="AP222" s="72">
        <f>団体登録内容!AO61</f>
        <v>0</v>
      </c>
      <c r="AQ222" s="72">
        <f>団体登録内容!AP61</f>
        <v>0</v>
      </c>
      <c r="AR222" s="72">
        <f>団体登録内容!AQ61</f>
        <v>0</v>
      </c>
      <c r="AS222" s="72">
        <f>団体登録内容!AR61</f>
        <v>0</v>
      </c>
      <c r="AT222" s="72" t="e">
        <f>団体登録内容!#REF!</f>
        <v>#REF!</v>
      </c>
      <c r="AU222" s="72" t="e">
        <f>団体登録内容!#REF!</f>
        <v>#REF!</v>
      </c>
      <c r="AV222" s="72" t="e">
        <f>団体登録内容!#REF!</f>
        <v>#REF!</v>
      </c>
      <c r="AW222" s="72" t="e">
        <f>団体登録内容!#REF!</f>
        <v>#REF!</v>
      </c>
      <c r="AX222" s="72" t="e">
        <f>団体登録内容!#REF!</f>
        <v>#REF!</v>
      </c>
      <c r="AY222" s="72" t="e">
        <f>団体登録内容!#REF!</f>
        <v>#REF!</v>
      </c>
      <c r="AZ222" s="72" t="e">
        <f>団体登録内容!#REF!</f>
        <v>#REF!</v>
      </c>
      <c r="BA222" s="72" t="e">
        <f>団体登録内容!#REF!</f>
        <v>#REF!</v>
      </c>
      <c r="BB222" s="72" t="e">
        <f>団体登録内容!#REF!</f>
        <v>#REF!</v>
      </c>
      <c r="BC222" s="72" t="e">
        <f>団体登録内容!#REF!</f>
        <v>#REF!</v>
      </c>
      <c r="BD222" s="72" t="e">
        <f>団体登録内容!#REF!</f>
        <v>#REF!</v>
      </c>
      <c r="BE222" s="72" t="e">
        <f>団体登録内容!#REF!</f>
        <v>#REF!</v>
      </c>
    </row>
    <row r="223" spans="1:57" x14ac:dyDescent="0.15">
      <c r="A223" s="72" t="e">
        <f>団体登録内容!#REF!</f>
        <v>#REF!</v>
      </c>
      <c r="B223" s="72" t="str">
        <f>団体登録内容!A62</f>
        <v/>
      </c>
      <c r="C223" s="72">
        <f>団体登録内容!B62</f>
        <v>0</v>
      </c>
      <c r="D223" s="72">
        <f>団体登録内容!C62</f>
        <v>0</v>
      </c>
      <c r="E223" s="72">
        <f>団体登録内容!D62</f>
        <v>0</v>
      </c>
      <c r="F223" s="72">
        <f>団体登録内容!E62</f>
        <v>0</v>
      </c>
      <c r="G223" s="72">
        <f>団体登録内容!F62</f>
        <v>0</v>
      </c>
      <c r="H223" s="72">
        <f>団体登録内容!G62</f>
        <v>0</v>
      </c>
      <c r="I223" s="72" t="str">
        <f>団体登録内容!H62</f>
        <v/>
      </c>
      <c r="J223" s="72">
        <f>団体登録内容!I62</f>
        <v>0</v>
      </c>
      <c r="K223" s="72">
        <f>団体登録内容!J62</f>
        <v>0</v>
      </c>
      <c r="L223" s="72">
        <f>団体登録内容!K62</f>
        <v>0</v>
      </c>
      <c r="M223" s="72">
        <f>団体登録内容!L62</f>
        <v>0</v>
      </c>
      <c r="N223" s="72">
        <f>団体登録内容!M62</f>
        <v>0</v>
      </c>
      <c r="O223" s="72">
        <f>団体登録内容!N62</f>
        <v>0</v>
      </c>
      <c r="P223" s="72">
        <f>団体登録内容!O62</f>
        <v>0</v>
      </c>
      <c r="Q223" s="72">
        <f>団体登録内容!P62</f>
        <v>0</v>
      </c>
      <c r="R223" s="72" t="str">
        <f>団体登録内容!Q62</f>
        <v/>
      </c>
      <c r="S223" s="72">
        <f>団体登録内容!R62</f>
        <v>0</v>
      </c>
      <c r="T223" s="72">
        <f>団体登録内容!S62</f>
        <v>0</v>
      </c>
      <c r="U223" s="72">
        <f>団体登録内容!T62</f>
        <v>0</v>
      </c>
      <c r="V223" s="72">
        <f>団体登録内容!U62</f>
        <v>0</v>
      </c>
      <c r="W223" s="72">
        <f>団体登録内容!V62</f>
        <v>0</v>
      </c>
      <c r="X223" s="72" t="str">
        <f>団体登録内容!W62</f>
        <v/>
      </c>
      <c r="Y223" s="72">
        <f>団体登録内容!X62</f>
        <v>0</v>
      </c>
      <c r="Z223" s="72">
        <f>団体登録内容!Y62</f>
        <v>0</v>
      </c>
      <c r="AA223" s="72">
        <f>団体登録内容!Z62</f>
        <v>0</v>
      </c>
      <c r="AB223" s="72">
        <f>団体登録内容!AA62</f>
        <v>0</v>
      </c>
      <c r="AC223" s="72">
        <f>団体登録内容!AB62</f>
        <v>0</v>
      </c>
      <c r="AD223" s="72">
        <f>団体登録内容!AC62</f>
        <v>0</v>
      </c>
      <c r="AE223" s="72">
        <f>団体登録内容!AD62</f>
        <v>0</v>
      </c>
      <c r="AF223" s="72">
        <f>団体登録内容!AE62</f>
        <v>0</v>
      </c>
      <c r="AG223" s="72">
        <f>団体登録内容!AF62</f>
        <v>0</v>
      </c>
      <c r="AH223" s="72">
        <f>団体登録内容!AG62</f>
        <v>0</v>
      </c>
      <c r="AI223" s="72">
        <f>団体登録内容!AH62</f>
        <v>0</v>
      </c>
      <c r="AJ223" s="72">
        <f>団体登録内容!AI62</f>
        <v>0</v>
      </c>
      <c r="AK223" s="72">
        <f>団体登録内容!AJ62</f>
        <v>0</v>
      </c>
      <c r="AL223" s="72">
        <f>団体登録内容!AK62</f>
        <v>0</v>
      </c>
      <c r="AM223" s="72">
        <f>団体登録内容!AL62</f>
        <v>0</v>
      </c>
      <c r="AN223" s="72">
        <f>団体登録内容!AM62</f>
        <v>0</v>
      </c>
      <c r="AO223" s="72">
        <f>団体登録内容!AN62</f>
        <v>0</v>
      </c>
      <c r="AP223" s="72">
        <f>団体登録内容!AO62</f>
        <v>0</v>
      </c>
      <c r="AQ223" s="72">
        <f>団体登録内容!AP62</f>
        <v>0</v>
      </c>
      <c r="AR223" s="72">
        <f>団体登録内容!AQ62</f>
        <v>0</v>
      </c>
      <c r="AS223" s="72">
        <f>団体登録内容!AR62</f>
        <v>0</v>
      </c>
      <c r="AT223" s="72" t="e">
        <f>団体登録内容!#REF!</f>
        <v>#REF!</v>
      </c>
      <c r="AU223" s="72" t="e">
        <f>団体登録内容!#REF!</f>
        <v>#REF!</v>
      </c>
      <c r="AV223" s="72" t="e">
        <f>団体登録内容!#REF!</f>
        <v>#REF!</v>
      </c>
      <c r="AW223" s="72" t="e">
        <f>団体登録内容!#REF!</f>
        <v>#REF!</v>
      </c>
      <c r="AX223" s="72" t="e">
        <f>団体登録内容!#REF!</f>
        <v>#REF!</v>
      </c>
      <c r="AY223" s="72" t="e">
        <f>団体登録内容!#REF!</f>
        <v>#REF!</v>
      </c>
      <c r="AZ223" s="72" t="e">
        <f>団体登録内容!#REF!</f>
        <v>#REF!</v>
      </c>
      <c r="BA223" s="72" t="e">
        <f>団体登録内容!#REF!</f>
        <v>#REF!</v>
      </c>
      <c r="BB223" s="72" t="e">
        <f>団体登録内容!#REF!</f>
        <v>#REF!</v>
      </c>
      <c r="BC223" s="72" t="e">
        <f>団体登録内容!#REF!</f>
        <v>#REF!</v>
      </c>
      <c r="BD223" s="72" t="e">
        <f>団体登録内容!#REF!</f>
        <v>#REF!</v>
      </c>
      <c r="BE223" s="72" t="e">
        <f>団体登録内容!#REF!</f>
        <v>#REF!</v>
      </c>
    </row>
    <row r="224" spans="1:57" x14ac:dyDescent="0.15">
      <c r="A224" s="72" t="e">
        <f>団体登録内容!#REF!</f>
        <v>#REF!</v>
      </c>
      <c r="B224" s="72" t="str">
        <f>団体登録内容!A63</f>
        <v/>
      </c>
      <c r="C224" s="72">
        <f>団体登録内容!B63</f>
        <v>0</v>
      </c>
      <c r="D224" s="72">
        <f>団体登録内容!C63</f>
        <v>0</v>
      </c>
      <c r="E224" s="72">
        <f>団体登録内容!D63</f>
        <v>0</v>
      </c>
      <c r="F224" s="72">
        <f>団体登録内容!E63</f>
        <v>0</v>
      </c>
      <c r="G224" s="72">
        <f>団体登録内容!F63</f>
        <v>0</v>
      </c>
      <c r="H224" s="72">
        <f>団体登録内容!G63</f>
        <v>0</v>
      </c>
      <c r="I224" s="72" t="str">
        <f>団体登録内容!H63</f>
        <v/>
      </c>
      <c r="J224" s="72">
        <f>団体登録内容!I63</f>
        <v>0</v>
      </c>
      <c r="K224" s="72">
        <f>団体登録内容!J63</f>
        <v>0</v>
      </c>
      <c r="L224" s="72">
        <f>団体登録内容!K63</f>
        <v>0</v>
      </c>
      <c r="M224" s="72">
        <f>団体登録内容!L63</f>
        <v>0</v>
      </c>
      <c r="N224" s="72">
        <f>団体登録内容!M63</f>
        <v>0</v>
      </c>
      <c r="O224" s="72">
        <f>団体登録内容!N63</f>
        <v>0</v>
      </c>
      <c r="P224" s="72">
        <f>団体登録内容!O63</f>
        <v>0</v>
      </c>
      <c r="Q224" s="72">
        <f>団体登録内容!P63</f>
        <v>0</v>
      </c>
      <c r="R224" s="72" t="str">
        <f>団体登録内容!Q63</f>
        <v/>
      </c>
      <c r="S224" s="72">
        <f>団体登録内容!R63</f>
        <v>0</v>
      </c>
      <c r="T224" s="72">
        <f>団体登録内容!S63</f>
        <v>0</v>
      </c>
      <c r="U224" s="72">
        <f>団体登録内容!T63</f>
        <v>0</v>
      </c>
      <c r="V224" s="72">
        <f>団体登録内容!U63</f>
        <v>0</v>
      </c>
      <c r="W224" s="72">
        <f>団体登録内容!V63</f>
        <v>0</v>
      </c>
      <c r="X224" s="72" t="str">
        <f>団体登録内容!W63</f>
        <v/>
      </c>
      <c r="Y224" s="72">
        <f>団体登録内容!X63</f>
        <v>0</v>
      </c>
      <c r="Z224" s="72">
        <f>団体登録内容!Y63</f>
        <v>0</v>
      </c>
      <c r="AA224" s="72">
        <f>団体登録内容!Z63</f>
        <v>0</v>
      </c>
      <c r="AB224" s="72">
        <f>団体登録内容!AA63</f>
        <v>0</v>
      </c>
      <c r="AC224" s="72">
        <f>団体登録内容!AB63</f>
        <v>0</v>
      </c>
      <c r="AD224" s="72">
        <f>団体登録内容!AC63</f>
        <v>0</v>
      </c>
      <c r="AE224" s="72">
        <f>団体登録内容!AD63</f>
        <v>0</v>
      </c>
      <c r="AF224" s="72">
        <f>団体登録内容!AE63</f>
        <v>0</v>
      </c>
      <c r="AG224" s="72">
        <f>団体登録内容!AF63</f>
        <v>0</v>
      </c>
      <c r="AH224" s="72">
        <f>団体登録内容!AG63</f>
        <v>0</v>
      </c>
      <c r="AI224" s="72">
        <f>団体登録内容!AH63</f>
        <v>0</v>
      </c>
      <c r="AJ224" s="72">
        <f>団体登録内容!AI63</f>
        <v>0</v>
      </c>
      <c r="AK224" s="72">
        <f>団体登録内容!AJ63</f>
        <v>0</v>
      </c>
      <c r="AL224" s="72">
        <f>団体登録内容!AK63</f>
        <v>0</v>
      </c>
      <c r="AM224" s="72">
        <f>団体登録内容!AL63</f>
        <v>0</v>
      </c>
      <c r="AN224" s="72">
        <f>団体登録内容!AM63</f>
        <v>0</v>
      </c>
      <c r="AO224" s="72">
        <f>団体登録内容!AN63</f>
        <v>0</v>
      </c>
      <c r="AP224" s="72">
        <f>団体登録内容!AO63</f>
        <v>0</v>
      </c>
      <c r="AQ224" s="72">
        <f>団体登録内容!AP63</f>
        <v>0</v>
      </c>
      <c r="AR224" s="72">
        <f>団体登録内容!AQ63</f>
        <v>0</v>
      </c>
      <c r="AS224" s="72">
        <f>団体登録内容!AR63</f>
        <v>0</v>
      </c>
      <c r="AT224" s="72" t="e">
        <f>団体登録内容!#REF!</f>
        <v>#REF!</v>
      </c>
      <c r="AU224" s="72" t="e">
        <f>団体登録内容!#REF!</f>
        <v>#REF!</v>
      </c>
      <c r="AV224" s="72" t="e">
        <f>団体登録内容!#REF!</f>
        <v>#REF!</v>
      </c>
      <c r="AW224" s="72" t="e">
        <f>団体登録内容!#REF!</f>
        <v>#REF!</v>
      </c>
      <c r="AX224" s="72" t="e">
        <f>団体登録内容!#REF!</f>
        <v>#REF!</v>
      </c>
      <c r="AY224" s="72" t="e">
        <f>団体登録内容!#REF!</f>
        <v>#REF!</v>
      </c>
      <c r="AZ224" s="72" t="e">
        <f>団体登録内容!#REF!</f>
        <v>#REF!</v>
      </c>
      <c r="BA224" s="72" t="e">
        <f>団体登録内容!#REF!</f>
        <v>#REF!</v>
      </c>
      <c r="BB224" s="72" t="e">
        <f>団体登録内容!#REF!</f>
        <v>#REF!</v>
      </c>
      <c r="BC224" s="72" t="e">
        <f>団体登録内容!#REF!</f>
        <v>#REF!</v>
      </c>
      <c r="BD224" s="72" t="e">
        <f>団体登録内容!#REF!</f>
        <v>#REF!</v>
      </c>
      <c r="BE224" s="72" t="e">
        <f>団体登録内容!#REF!</f>
        <v>#REF!</v>
      </c>
    </row>
    <row r="225" spans="1:57" x14ac:dyDescent="0.15">
      <c r="A225" s="72" t="e">
        <f>団体登録内容!#REF!</f>
        <v>#REF!</v>
      </c>
      <c r="B225" s="72" t="str">
        <f>団体登録内容!A64</f>
        <v/>
      </c>
      <c r="C225" s="72">
        <f>団体登録内容!B64</f>
        <v>0</v>
      </c>
      <c r="D225" s="72">
        <f>団体登録内容!C64</f>
        <v>0</v>
      </c>
      <c r="E225" s="72">
        <f>団体登録内容!D64</f>
        <v>0</v>
      </c>
      <c r="F225" s="72">
        <f>団体登録内容!E64</f>
        <v>0</v>
      </c>
      <c r="G225" s="72">
        <f>団体登録内容!F64</f>
        <v>0</v>
      </c>
      <c r="H225" s="72">
        <f>団体登録内容!G64</f>
        <v>0</v>
      </c>
      <c r="I225" s="72" t="str">
        <f>団体登録内容!H64</f>
        <v/>
      </c>
      <c r="J225" s="72">
        <f>団体登録内容!I64</f>
        <v>0</v>
      </c>
      <c r="K225" s="72">
        <f>団体登録内容!J64</f>
        <v>0</v>
      </c>
      <c r="L225" s="72">
        <f>団体登録内容!K64</f>
        <v>0</v>
      </c>
      <c r="M225" s="72">
        <f>団体登録内容!L64</f>
        <v>0</v>
      </c>
      <c r="N225" s="72">
        <f>団体登録内容!M64</f>
        <v>0</v>
      </c>
      <c r="O225" s="72">
        <f>団体登録内容!N64</f>
        <v>0</v>
      </c>
      <c r="P225" s="72">
        <f>団体登録内容!O64</f>
        <v>0</v>
      </c>
      <c r="Q225" s="72">
        <f>団体登録内容!P64</f>
        <v>0</v>
      </c>
      <c r="R225" s="72" t="str">
        <f>団体登録内容!Q64</f>
        <v/>
      </c>
      <c r="S225" s="72">
        <f>団体登録内容!R64</f>
        <v>0</v>
      </c>
      <c r="T225" s="72">
        <f>団体登録内容!S64</f>
        <v>0</v>
      </c>
      <c r="U225" s="72">
        <f>団体登録内容!T64</f>
        <v>0</v>
      </c>
      <c r="V225" s="72">
        <f>団体登録内容!U64</f>
        <v>0</v>
      </c>
      <c r="W225" s="72">
        <f>団体登録内容!V64</f>
        <v>0</v>
      </c>
      <c r="X225" s="72" t="str">
        <f>団体登録内容!W64</f>
        <v/>
      </c>
      <c r="Y225" s="72">
        <f>団体登録内容!X64</f>
        <v>0</v>
      </c>
      <c r="Z225" s="72">
        <f>団体登録内容!Y64</f>
        <v>0</v>
      </c>
      <c r="AA225" s="72">
        <f>団体登録内容!Z64</f>
        <v>0</v>
      </c>
      <c r="AB225" s="72">
        <f>団体登録内容!AA64</f>
        <v>0</v>
      </c>
      <c r="AC225" s="72">
        <f>団体登録内容!AB64</f>
        <v>0</v>
      </c>
      <c r="AD225" s="72">
        <f>団体登録内容!AC64</f>
        <v>0</v>
      </c>
      <c r="AE225" s="72">
        <f>団体登録内容!AD64</f>
        <v>0</v>
      </c>
      <c r="AF225" s="72">
        <f>団体登録内容!AE64</f>
        <v>0</v>
      </c>
      <c r="AG225" s="72">
        <f>団体登録内容!AF64</f>
        <v>0</v>
      </c>
      <c r="AH225" s="72">
        <f>団体登録内容!AG64</f>
        <v>0</v>
      </c>
      <c r="AI225" s="72">
        <f>団体登録内容!AH64</f>
        <v>0</v>
      </c>
      <c r="AJ225" s="72">
        <f>団体登録内容!AI64</f>
        <v>0</v>
      </c>
      <c r="AK225" s="72">
        <f>団体登録内容!AJ64</f>
        <v>0</v>
      </c>
      <c r="AL225" s="72">
        <f>団体登録内容!AK64</f>
        <v>0</v>
      </c>
      <c r="AM225" s="72">
        <f>団体登録内容!AL64</f>
        <v>0</v>
      </c>
      <c r="AN225" s="72">
        <f>団体登録内容!AM64</f>
        <v>0</v>
      </c>
      <c r="AO225" s="72">
        <f>団体登録内容!AN64</f>
        <v>0</v>
      </c>
      <c r="AP225" s="72">
        <f>団体登録内容!AO64</f>
        <v>0</v>
      </c>
      <c r="AQ225" s="72">
        <f>団体登録内容!AP64</f>
        <v>0</v>
      </c>
      <c r="AR225" s="72">
        <f>団体登録内容!AQ64</f>
        <v>0</v>
      </c>
      <c r="AS225" s="72">
        <f>団体登録内容!AR64</f>
        <v>0</v>
      </c>
      <c r="AT225" s="72" t="e">
        <f>団体登録内容!#REF!</f>
        <v>#REF!</v>
      </c>
      <c r="AU225" s="72" t="e">
        <f>団体登録内容!#REF!</f>
        <v>#REF!</v>
      </c>
      <c r="AV225" s="72" t="e">
        <f>団体登録内容!#REF!</f>
        <v>#REF!</v>
      </c>
      <c r="AW225" s="72" t="e">
        <f>団体登録内容!#REF!</f>
        <v>#REF!</v>
      </c>
      <c r="AX225" s="72" t="e">
        <f>団体登録内容!#REF!</f>
        <v>#REF!</v>
      </c>
      <c r="AY225" s="72" t="e">
        <f>団体登録内容!#REF!</f>
        <v>#REF!</v>
      </c>
      <c r="AZ225" s="72" t="e">
        <f>団体登録内容!#REF!</f>
        <v>#REF!</v>
      </c>
      <c r="BA225" s="72" t="e">
        <f>団体登録内容!#REF!</f>
        <v>#REF!</v>
      </c>
      <c r="BB225" s="72" t="e">
        <f>団体登録内容!#REF!</f>
        <v>#REF!</v>
      </c>
      <c r="BC225" s="72" t="e">
        <f>団体登録内容!#REF!</f>
        <v>#REF!</v>
      </c>
      <c r="BD225" s="72" t="e">
        <f>団体登録内容!#REF!</f>
        <v>#REF!</v>
      </c>
      <c r="BE225" s="72" t="e">
        <f>団体登録内容!#REF!</f>
        <v>#REF!</v>
      </c>
    </row>
    <row r="226" spans="1:57" x14ac:dyDescent="0.15">
      <c r="A226" s="72" t="e">
        <f>団体登録内容!#REF!</f>
        <v>#REF!</v>
      </c>
      <c r="B226" s="72" t="str">
        <f>団体登録内容!A65</f>
        <v/>
      </c>
      <c r="C226" s="72">
        <f>団体登録内容!B65</f>
        <v>0</v>
      </c>
      <c r="D226" s="72">
        <f>団体登録内容!C65</f>
        <v>0</v>
      </c>
      <c r="E226" s="72">
        <f>団体登録内容!D65</f>
        <v>0</v>
      </c>
      <c r="F226" s="72">
        <f>団体登録内容!E65</f>
        <v>0</v>
      </c>
      <c r="G226" s="72">
        <f>団体登録内容!F65</f>
        <v>0</v>
      </c>
      <c r="H226" s="72">
        <f>団体登録内容!G65</f>
        <v>0</v>
      </c>
      <c r="I226" s="72" t="str">
        <f>団体登録内容!H65</f>
        <v/>
      </c>
      <c r="J226" s="72">
        <f>団体登録内容!I65</f>
        <v>0</v>
      </c>
      <c r="K226" s="72">
        <f>団体登録内容!J65</f>
        <v>0</v>
      </c>
      <c r="L226" s="72">
        <f>団体登録内容!K65</f>
        <v>0</v>
      </c>
      <c r="M226" s="72">
        <f>団体登録内容!L65</f>
        <v>0</v>
      </c>
      <c r="N226" s="72">
        <f>団体登録内容!M65</f>
        <v>0</v>
      </c>
      <c r="O226" s="72">
        <f>団体登録内容!N65</f>
        <v>0</v>
      </c>
      <c r="P226" s="72">
        <f>団体登録内容!O65</f>
        <v>0</v>
      </c>
      <c r="Q226" s="72">
        <f>団体登録内容!P65</f>
        <v>0</v>
      </c>
      <c r="R226" s="72" t="str">
        <f>団体登録内容!Q65</f>
        <v/>
      </c>
      <c r="S226" s="72">
        <f>団体登録内容!R65</f>
        <v>0</v>
      </c>
      <c r="T226" s="72">
        <f>団体登録内容!S65</f>
        <v>0</v>
      </c>
      <c r="U226" s="72">
        <f>団体登録内容!T65</f>
        <v>0</v>
      </c>
      <c r="V226" s="72">
        <f>団体登録内容!U65</f>
        <v>0</v>
      </c>
      <c r="W226" s="72">
        <f>団体登録内容!V65</f>
        <v>0</v>
      </c>
      <c r="X226" s="72" t="str">
        <f>団体登録内容!W65</f>
        <v/>
      </c>
      <c r="Y226" s="72">
        <f>団体登録内容!X65</f>
        <v>0</v>
      </c>
      <c r="Z226" s="72">
        <f>団体登録内容!Y65</f>
        <v>0</v>
      </c>
      <c r="AA226" s="72">
        <f>団体登録内容!Z65</f>
        <v>0</v>
      </c>
      <c r="AB226" s="72">
        <f>団体登録内容!AA65</f>
        <v>0</v>
      </c>
      <c r="AC226" s="72">
        <f>団体登録内容!AB65</f>
        <v>0</v>
      </c>
      <c r="AD226" s="72">
        <f>団体登録内容!AC65</f>
        <v>0</v>
      </c>
      <c r="AE226" s="72">
        <f>団体登録内容!AD65</f>
        <v>0</v>
      </c>
      <c r="AF226" s="72">
        <f>団体登録内容!AE65</f>
        <v>0</v>
      </c>
      <c r="AG226" s="72">
        <f>団体登録内容!AF65</f>
        <v>0</v>
      </c>
      <c r="AH226" s="72">
        <f>団体登録内容!AG65</f>
        <v>0</v>
      </c>
      <c r="AI226" s="72">
        <f>団体登録内容!AH65</f>
        <v>0</v>
      </c>
      <c r="AJ226" s="72">
        <f>団体登録内容!AI65</f>
        <v>0</v>
      </c>
      <c r="AK226" s="72">
        <f>団体登録内容!AJ65</f>
        <v>0</v>
      </c>
      <c r="AL226" s="72">
        <f>団体登録内容!AK65</f>
        <v>0</v>
      </c>
      <c r="AM226" s="72">
        <f>団体登録内容!AL65</f>
        <v>0</v>
      </c>
      <c r="AN226" s="72">
        <f>団体登録内容!AM65</f>
        <v>0</v>
      </c>
      <c r="AO226" s="72">
        <f>団体登録内容!AN65</f>
        <v>0</v>
      </c>
      <c r="AP226" s="72">
        <f>団体登録内容!AO65</f>
        <v>0</v>
      </c>
      <c r="AQ226" s="72">
        <f>団体登録内容!AP65</f>
        <v>0</v>
      </c>
      <c r="AR226" s="72">
        <f>団体登録内容!AQ65</f>
        <v>0</v>
      </c>
      <c r="AS226" s="72">
        <f>団体登録内容!AR65</f>
        <v>0</v>
      </c>
      <c r="AT226" s="72" t="e">
        <f>団体登録内容!#REF!</f>
        <v>#REF!</v>
      </c>
      <c r="AU226" s="72" t="e">
        <f>団体登録内容!#REF!</f>
        <v>#REF!</v>
      </c>
      <c r="AV226" s="72" t="e">
        <f>団体登録内容!#REF!</f>
        <v>#REF!</v>
      </c>
      <c r="AW226" s="72" t="e">
        <f>団体登録内容!#REF!</f>
        <v>#REF!</v>
      </c>
      <c r="AX226" s="72" t="e">
        <f>団体登録内容!#REF!</f>
        <v>#REF!</v>
      </c>
      <c r="AY226" s="72" t="e">
        <f>団体登録内容!#REF!</f>
        <v>#REF!</v>
      </c>
      <c r="AZ226" s="72" t="e">
        <f>団体登録内容!#REF!</f>
        <v>#REF!</v>
      </c>
      <c r="BA226" s="72" t="e">
        <f>団体登録内容!#REF!</f>
        <v>#REF!</v>
      </c>
      <c r="BB226" s="72" t="e">
        <f>団体登録内容!#REF!</f>
        <v>#REF!</v>
      </c>
      <c r="BC226" s="72" t="e">
        <f>団体登録内容!#REF!</f>
        <v>#REF!</v>
      </c>
      <c r="BD226" s="72" t="e">
        <f>団体登録内容!#REF!</f>
        <v>#REF!</v>
      </c>
      <c r="BE226" s="72" t="e">
        <f>団体登録内容!#REF!</f>
        <v>#REF!</v>
      </c>
    </row>
    <row r="227" spans="1:57" x14ac:dyDescent="0.15">
      <c r="A227" s="72" t="e">
        <f>団体登録内容!#REF!</f>
        <v>#REF!</v>
      </c>
      <c r="B227" s="72" t="str">
        <f>団体登録内容!A66</f>
        <v/>
      </c>
      <c r="C227" s="72">
        <f>団体登録内容!B66</f>
        <v>0</v>
      </c>
      <c r="D227" s="72">
        <f>団体登録内容!C66</f>
        <v>0</v>
      </c>
      <c r="E227" s="72">
        <f>団体登録内容!D66</f>
        <v>0</v>
      </c>
      <c r="F227" s="72">
        <f>団体登録内容!E66</f>
        <v>0</v>
      </c>
      <c r="G227" s="72">
        <f>団体登録内容!F66</f>
        <v>0</v>
      </c>
      <c r="H227" s="72">
        <f>団体登録内容!G66</f>
        <v>0</v>
      </c>
      <c r="I227" s="72" t="str">
        <f>団体登録内容!H66</f>
        <v/>
      </c>
      <c r="J227" s="72">
        <f>団体登録内容!I66</f>
        <v>0</v>
      </c>
      <c r="K227" s="72">
        <f>団体登録内容!J66</f>
        <v>0</v>
      </c>
      <c r="L227" s="72">
        <f>団体登録内容!K66</f>
        <v>0</v>
      </c>
      <c r="M227" s="72">
        <f>団体登録内容!L66</f>
        <v>0</v>
      </c>
      <c r="N227" s="72">
        <f>団体登録内容!M66</f>
        <v>0</v>
      </c>
      <c r="O227" s="72">
        <f>団体登録内容!N66</f>
        <v>0</v>
      </c>
      <c r="P227" s="72">
        <f>団体登録内容!O66</f>
        <v>0</v>
      </c>
      <c r="Q227" s="72">
        <f>団体登録内容!P66</f>
        <v>0</v>
      </c>
      <c r="R227" s="72" t="str">
        <f>団体登録内容!Q66</f>
        <v/>
      </c>
      <c r="S227" s="72">
        <f>団体登録内容!R66</f>
        <v>0</v>
      </c>
      <c r="T227" s="72">
        <f>団体登録内容!S66</f>
        <v>0</v>
      </c>
      <c r="U227" s="72">
        <f>団体登録内容!T66</f>
        <v>0</v>
      </c>
      <c r="V227" s="72">
        <f>団体登録内容!U66</f>
        <v>0</v>
      </c>
      <c r="W227" s="72">
        <f>団体登録内容!V66</f>
        <v>0</v>
      </c>
      <c r="X227" s="72" t="str">
        <f>団体登録内容!W66</f>
        <v/>
      </c>
      <c r="Y227" s="72">
        <f>団体登録内容!X66</f>
        <v>0</v>
      </c>
      <c r="Z227" s="72">
        <f>団体登録内容!Y66</f>
        <v>0</v>
      </c>
      <c r="AA227" s="72">
        <f>団体登録内容!Z66</f>
        <v>0</v>
      </c>
      <c r="AB227" s="72">
        <f>団体登録内容!AA66</f>
        <v>0</v>
      </c>
      <c r="AC227" s="72">
        <f>団体登録内容!AB66</f>
        <v>0</v>
      </c>
      <c r="AD227" s="72">
        <f>団体登録内容!AC66</f>
        <v>0</v>
      </c>
      <c r="AE227" s="72">
        <f>団体登録内容!AD66</f>
        <v>0</v>
      </c>
      <c r="AF227" s="72">
        <f>団体登録内容!AE66</f>
        <v>0</v>
      </c>
      <c r="AG227" s="72">
        <f>団体登録内容!AF66</f>
        <v>0</v>
      </c>
      <c r="AH227" s="72">
        <f>団体登録内容!AG66</f>
        <v>0</v>
      </c>
      <c r="AI227" s="72">
        <f>団体登録内容!AH66</f>
        <v>0</v>
      </c>
      <c r="AJ227" s="72">
        <f>団体登録内容!AI66</f>
        <v>0</v>
      </c>
      <c r="AK227" s="72">
        <f>団体登録内容!AJ66</f>
        <v>0</v>
      </c>
      <c r="AL227" s="72">
        <f>団体登録内容!AK66</f>
        <v>0</v>
      </c>
      <c r="AM227" s="72">
        <f>団体登録内容!AL66</f>
        <v>0</v>
      </c>
      <c r="AN227" s="72">
        <f>団体登録内容!AM66</f>
        <v>0</v>
      </c>
      <c r="AO227" s="72">
        <f>団体登録内容!AN66</f>
        <v>0</v>
      </c>
      <c r="AP227" s="72">
        <f>団体登録内容!AO66</f>
        <v>0</v>
      </c>
      <c r="AQ227" s="72">
        <f>団体登録内容!AP66</f>
        <v>0</v>
      </c>
      <c r="AR227" s="72">
        <f>団体登録内容!AQ66</f>
        <v>0</v>
      </c>
      <c r="AS227" s="72">
        <f>団体登録内容!AR66</f>
        <v>0</v>
      </c>
      <c r="AT227" s="72" t="e">
        <f>団体登録内容!#REF!</f>
        <v>#REF!</v>
      </c>
      <c r="AU227" s="72" t="e">
        <f>団体登録内容!#REF!</f>
        <v>#REF!</v>
      </c>
      <c r="AV227" s="72" t="e">
        <f>団体登録内容!#REF!</f>
        <v>#REF!</v>
      </c>
      <c r="AW227" s="72" t="e">
        <f>団体登録内容!#REF!</f>
        <v>#REF!</v>
      </c>
      <c r="AX227" s="72" t="e">
        <f>団体登録内容!#REF!</f>
        <v>#REF!</v>
      </c>
      <c r="AY227" s="72" t="e">
        <f>団体登録内容!#REF!</f>
        <v>#REF!</v>
      </c>
      <c r="AZ227" s="72" t="e">
        <f>団体登録内容!#REF!</f>
        <v>#REF!</v>
      </c>
      <c r="BA227" s="72" t="e">
        <f>団体登録内容!#REF!</f>
        <v>#REF!</v>
      </c>
      <c r="BB227" s="72" t="e">
        <f>団体登録内容!#REF!</f>
        <v>#REF!</v>
      </c>
      <c r="BC227" s="72" t="e">
        <f>団体登録内容!#REF!</f>
        <v>#REF!</v>
      </c>
      <c r="BD227" s="72" t="e">
        <f>団体登録内容!#REF!</f>
        <v>#REF!</v>
      </c>
      <c r="BE227" s="72" t="e">
        <f>団体登録内容!#REF!</f>
        <v>#REF!</v>
      </c>
    </row>
    <row r="228" spans="1:57" x14ac:dyDescent="0.15">
      <c r="A228" s="72" t="e">
        <f>団体登録内容!#REF!</f>
        <v>#REF!</v>
      </c>
      <c r="B228" s="72" t="str">
        <f>団体登録内容!A67</f>
        <v/>
      </c>
      <c r="C228" s="72">
        <f>団体登録内容!B67</f>
        <v>0</v>
      </c>
      <c r="D228" s="72">
        <f>団体登録内容!C67</f>
        <v>0</v>
      </c>
      <c r="E228" s="72">
        <f>団体登録内容!D67</f>
        <v>0</v>
      </c>
      <c r="F228" s="72">
        <f>団体登録内容!E67</f>
        <v>0</v>
      </c>
      <c r="G228" s="72">
        <f>団体登録内容!F67</f>
        <v>0</v>
      </c>
      <c r="H228" s="72">
        <f>団体登録内容!G67</f>
        <v>0</v>
      </c>
      <c r="I228" s="72" t="str">
        <f>団体登録内容!H67</f>
        <v/>
      </c>
      <c r="J228" s="72">
        <f>団体登録内容!I67</f>
        <v>0</v>
      </c>
      <c r="K228" s="72">
        <f>団体登録内容!J67</f>
        <v>0</v>
      </c>
      <c r="L228" s="72">
        <f>団体登録内容!K67</f>
        <v>0</v>
      </c>
      <c r="M228" s="72">
        <f>団体登録内容!L67</f>
        <v>0</v>
      </c>
      <c r="N228" s="72">
        <f>団体登録内容!M67</f>
        <v>0</v>
      </c>
      <c r="O228" s="72">
        <f>団体登録内容!N67</f>
        <v>0</v>
      </c>
      <c r="P228" s="72">
        <f>団体登録内容!O67</f>
        <v>0</v>
      </c>
      <c r="Q228" s="72">
        <f>団体登録内容!P67</f>
        <v>0</v>
      </c>
      <c r="R228" s="72" t="str">
        <f>団体登録内容!Q67</f>
        <v/>
      </c>
      <c r="S228" s="72">
        <f>団体登録内容!R67</f>
        <v>0</v>
      </c>
      <c r="T228" s="72">
        <f>団体登録内容!S67</f>
        <v>0</v>
      </c>
      <c r="U228" s="72">
        <f>団体登録内容!T67</f>
        <v>0</v>
      </c>
      <c r="V228" s="72">
        <f>団体登録内容!U67</f>
        <v>0</v>
      </c>
      <c r="W228" s="72">
        <f>団体登録内容!V67</f>
        <v>0</v>
      </c>
      <c r="X228" s="72" t="str">
        <f>団体登録内容!W67</f>
        <v/>
      </c>
      <c r="Y228" s="72">
        <f>団体登録内容!X67</f>
        <v>0</v>
      </c>
      <c r="Z228" s="72">
        <f>団体登録内容!Y67</f>
        <v>0</v>
      </c>
      <c r="AA228" s="72">
        <f>団体登録内容!Z67</f>
        <v>0</v>
      </c>
      <c r="AB228" s="72">
        <f>団体登録内容!AA67</f>
        <v>0</v>
      </c>
      <c r="AC228" s="72">
        <f>団体登録内容!AB67</f>
        <v>0</v>
      </c>
      <c r="AD228" s="72">
        <f>団体登録内容!AC67</f>
        <v>0</v>
      </c>
      <c r="AE228" s="72">
        <f>団体登録内容!AD67</f>
        <v>0</v>
      </c>
      <c r="AF228" s="72">
        <f>団体登録内容!AE67</f>
        <v>0</v>
      </c>
      <c r="AG228" s="72">
        <f>団体登録内容!AF67</f>
        <v>0</v>
      </c>
      <c r="AH228" s="72">
        <f>団体登録内容!AG67</f>
        <v>0</v>
      </c>
      <c r="AI228" s="72">
        <f>団体登録内容!AH67</f>
        <v>0</v>
      </c>
      <c r="AJ228" s="72">
        <f>団体登録内容!AI67</f>
        <v>0</v>
      </c>
      <c r="AK228" s="72">
        <f>団体登録内容!AJ67</f>
        <v>0</v>
      </c>
      <c r="AL228" s="72">
        <f>団体登録内容!AK67</f>
        <v>0</v>
      </c>
      <c r="AM228" s="72">
        <f>団体登録内容!AL67</f>
        <v>0</v>
      </c>
      <c r="AN228" s="72">
        <f>団体登録内容!AM67</f>
        <v>0</v>
      </c>
      <c r="AO228" s="72">
        <f>団体登録内容!AN67</f>
        <v>0</v>
      </c>
      <c r="AP228" s="72">
        <f>団体登録内容!AO67</f>
        <v>0</v>
      </c>
      <c r="AQ228" s="72">
        <f>団体登録内容!AP67</f>
        <v>0</v>
      </c>
      <c r="AR228" s="72">
        <f>団体登録内容!AQ67</f>
        <v>0</v>
      </c>
      <c r="AS228" s="72">
        <f>団体登録内容!AR67</f>
        <v>0</v>
      </c>
      <c r="AT228" s="72" t="e">
        <f>団体登録内容!#REF!</f>
        <v>#REF!</v>
      </c>
      <c r="AU228" s="72" t="e">
        <f>団体登録内容!#REF!</f>
        <v>#REF!</v>
      </c>
      <c r="AV228" s="72" t="e">
        <f>団体登録内容!#REF!</f>
        <v>#REF!</v>
      </c>
      <c r="AW228" s="72" t="e">
        <f>団体登録内容!#REF!</f>
        <v>#REF!</v>
      </c>
      <c r="AX228" s="72" t="e">
        <f>団体登録内容!#REF!</f>
        <v>#REF!</v>
      </c>
      <c r="AY228" s="72" t="e">
        <f>団体登録内容!#REF!</f>
        <v>#REF!</v>
      </c>
      <c r="AZ228" s="72" t="e">
        <f>団体登録内容!#REF!</f>
        <v>#REF!</v>
      </c>
      <c r="BA228" s="72" t="e">
        <f>団体登録内容!#REF!</f>
        <v>#REF!</v>
      </c>
      <c r="BB228" s="72" t="e">
        <f>団体登録内容!#REF!</f>
        <v>#REF!</v>
      </c>
      <c r="BC228" s="72" t="e">
        <f>団体登録内容!#REF!</f>
        <v>#REF!</v>
      </c>
      <c r="BD228" s="72" t="e">
        <f>団体登録内容!#REF!</f>
        <v>#REF!</v>
      </c>
      <c r="BE228" s="72" t="e">
        <f>団体登録内容!#REF!</f>
        <v>#REF!</v>
      </c>
    </row>
    <row r="229" spans="1:57" x14ac:dyDescent="0.15">
      <c r="A229" s="72" t="e">
        <f>団体登録内容!#REF!</f>
        <v>#REF!</v>
      </c>
      <c r="B229" s="72" t="str">
        <f>団体登録内容!A68</f>
        <v/>
      </c>
      <c r="C229" s="72">
        <f>団体登録内容!B68</f>
        <v>0</v>
      </c>
      <c r="D229" s="72">
        <f>団体登録内容!C68</f>
        <v>0</v>
      </c>
      <c r="E229" s="72">
        <f>団体登録内容!D68</f>
        <v>0</v>
      </c>
      <c r="F229" s="72">
        <f>団体登録内容!E68</f>
        <v>0</v>
      </c>
      <c r="G229" s="72">
        <f>団体登録内容!F68</f>
        <v>0</v>
      </c>
      <c r="H229" s="72">
        <f>団体登録内容!G68</f>
        <v>0</v>
      </c>
      <c r="I229" s="72" t="str">
        <f>団体登録内容!H68</f>
        <v/>
      </c>
      <c r="J229" s="72">
        <f>団体登録内容!I68</f>
        <v>0</v>
      </c>
      <c r="K229" s="72">
        <f>団体登録内容!J68</f>
        <v>0</v>
      </c>
      <c r="L229" s="72">
        <f>団体登録内容!K68</f>
        <v>0</v>
      </c>
      <c r="M229" s="72">
        <f>団体登録内容!L68</f>
        <v>0</v>
      </c>
      <c r="N229" s="72">
        <f>団体登録内容!M68</f>
        <v>0</v>
      </c>
      <c r="O229" s="72">
        <f>団体登録内容!N68</f>
        <v>0</v>
      </c>
      <c r="P229" s="72">
        <f>団体登録内容!O68</f>
        <v>0</v>
      </c>
      <c r="Q229" s="72">
        <f>団体登録内容!P68</f>
        <v>0</v>
      </c>
      <c r="R229" s="72" t="str">
        <f>団体登録内容!Q68</f>
        <v/>
      </c>
      <c r="S229" s="72">
        <f>団体登録内容!R68</f>
        <v>0</v>
      </c>
      <c r="T229" s="72">
        <f>団体登録内容!S68</f>
        <v>0</v>
      </c>
      <c r="U229" s="72">
        <f>団体登録内容!T68</f>
        <v>0</v>
      </c>
      <c r="V229" s="72">
        <f>団体登録内容!U68</f>
        <v>0</v>
      </c>
      <c r="W229" s="72">
        <f>団体登録内容!V68</f>
        <v>0</v>
      </c>
      <c r="X229" s="72" t="str">
        <f>団体登録内容!W68</f>
        <v/>
      </c>
      <c r="Y229" s="72">
        <f>団体登録内容!X68</f>
        <v>0</v>
      </c>
      <c r="Z229" s="72">
        <f>団体登録内容!Y68</f>
        <v>0</v>
      </c>
      <c r="AA229" s="72">
        <f>団体登録内容!Z68</f>
        <v>0</v>
      </c>
      <c r="AB229" s="72">
        <f>団体登録内容!AA68</f>
        <v>0</v>
      </c>
      <c r="AC229" s="72">
        <f>団体登録内容!AB68</f>
        <v>0</v>
      </c>
      <c r="AD229" s="72">
        <f>団体登録内容!AC68</f>
        <v>0</v>
      </c>
      <c r="AE229" s="72">
        <f>団体登録内容!AD68</f>
        <v>0</v>
      </c>
      <c r="AF229" s="72">
        <f>団体登録内容!AE68</f>
        <v>0</v>
      </c>
      <c r="AG229" s="72">
        <f>団体登録内容!AF68</f>
        <v>0</v>
      </c>
      <c r="AH229" s="72">
        <f>団体登録内容!AG68</f>
        <v>0</v>
      </c>
      <c r="AI229" s="72">
        <f>団体登録内容!AH68</f>
        <v>0</v>
      </c>
      <c r="AJ229" s="72">
        <f>団体登録内容!AI68</f>
        <v>0</v>
      </c>
      <c r="AK229" s="72">
        <f>団体登録内容!AJ68</f>
        <v>0</v>
      </c>
      <c r="AL229" s="72">
        <f>団体登録内容!AK68</f>
        <v>0</v>
      </c>
      <c r="AM229" s="72">
        <f>団体登録内容!AL68</f>
        <v>0</v>
      </c>
      <c r="AN229" s="72">
        <f>団体登録内容!AM68</f>
        <v>0</v>
      </c>
      <c r="AO229" s="72">
        <f>団体登録内容!AN68</f>
        <v>0</v>
      </c>
      <c r="AP229" s="72">
        <f>団体登録内容!AO68</f>
        <v>0</v>
      </c>
      <c r="AQ229" s="72">
        <f>団体登録内容!AP68</f>
        <v>0</v>
      </c>
      <c r="AR229" s="72">
        <f>団体登録内容!AQ68</f>
        <v>0</v>
      </c>
      <c r="AS229" s="72">
        <f>団体登録内容!AR68</f>
        <v>0</v>
      </c>
      <c r="AT229" s="72" t="e">
        <f>団体登録内容!#REF!</f>
        <v>#REF!</v>
      </c>
      <c r="AU229" s="72" t="e">
        <f>団体登録内容!#REF!</f>
        <v>#REF!</v>
      </c>
      <c r="AV229" s="72" t="e">
        <f>団体登録内容!#REF!</f>
        <v>#REF!</v>
      </c>
      <c r="AW229" s="72" t="e">
        <f>団体登録内容!#REF!</f>
        <v>#REF!</v>
      </c>
      <c r="AX229" s="72" t="e">
        <f>団体登録内容!#REF!</f>
        <v>#REF!</v>
      </c>
      <c r="AY229" s="72" t="e">
        <f>団体登録内容!#REF!</f>
        <v>#REF!</v>
      </c>
      <c r="AZ229" s="72" t="e">
        <f>団体登録内容!#REF!</f>
        <v>#REF!</v>
      </c>
      <c r="BA229" s="72" t="e">
        <f>団体登録内容!#REF!</f>
        <v>#REF!</v>
      </c>
      <c r="BB229" s="72" t="e">
        <f>団体登録内容!#REF!</f>
        <v>#REF!</v>
      </c>
      <c r="BC229" s="72" t="e">
        <f>団体登録内容!#REF!</f>
        <v>#REF!</v>
      </c>
      <c r="BD229" s="72" t="e">
        <f>団体登録内容!#REF!</f>
        <v>#REF!</v>
      </c>
      <c r="BE229" s="72" t="e">
        <f>団体登録内容!#REF!</f>
        <v>#REF!</v>
      </c>
    </row>
    <row r="230" spans="1:57" x14ac:dyDescent="0.15">
      <c r="A230" s="72" t="e">
        <f>団体登録内容!#REF!</f>
        <v>#REF!</v>
      </c>
      <c r="B230" s="72" t="str">
        <f>団体登録内容!A69</f>
        <v/>
      </c>
      <c r="C230" s="72">
        <f>団体登録内容!B69</f>
        <v>0</v>
      </c>
      <c r="D230" s="72">
        <f>団体登録内容!C69</f>
        <v>0</v>
      </c>
      <c r="E230" s="72">
        <f>団体登録内容!D69</f>
        <v>0</v>
      </c>
      <c r="F230" s="72">
        <f>団体登録内容!E69</f>
        <v>0</v>
      </c>
      <c r="G230" s="72">
        <f>団体登録内容!F69</f>
        <v>0</v>
      </c>
      <c r="H230" s="72">
        <f>団体登録内容!G69</f>
        <v>0</v>
      </c>
      <c r="I230" s="72" t="str">
        <f>団体登録内容!H69</f>
        <v/>
      </c>
      <c r="J230" s="72">
        <f>団体登録内容!I69</f>
        <v>0</v>
      </c>
      <c r="K230" s="72">
        <f>団体登録内容!J69</f>
        <v>0</v>
      </c>
      <c r="L230" s="72">
        <f>団体登録内容!K69</f>
        <v>0</v>
      </c>
      <c r="M230" s="72">
        <f>団体登録内容!L69</f>
        <v>0</v>
      </c>
      <c r="N230" s="72">
        <f>団体登録内容!M69</f>
        <v>0</v>
      </c>
      <c r="O230" s="72">
        <f>団体登録内容!N69</f>
        <v>0</v>
      </c>
      <c r="P230" s="72">
        <f>団体登録内容!O69</f>
        <v>0</v>
      </c>
      <c r="Q230" s="72">
        <f>団体登録内容!P69</f>
        <v>0</v>
      </c>
      <c r="R230" s="72" t="str">
        <f>団体登録内容!Q69</f>
        <v/>
      </c>
      <c r="S230" s="72">
        <f>団体登録内容!R69</f>
        <v>0</v>
      </c>
      <c r="T230" s="72">
        <f>団体登録内容!S69</f>
        <v>0</v>
      </c>
      <c r="U230" s="72">
        <f>団体登録内容!T69</f>
        <v>0</v>
      </c>
      <c r="V230" s="72">
        <f>団体登録内容!U69</f>
        <v>0</v>
      </c>
      <c r="W230" s="72">
        <f>団体登録内容!V69</f>
        <v>0</v>
      </c>
      <c r="X230" s="72" t="str">
        <f>団体登録内容!W69</f>
        <v/>
      </c>
      <c r="Y230" s="72">
        <f>団体登録内容!X69</f>
        <v>0</v>
      </c>
      <c r="Z230" s="72">
        <f>団体登録内容!Y69</f>
        <v>0</v>
      </c>
      <c r="AA230" s="72">
        <f>団体登録内容!Z69</f>
        <v>0</v>
      </c>
      <c r="AB230" s="72">
        <f>団体登録内容!AA69</f>
        <v>0</v>
      </c>
      <c r="AC230" s="72">
        <f>団体登録内容!AB69</f>
        <v>0</v>
      </c>
      <c r="AD230" s="72">
        <f>団体登録内容!AC69</f>
        <v>0</v>
      </c>
      <c r="AE230" s="72">
        <f>団体登録内容!AD69</f>
        <v>0</v>
      </c>
      <c r="AF230" s="72">
        <f>団体登録内容!AE69</f>
        <v>0</v>
      </c>
      <c r="AG230" s="72">
        <f>団体登録内容!AF69</f>
        <v>0</v>
      </c>
      <c r="AH230" s="72">
        <f>団体登録内容!AG69</f>
        <v>0</v>
      </c>
      <c r="AI230" s="72">
        <f>団体登録内容!AH69</f>
        <v>0</v>
      </c>
      <c r="AJ230" s="72">
        <f>団体登録内容!AI69</f>
        <v>0</v>
      </c>
      <c r="AK230" s="72">
        <f>団体登録内容!AJ69</f>
        <v>0</v>
      </c>
      <c r="AL230" s="72">
        <f>団体登録内容!AK69</f>
        <v>0</v>
      </c>
      <c r="AM230" s="72">
        <f>団体登録内容!AL69</f>
        <v>0</v>
      </c>
      <c r="AN230" s="72">
        <f>団体登録内容!AM69</f>
        <v>0</v>
      </c>
      <c r="AO230" s="72">
        <f>団体登録内容!AN69</f>
        <v>0</v>
      </c>
      <c r="AP230" s="72">
        <f>団体登録内容!AO69</f>
        <v>0</v>
      </c>
      <c r="AQ230" s="72">
        <f>団体登録内容!AP69</f>
        <v>0</v>
      </c>
      <c r="AR230" s="72">
        <f>団体登録内容!AQ69</f>
        <v>0</v>
      </c>
      <c r="AS230" s="72">
        <f>団体登録内容!AR69</f>
        <v>0</v>
      </c>
      <c r="AT230" s="72" t="e">
        <f>団体登録内容!#REF!</f>
        <v>#REF!</v>
      </c>
      <c r="AU230" s="72" t="e">
        <f>団体登録内容!#REF!</f>
        <v>#REF!</v>
      </c>
      <c r="AV230" s="72" t="e">
        <f>団体登録内容!#REF!</f>
        <v>#REF!</v>
      </c>
      <c r="AW230" s="72" t="e">
        <f>団体登録内容!#REF!</f>
        <v>#REF!</v>
      </c>
      <c r="AX230" s="72" t="e">
        <f>団体登録内容!#REF!</f>
        <v>#REF!</v>
      </c>
      <c r="AY230" s="72" t="e">
        <f>団体登録内容!#REF!</f>
        <v>#REF!</v>
      </c>
      <c r="AZ230" s="72" t="e">
        <f>団体登録内容!#REF!</f>
        <v>#REF!</v>
      </c>
      <c r="BA230" s="72" t="e">
        <f>団体登録内容!#REF!</f>
        <v>#REF!</v>
      </c>
      <c r="BB230" s="72" t="e">
        <f>団体登録内容!#REF!</f>
        <v>#REF!</v>
      </c>
      <c r="BC230" s="72" t="e">
        <f>団体登録内容!#REF!</f>
        <v>#REF!</v>
      </c>
      <c r="BD230" s="72" t="e">
        <f>団体登録内容!#REF!</f>
        <v>#REF!</v>
      </c>
      <c r="BE230" s="72" t="e">
        <f>団体登録内容!#REF!</f>
        <v>#REF!</v>
      </c>
    </row>
    <row r="231" spans="1:57" x14ac:dyDescent="0.15">
      <c r="A231" s="72" t="e">
        <f>団体登録内容!#REF!</f>
        <v>#REF!</v>
      </c>
      <c r="B231" s="72" t="str">
        <f>団体登録内容!A70</f>
        <v/>
      </c>
      <c r="C231" s="72">
        <f>団体登録内容!B70</f>
        <v>0</v>
      </c>
      <c r="D231" s="72">
        <f>団体登録内容!C70</f>
        <v>0</v>
      </c>
      <c r="E231" s="72">
        <f>団体登録内容!D70</f>
        <v>0</v>
      </c>
      <c r="F231" s="72">
        <f>団体登録内容!E70</f>
        <v>0</v>
      </c>
      <c r="G231" s="72">
        <f>団体登録内容!F70</f>
        <v>0</v>
      </c>
      <c r="H231" s="72">
        <f>団体登録内容!G70</f>
        <v>0</v>
      </c>
      <c r="I231" s="72" t="str">
        <f>団体登録内容!H70</f>
        <v/>
      </c>
      <c r="J231" s="72">
        <f>団体登録内容!I70</f>
        <v>0</v>
      </c>
      <c r="K231" s="72">
        <f>団体登録内容!J70</f>
        <v>0</v>
      </c>
      <c r="L231" s="72">
        <f>団体登録内容!K70</f>
        <v>0</v>
      </c>
      <c r="M231" s="72">
        <f>団体登録内容!L70</f>
        <v>0</v>
      </c>
      <c r="N231" s="72">
        <f>団体登録内容!M70</f>
        <v>0</v>
      </c>
      <c r="O231" s="72">
        <f>団体登録内容!N70</f>
        <v>0</v>
      </c>
      <c r="P231" s="72">
        <f>団体登録内容!O70</f>
        <v>0</v>
      </c>
      <c r="Q231" s="72">
        <f>団体登録内容!P70</f>
        <v>0</v>
      </c>
      <c r="R231" s="72" t="str">
        <f>団体登録内容!Q70</f>
        <v/>
      </c>
      <c r="S231" s="72">
        <f>団体登録内容!R70</f>
        <v>0</v>
      </c>
      <c r="T231" s="72">
        <f>団体登録内容!S70</f>
        <v>0</v>
      </c>
      <c r="U231" s="72">
        <f>団体登録内容!T70</f>
        <v>0</v>
      </c>
      <c r="V231" s="72">
        <f>団体登録内容!U70</f>
        <v>0</v>
      </c>
      <c r="W231" s="72">
        <f>団体登録内容!V70</f>
        <v>0</v>
      </c>
      <c r="X231" s="72" t="str">
        <f>団体登録内容!W70</f>
        <v/>
      </c>
      <c r="Y231" s="72">
        <f>団体登録内容!X70</f>
        <v>0</v>
      </c>
      <c r="Z231" s="72">
        <f>団体登録内容!Y70</f>
        <v>0</v>
      </c>
      <c r="AA231" s="72">
        <f>団体登録内容!Z70</f>
        <v>0</v>
      </c>
      <c r="AB231" s="72">
        <f>団体登録内容!AA70</f>
        <v>0</v>
      </c>
      <c r="AC231" s="72">
        <f>団体登録内容!AB70</f>
        <v>0</v>
      </c>
      <c r="AD231" s="72">
        <f>団体登録内容!AC70</f>
        <v>0</v>
      </c>
      <c r="AE231" s="72">
        <f>団体登録内容!AD70</f>
        <v>0</v>
      </c>
      <c r="AF231" s="72">
        <f>団体登録内容!AE70</f>
        <v>0</v>
      </c>
      <c r="AG231" s="72">
        <f>団体登録内容!AF70</f>
        <v>0</v>
      </c>
      <c r="AH231" s="72">
        <f>団体登録内容!AG70</f>
        <v>0</v>
      </c>
      <c r="AI231" s="72">
        <f>団体登録内容!AH70</f>
        <v>0</v>
      </c>
      <c r="AJ231" s="72">
        <f>団体登録内容!AI70</f>
        <v>0</v>
      </c>
      <c r="AK231" s="72">
        <f>団体登録内容!AJ70</f>
        <v>0</v>
      </c>
      <c r="AL231" s="72">
        <f>団体登録内容!AK70</f>
        <v>0</v>
      </c>
      <c r="AM231" s="72">
        <f>団体登録内容!AL70</f>
        <v>0</v>
      </c>
      <c r="AN231" s="72">
        <f>団体登録内容!AM70</f>
        <v>0</v>
      </c>
      <c r="AO231" s="72">
        <f>団体登録内容!AN70</f>
        <v>0</v>
      </c>
      <c r="AP231" s="72">
        <f>団体登録内容!AO70</f>
        <v>0</v>
      </c>
      <c r="AQ231" s="72">
        <f>団体登録内容!AP70</f>
        <v>0</v>
      </c>
      <c r="AR231" s="72">
        <f>団体登録内容!AQ70</f>
        <v>0</v>
      </c>
      <c r="AS231" s="72">
        <f>団体登録内容!AR70</f>
        <v>0</v>
      </c>
      <c r="AT231" s="72" t="e">
        <f>団体登録内容!#REF!</f>
        <v>#REF!</v>
      </c>
      <c r="AU231" s="72" t="e">
        <f>団体登録内容!#REF!</f>
        <v>#REF!</v>
      </c>
      <c r="AV231" s="72" t="e">
        <f>団体登録内容!#REF!</f>
        <v>#REF!</v>
      </c>
      <c r="AW231" s="72" t="e">
        <f>団体登録内容!#REF!</f>
        <v>#REF!</v>
      </c>
      <c r="AX231" s="72" t="e">
        <f>団体登録内容!#REF!</f>
        <v>#REF!</v>
      </c>
      <c r="AY231" s="72" t="e">
        <f>団体登録内容!#REF!</f>
        <v>#REF!</v>
      </c>
      <c r="AZ231" s="72" t="e">
        <f>団体登録内容!#REF!</f>
        <v>#REF!</v>
      </c>
      <c r="BA231" s="72" t="e">
        <f>団体登録内容!#REF!</f>
        <v>#REF!</v>
      </c>
      <c r="BB231" s="72" t="e">
        <f>団体登録内容!#REF!</f>
        <v>#REF!</v>
      </c>
      <c r="BC231" s="72" t="e">
        <f>団体登録内容!#REF!</f>
        <v>#REF!</v>
      </c>
      <c r="BD231" s="72" t="e">
        <f>団体登録内容!#REF!</f>
        <v>#REF!</v>
      </c>
      <c r="BE231" s="72" t="e">
        <f>団体登録内容!#REF!</f>
        <v>#REF!</v>
      </c>
    </row>
    <row r="232" spans="1:57" x14ac:dyDescent="0.15">
      <c r="A232" s="72" t="e">
        <f>団体登録内容!#REF!</f>
        <v>#REF!</v>
      </c>
      <c r="B232" s="72" t="str">
        <f>団体登録内容!A71</f>
        <v/>
      </c>
      <c r="C232" s="72">
        <f>団体登録内容!B71</f>
        <v>0</v>
      </c>
      <c r="D232" s="72">
        <f>団体登録内容!C71</f>
        <v>0</v>
      </c>
      <c r="E232" s="72">
        <f>団体登録内容!D71</f>
        <v>0</v>
      </c>
      <c r="F232" s="72">
        <f>団体登録内容!E71</f>
        <v>0</v>
      </c>
      <c r="G232" s="72">
        <f>団体登録内容!F71</f>
        <v>0</v>
      </c>
      <c r="H232" s="72">
        <f>団体登録内容!G71</f>
        <v>0</v>
      </c>
      <c r="I232" s="72" t="str">
        <f>団体登録内容!H71</f>
        <v/>
      </c>
      <c r="J232" s="72">
        <f>団体登録内容!I71</f>
        <v>0</v>
      </c>
      <c r="K232" s="72">
        <f>団体登録内容!J71</f>
        <v>0</v>
      </c>
      <c r="L232" s="72">
        <f>団体登録内容!K71</f>
        <v>0</v>
      </c>
      <c r="M232" s="72">
        <f>団体登録内容!L71</f>
        <v>0</v>
      </c>
      <c r="N232" s="72">
        <f>団体登録内容!M71</f>
        <v>0</v>
      </c>
      <c r="O232" s="72">
        <f>団体登録内容!N71</f>
        <v>0</v>
      </c>
      <c r="P232" s="72">
        <f>団体登録内容!O71</f>
        <v>0</v>
      </c>
      <c r="Q232" s="72">
        <f>団体登録内容!P71</f>
        <v>0</v>
      </c>
      <c r="R232" s="72" t="str">
        <f>団体登録内容!Q71</f>
        <v/>
      </c>
      <c r="S232" s="72">
        <f>団体登録内容!R71</f>
        <v>0</v>
      </c>
      <c r="T232" s="72">
        <f>団体登録内容!S71</f>
        <v>0</v>
      </c>
      <c r="U232" s="72">
        <f>団体登録内容!T71</f>
        <v>0</v>
      </c>
      <c r="V232" s="72">
        <f>団体登録内容!U71</f>
        <v>0</v>
      </c>
      <c r="W232" s="72">
        <f>団体登録内容!V71</f>
        <v>0</v>
      </c>
      <c r="X232" s="72" t="str">
        <f>団体登録内容!W71</f>
        <v/>
      </c>
      <c r="Y232" s="72">
        <f>団体登録内容!X71</f>
        <v>0</v>
      </c>
      <c r="Z232" s="72">
        <f>団体登録内容!Y71</f>
        <v>0</v>
      </c>
      <c r="AA232" s="72">
        <f>団体登録内容!Z71</f>
        <v>0</v>
      </c>
      <c r="AB232" s="72">
        <f>団体登録内容!AA71</f>
        <v>0</v>
      </c>
      <c r="AC232" s="72">
        <f>団体登録内容!AB71</f>
        <v>0</v>
      </c>
      <c r="AD232" s="72">
        <f>団体登録内容!AC71</f>
        <v>0</v>
      </c>
      <c r="AE232" s="72">
        <f>団体登録内容!AD71</f>
        <v>0</v>
      </c>
      <c r="AF232" s="72">
        <f>団体登録内容!AE71</f>
        <v>0</v>
      </c>
      <c r="AG232" s="72">
        <f>団体登録内容!AF71</f>
        <v>0</v>
      </c>
      <c r="AH232" s="72">
        <f>団体登録内容!AG71</f>
        <v>0</v>
      </c>
      <c r="AI232" s="72">
        <f>団体登録内容!AH71</f>
        <v>0</v>
      </c>
      <c r="AJ232" s="72">
        <f>団体登録内容!AI71</f>
        <v>0</v>
      </c>
      <c r="AK232" s="72">
        <f>団体登録内容!AJ71</f>
        <v>0</v>
      </c>
      <c r="AL232" s="72">
        <f>団体登録内容!AK71</f>
        <v>0</v>
      </c>
      <c r="AM232" s="72">
        <f>団体登録内容!AL71</f>
        <v>0</v>
      </c>
      <c r="AN232" s="72">
        <f>団体登録内容!AM71</f>
        <v>0</v>
      </c>
      <c r="AO232" s="72">
        <f>団体登録内容!AN71</f>
        <v>0</v>
      </c>
      <c r="AP232" s="72">
        <f>団体登録内容!AO71</f>
        <v>0</v>
      </c>
      <c r="AQ232" s="72">
        <f>団体登録内容!AP71</f>
        <v>0</v>
      </c>
      <c r="AR232" s="72">
        <f>団体登録内容!AQ71</f>
        <v>0</v>
      </c>
      <c r="AS232" s="72">
        <f>団体登録内容!AR71</f>
        <v>0</v>
      </c>
      <c r="AT232" s="72" t="e">
        <f>団体登録内容!#REF!</f>
        <v>#REF!</v>
      </c>
      <c r="AU232" s="72" t="e">
        <f>団体登録内容!#REF!</f>
        <v>#REF!</v>
      </c>
      <c r="AV232" s="72" t="e">
        <f>団体登録内容!#REF!</f>
        <v>#REF!</v>
      </c>
      <c r="AW232" s="72" t="e">
        <f>団体登録内容!#REF!</f>
        <v>#REF!</v>
      </c>
      <c r="AX232" s="72" t="e">
        <f>団体登録内容!#REF!</f>
        <v>#REF!</v>
      </c>
      <c r="AY232" s="72" t="e">
        <f>団体登録内容!#REF!</f>
        <v>#REF!</v>
      </c>
      <c r="AZ232" s="72" t="e">
        <f>団体登録内容!#REF!</f>
        <v>#REF!</v>
      </c>
      <c r="BA232" s="72" t="e">
        <f>団体登録内容!#REF!</f>
        <v>#REF!</v>
      </c>
      <c r="BB232" s="72" t="e">
        <f>団体登録内容!#REF!</f>
        <v>#REF!</v>
      </c>
      <c r="BC232" s="72" t="e">
        <f>団体登録内容!#REF!</f>
        <v>#REF!</v>
      </c>
      <c r="BD232" s="72" t="e">
        <f>団体登録内容!#REF!</f>
        <v>#REF!</v>
      </c>
      <c r="BE232" s="72" t="e">
        <f>団体登録内容!#REF!</f>
        <v>#REF!</v>
      </c>
    </row>
    <row r="233" spans="1:57" x14ac:dyDescent="0.15">
      <c r="A233" s="72" t="e">
        <f>団体登録内容!#REF!</f>
        <v>#REF!</v>
      </c>
      <c r="B233" s="72" t="str">
        <f>団体登録内容!A72</f>
        <v/>
      </c>
      <c r="C233" s="72">
        <f>団体登録内容!B72</f>
        <v>0</v>
      </c>
      <c r="D233" s="72">
        <f>団体登録内容!C72</f>
        <v>0</v>
      </c>
      <c r="E233" s="72">
        <f>団体登録内容!D72</f>
        <v>0</v>
      </c>
      <c r="F233" s="72">
        <f>団体登録内容!E72</f>
        <v>0</v>
      </c>
      <c r="G233" s="72">
        <f>団体登録内容!F72</f>
        <v>0</v>
      </c>
      <c r="H233" s="72">
        <f>団体登録内容!G72</f>
        <v>0</v>
      </c>
      <c r="I233" s="72" t="str">
        <f>団体登録内容!H72</f>
        <v/>
      </c>
      <c r="J233" s="72">
        <f>団体登録内容!I72</f>
        <v>0</v>
      </c>
      <c r="K233" s="72">
        <f>団体登録内容!J72</f>
        <v>0</v>
      </c>
      <c r="L233" s="72">
        <f>団体登録内容!K72</f>
        <v>0</v>
      </c>
      <c r="M233" s="72">
        <f>団体登録内容!L72</f>
        <v>0</v>
      </c>
      <c r="N233" s="72">
        <f>団体登録内容!M72</f>
        <v>0</v>
      </c>
      <c r="O233" s="72">
        <f>団体登録内容!N72</f>
        <v>0</v>
      </c>
      <c r="P233" s="72">
        <f>団体登録内容!O72</f>
        <v>0</v>
      </c>
      <c r="Q233" s="72">
        <f>団体登録内容!P72</f>
        <v>0</v>
      </c>
      <c r="R233" s="72" t="str">
        <f>団体登録内容!Q72</f>
        <v/>
      </c>
      <c r="S233" s="72">
        <f>団体登録内容!R72</f>
        <v>0</v>
      </c>
      <c r="T233" s="72">
        <f>団体登録内容!S72</f>
        <v>0</v>
      </c>
      <c r="U233" s="72">
        <f>団体登録内容!T72</f>
        <v>0</v>
      </c>
      <c r="V233" s="72">
        <f>団体登録内容!U72</f>
        <v>0</v>
      </c>
      <c r="W233" s="72">
        <f>団体登録内容!V72</f>
        <v>0</v>
      </c>
      <c r="X233" s="72" t="str">
        <f>団体登録内容!W72</f>
        <v/>
      </c>
      <c r="Y233" s="72">
        <f>団体登録内容!X72</f>
        <v>0</v>
      </c>
      <c r="Z233" s="72">
        <f>団体登録内容!Y72</f>
        <v>0</v>
      </c>
      <c r="AA233" s="72">
        <f>団体登録内容!Z72</f>
        <v>0</v>
      </c>
      <c r="AB233" s="72">
        <f>団体登録内容!AA72</f>
        <v>0</v>
      </c>
      <c r="AC233" s="72">
        <f>団体登録内容!AB72</f>
        <v>0</v>
      </c>
      <c r="AD233" s="72">
        <f>団体登録内容!AC72</f>
        <v>0</v>
      </c>
      <c r="AE233" s="72">
        <f>団体登録内容!AD72</f>
        <v>0</v>
      </c>
      <c r="AF233" s="72">
        <f>団体登録内容!AE72</f>
        <v>0</v>
      </c>
      <c r="AG233" s="72">
        <f>団体登録内容!AF72</f>
        <v>0</v>
      </c>
      <c r="AH233" s="72">
        <f>団体登録内容!AG72</f>
        <v>0</v>
      </c>
      <c r="AI233" s="72">
        <f>団体登録内容!AH72</f>
        <v>0</v>
      </c>
      <c r="AJ233" s="72">
        <f>団体登録内容!AI72</f>
        <v>0</v>
      </c>
      <c r="AK233" s="72">
        <f>団体登録内容!AJ72</f>
        <v>0</v>
      </c>
      <c r="AL233" s="72">
        <f>団体登録内容!AK72</f>
        <v>0</v>
      </c>
      <c r="AM233" s="72">
        <f>団体登録内容!AL72</f>
        <v>0</v>
      </c>
      <c r="AN233" s="72">
        <f>団体登録内容!AM72</f>
        <v>0</v>
      </c>
      <c r="AO233" s="72">
        <f>団体登録内容!AN72</f>
        <v>0</v>
      </c>
      <c r="AP233" s="72">
        <f>団体登録内容!AO72</f>
        <v>0</v>
      </c>
      <c r="AQ233" s="72">
        <f>団体登録内容!AP72</f>
        <v>0</v>
      </c>
      <c r="AR233" s="72">
        <f>団体登録内容!AQ72</f>
        <v>0</v>
      </c>
      <c r="AS233" s="72">
        <f>団体登録内容!AR72</f>
        <v>0</v>
      </c>
      <c r="AT233" s="72" t="e">
        <f>団体登録内容!#REF!</f>
        <v>#REF!</v>
      </c>
      <c r="AU233" s="72" t="e">
        <f>団体登録内容!#REF!</f>
        <v>#REF!</v>
      </c>
      <c r="AV233" s="72" t="e">
        <f>団体登録内容!#REF!</f>
        <v>#REF!</v>
      </c>
      <c r="AW233" s="72" t="e">
        <f>団体登録内容!#REF!</f>
        <v>#REF!</v>
      </c>
      <c r="AX233" s="72" t="e">
        <f>団体登録内容!#REF!</f>
        <v>#REF!</v>
      </c>
      <c r="AY233" s="72" t="e">
        <f>団体登録内容!#REF!</f>
        <v>#REF!</v>
      </c>
      <c r="AZ233" s="72" t="e">
        <f>団体登録内容!#REF!</f>
        <v>#REF!</v>
      </c>
      <c r="BA233" s="72" t="e">
        <f>団体登録内容!#REF!</f>
        <v>#REF!</v>
      </c>
      <c r="BB233" s="72" t="e">
        <f>団体登録内容!#REF!</f>
        <v>#REF!</v>
      </c>
      <c r="BC233" s="72" t="e">
        <f>団体登録内容!#REF!</f>
        <v>#REF!</v>
      </c>
      <c r="BD233" s="72" t="e">
        <f>団体登録内容!#REF!</f>
        <v>#REF!</v>
      </c>
      <c r="BE233" s="72" t="e">
        <f>団体登録内容!#REF!</f>
        <v>#REF!</v>
      </c>
    </row>
    <row r="234" spans="1:57" x14ac:dyDescent="0.15">
      <c r="A234" s="72" t="e">
        <f>団体登録内容!#REF!</f>
        <v>#REF!</v>
      </c>
      <c r="B234" s="72" t="str">
        <f>団体登録内容!A73</f>
        <v/>
      </c>
      <c r="C234" s="72">
        <f>団体登録内容!B73</f>
        <v>0</v>
      </c>
      <c r="D234" s="72">
        <f>団体登録内容!C73</f>
        <v>0</v>
      </c>
      <c r="E234" s="72">
        <f>団体登録内容!D73</f>
        <v>0</v>
      </c>
      <c r="F234" s="72">
        <f>団体登録内容!E73</f>
        <v>0</v>
      </c>
      <c r="G234" s="72">
        <f>団体登録内容!F73</f>
        <v>0</v>
      </c>
      <c r="H234" s="72">
        <f>団体登録内容!G73</f>
        <v>0</v>
      </c>
      <c r="I234" s="72" t="str">
        <f>団体登録内容!H73</f>
        <v/>
      </c>
      <c r="J234" s="72">
        <f>団体登録内容!I73</f>
        <v>0</v>
      </c>
      <c r="K234" s="72">
        <f>団体登録内容!J73</f>
        <v>0</v>
      </c>
      <c r="L234" s="72">
        <f>団体登録内容!K73</f>
        <v>0</v>
      </c>
      <c r="M234" s="72">
        <f>団体登録内容!L73</f>
        <v>0</v>
      </c>
      <c r="N234" s="72">
        <f>団体登録内容!M73</f>
        <v>0</v>
      </c>
      <c r="O234" s="72">
        <f>団体登録内容!N73</f>
        <v>0</v>
      </c>
      <c r="P234" s="72">
        <f>団体登録内容!O73</f>
        <v>0</v>
      </c>
      <c r="Q234" s="72">
        <f>団体登録内容!P73</f>
        <v>0</v>
      </c>
      <c r="R234" s="72" t="str">
        <f>団体登録内容!Q73</f>
        <v/>
      </c>
      <c r="S234" s="72">
        <f>団体登録内容!R73</f>
        <v>0</v>
      </c>
      <c r="T234" s="72">
        <f>団体登録内容!S73</f>
        <v>0</v>
      </c>
      <c r="U234" s="72">
        <f>団体登録内容!T73</f>
        <v>0</v>
      </c>
      <c r="V234" s="72">
        <f>団体登録内容!U73</f>
        <v>0</v>
      </c>
      <c r="W234" s="72">
        <f>団体登録内容!V73</f>
        <v>0</v>
      </c>
      <c r="X234" s="72" t="str">
        <f>団体登録内容!W73</f>
        <v/>
      </c>
      <c r="Y234" s="72">
        <f>団体登録内容!X73</f>
        <v>0</v>
      </c>
      <c r="Z234" s="72">
        <f>団体登録内容!Y73</f>
        <v>0</v>
      </c>
      <c r="AA234" s="72">
        <f>団体登録内容!Z73</f>
        <v>0</v>
      </c>
      <c r="AB234" s="72">
        <f>団体登録内容!AA73</f>
        <v>0</v>
      </c>
      <c r="AC234" s="72">
        <f>団体登録内容!AB73</f>
        <v>0</v>
      </c>
      <c r="AD234" s="72">
        <f>団体登録内容!AC73</f>
        <v>0</v>
      </c>
      <c r="AE234" s="72">
        <f>団体登録内容!AD73</f>
        <v>0</v>
      </c>
      <c r="AF234" s="72">
        <f>団体登録内容!AE73</f>
        <v>0</v>
      </c>
      <c r="AG234" s="72">
        <f>団体登録内容!AF73</f>
        <v>0</v>
      </c>
      <c r="AH234" s="72">
        <f>団体登録内容!AG73</f>
        <v>0</v>
      </c>
      <c r="AI234" s="72">
        <f>団体登録内容!AH73</f>
        <v>0</v>
      </c>
      <c r="AJ234" s="72">
        <f>団体登録内容!AI73</f>
        <v>0</v>
      </c>
      <c r="AK234" s="72">
        <f>団体登録内容!AJ73</f>
        <v>0</v>
      </c>
      <c r="AL234" s="72">
        <f>団体登録内容!AK73</f>
        <v>0</v>
      </c>
      <c r="AM234" s="72">
        <f>団体登録内容!AL73</f>
        <v>0</v>
      </c>
      <c r="AN234" s="72">
        <f>団体登録内容!AM73</f>
        <v>0</v>
      </c>
      <c r="AO234" s="72">
        <f>団体登録内容!AN73</f>
        <v>0</v>
      </c>
      <c r="AP234" s="72">
        <f>団体登録内容!AO73</f>
        <v>0</v>
      </c>
      <c r="AQ234" s="72">
        <f>団体登録内容!AP73</f>
        <v>0</v>
      </c>
      <c r="AR234" s="72">
        <f>団体登録内容!AQ73</f>
        <v>0</v>
      </c>
      <c r="AS234" s="72">
        <f>団体登録内容!AR73</f>
        <v>0</v>
      </c>
      <c r="AT234" s="72" t="e">
        <f>団体登録内容!#REF!</f>
        <v>#REF!</v>
      </c>
      <c r="AU234" s="72" t="e">
        <f>団体登録内容!#REF!</f>
        <v>#REF!</v>
      </c>
      <c r="AV234" s="72" t="e">
        <f>団体登録内容!#REF!</f>
        <v>#REF!</v>
      </c>
      <c r="AW234" s="72" t="e">
        <f>団体登録内容!#REF!</f>
        <v>#REF!</v>
      </c>
      <c r="AX234" s="72" t="e">
        <f>団体登録内容!#REF!</f>
        <v>#REF!</v>
      </c>
      <c r="AY234" s="72" t="e">
        <f>団体登録内容!#REF!</f>
        <v>#REF!</v>
      </c>
      <c r="AZ234" s="72" t="e">
        <f>団体登録内容!#REF!</f>
        <v>#REF!</v>
      </c>
      <c r="BA234" s="72" t="e">
        <f>団体登録内容!#REF!</f>
        <v>#REF!</v>
      </c>
      <c r="BB234" s="72" t="e">
        <f>団体登録内容!#REF!</f>
        <v>#REF!</v>
      </c>
      <c r="BC234" s="72" t="e">
        <f>団体登録内容!#REF!</f>
        <v>#REF!</v>
      </c>
      <c r="BD234" s="72" t="e">
        <f>団体登録内容!#REF!</f>
        <v>#REF!</v>
      </c>
      <c r="BE234" s="72" t="e">
        <f>団体登録内容!#REF!</f>
        <v>#REF!</v>
      </c>
    </row>
    <row r="235" spans="1:57" x14ac:dyDescent="0.15">
      <c r="A235" s="72" t="e">
        <f>団体登録内容!#REF!</f>
        <v>#REF!</v>
      </c>
      <c r="B235" s="72" t="str">
        <f>団体登録内容!A74</f>
        <v/>
      </c>
      <c r="C235" s="72">
        <f>団体登録内容!B74</f>
        <v>0</v>
      </c>
      <c r="D235" s="72">
        <f>団体登録内容!C74</f>
        <v>0</v>
      </c>
      <c r="E235" s="72">
        <f>団体登録内容!D74</f>
        <v>0</v>
      </c>
      <c r="F235" s="72">
        <f>団体登録内容!E74</f>
        <v>0</v>
      </c>
      <c r="G235" s="72">
        <f>団体登録内容!F74</f>
        <v>0</v>
      </c>
      <c r="H235" s="72">
        <f>団体登録内容!G74</f>
        <v>0</v>
      </c>
      <c r="I235" s="72" t="str">
        <f>団体登録内容!H74</f>
        <v/>
      </c>
      <c r="J235" s="72">
        <f>団体登録内容!I74</f>
        <v>0</v>
      </c>
      <c r="K235" s="72">
        <f>団体登録内容!J74</f>
        <v>0</v>
      </c>
      <c r="L235" s="72">
        <f>団体登録内容!K74</f>
        <v>0</v>
      </c>
      <c r="M235" s="72">
        <f>団体登録内容!L74</f>
        <v>0</v>
      </c>
      <c r="N235" s="72">
        <f>団体登録内容!M74</f>
        <v>0</v>
      </c>
      <c r="O235" s="72">
        <f>団体登録内容!N74</f>
        <v>0</v>
      </c>
      <c r="P235" s="72">
        <f>団体登録内容!O74</f>
        <v>0</v>
      </c>
      <c r="Q235" s="72">
        <f>団体登録内容!P74</f>
        <v>0</v>
      </c>
      <c r="R235" s="72" t="str">
        <f>団体登録内容!Q74</f>
        <v/>
      </c>
      <c r="S235" s="72">
        <f>団体登録内容!R74</f>
        <v>0</v>
      </c>
      <c r="T235" s="72">
        <f>団体登録内容!S74</f>
        <v>0</v>
      </c>
      <c r="U235" s="72">
        <f>団体登録内容!T74</f>
        <v>0</v>
      </c>
      <c r="V235" s="72">
        <f>団体登録内容!U74</f>
        <v>0</v>
      </c>
      <c r="W235" s="72">
        <f>団体登録内容!V74</f>
        <v>0</v>
      </c>
      <c r="X235" s="72" t="str">
        <f>団体登録内容!W74</f>
        <v/>
      </c>
      <c r="Y235" s="72">
        <f>団体登録内容!X74</f>
        <v>0</v>
      </c>
      <c r="Z235" s="72">
        <f>団体登録内容!Y74</f>
        <v>0</v>
      </c>
      <c r="AA235" s="72">
        <f>団体登録内容!Z74</f>
        <v>0</v>
      </c>
      <c r="AB235" s="72">
        <f>団体登録内容!AA74</f>
        <v>0</v>
      </c>
      <c r="AC235" s="72">
        <f>団体登録内容!AB74</f>
        <v>0</v>
      </c>
      <c r="AD235" s="72">
        <f>団体登録内容!AC74</f>
        <v>0</v>
      </c>
      <c r="AE235" s="72">
        <f>団体登録内容!AD74</f>
        <v>0</v>
      </c>
      <c r="AF235" s="72">
        <f>団体登録内容!AE74</f>
        <v>0</v>
      </c>
      <c r="AG235" s="72">
        <f>団体登録内容!AF74</f>
        <v>0</v>
      </c>
      <c r="AH235" s="72">
        <f>団体登録内容!AG74</f>
        <v>0</v>
      </c>
      <c r="AI235" s="72">
        <f>団体登録内容!AH74</f>
        <v>0</v>
      </c>
      <c r="AJ235" s="72">
        <f>団体登録内容!AI74</f>
        <v>0</v>
      </c>
      <c r="AK235" s="72">
        <f>団体登録内容!AJ74</f>
        <v>0</v>
      </c>
      <c r="AL235" s="72">
        <f>団体登録内容!AK74</f>
        <v>0</v>
      </c>
      <c r="AM235" s="72">
        <f>団体登録内容!AL74</f>
        <v>0</v>
      </c>
      <c r="AN235" s="72">
        <f>団体登録内容!AM74</f>
        <v>0</v>
      </c>
      <c r="AO235" s="72">
        <f>団体登録内容!AN74</f>
        <v>0</v>
      </c>
      <c r="AP235" s="72">
        <f>団体登録内容!AO74</f>
        <v>0</v>
      </c>
      <c r="AQ235" s="72">
        <f>団体登録内容!AP74</f>
        <v>0</v>
      </c>
      <c r="AR235" s="72">
        <f>団体登録内容!AQ74</f>
        <v>0</v>
      </c>
      <c r="AS235" s="72">
        <f>団体登録内容!AR74</f>
        <v>0</v>
      </c>
      <c r="AT235" s="72" t="e">
        <f>団体登録内容!#REF!</f>
        <v>#REF!</v>
      </c>
      <c r="AU235" s="72" t="e">
        <f>団体登録内容!#REF!</f>
        <v>#REF!</v>
      </c>
      <c r="AV235" s="72" t="e">
        <f>団体登録内容!#REF!</f>
        <v>#REF!</v>
      </c>
      <c r="AW235" s="72" t="e">
        <f>団体登録内容!#REF!</f>
        <v>#REF!</v>
      </c>
      <c r="AX235" s="72" t="e">
        <f>団体登録内容!#REF!</f>
        <v>#REF!</v>
      </c>
      <c r="AY235" s="72" t="e">
        <f>団体登録内容!#REF!</f>
        <v>#REF!</v>
      </c>
      <c r="AZ235" s="72" t="e">
        <f>団体登録内容!#REF!</f>
        <v>#REF!</v>
      </c>
      <c r="BA235" s="72" t="e">
        <f>団体登録内容!#REF!</f>
        <v>#REF!</v>
      </c>
      <c r="BB235" s="72" t="e">
        <f>団体登録内容!#REF!</f>
        <v>#REF!</v>
      </c>
      <c r="BC235" s="72" t="e">
        <f>団体登録内容!#REF!</f>
        <v>#REF!</v>
      </c>
      <c r="BD235" s="72" t="e">
        <f>団体登録内容!#REF!</f>
        <v>#REF!</v>
      </c>
      <c r="BE235" s="72" t="e">
        <f>団体登録内容!#REF!</f>
        <v>#REF!</v>
      </c>
    </row>
    <row r="236" spans="1:57" x14ac:dyDescent="0.15">
      <c r="A236" s="72" t="e">
        <f>団体登録内容!#REF!</f>
        <v>#REF!</v>
      </c>
      <c r="B236" s="72" t="str">
        <f>団体登録内容!A75</f>
        <v/>
      </c>
      <c r="C236" s="72">
        <f>団体登録内容!B75</f>
        <v>0</v>
      </c>
      <c r="D236" s="72">
        <f>団体登録内容!C75</f>
        <v>0</v>
      </c>
      <c r="E236" s="72">
        <f>団体登録内容!D75</f>
        <v>0</v>
      </c>
      <c r="F236" s="72">
        <f>団体登録内容!E75</f>
        <v>0</v>
      </c>
      <c r="G236" s="72">
        <f>団体登録内容!F75</f>
        <v>0</v>
      </c>
      <c r="H236" s="72">
        <f>団体登録内容!G75</f>
        <v>0</v>
      </c>
      <c r="I236" s="72" t="str">
        <f>団体登録内容!H75</f>
        <v/>
      </c>
      <c r="J236" s="72">
        <f>団体登録内容!I75</f>
        <v>0</v>
      </c>
      <c r="K236" s="72">
        <f>団体登録内容!J75</f>
        <v>0</v>
      </c>
      <c r="L236" s="72">
        <f>団体登録内容!K75</f>
        <v>0</v>
      </c>
      <c r="M236" s="72">
        <f>団体登録内容!L75</f>
        <v>0</v>
      </c>
      <c r="N236" s="72">
        <f>団体登録内容!M75</f>
        <v>0</v>
      </c>
      <c r="O236" s="72">
        <f>団体登録内容!N75</f>
        <v>0</v>
      </c>
      <c r="P236" s="72">
        <f>団体登録内容!O75</f>
        <v>0</v>
      </c>
      <c r="Q236" s="72">
        <f>団体登録内容!P75</f>
        <v>0</v>
      </c>
      <c r="R236" s="72" t="str">
        <f>団体登録内容!Q75</f>
        <v/>
      </c>
      <c r="S236" s="72">
        <f>団体登録内容!R75</f>
        <v>0</v>
      </c>
      <c r="T236" s="72">
        <f>団体登録内容!S75</f>
        <v>0</v>
      </c>
      <c r="U236" s="72">
        <f>団体登録内容!T75</f>
        <v>0</v>
      </c>
      <c r="V236" s="72">
        <f>団体登録内容!U75</f>
        <v>0</v>
      </c>
      <c r="W236" s="72">
        <f>団体登録内容!V75</f>
        <v>0</v>
      </c>
      <c r="X236" s="72" t="str">
        <f>団体登録内容!W75</f>
        <v/>
      </c>
      <c r="Y236" s="72">
        <f>団体登録内容!X75</f>
        <v>0</v>
      </c>
      <c r="Z236" s="72">
        <f>団体登録内容!Y75</f>
        <v>0</v>
      </c>
      <c r="AA236" s="72">
        <f>団体登録内容!Z75</f>
        <v>0</v>
      </c>
      <c r="AB236" s="72">
        <f>団体登録内容!AA75</f>
        <v>0</v>
      </c>
      <c r="AC236" s="72">
        <f>団体登録内容!AB75</f>
        <v>0</v>
      </c>
      <c r="AD236" s="72">
        <f>団体登録内容!AC75</f>
        <v>0</v>
      </c>
      <c r="AE236" s="72">
        <f>団体登録内容!AD75</f>
        <v>0</v>
      </c>
      <c r="AF236" s="72">
        <f>団体登録内容!AE75</f>
        <v>0</v>
      </c>
      <c r="AG236" s="72">
        <f>団体登録内容!AF75</f>
        <v>0</v>
      </c>
      <c r="AH236" s="72">
        <f>団体登録内容!AG75</f>
        <v>0</v>
      </c>
      <c r="AI236" s="72">
        <f>団体登録内容!AH75</f>
        <v>0</v>
      </c>
      <c r="AJ236" s="72">
        <f>団体登録内容!AI75</f>
        <v>0</v>
      </c>
      <c r="AK236" s="72">
        <f>団体登録内容!AJ75</f>
        <v>0</v>
      </c>
      <c r="AL236" s="72">
        <f>団体登録内容!AK75</f>
        <v>0</v>
      </c>
      <c r="AM236" s="72">
        <f>団体登録内容!AL75</f>
        <v>0</v>
      </c>
      <c r="AN236" s="72">
        <f>団体登録内容!AM75</f>
        <v>0</v>
      </c>
      <c r="AO236" s="72">
        <f>団体登録内容!AN75</f>
        <v>0</v>
      </c>
      <c r="AP236" s="72">
        <f>団体登録内容!AO75</f>
        <v>0</v>
      </c>
      <c r="AQ236" s="72">
        <f>団体登録内容!AP75</f>
        <v>0</v>
      </c>
      <c r="AR236" s="72">
        <f>団体登録内容!AQ75</f>
        <v>0</v>
      </c>
      <c r="AS236" s="72">
        <f>団体登録内容!AR75</f>
        <v>0</v>
      </c>
      <c r="AT236" s="72" t="e">
        <f>団体登録内容!#REF!</f>
        <v>#REF!</v>
      </c>
      <c r="AU236" s="72" t="e">
        <f>団体登録内容!#REF!</f>
        <v>#REF!</v>
      </c>
      <c r="AV236" s="72" t="e">
        <f>団体登録内容!#REF!</f>
        <v>#REF!</v>
      </c>
      <c r="AW236" s="72" t="e">
        <f>団体登録内容!#REF!</f>
        <v>#REF!</v>
      </c>
      <c r="AX236" s="72" t="e">
        <f>団体登録内容!#REF!</f>
        <v>#REF!</v>
      </c>
      <c r="AY236" s="72" t="e">
        <f>団体登録内容!#REF!</f>
        <v>#REF!</v>
      </c>
      <c r="AZ236" s="72" t="e">
        <f>団体登録内容!#REF!</f>
        <v>#REF!</v>
      </c>
      <c r="BA236" s="72" t="e">
        <f>団体登録内容!#REF!</f>
        <v>#REF!</v>
      </c>
      <c r="BB236" s="72" t="e">
        <f>団体登録内容!#REF!</f>
        <v>#REF!</v>
      </c>
      <c r="BC236" s="72" t="e">
        <f>団体登録内容!#REF!</f>
        <v>#REF!</v>
      </c>
      <c r="BD236" s="72" t="e">
        <f>団体登録内容!#REF!</f>
        <v>#REF!</v>
      </c>
      <c r="BE236" s="72" t="e">
        <f>団体登録内容!#REF!</f>
        <v>#REF!</v>
      </c>
    </row>
    <row r="237" spans="1:57" x14ac:dyDescent="0.15">
      <c r="A237" s="72" t="e">
        <f>団体登録内容!#REF!</f>
        <v>#REF!</v>
      </c>
      <c r="B237" s="72" t="str">
        <f>団体登録内容!A76</f>
        <v/>
      </c>
      <c r="C237" s="72">
        <f>団体登録内容!B76</f>
        <v>0</v>
      </c>
      <c r="D237" s="72">
        <f>団体登録内容!C76</f>
        <v>0</v>
      </c>
      <c r="E237" s="72">
        <f>団体登録内容!D76</f>
        <v>0</v>
      </c>
      <c r="F237" s="72">
        <f>団体登録内容!E76</f>
        <v>0</v>
      </c>
      <c r="G237" s="72">
        <f>団体登録内容!F76</f>
        <v>0</v>
      </c>
      <c r="H237" s="72">
        <f>団体登録内容!G76</f>
        <v>0</v>
      </c>
      <c r="I237" s="72" t="str">
        <f>団体登録内容!H76</f>
        <v/>
      </c>
      <c r="J237" s="72">
        <f>団体登録内容!I76</f>
        <v>0</v>
      </c>
      <c r="K237" s="72">
        <f>団体登録内容!J76</f>
        <v>0</v>
      </c>
      <c r="L237" s="72">
        <f>団体登録内容!K76</f>
        <v>0</v>
      </c>
      <c r="M237" s="72">
        <f>団体登録内容!L76</f>
        <v>0</v>
      </c>
      <c r="N237" s="72">
        <f>団体登録内容!M76</f>
        <v>0</v>
      </c>
      <c r="O237" s="72">
        <f>団体登録内容!N76</f>
        <v>0</v>
      </c>
      <c r="P237" s="72">
        <f>団体登録内容!O76</f>
        <v>0</v>
      </c>
      <c r="Q237" s="72">
        <f>団体登録内容!P76</f>
        <v>0</v>
      </c>
      <c r="R237" s="72" t="str">
        <f>団体登録内容!Q76</f>
        <v/>
      </c>
      <c r="S237" s="72">
        <f>団体登録内容!R76</f>
        <v>0</v>
      </c>
      <c r="T237" s="72">
        <f>団体登録内容!S76</f>
        <v>0</v>
      </c>
      <c r="U237" s="72">
        <f>団体登録内容!T76</f>
        <v>0</v>
      </c>
      <c r="V237" s="72">
        <f>団体登録内容!U76</f>
        <v>0</v>
      </c>
      <c r="W237" s="72">
        <f>団体登録内容!V76</f>
        <v>0</v>
      </c>
      <c r="X237" s="72" t="str">
        <f>団体登録内容!W76</f>
        <v/>
      </c>
      <c r="Y237" s="72">
        <f>団体登録内容!X76</f>
        <v>0</v>
      </c>
      <c r="Z237" s="72">
        <f>団体登録内容!Y76</f>
        <v>0</v>
      </c>
      <c r="AA237" s="72">
        <f>団体登録内容!Z76</f>
        <v>0</v>
      </c>
      <c r="AB237" s="72">
        <f>団体登録内容!AA76</f>
        <v>0</v>
      </c>
      <c r="AC237" s="72">
        <f>団体登録内容!AB76</f>
        <v>0</v>
      </c>
      <c r="AD237" s="72">
        <f>団体登録内容!AC76</f>
        <v>0</v>
      </c>
      <c r="AE237" s="72">
        <f>団体登録内容!AD76</f>
        <v>0</v>
      </c>
      <c r="AF237" s="72">
        <f>団体登録内容!AE76</f>
        <v>0</v>
      </c>
      <c r="AG237" s="72">
        <f>団体登録内容!AF76</f>
        <v>0</v>
      </c>
      <c r="AH237" s="72">
        <f>団体登録内容!AG76</f>
        <v>0</v>
      </c>
      <c r="AI237" s="72">
        <f>団体登録内容!AH76</f>
        <v>0</v>
      </c>
      <c r="AJ237" s="72">
        <f>団体登録内容!AI76</f>
        <v>0</v>
      </c>
      <c r="AK237" s="72">
        <f>団体登録内容!AJ76</f>
        <v>0</v>
      </c>
      <c r="AL237" s="72">
        <f>団体登録内容!AK76</f>
        <v>0</v>
      </c>
      <c r="AM237" s="72">
        <f>団体登録内容!AL76</f>
        <v>0</v>
      </c>
      <c r="AN237" s="72">
        <f>団体登録内容!AM76</f>
        <v>0</v>
      </c>
      <c r="AO237" s="72">
        <f>団体登録内容!AN76</f>
        <v>0</v>
      </c>
      <c r="AP237" s="72">
        <f>団体登録内容!AO76</f>
        <v>0</v>
      </c>
      <c r="AQ237" s="72">
        <f>団体登録内容!AP76</f>
        <v>0</v>
      </c>
      <c r="AR237" s="72">
        <f>団体登録内容!AQ76</f>
        <v>0</v>
      </c>
      <c r="AS237" s="72">
        <f>団体登録内容!AR76</f>
        <v>0</v>
      </c>
      <c r="AT237" s="72" t="e">
        <f>団体登録内容!#REF!</f>
        <v>#REF!</v>
      </c>
      <c r="AU237" s="72" t="e">
        <f>団体登録内容!#REF!</f>
        <v>#REF!</v>
      </c>
      <c r="AV237" s="72" t="e">
        <f>団体登録内容!#REF!</f>
        <v>#REF!</v>
      </c>
      <c r="AW237" s="72" t="e">
        <f>団体登録内容!#REF!</f>
        <v>#REF!</v>
      </c>
      <c r="AX237" s="72" t="e">
        <f>団体登録内容!#REF!</f>
        <v>#REF!</v>
      </c>
      <c r="AY237" s="72" t="e">
        <f>団体登録内容!#REF!</f>
        <v>#REF!</v>
      </c>
      <c r="AZ237" s="72" t="e">
        <f>団体登録内容!#REF!</f>
        <v>#REF!</v>
      </c>
      <c r="BA237" s="72" t="e">
        <f>団体登録内容!#REF!</f>
        <v>#REF!</v>
      </c>
      <c r="BB237" s="72" t="e">
        <f>団体登録内容!#REF!</f>
        <v>#REF!</v>
      </c>
      <c r="BC237" s="72" t="e">
        <f>団体登録内容!#REF!</f>
        <v>#REF!</v>
      </c>
      <c r="BD237" s="72" t="e">
        <f>団体登録内容!#REF!</f>
        <v>#REF!</v>
      </c>
      <c r="BE237" s="72" t="e">
        <f>団体登録内容!#REF!</f>
        <v>#REF!</v>
      </c>
    </row>
    <row r="238" spans="1:57" x14ac:dyDescent="0.15">
      <c r="A238" s="72" t="e">
        <f>団体登録内容!#REF!</f>
        <v>#REF!</v>
      </c>
      <c r="B238" s="72" t="str">
        <f>団体登録内容!A77</f>
        <v/>
      </c>
      <c r="C238" s="72">
        <f>団体登録内容!B77</f>
        <v>0</v>
      </c>
      <c r="D238" s="72">
        <f>団体登録内容!C77</f>
        <v>0</v>
      </c>
      <c r="E238" s="72">
        <f>団体登録内容!D77</f>
        <v>0</v>
      </c>
      <c r="F238" s="72">
        <f>団体登録内容!E77</f>
        <v>0</v>
      </c>
      <c r="G238" s="72">
        <f>団体登録内容!F77</f>
        <v>0</v>
      </c>
      <c r="H238" s="72">
        <f>団体登録内容!G77</f>
        <v>0</v>
      </c>
      <c r="I238" s="72" t="str">
        <f>団体登録内容!H77</f>
        <v/>
      </c>
      <c r="J238" s="72">
        <f>団体登録内容!I77</f>
        <v>0</v>
      </c>
      <c r="K238" s="72">
        <f>団体登録内容!J77</f>
        <v>0</v>
      </c>
      <c r="L238" s="72">
        <f>団体登録内容!K77</f>
        <v>0</v>
      </c>
      <c r="M238" s="72">
        <f>団体登録内容!L77</f>
        <v>0</v>
      </c>
      <c r="N238" s="72">
        <f>団体登録内容!M77</f>
        <v>0</v>
      </c>
      <c r="O238" s="72">
        <f>団体登録内容!N77</f>
        <v>0</v>
      </c>
      <c r="P238" s="72">
        <f>団体登録内容!O77</f>
        <v>0</v>
      </c>
      <c r="Q238" s="72">
        <f>団体登録内容!P77</f>
        <v>0</v>
      </c>
      <c r="R238" s="72" t="str">
        <f>団体登録内容!Q77</f>
        <v/>
      </c>
      <c r="S238" s="72">
        <f>団体登録内容!R77</f>
        <v>0</v>
      </c>
      <c r="T238" s="72">
        <f>団体登録内容!S77</f>
        <v>0</v>
      </c>
      <c r="U238" s="72">
        <f>団体登録内容!T77</f>
        <v>0</v>
      </c>
      <c r="V238" s="72">
        <f>団体登録内容!U77</f>
        <v>0</v>
      </c>
      <c r="W238" s="72">
        <f>団体登録内容!V77</f>
        <v>0</v>
      </c>
      <c r="X238" s="72" t="str">
        <f>団体登録内容!W77</f>
        <v/>
      </c>
      <c r="Y238" s="72">
        <f>団体登録内容!X77</f>
        <v>0</v>
      </c>
      <c r="Z238" s="72">
        <f>団体登録内容!Y77</f>
        <v>0</v>
      </c>
      <c r="AA238" s="72">
        <f>団体登録内容!Z77</f>
        <v>0</v>
      </c>
      <c r="AB238" s="72">
        <f>団体登録内容!AA77</f>
        <v>0</v>
      </c>
      <c r="AC238" s="72">
        <f>団体登録内容!AB77</f>
        <v>0</v>
      </c>
      <c r="AD238" s="72">
        <f>団体登録内容!AC77</f>
        <v>0</v>
      </c>
      <c r="AE238" s="72">
        <f>団体登録内容!AD77</f>
        <v>0</v>
      </c>
      <c r="AF238" s="72">
        <f>団体登録内容!AE77</f>
        <v>0</v>
      </c>
      <c r="AG238" s="72">
        <f>団体登録内容!AF77</f>
        <v>0</v>
      </c>
      <c r="AH238" s="72">
        <f>団体登録内容!AG77</f>
        <v>0</v>
      </c>
      <c r="AI238" s="72">
        <f>団体登録内容!AH77</f>
        <v>0</v>
      </c>
      <c r="AJ238" s="72">
        <f>団体登録内容!AI77</f>
        <v>0</v>
      </c>
      <c r="AK238" s="72">
        <f>団体登録内容!AJ77</f>
        <v>0</v>
      </c>
      <c r="AL238" s="72">
        <f>団体登録内容!AK77</f>
        <v>0</v>
      </c>
      <c r="AM238" s="72">
        <f>団体登録内容!AL77</f>
        <v>0</v>
      </c>
      <c r="AN238" s="72">
        <f>団体登録内容!AM77</f>
        <v>0</v>
      </c>
      <c r="AO238" s="72">
        <f>団体登録内容!AN77</f>
        <v>0</v>
      </c>
      <c r="AP238" s="72">
        <f>団体登録内容!AO77</f>
        <v>0</v>
      </c>
      <c r="AQ238" s="72">
        <f>団体登録内容!AP77</f>
        <v>0</v>
      </c>
      <c r="AR238" s="72">
        <f>団体登録内容!AQ77</f>
        <v>0</v>
      </c>
      <c r="AS238" s="72">
        <f>団体登録内容!AR77</f>
        <v>0</v>
      </c>
      <c r="AT238" s="72" t="e">
        <f>団体登録内容!#REF!</f>
        <v>#REF!</v>
      </c>
      <c r="AU238" s="72" t="e">
        <f>団体登録内容!#REF!</f>
        <v>#REF!</v>
      </c>
      <c r="AV238" s="72" t="e">
        <f>団体登録内容!#REF!</f>
        <v>#REF!</v>
      </c>
      <c r="AW238" s="72" t="e">
        <f>団体登録内容!#REF!</f>
        <v>#REF!</v>
      </c>
      <c r="AX238" s="72" t="e">
        <f>団体登録内容!#REF!</f>
        <v>#REF!</v>
      </c>
      <c r="AY238" s="72" t="e">
        <f>団体登録内容!#REF!</f>
        <v>#REF!</v>
      </c>
      <c r="AZ238" s="72" t="e">
        <f>団体登録内容!#REF!</f>
        <v>#REF!</v>
      </c>
      <c r="BA238" s="72" t="e">
        <f>団体登録内容!#REF!</f>
        <v>#REF!</v>
      </c>
      <c r="BB238" s="72" t="e">
        <f>団体登録内容!#REF!</f>
        <v>#REF!</v>
      </c>
      <c r="BC238" s="72" t="e">
        <f>団体登録内容!#REF!</f>
        <v>#REF!</v>
      </c>
      <c r="BD238" s="72" t="e">
        <f>団体登録内容!#REF!</f>
        <v>#REF!</v>
      </c>
      <c r="BE238" s="72" t="e">
        <f>団体登録内容!#REF!</f>
        <v>#REF!</v>
      </c>
    </row>
    <row r="239" spans="1:57" x14ac:dyDescent="0.15">
      <c r="A239" s="72" t="e">
        <f>団体登録内容!#REF!</f>
        <v>#REF!</v>
      </c>
      <c r="B239" s="72" t="str">
        <f>団体登録内容!A78</f>
        <v/>
      </c>
      <c r="C239" s="72">
        <f>団体登録内容!B78</f>
        <v>0</v>
      </c>
      <c r="D239" s="72">
        <f>団体登録内容!C78</f>
        <v>0</v>
      </c>
      <c r="E239" s="72">
        <f>団体登録内容!D78</f>
        <v>0</v>
      </c>
      <c r="F239" s="72">
        <f>団体登録内容!E78</f>
        <v>0</v>
      </c>
      <c r="G239" s="72">
        <f>団体登録内容!F78</f>
        <v>0</v>
      </c>
      <c r="H239" s="72">
        <f>団体登録内容!G78</f>
        <v>0</v>
      </c>
      <c r="I239" s="72" t="str">
        <f>団体登録内容!H78</f>
        <v/>
      </c>
      <c r="J239" s="72">
        <f>団体登録内容!I78</f>
        <v>0</v>
      </c>
      <c r="K239" s="72">
        <f>団体登録内容!J78</f>
        <v>0</v>
      </c>
      <c r="L239" s="72">
        <f>団体登録内容!K78</f>
        <v>0</v>
      </c>
      <c r="M239" s="72">
        <f>団体登録内容!L78</f>
        <v>0</v>
      </c>
      <c r="N239" s="72">
        <f>団体登録内容!M78</f>
        <v>0</v>
      </c>
      <c r="O239" s="72">
        <f>団体登録内容!N78</f>
        <v>0</v>
      </c>
      <c r="P239" s="72">
        <f>団体登録内容!O78</f>
        <v>0</v>
      </c>
      <c r="Q239" s="72">
        <f>団体登録内容!P78</f>
        <v>0</v>
      </c>
      <c r="R239" s="72" t="str">
        <f>団体登録内容!Q78</f>
        <v/>
      </c>
      <c r="S239" s="72">
        <f>団体登録内容!R78</f>
        <v>0</v>
      </c>
      <c r="T239" s="72">
        <f>団体登録内容!S78</f>
        <v>0</v>
      </c>
      <c r="U239" s="72">
        <f>団体登録内容!T78</f>
        <v>0</v>
      </c>
      <c r="V239" s="72">
        <f>団体登録内容!U78</f>
        <v>0</v>
      </c>
      <c r="W239" s="72">
        <f>団体登録内容!V78</f>
        <v>0</v>
      </c>
      <c r="X239" s="72" t="str">
        <f>団体登録内容!W78</f>
        <v/>
      </c>
      <c r="Y239" s="72">
        <f>団体登録内容!X78</f>
        <v>0</v>
      </c>
      <c r="Z239" s="72">
        <f>団体登録内容!Y78</f>
        <v>0</v>
      </c>
      <c r="AA239" s="72">
        <f>団体登録内容!Z78</f>
        <v>0</v>
      </c>
      <c r="AB239" s="72">
        <f>団体登録内容!AA78</f>
        <v>0</v>
      </c>
      <c r="AC239" s="72">
        <f>団体登録内容!AB78</f>
        <v>0</v>
      </c>
      <c r="AD239" s="72">
        <f>団体登録内容!AC78</f>
        <v>0</v>
      </c>
      <c r="AE239" s="72">
        <f>団体登録内容!AD78</f>
        <v>0</v>
      </c>
      <c r="AF239" s="72">
        <f>団体登録内容!AE78</f>
        <v>0</v>
      </c>
      <c r="AG239" s="72">
        <f>団体登録内容!AF78</f>
        <v>0</v>
      </c>
      <c r="AH239" s="72">
        <f>団体登録内容!AG78</f>
        <v>0</v>
      </c>
      <c r="AI239" s="72">
        <f>団体登録内容!AH78</f>
        <v>0</v>
      </c>
      <c r="AJ239" s="72">
        <f>団体登録内容!AI78</f>
        <v>0</v>
      </c>
      <c r="AK239" s="72">
        <f>団体登録内容!AJ78</f>
        <v>0</v>
      </c>
      <c r="AL239" s="72">
        <f>団体登録内容!AK78</f>
        <v>0</v>
      </c>
      <c r="AM239" s="72">
        <f>団体登録内容!AL78</f>
        <v>0</v>
      </c>
      <c r="AN239" s="72">
        <f>団体登録内容!AM78</f>
        <v>0</v>
      </c>
      <c r="AO239" s="72">
        <f>団体登録内容!AN78</f>
        <v>0</v>
      </c>
      <c r="AP239" s="72">
        <f>団体登録内容!AO78</f>
        <v>0</v>
      </c>
      <c r="AQ239" s="72">
        <f>団体登録内容!AP78</f>
        <v>0</v>
      </c>
      <c r="AR239" s="72">
        <f>団体登録内容!AQ78</f>
        <v>0</v>
      </c>
      <c r="AS239" s="72">
        <f>団体登録内容!AR78</f>
        <v>0</v>
      </c>
      <c r="AT239" s="72" t="e">
        <f>団体登録内容!#REF!</f>
        <v>#REF!</v>
      </c>
      <c r="AU239" s="72" t="e">
        <f>団体登録内容!#REF!</f>
        <v>#REF!</v>
      </c>
      <c r="AV239" s="72" t="e">
        <f>団体登録内容!#REF!</f>
        <v>#REF!</v>
      </c>
      <c r="AW239" s="72" t="e">
        <f>団体登録内容!#REF!</f>
        <v>#REF!</v>
      </c>
      <c r="AX239" s="72" t="e">
        <f>団体登録内容!#REF!</f>
        <v>#REF!</v>
      </c>
      <c r="AY239" s="72" t="e">
        <f>団体登録内容!#REF!</f>
        <v>#REF!</v>
      </c>
      <c r="AZ239" s="72" t="e">
        <f>団体登録内容!#REF!</f>
        <v>#REF!</v>
      </c>
      <c r="BA239" s="72" t="e">
        <f>団体登録内容!#REF!</f>
        <v>#REF!</v>
      </c>
      <c r="BB239" s="72" t="e">
        <f>団体登録内容!#REF!</f>
        <v>#REF!</v>
      </c>
      <c r="BC239" s="72" t="e">
        <f>団体登録内容!#REF!</f>
        <v>#REF!</v>
      </c>
      <c r="BD239" s="72" t="e">
        <f>団体登録内容!#REF!</f>
        <v>#REF!</v>
      </c>
      <c r="BE239" s="72" t="e">
        <f>団体登録内容!#REF!</f>
        <v>#REF!</v>
      </c>
    </row>
    <row r="240" spans="1:57" x14ac:dyDescent="0.15">
      <c r="A240" s="72" t="e">
        <f>団体登録内容!#REF!</f>
        <v>#REF!</v>
      </c>
      <c r="B240" s="72" t="str">
        <f>団体登録内容!A79</f>
        <v/>
      </c>
      <c r="C240" s="72">
        <f>団体登録内容!B79</f>
        <v>0</v>
      </c>
      <c r="D240" s="72">
        <f>団体登録内容!C79</f>
        <v>0</v>
      </c>
      <c r="E240" s="72">
        <f>団体登録内容!D79</f>
        <v>0</v>
      </c>
      <c r="F240" s="72">
        <f>団体登録内容!E79</f>
        <v>0</v>
      </c>
      <c r="G240" s="72">
        <f>団体登録内容!F79</f>
        <v>0</v>
      </c>
      <c r="H240" s="72">
        <f>団体登録内容!G79</f>
        <v>0</v>
      </c>
      <c r="I240" s="72" t="str">
        <f>団体登録内容!H79</f>
        <v/>
      </c>
      <c r="J240" s="72">
        <f>団体登録内容!I79</f>
        <v>0</v>
      </c>
      <c r="K240" s="72">
        <f>団体登録内容!J79</f>
        <v>0</v>
      </c>
      <c r="L240" s="72">
        <f>団体登録内容!K79</f>
        <v>0</v>
      </c>
      <c r="M240" s="72">
        <f>団体登録内容!L79</f>
        <v>0</v>
      </c>
      <c r="N240" s="72">
        <f>団体登録内容!M79</f>
        <v>0</v>
      </c>
      <c r="O240" s="72">
        <f>団体登録内容!N79</f>
        <v>0</v>
      </c>
      <c r="P240" s="72">
        <f>団体登録内容!O79</f>
        <v>0</v>
      </c>
      <c r="Q240" s="72">
        <f>団体登録内容!P79</f>
        <v>0</v>
      </c>
      <c r="R240" s="72" t="str">
        <f>団体登録内容!Q79</f>
        <v/>
      </c>
      <c r="S240" s="72">
        <f>団体登録内容!R79</f>
        <v>0</v>
      </c>
      <c r="T240" s="72">
        <f>団体登録内容!S79</f>
        <v>0</v>
      </c>
      <c r="U240" s="72">
        <f>団体登録内容!T79</f>
        <v>0</v>
      </c>
      <c r="V240" s="72">
        <f>団体登録内容!U79</f>
        <v>0</v>
      </c>
      <c r="W240" s="72">
        <f>団体登録内容!V79</f>
        <v>0</v>
      </c>
      <c r="X240" s="72" t="str">
        <f>団体登録内容!W79</f>
        <v/>
      </c>
      <c r="Y240" s="72">
        <f>団体登録内容!X79</f>
        <v>0</v>
      </c>
      <c r="Z240" s="72">
        <f>団体登録内容!Y79</f>
        <v>0</v>
      </c>
      <c r="AA240" s="72">
        <f>団体登録内容!Z79</f>
        <v>0</v>
      </c>
      <c r="AB240" s="72">
        <f>団体登録内容!AA79</f>
        <v>0</v>
      </c>
      <c r="AC240" s="72">
        <f>団体登録内容!AB79</f>
        <v>0</v>
      </c>
      <c r="AD240" s="72">
        <f>団体登録内容!AC79</f>
        <v>0</v>
      </c>
      <c r="AE240" s="72">
        <f>団体登録内容!AD79</f>
        <v>0</v>
      </c>
      <c r="AF240" s="72">
        <f>団体登録内容!AE79</f>
        <v>0</v>
      </c>
      <c r="AG240" s="72">
        <f>団体登録内容!AF79</f>
        <v>0</v>
      </c>
      <c r="AH240" s="72">
        <f>団体登録内容!AG79</f>
        <v>0</v>
      </c>
      <c r="AI240" s="72">
        <f>団体登録内容!AH79</f>
        <v>0</v>
      </c>
      <c r="AJ240" s="72">
        <f>団体登録内容!AI79</f>
        <v>0</v>
      </c>
      <c r="AK240" s="72">
        <f>団体登録内容!AJ79</f>
        <v>0</v>
      </c>
      <c r="AL240" s="72">
        <f>団体登録内容!AK79</f>
        <v>0</v>
      </c>
      <c r="AM240" s="72">
        <f>団体登録内容!AL79</f>
        <v>0</v>
      </c>
      <c r="AN240" s="72">
        <f>団体登録内容!AM79</f>
        <v>0</v>
      </c>
      <c r="AO240" s="72">
        <f>団体登録内容!AN79</f>
        <v>0</v>
      </c>
      <c r="AP240" s="72">
        <f>団体登録内容!AO79</f>
        <v>0</v>
      </c>
      <c r="AQ240" s="72">
        <f>団体登録内容!AP79</f>
        <v>0</v>
      </c>
      <c r="AR240" s="72">
        <f>団体登録内容!AQ79</f>
        <v>0</v>
      </c>
      <c r="AS240" s="72">
        <f>団体登録内容!AR79</f>
        <v>0</v>
      </c>
      <c r="AT240" s="72" t="e">
        <f>団体登録内容!#REF!</f>
        <v>#REF!</v>
      </c>
      <c r="AU240" s="72" t="e">
        <f>団体登録内容!#REF!</f>
        <v>#REF!</v>
      </c>
      <c r="AV240" s="72" t="e">
        <f>団体登録内容!#REF!</f>
        <v>#REF!</v>
      </c>
      <c r="AW240" s="72" t="e">
        <f>団体登録内容!#REF!</f>
        <v>#REF!</v>
      </c>
      <c r="AX240" s="72" t="e">
        <f>団体登録内容!#REF!</f>
        <v>#REF!</v>
      </c>
      <c r="AY240" s="72" t="e">
        <f>団体登録内容!#REF!</f>
        <v>#REF!</v>
      </c>
      <c r="AZ240" s="72" t="e">
        <f>団体登録内容!#REF!</f>
        <v>#REF!</v>
      </c>
      <c r="BA240" s="72" t="e">
        <f>団体登録内容!#REF!</f>
        <v>#REF!</v>
      </c>
      <c r="BB240" s="72" t="e">
        <f>団体登録内容!#REF!</f>
        <v>#REF!</v>
      </c>
      <c r="BC240" s="72" t="e">
        <f>団体登録内容!#REF!</f>
        <v>#REF!</v>
      </c>
      <c r="BD240" s="72" t="e">
        <f>団体登録内容!#REF!</f>
        <v>#REF!</v>
      </c>
      <c r="BE240" s="72" t="e">
        <f>団体登録内容!#REF!</f>
        <v>#REF!</v>
      </c>
    </row>
    <row r="241" spans="1:57" x14ac:dyDescent="0.15">
      <c r="A241" s="72" t="e">
        <f>団体登録内容!#REF!</f>
        <v>#REF!</v>
      </c>
      <c r="B241" s="72" t="str">
        <f>団体登録内容!A80</f>
        <v/>
      </c>
      <c r="C241" s="72">
        <f>団体登録内容!B80</f>
        <v>0</v>
      </c>
      <c r="D241" s="72">
        <f>団体登録内容!C80</f>
        <v>0</v>
      </c>
      <c r="E241" s="72">
        <f>団体登録内容!D80</f>
        <v>0</v>
      </c>
      <c r="F241" s="72">
        <f>団体登録内容!E80</f>
        <v>0</v>
      </c>
      <c r="G241" s="72">
        <f>団体登録内容!F80</f>
        <v>0</v>
      </c>
      <c r="H241" s="72">
        <f>団体登録内容!G80</f>
        <v>0</v>
      </c>
      <c r="I241" s="72" t="str">
        <f>団体登録内容!H80</f>
        <v/>
      </c>
      <c r="J241" s="72">
        <f>団体登録内容!I80</f>
        <v>0</v>
      </c>
      <c r="K241" s="72">
        <f>団体登録内容!J80</f>
        <v>0</v>
      </c>
      <c r="L241" s="72">
        <f>団体登録内容!K80</f>
        <v>0</v>
      </c>
      <c r="M241" s="72">
        <f>団体登録内容!L80</f>
        <v>0</v>
      </c>
      <c r="N241" s="72">
        <f>団体登録内容!M80</f>
        <v>0</v>
      </c>
      <c r="O241" s="72">
        <f>団体登録内容!N80</f>
        <v>0</v>
      </c>
      <c r="P241" s="72">
        <f>団体登録内容!O80</f>
        <v>0</v>
      </c>
      <c r="Q241" s="72">
        <f>団体登録内容!P80</f>
        <v>0</v>
      </c>
      <c r="R241" s="72" t="str">
        <f>団体登録内容!Q80</f>
        <v/>
      </c>
      <c r="S241" s="72">
        <f>団体登録内容!R80</f>
        <v>0</v>
      </c>
      <c r="T241" s="72">
        <f>団体登録内容!S80</f>
        <v>0</v>
      </c>
      <c r="U241" s="72">
        <f>団体登録内容!T80</f>
        <v>0</v>
      </c>
      <c r="V241" s="72">
        <f>団体登録内容!U80</f>
        <v>0</v>
      </c>
      <c r="W241" s="72">
        <f>団体登録内容!V80</f>
        <v>0</v>
      </c>
      <c r="X241" s="72" t="str">
        <f>団体登録内容!W80</f>
        <v/>
      </c>
      <c r="Y241" s="72">
        <f>団体登録内容!X80</f>
        <v>0</v>
      </c>
      <c r="Z241" s="72">
        <f>団体登録内容!Y80</f>
        <v>0</v>
      </c>
      <c r="AA241" s="72">
        <f>団体登録内容!Z80</f>
        <v>0</v>
      </c>
      <c r="AB241" s="72">
        <f>団体登録内容!AA80</f>
        <v>0</v>
      </c>
      <c r="AC241" s="72">
        <f>団体登録内容!AB80</f>
        <v>0</v>
      </c>
      <c r="AD241" s="72">
        <f>団体登録内容!AC80</f>
        <v>0</v>
      </c>
      <c r="AE241" s="72">
        <f>団体登録内容!AD80</f>
        <v>0</v>
      </c>
      <c r="AF241" s="72">
        <f>団体登録内容!AE80</f>
        <v>0</v>
      </c>
      <c r="AG241" s="72">
        <f>団体登録内容!AF80</f>
        <v>0</v>
      </c>
      <c r="AH241" s="72">
        <f>団体登録内容!AG80</f>
        <v>0</v>
      </c>
      <c r="AI241" s="72">
        <f>団体登録内容!AH80</f>
        <v>0</v>
      </c>
      <c r="AJ241" s="72">
        <f>団体登録内容!AI80</f>
        <v>0</v>
      </c>
      <c r="AK241" s="72">
        <f>団体登録内容!AJ80</f>
        <v>0</v>
      </c>
      <c r="AL241" s="72">
        <f>団体登録内容!AK80</f>
        <v>0</v>
      </c>
      <c r="AM241" s="72">
        <f>団体登録内容!AL80</f>
        <v>0</v>
      </c>
      <c r="AN241" s="72">
        <f>団体登録内容!AM80</f>
        <v>0</v>
      </c>
      <c r="AO241" s="72">
        <f>団体登録内容!AN80</f>
        <v>0</v>
      </c>
      <c r="AP241" s="72">
        <f>団体登録内容!AO80</f>
        <v>0</v>
      </c>
      <c r="AQ241" s="72">
        <f>団体登録内容!AP80</f>
        <v>0</v>
      </c>
      <c r="AR241" s="72">
        <f>団体登録内容!AQ80</f>
        <v>0</v>
      </c>
      <c r="AS241" s="72">
        <f>団体登録内容!AR80</f>
        <v>0</v>
      </c>
      <c r="AT241" s="72" t="e">
        <f>団体登録内容!#REF!</f>
        <v>#REF!</v>
      </c>
      <c r="AU241" s="72" t="e">
        <f>団体登録内容!#REF!</f>
        <v>#REF!</v>
      </c>
      <c r="AV241" s="72" t="e">
        <f>団体登録内容!#REF!</f>
        <v>#REF!</v>
      </c>
      <c r="AW241" s="72" t="e">
        <f>団体登録内容!#REF!</f>
        <v>#REF!</v>
      </c>
      <c r="AX241" s="72" t="e">
        <f>団体登録内容!#REF!</f>
        <v>#REF!</v>
      </c>
      <c r="AY241" s="72" t="e">
        <f>団体登録内容!#REF!</f>
        <v>#REF!</v>
      </c>
      <c r="AZ241" s="72" t="e">
        <f>団体登録内容!#REF!</f>
        <v>#REF!</v>
      </c>
      <c r="BA241" s="72" t="e">
        <f>団体登録内容!#REF!</f>
        <v>#REF!</v>
      </c>
      <c r="BB241" s="72" t="e">
        <f>団体登録内容!#REF!</f>
        <v>#REF!</v>
      </c>
      <c r="BC241" s="72" t="e">
        <f>団体登録内容!#REF!</f>
        <v>#REF!</v>
      </c>
      <c r="BD241" s="72" t="e">
        <f>団体登録内容!#REF!</f>
        <v>#REF!</v>
      </c>
      <c r="BE241" s="72" t="e">
        <f>団体登録内容!#REF!</f>
        <v>#REF!</v>
      </c>
    </row>
    <row r="242" spans="1:57" x14ac:dyDescent="0.15">
      <c r="A242" s="72" t="e">
        <f>団体登録内容!#REF!</f>
        <v>#REF!</v>
      </c>
      <c r="B242" s="72" t="str">
        <f>団体登録内容!A81</f>
        <v/>
      </c>
      <c r="C242" s="72">
        <f>団体登録内容!B81</f>
        <v>0</v>
      </c>
      <c r="D242" s="72">
        <f>団体登録内容!C81</f>
        <v>0</v>
      </c>
      <c r="E242" s="72">
        <f>団体登録内容!D81</f>
        <v>0</v>
      </c>
      <c r="F242" s="72">
        <f>団体登録内容!E81</f>
        <v>0</v>
      </c>
      <c r="G242" s="72">
        <f>団体登録内容!F81</f>
        <v>0</v>
      </c>
      <c r="H242" s="72">
        <f>団体登録内容!G81</f>
        <v>0</v>
      </c>
      <c r="I242" s="72" t="str">
        <f>団体登録内容!H81</f>
        <v/>
      </c>
      <c r="J242" s="72">
        <f>団体登録内容!I81</f>
        <v>0</v>
      </c>
      <c r="K242" s="72">
        <f>団体登録内容!J81</f>
        <v>0</v>
      </c>
      <c r="L242" s="72">
        <f>団体登録内容!K81</f>
        <v>0</v>
      </c>
      <c r="M242" s="72">
        <f>団体登録内容!L81</f>
        <v>0</v>
      </c>
      <c r="N242" s="72">
        <f>団体登録内容!M81</f>
        <v>0</v>
      </c>
      <c r="O242" s="72">
        <f>団体登録内容!N81</f>
        <v>0</v>
      </c>
      <c r="P242" s="72">
        <f>団体登録内容!O81</f>
        <v>0</v>
      </c>
      <c r="Q242" s="72">
        <f>団体登録内容!P81</f>
        <v>0</v>
      </c>
      <c r="R242" s="72" t="str">
        <f>団体登録内容!Q81</f>
        <v/>
      </c>
      <c r="S242" s="72">
        <f>団体登録内容!R81</f>
        <v>0</v>
      </c>
      <c r="T242" s="72">
        <f>団体登録内容!S81</f>
        <v>0</v>
      </c>
      <c r="U242" s="72">
        <f>団体登録内容!T81</f>
        <v>0</v>
      </c>
      <c r="V242" s="72">
        <f>団体登録内容!U81</f>
        <v>0</v>
      </c>
      <c r="W242" s="72">
        <f>団体登録内容!V81</f>
        <v>0</v>
      </c>
      <c r="X242" s="72" t="str">
        <f>団体登録内容!W81</f>
        <v/>
      </c>
      <c r="Y242" s="72">
        <f>団体登録内容!X81</f>
        <v>0</v>
      </c>
      <c r="Z242" s="72">
        <f>団体登録内容!Y81</f>
        <v>0</v>
      </c>
      <c r="AA242" s="72">
        <f>団体登録内容!Z81</f>
        <v>0</v>
      </c>
      <c r="AB242" s="72">
        <f>団体登録内容!AA81</f>
        <v>0</v>
      </c>
      <c r="AC242" s="72">
        <f>団体登録内容!AB81</f>
        <v>0</v>
      </c>
      <c r="AD242" s="72">
        <f>団体登録内容!AC81</f>
        <v>0</v>
      </c>
      <c r="AE242" s="72">
        <f>団体登録内容!AD81</f>
        <v>0</v>
      </c>
      <c r="AF242" s="72">
        <f>団体登録内容!AE81</f>
        <v>0</v>
      </c>
      <c r="AG242" s="72">
        <f>団体登録内容!AF81</f>
        <v>0</v>
      </c>
      <c r="AH242" s="72">
        <f>団体登録内容!AG81</f>
        <v>0</v>
      </c>
      <c r="AI242" s="72">
        <f>団体登録内容!AH81</f>
        <v>0</v>
      </c>
      <c r="AJ242" s="72">
        <f>団体登録内容!AI81</f>
        <v>0</v>
      </c>
      <c r="AK242" s="72">
        <f>団体登録内容!AJ81</f>
        <v>0</v>
      </c>
      <c r="AL242" s="72">
        <f>団体登録内容!AK81</f>
        <v>0</v>
      </c>
      <c r="AM242" s="72">
        <f>団体登録内容!AL81</f>
        <v>0</v>
      </c>
      <c r="AN242" s="72">
        <f>団体登録内容!AM81</f>
        <v>0</v>
      </c>
      <c r="AO242" s="72">
        <f>団体登録内容!AN81</f>
        <v>0</v>
      </c>
      <c r="AP242" s="72">
        <f>団体登録内容!AO81</f>
        <v>0</v>
      </c>
      <c r="AQ242" s="72">
        <f>団体登録内容!AP81</f>
        <v>0</v>
      </c>
      <c r="AR242" s="72">
        <f>団体登録内容!AQ81</f>
        <v>0</v>
      </c>
      <c r="AS242" s="72">
        <f>団体登録内容!AR81</f>
        <v>0</v>
      </c>
      <c r="AT242" s="72" t="e">
        <f>団体登録内容!#REF!</f>
        <v>#REF!</v>
      </c>
      <c r="AU242" s="72" t="e">
        <f>団体登録内容!#REF!</f>
        <v>#REF!</v>
      </c>
      <c r="AV242" s="72" t="e">
        <f>団体登録内容!#REF!</f>
        <v>#REF!</v>
      </c>
      <c r="AW242" s="72" t="e">
        <f>団体登録内容!#REF!</f>
        <v>#REF!</v>
      </c>
      <c r="AX242" s="72" t="e">
        <f>団体登録内容!#REF!</f>
        <v>#REF!</v>
      </c>
      <c r="AY242" s="72" t="e">
        <f>団体登録内容!#REF!</f>
        <v>#REF!</v>
      </c>
      <c r="AZ242" s="72" t="e">
        <f>団体登録内容!#REF!</f>
        <v>#REF!</v>
      </c>
      <c r="BA242" s="72" t="e">
        <f>団体登録内容!#REF!</f>
        <v>#REF!</v>
      </c>
      <c r="BB242" s="72" t="e">
        <f>団体登録内容!#REF!</f>
        <v>#REF!</v>
      </c>
      <c r="BC242" s="72" t="e">
        <f>団体登録内容!#REF!</f>
        <v>#REF!</v>
      </c>
      <c r="BD242" s="72" t="e">
        <f>団体登録内容!#REF!</f>
        <v>#REF!</v>
      </c>
      <c r="BE242" s="72" t="e">
        <f>団体登録内容!#REF!</f>
        <v>#REF!</v>
      </c>
    </row>
    <row r="243" spans="1:57" x14ac:dyDescent="0.15">
      <c r="A243" s="72" t="e">
        <f>団体登録内容!#REF!</f>
        <v>#REF!</v>
      </c>
      <c r="B243" s="72" t="str">
        <f>団体登録内容!A82</f>
        <v/>
      </c>
      <c r="C243" s="72">
        <f>団体登録内容!B82</f>
        <v>0</v>
      </c>
      <c r="D243" s="72">
        <f>団体登録内容!C82</f>
        <v>0</v>
      </c>
      <c r="E243" s="72">
        <f>団体登録内容!D82</f>
        <v>0</v>
      </c>
      <c r="F243" s="72">
        <f>団体登録内容!E82</f>
        <v>0</v>
      </c>
      <c r="G243" s="72">
        <f>団体登録内容!F82</f>
        <v>0</v>
      </c>
      <c r="H243" s="72">
        <f>団体登録内容!G82</f>
        <v>0</v>
      </c>
      <c r="I243" s="72" t="str">
        <f>団体登録内容!H82</f>
        <v/>
      </c>
      <c r="J243" s="72">
        <f>団体登録内容!I82</f>
        <v>0</v>
      </c>
      <c r="K243" s="72">
        <f>団体登録内容!J82</f>
        <v>0</v>
      </c>
      <c r="L243" s="72">
        <f>団体登録内容!K82</f>
        <v>0</v>
      </c>
      <c r="M243" s="72">
        <f>団体登録内容!L82</f>
        <v>0</v>
      </c>
      <c r="N243" s="72">
        <f>団体登録内容!M82</f>
        <v>0</v>
      </c>
      <c r="O243" s="72">
        <f>団体登録内容!N82</f>
        <v>0</v>
      </c>
      <c r="P243" s="72">
        <f>団体登録内容!O82</f>
        <v>0</v>
      </c>
      <c r="Q243" s="72">
        <f>団体登録内容!P82</f>
        <v>0</v>
      </c>
      <c r="R243" s="72" t="str">
        <f>団体登録内容!Q82</f>
        <v/>
      </c>
      <c r="S243" s="72">
        <f>団体登録内容!R82</f>
        <v>0</v>
      </c>
      <c r="T243" s="72">
        <f>団体登録内容!S82</f>
        <v>0</v>
      </c>
      <c r="U243" s="72">
        <f>団体登録内容!T82</f>
        <v>0</v>
      </c>
      <c r="V243" s="72">
        <f>団体登録内容!U82</f>
        <v>0</v>
      </c>
      <c r="W243" s="72">
        <f>団体登録内容!V82</f>
        <v>0</v>
      </c>
      <c r="X243" s="72" t="str">
        <f>団体登録内容!W82</f>
        <v/>
      </c>
      <c r="Y243" s="72">
        <f>団体登録内容!X82</f>
        <v>0</v>
      </c>
      <c r="Z243" s="72">
        <f>団体登録内容!Y82</f>
        <v>0</v>
      </c>
      <c r="AA243" s="72">
        <f>団体登録内容!Z82</f>
        <v>0</v>
      </c>
      <c r="AB243" s="72">
        <f>団体登録内容!AA82</f>
        <v>0</v>
      </c>
      <c r="AC243" s="72">
        <f>団体登録内容!AB82</f>
        <v>0</v>
      </c>
      <c r="AD243" s="72">
        <f>団体登録内容!AC82</f>
        <v>0</v>
      </c>
      <c r="AE243" s="72">
        <f>団体登録内容!AD82</f>
        <v>0</v>
      </c>
      <c r="AF243" s="72">
        <f>団体登録内容!AE82</f>
        <v>0</v>
      </c>
      <c r="AG243" s="72">
        <f>団体登録内容!AF82</f>
        <v>0</v>
      </c>
      <c r="AH243" s="72">
        <f>団体登録内容!AG82</f>
        <v>0</v>
      </c>
      <c r="AI243" s="72">
        <f>団体登録内容!AH82</f>
        <v>0</v>
      </c>
      <c r="AJ243" s="72">
        <f>団体登録内容!AI82</f>
        <v>0</v>
      </c>
      <c r="AK243" s="72">
        <f>団体登録内容!AJ82</f>
        <v>0</v>
      </c>
      <c r="AL243" s="72">
        <f>団体登録内容!AK82</f>
        <v>0</v>
      </c>
      <c r="AM243" s="72">
        <f>団体登録内容!AL82</f>
        <v>0</v>
      </c>
      <c r="AN243" s="72">
        <f>団体登録内容!AM82</f>
        <v>0</v>
      </c>
      <c r="AO243" s="72">
        <f>団体登録内容!AN82</f>
        <v>0</v>
      </c>
      <c r="AP243" s="72">
        <f>団体登録内容!AO82</f>
        <v>0</v>
      </c>
      <c r="AQ243" s="72">
        <f>団体登録内容!AP82</f>
        <v>0</v>
      </c>
      <c r="AR243" s="72">
        <f>団体登録内容!AQ82</f>
        <v>0</v>
      </c>
      <c r="AS243" s="72">
        <f>団体登録内容!AR82</f>
        <v>0</v>
      </c>
      <c r="AT243" s="72" t="e">
        <f>団体登録内容!#REF!</f>
        <v>#REF!</v>
      </c>
      <c r="AU243" s="72" t="e">
        <f>団体登録内容!#REF!</f>
        <v>#REF!</v>
      </c>
      <c r="AV243" s="72" t="e">
        <f>団体登録内容!#REF!</f>
        <v>#REF!</v>
      </c>
      <c r="AW243" s="72" t="e">
        <f>団体登録内容!#REF!</f>
        <v>#REF!</v>
      </c>
      <c r="AX243" s="72" t="e">
        <f>団体登録内容!#REF!</f>
        <v>#REF!</v>
      </c>
      <c r="AY243" s="72" t="e">
        <f>団体登録内容!#REF!</f>
        <v>#REF!</v>
      </c>
      <c r="AZ243" s="72" t="e">
        <f>団体登録内容!#REF!</f>
        <v>#REF!</v>
      </c>
      <c r="BA243" s="72" t="e">
        <f>団体登録内容!#REF!</f>
        <v>#REF!</v>
      </c>
      <c r="BB243" s="72" t="e">
        <f>団体登録内容!#REF!</f>
        <v>#REF!</v>
      </c>
      <c r="BC243" s="72" t="e">
        <f>団体登録内容!#REF!</f>
        <v>#REF!</v>
      </c>
      <c r="BD243" s="72" t="e">
        <f>団体登録内容!#REF!</f>
        <v>#REF!</v>
      </c>
      <c r="BE243" s="72" t="e">
        <f>団体登録内容!#REF!</f>
        <v>#REF!</v>
      </c>
    </row>
    <row r="244" spans="1:57" x14ac:dyDescent="0.15">
      <c r="A244" s="72" t="e">
        <f>団体登録内容!#REF!</f>
        <v>#REF!</v>
      </c>
      <c r="B244" s="72" t="str">
        <f>団体登録内容!A83</f>
        <v/>
      </c>
      <c r="C244" s="72">
        <f>団体登録内容!B83</f>
        <v>0</v>
      </c>
      <c r="D244" s="72">
        <f>団体登録内容!C83</f>
        <v>0</v>
      </c>
      <c r="E244" s="72">
        <f>団体登録内容!D83</f>
        <v>0</v>
      </c>
      <c r="F244" s="72">
        <f>団体登録内容!E83</f>
        <v>0</v>
      </c>
      <c r="G244" s="72">
        <f>団体登録内容!F83</f>
        <v>0</v>
      </c>
      <c r="H244" s="72">
        <f>団体登録内容!G83</f>
        <v>0</v>
      </c>
      <c r="I244" s="72" t="str">
        <f>団体登録内容!H83</f>
        <v/>
      </c>
      <c r="J244" s="72">
        <f>団体登録内容!I83</f>
        <v>0</v>
      </c>
      <c r="K244" s="72">
        <f>団体登録内容!J83</f>
        <v>0</v>
      </c>
      <c r="L244" s="72">
        <f>団体登録内容!K83</f>
        <v>0</v>
      </c>
      <c r="M244" s="72">
        <f>団体登録内容!L83</f>
        <v>0</v>
      </c>
      <c r="N244" s="72">
        <f>団体登録内容!M83</f>
        <v>0</v>
      </c>
      <c r="O244" s="72">
        <f>団体登録内容!N83</f>
        <v>0</v>
      </c>
      <c r="P244" s="72">
        <f>団体登録内容!O83</f>
        <v>0</v>
      </c>
      <c r="Q244" s="72">
        <f>団体登録内容!P83</f>
        <v>0</v>
      </c>
      <c r="R244" s="72" t="str">
        <f>団体登録内容!Q83</f>
        <v/>
      </c>
      <c r="S244" s="72">
        <f>団体登録内容!R83</f>
        <v>0</v>
      </c>
      <c r="T244" s="72">
        <f>団体登録内容!S83</f>
        <v>0</v>
      </c>
      <c r="U244" s="72">
        <f>団体登録内容!T83</f>
        <v>0</v>
      </c>
      <c r="V244" s="72">
        <f>団体登録内容!U83</f>
        <v>0</v>
      </c>
      <c r="W244" s="72">
        <f>団体登録内容!V83</f>
        <v>0</v>
      </c>
      <c r="X244" s="72" t="str">
        <f>団体登録内容!W83</f>
        <v/>
      </c>
      <c r="Y244" s="72">
        <f>団体登録内容!X83</f>
        <v>0</v>
      </c>
      <c r="Z244" s="72">
        <f>団体登録内容!Y83</f>
        <v>0</v>
      </c>
      <c r="AA244" s="72">
        <f>団体登録内容!Z83</f>
        <v>0</v>
      </c>
      <c r="AB244" s="72">
        <f>団体登録内容!AA83</f>
        <v>0</v>
      </c>
      <c r="AC244" s="72">
        <f>団体登録内容!AB83</f>
        <v>0</v>
      </c>
      <c r="AD244" s="72">
        <f>団体登録内容!AC83</f>
        <v>0</v>
      </c>
      <c r="AE244" s="72">
        <f>団体登録内容!AD83</f>
        <v>0</v>
      </c>
      <c r="AF244" s="72">
        <f>団体登録内容!AE83</f>
        <v>0</v>
      </c>
      <c r="AG244" s="72">
        <f>団体登録内容!AF83</f>
        <v>0</v>
      </c>
      <c r="AH244" s="72">
        <f>団体登録内容!AG83</f>
        <v>0</v>
      </c>
      <c r="AI244" s="72">
        <f>団体登録内容!AH83</f>
        <v>0</v>
      </c>
      <c r="AJ244" s="72">
        <f>団体登録内容!AI83</f>
        <v>0</v>
      </c>
      <c r="AK244" s="72">
        <f>団体登録内容!AJ83</f>
        <v>0</v>
      </c>
      <c r="AL244" s="72">
        <f>団体登録内容!AK83</f>
        <v>0</v>
      </c>
      <c r="AM244" s="72">
        <f>団体登録内容!AL83</f>
        <v>0</v>
      </c>
      <c r="AN244" s="72">
        <f>団体登録内容!AM83</f>
        <v>0</v>
      </c>
      <c r="AO244" s="72">
        <f>団体登録内容!AN83</f>
        <v>0</v>
      </c>
      <c r="AP244" s="72">
        <f>団体登録内容!AO83</f>
        <v>0</v>
      </c>
      <c r="AQ244" s="72">
        <f>団体登録内容!AP83</f>
        <v>0</v>
      </c>
      <c r="AR244" s="72">
        <f>団体登録内容!AQ83</f>
        <v>0</v>
      </c>
      <c r="AS244" s="72">
        <f>団体登録内容!AR83</f>
        <v>0</v>
      </c>
      <c r="AT244" s="72" t="e">
        <f>団体登録内容!#REF!</f>
        <v>#REF!</v>
      </c>
      <c r="AU244" s="72" t="e">
        <f>団体登録内容!#REF!</f>
        <v>#REF!</v>
      </c>
      <c r="AV244" s="72" t="e">
        <f>団体登録内容!#REF!</f>
        <v>#REF!</v>
      </c>
      <c r="AW244" s="72" t="e">
        <f>団体登録内容!#REF!</f>
        <v>#REF!</v>
      </c>
      <c r="AX244" s="72" t="e">
        <f>団体登録内容!#REF!</f>
        <v>#REF!</v>
      </c>
      <c r="AY244" s="72" t="e">
        <f>団体登録内容!#REF!</f>
        <v>#REF!</v>
      </c>
      <c r="AZ244" s="72" t="e">
        <f>団体登録内容!#REF!</f>
        <v>#REF!</v>
      </c>
      <c r="BA244" s="72" t="e">
        <f>団体登録内容!#REF!</f>
        <v>#REF!</v>
      </c>
      <c r="BB244" s="72" t="e">
        <f>団体登録内容!#REF!</f>
        <v>#REF!</v>
      </c>
      <c r="BC244" s="72" t="e">
        <f>団体登録内容!#REF!</f>
        <v>#REF!</v>
      </c>
      <c r="BD244" s="72" t="e">
        <f>団体登録内容!#REF!</f>
        <v>#REF!</v>
      </c>
      <c r="BE244" s="72" t="e">
        <f>団体登録内容!#REF!</f>
        <v>#REF!</v>
      </c>
    </row>
    <row r="245" spans="1:57" x14ac:dyDescent="0.15">
      <c r="A245" s="72" t="e">
        <f>団体登録内容!#REF!</f>
        <v>#REF!</v>
      </c>
      <c r="B245" s="72" t="str">
        <f>団体登録内容!A84</f>
        <v/>
      </c>
      <c r="C245" s="72">
        <f>団体登録内容!B84</f>
        <v>0</v>
      </c>
      <c r="D245" s="72">
        <f>団体登録内容!C84</f>
        <v>0</v>
      </c>
      <c r="E245" s="72">
        <f>団体登録内容!D84</f>
        <v>0</v>
      </c>
      <c r="F245" s="72">
        <f>団体登録内容!E84</f>
        <v>0</v>
      </c>
      <c r="G245" s="72">
        <f>団体登録内容!F84</f>
        <v>0</v>
      </c>
      <c r="H245" s="72">
        <f>団体登録内容!G84</f>
        <v>0</v>
      </c>
      <c r="I245" s="72" t="str">
        <f>団体登録内容!H84</f>
        <v/>
      </c>
      <c r="J245" s="72">
        <f>団体登録内容!I84</f>
        <v>0</v>
      </c>
      <c r="K245" s="72">
        <f>団体登録内容!J84</f>
        <v>0</v>
      </c>
      <c r="L245" s="72">
        <f>団体登録内容!K84</f>
        <v>0</v>
      </c>
      <c r="M245" s="72">
        <f>団体登録内容!L84</f>
        <v>0</v>
      </c>
      <c r="N245" s="72">
        <f>団体登録内容!M84</f>
        <v>0</v>
      </c>
      <c r="O245" s="72">
        <f>団体登録内容!N84</f>
        <v>0</v>
      </c>
      <c r="P245" s="72">
        <f>団体登録内容!O84</f>
        <v>0</v>
      </c>
      <c r="Q245" s="72">
        <f>団体登録内容!P84</f>
        <v>0</v>
      </c>
      <c r="R245" s="72" t="str">
        <f>団体登録内容!Q84</f>
        <v/>
      </c>
      <c r="S245" s="72">
        <f>団体登録内容!R84</f>
        <v>0</v>
      </c>
      <c r="T245" s="72">
        <f>団体登録内容!S84</f>
        <v>0</v>
      </c>
      <c r="U245" s="72">
        <f>団体登録内容!T84</f>
        <v>0</v>
      </c>
      <c r="V245" s="72">
        <f>団体登録内容!U84</f>
        <v>0</v>
      </c>
      <c r="W245" s="72">
        <f>団体登録内容!V84</f>
        <v>0</v>
      </c>
      <c r="X245" s="72" t="str">
        <f>団体登録内容!W84</f>
        <v/>
      </c>
      <c r="Y245" s="72">
        <f>団体登録内容!X84</f>
        <v>0</v>
      </c>
      <c r="Z245" s="72">
        <f>団体登録内容!Y84</f>
        <v>0</v>
      </c>
      <c r="AA245" s="72">
        <f>団体登録内容!Z84</f>
        <v>0</v>
      </c>
      <c r="AB245" s="72">
        <f>団体登録内容!AA84</f>
        <v>0</v>
      </c>
      <c r="AC245" s="72">
        <f>団体登録内容!AB84</f>
        <v>0</v>
      </c>
      <c r="AD245" s="72">
        <f>団体登録内容!AC84</f>
        <v>0</v>
      </c>
      <c r="AE245" s="72">
        <f>団体登録内容!AD84</f>
        <v>0</v>
      </c>
      <c r="AF245" s="72">
        <f>団体登録内容!AE84</f>
        <v>0</v>
      </c>
      <c r="AG245" s="72">
        <f>団体登録内容!AF84</f>
        <v>0</v>
      </c>
      <c r="AH245" s="72">
        <f>団体登録内容!AG84</f>
        <v>0</v>
      </c>
      <c r="AI245" s="72">
        <f>団体登録内容!AH84</f>
        <v>0</v>
      </c>
      <c r="AJ245" s="72">
        <f>団体登録内容!AI84</f>
        <v>0</v>
      </c>
      <c r="AK245" s="72">
        <f>団体登録内容!AJ84</f>
        <v>0</v>
      </c>
      <c r="AL245" s="72">
        <f>団体登録内容!AK84</f>
        <v>0</v>
      </c>
      <c r="AM245" s="72">
        <f>団体登録内容!AL84</f>
        <v>0</v>
      </c>
      <c r="AN245" s="72">
        <f>団体登録内容!AM84</f>
        <v>0</v>
      </c>
      <c r="AO245" s="72">
        <f>団体登録内容!AN84</f>
        <v>0</v>
      </c>
      <c r="AP245" s="72">
        <f>団体登録内容!AO84</f>
        <v>0</v>
      </c>
      <c r="AQ245" s="72">
        <f>団体登録内容!AP84</f>
        <v>0</v>
      </c>
      <c r="AR245" s="72">
        <f>団体登録内容!AQ84</f>
        <v>0</v>
      </c>
      <c r="AS245" s="72">
        <f>団体登録内容!AR84</f>
        <v>0</v>
      </c>
      <c r="AT245" s="72" t="e">
        <f>団体登録内容!#REF!</f>
        <v>#REF!</v>
      </c>
      <c r="AU245" s="72" t="e">
        <f>団体登録内容!#REF!</f>
        <v>#REF!</v>
      </c>
      <c r="AV245" s="72" t="e">
        <f>団体登録内容!#REF!</f>
        <v>#REF!</v>
      </c>
      <c r="AW245" s="72" t="e">
        <f>団体登録内容!#REF!</f>
        <v>#REF!</v>
      </c>
      <c r="AX245" s="72" t="e">
        <f>団体登録内容!#REF!</f>
        <v>#REF!</v>
      </c>
      <c r="AY245" s="72" t="e">
        <f>団体登録内容!#REF!</f>
        <v>#REF!</v>
      </c>
      <c r="AZ245" s="72" t="e">
        <f>団体登録内容!#REF!</f>
        <v>#REF!</v>
      </c>
      <c r="BA245" s="72" t="e">
        <f>団体登録内容!#REF!</f>
        <v>#REF!</v>
      </c>
      <c r="BB245" s="72" t="e">
        <f>団体登録内容!#REF!</f>
        <v>#REF!</v>
      </c>
      <c r="BC245" s="72" t="e">
        <f>団体登録内容!#REF!</f>
        <v>#REF!</v>
      </c>
      <c r="BD245" s="72" t="e">
        <f>団体登録内容!#REF!</f>
        <v>#REF!</v>
      </c>
      <c r="BE245" s="72" t="e">
        <f>団体登録内容!#REF!</f>
        <v>#REF!</v>
      </c>
    </row>
    <row r="246" spans="1:57" x14ac:dyDescent="0.15">
      <c r="A246" s="72" t="e">
        <f>団体登録内容!#REF!</f>
        <v>#REF!</v>
      </c>
      <c r="B246" s="72" t="str">
        <f>団体登録内容!A85</f>
        <v/>
      </c>
      <c r="C246" s="72">
        <f>団体登録内容!B85</f>
        <v>0</v>
      </c>
      <c r="D246" s="72">
        <f>団体登録内容!C85</f>
        <v>0</v>
      </c>
      <c r="E246" s="72">
        <f>団体登録内容!D85</f>
        <v>0</v>
      </c>
      <c r="F246" s="72">
        <f>団体登録内容!E85</f>
        <v>0</v>
      </c>
      <c r="G246" s="72">
        <f>団体登録内容!F85</f>
        <v>0</v>
      </c>
      <c r="H246" s="72">
        <f>団体登録内容!G85</f>
        <v>0</v>
      </c>
      <c r="I246" s="72" t="str">
        <f>団体登録内容!H85</f>
        <v/>
      </c>
      <c r="J246" s="72">
        <f>団体登録内容!I85</f>
        <v>0</v>
      </c>
      <c r="K246" s="72">
        <f>団体登録内容!J85</f>
        <v>0</v>
      </c>
      <c r="L246" s="72">
        <f>団体登録内容!K85</f>
        <v>0</v>
      </c>
      <c r="M246" s="72">
        <f>団体登録内容!L85</f>
        <v>0</v>
      </c>
      <c r="N246" s="72">
        <f>団体登録内容!M85</f>
        <v>0</v>
      </c>
      <c r="O246" s="72">
        <f>団体登録内容!N85</f>
        <v>0</v>
      </c>
      <c r="P246" s="72">
        <f>団体登録内容!O85</f>
        <v>0</v>
      </c>
      <c r="Q246" s="72">
        <f>団体登録内容!P85</f>
        <v>0</v>
      </c>
      <c r="R246" s="72" t="str">
        <f>団体登録内容!Q85</f>
        <v/>
      </c>
      <c r="S246" s="72">
        <f>団体登録内容!R85</f>
        <v>0</v>
      </c>
      <c r="T246" s="72">
        <f>団体登録内容!S85</f>
        <v>0</v>
      </c>
      <c r="U246" s="72">
        <f>団体登録内容!T85</f>
        <v>0</v>
      </c>
      <c r="V246" s="72">
        <f>団体登録内容!U85</f>
        <v>0</v>
      </c>
      <c r="W246" s="72">
        <f>団体登録内容!V85</f>
        <v>0</v>
      </c>
      <c r="X246" s="72" t="str">
        <f>団体登録内容!W85</f>
        <v/>
      </c>
      <c r="Y246" s="72">
        <f>団体登録内容!X85</f>
        <v>0</v>
      </c>
      <c r="Z246" s="72">
        <f>団体登録内容!Y85</f>
        <v>0</v>
      </c>
      <c r="AA246" s="72">
        <f>団体登録内容!Z85</f>
        <v>0</v>
      </c>
      <c r="AB246" s="72">
        <f>団体登録内容!AA85</f>
        <v>0</v>
      </c>
      <c r="AC246" s="72">
        <f>団体登録内容!AB85</f>
        <v>0</v>
      </c>
      <c r="AD246" s="72">
        <f>団体登録内容!AC85</f>
        <v>0</v>
      </c>
      <c r="AE246" s="72">
        <f>団体登録内容!AD85</f>
        <v>0</v>
      </c>
      <c r="AF246" s="72">
        <f>団体登録内容!AE85</f>
        <v>0</v>
      </c>
      <c r="AG246" s="72">
        <f>団体登録内容!AF85</f>
        <v>0</v>
      </c>
      <c r="AH246" s="72">
        <f>団体登録内容!AG85</f>
        <v>0</v>
      </c>
      <c r="AI246" s="72">
        <f>団体登録内容!AH85</f>
        <v>0</v>
      </c>
      <c r="AJ246" s="72">
        <f>団体登録内容!AI85</f>
        <v>0</v>
      </c>
      <c r="AK246" s="72">
        <f>団体登録内容!AJ85</f>
        <v>0</v>
      </c>
      <c r="AL246" s="72">
        <f>団体登録内容!AK85</f>
        <v>0</v>
      </c>
      <c r="AM246" s="72">
        <f>団体登録内容!AL85</f>
        <v>0</v>
      </c>
      <c r="AN246" s="72">
        <f>団体登録内容!AM85</f>
        <v>0</v>
      </c>
      <c r="AO246" s="72">
        <f>団体登録内容!AN85</f>
        <v>0</v>
      </c>
      <c r="AP246" s="72">
        <f>団体登録内容!AO85</f>
        <v>0</v>
      </c>
      <c r="AQ246" s="72">
        <f>団体登録内容!AP85</f>
        <v>0</v>
      </c>
      <c r="AR246" s="72">
        <f>団体登録内容!AQ85</f>
        <v>0</v>
      </c>
      <c r="AS246" s="72">
        <f>団体登録内容!AR85</f>
        <v>0</v>
      </c>
      <c r="AT246" s="72" t="e">
        <f>団体登録内容!#REF!</f>
        <v>#REF!</v>
      </c>
      <c r="AU246" s="72" t="e">
        <f>団体登録内容!#REF!</f>
        <v>#REF!</v>
      </c>
      <c r="AV246" s="72" t="e">
        <f>団体登録内容!#REF!</f>
        <v>#REF!</v>
      </c>
      <c r="AW246" s="72" t="e">
        <f>団体登録内容!#REF!</f>
        <v>#REF!</v>
      </c>
      <c r="AX246" s="72" t="e">
        <f>団体登録内容!#REF!</f>
        <v>#REF!</v>
      </c>
      <c r="AY246" s="72" t="e">
        <f>団体登録内容!#REF!</f>
        <v>#REF!</v>
      </c>
      <c r="AZ246" s="72" t="e">
        <f>団体登録内容!#REF!</f>
        <v>#REF!</v>
      </c>
      <c r="BA246" s="72" t="e">
        <f>団体登録内容!#REF!</f>
        <v>#REF!</v>
      </c>
      <c r="BB246" s="72" t="e">
        <f>団体登録内容!#REF!</f>
        <v>#REF!</v>
      </c>
      <c r="BC246" s="72" t="e">
        <f>団体登録内容!#REF!</f>
        <v>#REF!</v>
      </c>
      <c r="BD246" s="72" t="e">
        <f>団体登録内容!#REF!</f>
        <v>#REF!</v>
      </c>
      <c r="BE246" s="72" t="e">
        <f>団体登録内容!#REF!</f>
        <v>#REF!</v>
      </c>
    </row>
    <row r="247" spans="1:57" x14ac:dyDescent="0.15">
      <c r="A247" s="72" t="e">
        <f>団体登録内容!#REF!</f>
        <v>#REF!</v>
      </c>
      <c r="B247" s="72" t="str">
        <f>団体登録内容!A86</f>
        <v/>
      </c>
      <c r="C247" s="72">
        <f>団体登録内容!B86</f>
        <v>0</v>
      </c>
      <c r="D247" s="72">
        <f>団体登録内容!C86</f>
        <v>0</v>
      </c>
      <c r="E247" s="72">
        <f>団体登録内容!D86</f>
        <v>0</v>
      </c>
      <c r="F247" s="72">
        <f>団体登録内容!E86</f>
        <v>0</v>
      </c>
      <c r="G247" s="72">
        <f>団体登録内容!F86</f>
        <v>0</v>
      </c>
      <c r="H247" s="72">
        <f>団体登録内容!G86</f>
        <v>0</v>
      </c>
      <c r="I247" s="72" t="str">
        <f>団体登録内容!H86</f>
        <v/>
      </c>
      <c r="J247" s="72">
        <f>団体登録内容!I86</f>
        <v>0</v>
      </c>
      <c r="K247" s="72">
        <f>団体登録内容!J86</f>
        <v>0</v>
      </c>
      <c r="L247" s="72">
        <f>団体登録内容!K86</f>
        <v>0</v>
      </c>
      <c r="M247" s="72">
        <f>団体登録内容!L86</f>
        <v>0</v>
      </c>
      <c r="N247" s="72">
        <f>団体登録内容!M86</f>
        <v>0</v>
      </c>
      <c r="O247" s="72">
        <f>団体登録内容!N86</f>
        <v>0</v>
      </c>
      <c r="P247" s="72">
        <f>団体登録内容!O86</f>
        <v>0</v>
      </c>
      <c r="Q247" s="72">
        <f>団体登録内容!P86</f>
        <v>0</v>
      </c>
      <c r="R247" s="72" t="str">
        <f>団体登録内容!Q86</f>
        <v/>
      </c>
      <c r="S247" s="72">
        <f>団体登録内容!R86</f>
        <v>0</v>
      </c>
      <c r="T247" s="72">
        <f>団体登録内容!S86</f>
        <v>0</v>
      </c>
      <c r="U247" s="72">
        <f>団体登録内容!T86</f>
        <v>0</v>
      </c>
      <c r="V247" s="72">
        <f>団体登録内容!U86</f>
        <v>0</v>
      </c>
      <c r="W247" s="72">
        <f>団体登録内容!V86</f>
        <v>0</v>
      </c>
      <c r="X247" s="72" t="str">
        <f>団体登録内容!W86</f>
        <v/>
      </c>
      <c r="Y247" s="72">
        <f>団体登録内容!X86</f>
        <v>0</v>
      </c>
      <c r="Z247" s="72">
        <f>団体登録内容!Y86</f>
        <v>0</v>
      </c>
      <c r="AA247" s="72">
        <f>団体登録内容!Z86</f>
        <v>0</v>
      </c>
      <c r="AB247" s="72">
        <f>団体登録内容!AA86</f>
        <v>0</v>
      </c>
      <c r="AC247" s="72">
        <f>団体登録内容!AB86</f>
        <v>0</v>
      </c>
      <c r="AD247" s="72">
        <f>団体登録内容!AC86</f>
        <v>0</v>
      </c>
      <c r="AE247" s="72">
        <f>団体登録内容!AD86</f>
        <v>0</v>
      </c>
      <c r="AF247" s="72">
        <f>団体登録内容!AE86</f>
        <v>0</v>
      </c>
      <c r="AG247" s="72">
        <f>団体登録内容!AF86</f>
        <v>0</v>
      </c>
      <c r="AH247" s="72">
        <f>団体登録内容!AG86</f>
        <v>0</v>
      </c>
      <c r="AI247" s="72">
        <f>団体登録内容!AH86</f>
        <v>0</v>
      </c>
      <c r="AJ247" s="72">
        <f>団体登録内容!AI86</f>
        <v>0</v>
      </c>
      <c r="AK247" s="72">
        <f>団体登録内容!AJ86</f>
        <v>0</v>
      </c>
      <c r="AL247" s="72">
        <f>団体登録内容!AK86</f>
        <v>0</v>
      </c>
      <c r="AM247" s="72">
        <f>団体登録内容!AL86</f>
        <v>0</v>
      </c>
      <c r="AN247" s="72">
        <f>団体登録内容!AM86</f>
        <v>0</v>
      </c>
      <c r="AO247" s="72">
        <f>団体登録内容!AN86</f>
        <v>0</v>
      </c>
      <c r="AP247" s="72">
        <f>団体登録内容!AO86</f>
        <v>0</v>
      </c>
      <c r="AQ247" s="72">
        <f>団体登録内容!AP86</f>
        <v>0</v>
      </c>
      <c r="AR247" s="72">
        <f>団体登録内容!AQ86</f>
        <v>0</v>
      </c>
      <c r="AS247" s="72">
        <f>団体登録内容!AR86</f>
        <v>0</v>
      </c>
      <c r="AT247" s="72" t="e">
        <f>団体登録内容!#REF!</f>
        <v>#REF!</v>
      </c>
      <c r="AU247" s="72" t="e">
        <f>団体登録内容!#REF!</f>
        <v>#REF!</v>
      </c>
      <c r="AV247" s="72" t="e">
        <f>団体登録内容!#REF!</f>
        <v>#REF!</v>
      </c>
      <c r="AW247" s="72" t="e">
        <f>団体登録内容!#REF!</f>
        <v>#REF!</v>
      </c>
      <c r="AX247" s="72" t="e">
        <f>団体登録内容!#REF!</f>
        <v>#REF!</v>
      </c>
      <c r="AY247" s="72" t="e">
        <f>団体登録内容!#REF!</f>
        <v>#REF!</v>
      </c>
      <c r="AZ247" s="72" t="e">
        <f>団体登録内容!#REF!</f>
        <v>#REF!</v>
      </c>
      <c r="BA247" s="72" t="e">
        <f>団体登録内容!#REF!</f>
        <v>#REF!</v>
      </c>
      <c r="BB247" s="72" t="e">
        <f>団体登録内容!#REF!</f>
        <v>#REF!</v>
      </c>
      <c r="BC247" s="72" t="e">
        <f>団体登録内容!#REF!</f>
        <v>#REF!</v>
      </c>
      <c r="BD247" s="72" t="e">
        <f>団体登録内容!#REF!</f>
        <v>#REF!</v>
      </c>
      <c r="BE247" s="72" t="e">
        <f>団体登録内容!#REF!</f>
        <v>#REF!</v>
      </c>
    </row>
    <row r="248" spans="1:57" x14ac:dyDescent="0.15">
      <c r="A248" s="72" t="e">
        <f>団体登録内容!#REF!</f>
        <v>#REF!</v>
      </c>
      <c r="B248" s="72" t="str">
        <f>団体登録内容!A87</f>
        <v/>
      </c>
      <c r="C248" s="72">
        <f>団体登録内容!B87</f>
        <v>0</v>
      </c>
      <c r="D248" s="72">
        <f>団体登録内容!C87</f>
        <v>0</v>
      </c>
      <c r="E248" s="72">
        <f>団体登録内容!D87</f>
        <v>0</v>
      </c>
      <c r="F248" s="72">
        <f>団体登録内容!E87</f>
        <v>0</v>
      </c>
      <c r="G248" s="72">
        <f>団体登録内容!F87</f>
        <v>0</v>
      </c>
      <c r="H248" s="72">
        <f>団体登録内容!G87</f>
        <v>0</v>
      </c>
      <c r="I248" s="72" t="str">
        <f>団体登録内容!H87</f>
        <v/>
      </c>
      <c r="J248" s="72">
        <f>団体登録内容!I87</f>
        <v>0</v>
      </c>
      <c r="K248" s="72">
        <f>団体登録内容!J87</f>
        <v>0</v>
      </c>
      <c r="L248" s="72">
        <f>団体登録内容!K87</f>
        <v>0</v>
      </c>
      <c r="M248" s="72">
        <f>団体登録内容!L87</f>
        <v>0</v>
      </c>
      <c r="N248" s="72">
        <f>団体登録内容!M87</f>
        <v>0</v>
      </c>
      <c r="O248" s="72">
        <f>団体登録内容!N87</f>
        <v>0</v>
      </c>
      <c r="P248" s="72">
        <f>団体登録内容!O87</f>
        <v>0</v>
      </c>
      <c r="Q248" s="72">
        <f>団体登録内容!P87</f>
        <v>0</v>
      </c>
      <c r="R248" s="72" t="str">
        <f>団体登録内容!Q87</f>
        <v/>
      </c>
      <c r="S248" s="72">
        <f>団体登録内容!R87</f>
        <v>0</v>
      </c>
      <c r="T248" s="72">
        <f>団体登録内容!S87</f>
        <v>0</v>
      </c>
      <c r="U248" s="72">
        <f>団体登録内容!T87</f>
        <v>0</v>
      </c>
      <c r="V248" s="72">
        <f>団体登録内容!U87</f>
        <v>0</v>
      </c>
      <c r="W248" s="72">
        <f>団体登録内容!V87</f>
        <v>0</v>
      </c>
      <c r="X248" s="72" t="str">
        <f>団体登録内容!W87</f>
        <v/>
      </c>
      <c r="Y248" s="72">
        <f>団体登録内容!X87</f>
        <v>0</v>
      </c>
      <c r="Z248" s="72">
        <f>団体登録内容!Y87</f>
        <v>0</v>
      </c>
      <c r="AA248" s="72">
        <f>団体登録内容!Z87</f>
        <v>0</v>
      </c>
      <c r="AB248" s="72">
        <f>団体登録内容!AA87</f>
        <v>0</v>
      </c>
      <c r="AC248" s="72">
        <f>団体登録内容!AB87</f>
        <v>0</v>
      </c>
      <c r="AD248" s="72">
        <f>団体登録内容!AC87</f>
        <v>0</v>
      </c>
      <c r="AE248" s="72">
        <f>団体登録内容!AD87</f>
        <v>0</v>
      </c>
      <c r="AF248" s="72">
        <f>団体登録内容!AE87</f>
        <v>0</v>
      </c>
      <c r="AG248" s="72">
        <f>団体登録内容!AF87</f>
        <v>0</v>
      </c>
      <c r="AH248" s="72">
        <f>団体登録内容!AG87</f>
        <v>0</v>
      </c>
      <c r="AI248" s="72">
        <f>団体登録内容!AH87</f>
        <v>0</v>
      </c>
      <c r="AJ248" s="72">
        <f>団体登録内容!AI87</f>
        <v>0</v>
      </c>
      <c r="AK248" s="72">
        <f>団体登録内容!AJ87</f>
        <v>0</v>
      </c>
      <c r="AL248" s="72">
        <f>団体登録内容!AK87</f>
        <v>0</v>
      </c>
      <c r="AM248" s="72">
        <f>団体登録内容!AL87</f>
        <v>0</v>
      </c>
      <c r="AN248" s="72">
        <f>団体登録内容!AM87</f>
        <v>0</v>
      </c>
      <c r="AO248" s="72">
        <f>団体登録内容!AN87</f>
        <v>0</v>
      </c>
      <c r="AP248" s="72">
        <f>団体登録内容!AO87</f>
        <v>0</v>
      </c>
      <c r="AQ248" s="72">
        <f>団体登録内容!AP87</f>
        <v>0</v>
      </c>
      <c r="AR248" s="72">
        <f>団体登録内容!AQ87</f>
        <v>0</v>
      </c>
      <c r="AS248" s="72">
        <f>団体登録内容!AR87</f>
        <v>0</v>
      </c>
      <c r="AT248" s="72" t="e">
        <f>団体登録内容!#REF!</f>
        <v>#REF!</v>
      </c>
      <c r="AU248" s="72" t="e">
        <f>団体登録内容!#REF!</f>
        <v>#REF!</v>
      </c>
      <c r="AV248" s="72" t="e">
        <f>団体登録内容!#REF!</f>
        <v>#REF!</v>
      </c>
      <c r="AW248" s="72" t="e">
        <f>団体登録内容!#REF!</f>
        <v>#REF!</v>
      </c>
      <c r="AX248" s="72" t="e">
        <f>団体登録内容!#REF!</f>
        <v>#REF!</v>
      </c>
      <c r="AY248" s="72" t="e">
        <f>団体登録内容!#REF!</f>
        <v>#REF!</v>
      </c>
      <c r="AZ248" s="72" t="e">
        <f>団体登録内容!#REF!</f>
        <v>#REF!</v>
      </c>
      <c r="BA248" s="72" t="e">
        <f>団体登録内容!#REF!</f>
        <v>#REF!</v>
      </c>
      <c r="BB248" s="72" t="e">
        <f>団体登録内容!#REF!</f>
        <v>#REF!</v>
      </c>
      <c r="BC248" s="72" t="e">
        <f>団体登録内容!#REF!</f>
        <v>#REF!</v>
      </c>
      <c r="BD248" s="72" t="e">
        <f>団体登録内容!#REF!</f>
        <v>#REF!</v>
      </c>
      <c r="BE248" s="72" t="e">
        <f>団体登録内容!#REF!</f>
        <v>#REF!</v>
      </c>
    </row>
    <row r="249" spans="1:57" x14ac:dyDescent="0.15">
      <c r="A249" s="72" t="e">
        <f>団体登録内容!#REF!</f>
        <v>#REF!</v>
      </c>
      <c r="B249" s="72" t="str">
        <f>団体登録内容!A88</f>
        <v/>
      </c>
      <c r="C249" s="72">
        <f>団体登録内容!B88</f>
        <v>0</v>
      </c>
      <c r="D249" s="72">
        <f>団体登録内容!C88</f>
        <v>0</v>
      </c>
      <c r="E249" s="72">
        <f>団体登録内容!D88</f>
        <v>0</v>
      </c>
      <c r="F249" s="72">
        <f>団体登録内容!E88</f>
        <v>0</v>
      </c>
      <c r="G249" s="72">
        <f>団体登録内容!F88</f>
        <v>0</v>
      </c>
      <c r="H249" s="72">
        <f>団体登録内容!G88</f>
        <v>0</v>
      </c>
      <c r="I249" s="72" t="str">
        <f>団体登録内容!H88</f>
        <v/>
      </c>
      <c r="J249" s="72">
        <f>団体登録内容!I88</f>
        <v>0</v>
      </c>
      <c r="K249" s="72">
        <f>団体登録内容!J88</f>
        <v>0</v>
      </c>
      <c r="L249" s="72">
        <f>団体登録内容!K88</f>
        <v>0</v>
      </c>
      <c r="M249" s="72">
        <f>団体登録内容!L88</f>
        <v>0</v>
      </c>
      <c r="N249" s="72">
        <f>団体登録内容!M88</f>
        <v>0</v>
      </c>
      <c r="O249" s="72">
        <f>団体登録内容!N88</f>
        <v>0</v>
      </c>
      <c r="P249" s="72">
        <f>団体登録内容!O88</f>
        <v>0</v>
      </c>
      <c r="Q249" s="72">
        <f>団体登録内容!P88</f>
        <v>0</v>
      </c>
      <c r="R249" s="72" t="str">
        <f>団体登録内容!Q88</f>
        <v/>
      </c>
      <c r="S249" s="72">
        <f>団体登録内容!R88</f>
        <v>0</v>
      </c>
      <c r="T249" s="72">
        <f>団体登録内容!S88</f>
        <v>0</v>
      </c>
      <c r="U249" s="72">
        <f>団体登録内容!T88</f>
        <v>0</v>
      </c>
      <c r="V249" s="72">
        <f>団体登録内容!U88</f>
        <v>0</v>
      </c>
      <c r="W249" s="72">
        <f>団体登録内容!V88</f>
        <v>0</v>
      </c>
      <c r="X249" s="72" t="str">
        <f>団体登録内容!W88</f>
        <v/>
      </c>
      <c r="Y249" s="72">
        <f>団体登録内容!X88</f>
        <v>0</v>
      </c>
      <c r="Z249" s="72">
        <f>団体登録内容!Y88</f>
        <v>0</v>
      </c>
      <c r="AA249" s="72">
        <f>団体登録内容!Z88</f>
        <v>0</v>
      </c>
      <c r="AB249" s="72">
        <f>団体登録内容!AA88</f>
        <v>0</v>
      </c>
      <c r="AC249" s="72">
        <f>団体登録内容!AB88</f>
        <v>0</v>
      </c>
      <c r="AD249" s="72">
        <f>団体登録内容!AC88</f>
        <v>0</v>
      </c>
      <c r="AE249" s="72">
        <f>団体登録内容!AD88</f>
        <v>0</v>
      </c>
      <c r="AF249" s="72">
        <f>団体登録内容!AE88</f>
        <v>0</v>
      </c>
      <c r="AG249" s="72">
        <f>団体登録内容!AF88</f>
        <v>0</v>
      </c>
      <c r="AH249" s="72">
        <f>団体登録内容!AG88</f>
        <v>0</v>
      </c>
      <c r="AI249" s="72">
        <f>団体登録内容!AH88</f>
        <v>0</v>
      </c>
      <c r="AJ249" s="72">
        <f>団体登録内容!AI88</f>
        <v>0</v>
      </c>
      <c r="AK249" s="72">
        <f>団体登録内容!AJ88</f>
        <v>0</v>
      </c>
      <c r="AL249" s="72">
        <f>団体登録内容!AK88</f>
        <v>0</v>
      </c>
      <c r="AM249" s="72">
        <f>団体登録内容!AL88</f>
        <v>0</v>
      </c>
      <c r="AN249" s="72">
        <f>団体登録内容!AM88</f>
        <v>0</v>
      </c>
      <c r="AO249" s="72">
        <f>団体登録内容!AN88</f>
        <v>0</v>
      </c>
      <c r="AP249" s="72">
        <f>団体登録内容!AO88</f>
        <v>0</v>
      </c>
      <c r="AQ249" s="72">
        <f>団体登録内容!AP88</f>
        <v>0</v>
      </c>
      <c r="AR249" s="72">
        <f>団体登録内容!AQ88</f>
        <v>0</v>
      </c>
      <c r="AS249" s="72">
        <f>団体登録内容!AR88</f>
        <v>0</v>
      </c>
      <c r="AT249" s="72" t="e">
        <f>団体登録内容!#REF!</f>
        <v>#REF!</v>
      </c>
      <c r="AU249" s="72" t="e">
        <f>団体登録内容!#REF!</f>
        <v>#REF!</v>
      </c>
      <c r="AV249" s="72" t="e">
        <f>団体登録内容!#REF!</f>
        <v>#REF!</v>
      </c>
      <c r="AW249" s="72" t="e">
        <f>団体登録内容!#REF!</f>
        <v>#REF!</v>
      </c>
      <c r="AX249" s="72" t="e">
        <f>団体登録内容!#REF!</f>
        <v>#REF!</v>
      </c>
      <c r="AY249" s="72" t="e">
        <f>団体登録内容!#REF!</f>
        <v>#REF!</v>
      </c>
      <c r="AZ249" s="72" t="e">
        <f>団体登録内容!#REF!</f>
        <v>#REF!</v>
      </c>
      <c r="BA249" s="72" t="e">
        <f>団体登録内容!#REF!</f>
        <v>#REF!</v>
      </c>
      <c r="BB249" s="72" t="e">
        <f>団体登録内容!#REF!</f>
        <v>#REF!</v>
      </c>
      <c r="BC249" s="72" t="e">
        <f>団体登録内容!#REF!</f>
        <v>#REF!</v>
      </c>
      <c r="BD249" s="72" t="e">
        <f>団体登録内容!#REF!</f>
        <v>#REF!</v>
      </c>
      <c r="BE249" s="72" t="e">
        <f>団体登録内容!#REF!</f>
        <v>#REF!</v>
      </c>
    </row>
    <row r="250" spans="1:57" x14ac:dyDescent="0.15">
      <c r="A250" s="72" t="e">
        <f>団体登録内容!#REF!</f>
        <v>#REF!</v>
      </c>
      <c r="B250" s="72" t="str">
        <f>団体登録内容!A89</f>
        <v/>
      </c>
      <c r="C250" s="72">
        <f>団体登録内容!B89</f>
        <v>0</v>
      </c>
      <c r="D250" s="72">
        <f>団体登録内容!C89</f>
        <v>0</v>
      </c>
      <c r="E250" s="72">
        <f>団体登録内容!D89</f>
        <v>0</v>
      </c>
      <c r="F250" s="72">
        <f>団体登録内容!E89</f>
        <v>0</v>
      </c>
      <c r="G250" s="72">
        <f>団体登録内容!F89</f>
        <v>0</v>
      </c>
      <c r="H250" s="72">
        <f>団体登録内容!G89</f>
        <v>0</v>
      </c>
      <c r="I250" s="72" t="str">
        <f>団体登録内容!H89</f>
        <v/>
      </c>
      <c r="J250" s="72">
        <f>団体登録内容!I89</f>
        <v>0</v>
      </c>
      <c r="K250" s="72">
        <f>団体登録内容!J89</f>
        <v>0</v>
      </c>
      <c r="L250" s="72">
        <f>団体登録内容!K89</f>
        <v>0</v>
      </c>
      <c r="M250" s="72">
        <f>団体登録内容!L89</f>
        <v>0</v>
      </c>
      <c r="N250" s="72">
        <f>団体登録内容!M89</f>
        <v>0</v>
      </c>
      <c r="O250" s="72">
        <f>団体登録内容!N89</f>
        <v>0</v>
      </c>
      <c r="P250" s="72">
        <f>団体登録内容!O89</f>
        <v>0</v>
      </c>
      <c r="Q250" s="72">
        <f>団体登録内容!P89</f>
        <v>0</v>
      </c>
      <c r="R250" s="72" t="str">
        <f>団体登録内容!Q89</f>
        <v/>
      </c>
      <c r="S250" s="72">
        <f>団体登録内容!R89</f>
        <v>0</v>
      </c>
      <c r="T250" s="72">
        <f>団体登録内容!S89</f>
        <v>0</v>
      </c>
      <c r="U250" s="72">
        <f>団体登録内容!T89</f>
        <v>0</v>
      </c>
      <c r="V250" s="72">
        <f>団体登録内容!U89</f>
        <v>0</v>
      </c>
      <c r="W250" s="72">
        <f>団体登録内容!V89</f>
        <v>0</v>
      </c>
      <c r="X250" s="72" t="str">
        <f>団体登録内容!W89</f>
        <v/>
      </c>
      <c r="Y250" s="72">
        <f>団体登録内容!X89</f>
        <v>0</v>
      </c>
      <c r="Z250" s="72">
        <f>団体登録内容!Y89</f>
        <v>0</v>
      </c>
      <c r="AA250" s="72">
        <f>団体登録内容!Z89</f>
        <v>0</v>
      </c>
      <c r="AB250" s="72">
        <f>団体登録内容!AA89</f>
        <v>0</v>
      </c>
      <c r="AC250" s="72">
        <f>団体登録内容!AB89</f>
        <v>0</v>
      </c>
      <c r="AD250" s="72">
        <f>団体登録内容!AC89</f>
        <v>0</v>
      </c>
      <c r="AE250" s="72">
        <f>団体登録内容!AD89</f>
        <v>0</v>
      </c>
      <c r="AF250" s="72">
        <f>団体登録内容!AE89</f>
        <v>0</v>
      </c>
      <c r="AG250" s="72">
        <f>団体登録内容!AF89</f>
        <v>0</v>
      </c>
      <c r="AH250" s="72">
        <f>団体登録内容!AG89</f>
        <v>0</v>
      </c>
      <c r="AI250" s="72">
        <f>団体登録内容!AH89</f>
        <v>0</v>
      </c>
      <c r="AJ250" s="72">
        <f>団体登録内容!AI89</f>
        <v>0</v>
      </c>
      <c r="AK250" s="72">
        <f>団体登録内容!AJ89</f>
        <v>0</v>
      </c>
      <c r="AL250" s="72">
        <f>団体登録内容!AK89</f>
        <v>0</v>
      </c>
      <c r="AM250" s="72">
        <f>団体登録内容!AL89</f>
        <v>0</v>
      </c>
      <c r="AN250" s="72">
        <f>団体登録内容!AM89</f>
        <v>0</v>
      </c>
      <c r="AO250" s="72">
        <f>団体登録内容!AN89</f>
        <v>0</v>
      </c>
      <c r="AP250" s="72">
        <f>団体登録内容!AO89</f>
        <v>0</v>
      </c>
      <c r="AQ250" s="72">
        <f>団体登録内容!AP89</f>
        <v>0</v>
      </c>
      <c r="AR250" s="72">
        <f>団体登録内容!AQ89</f>
        <v>0</v>
      </c>
      <c r="AS250" s="72">
        <f>団体登録内容!AR89</f>
        <v>0</v>
      </c>
      <c r="AT250" s="72" t="e">
        <f>団体登録内容!#REF!</f>
        <v>#REF!</v>
      </c>
      <c r="AU250" s="72" t="e">
        <f>団体登録内容!#REF!</f>
        <v>#REF!</v>
      </c>
      <c r="AV250" s="72" t="e">
        <f>団体登録内容!#REF!</f>
        <v>#REF!</v>
      </c>
      <c r="AW250" s="72" t="e">
        <f>団体登録内容!#REF!</f>
        <v>#REF!</v>
      </c>
      <c r="AX250" s="72" t="e">
        <f>団体登録内容!#REF!</f>
        <v>#REF!</v>
      </c>
      <c r="AY250" s="72" t="e">
        <f>団体登録内容!#REF!</f>
        <v>#REF!</v>
      </c>
      <c r="AZ250" s="72" t="e">
        <f>団体登録内容!#REF!</f>
        <v>#REF!</v>
      </c>
      <c r="BA250" s="72" t="e">
        <f>団体登録内容!#REF!</f>
        <v>#REF!</v>
      </c>
      <c r="BB250" s="72" t="e">
        <f>団体登録内容!#REF!</f>
        <v>#REF!</v>
      </c>
      <c r="BC250" s="72" t="e">
        <f>団体登録内容!#REF!</f>
        <v>#REF!</v>
      </c>
      <c r="BD250" s="72" t="e">
        <f>団体登録内容!#REF!</f>
        <v>#REF!</v>
      </c>
      <c r="BE250" s="72" t="e">
        <f>団体登録内容!#REF!</f>
        <v>#REF!</v>
      </c>
    </row>
    <row r="251" spans="1:57" x14ac:dyDescent="0.15">
      <c r="A251" s="72" t="e">
        <f>団体登録内容!#REF!</f>
        <v>#REF!</v>
      </c>
      <c r="B251" s="72" t="str">
        <f>団体登録内容!A90</f>
        <v/>
      </c>
      <c r="C251" s="72">
        <f>団体登録内容!B90</f>
        <v>0</v>
      </c>
      <c r="D251" s="72">
        <f>団体登録内容!C90</f>
        <v>0</v>
      </c>
      <c r="E251" s="72">
        <f>団体登録内容!D90</f>
        <v>0</v>
      </c>
      <c r="F251" s="72">
        <f>団体登録内容!E90</f>
        <v>0</v>
      </c>
      <c r="G251" s="72">
        <f>団体登録内容!F90</f>
        <v>0</v>
      </c>
      <c r="H251" s="72">
        <f>団体登録内容!G90</f>
        <v>0</v>
      </c>
      <c r="I251" s="72" t="str">
        <f>団体登録内容!H90</f>
        <v/>
      </c>
      <c r="J251" s="72">
        <f>団体登録内容!I90</f>
        <v>0</v>
      </c>
      <c r="K251" s="72">
        <f>団体登録内容!J90</f>
        <v>0</v>
      </c>
      <c r="L251" s="72">
        <f>団体登録内容!K90</f>
        <v>0</v>
      </c>
      <c r="M251" s="72">
        <f>団体登録内容!L90</f>
        <v>0</v>
      </c>
      <c r="N251" s="72">
        <f>団体登録内容!M90</f>
        <v>0</v>
      </c>
      <c r="O251" s="72">
        <f>団体登録内容!N90</f>
        <v>0</v>
      </c>
      <c r="P251" s="72">
        <f>団体登録内容!O90</f>
        <v>0</v>
      </c>
      <c r="Q251" s="72">
        <f>団体登録内容!P90</f>
        <v>0</v>
      </c>
      <c r="R251" s="72" t="str">
        <f>団体登録内容!Q90</f>
        <v/>
      </c>
      <c r="S251" s="72">
        <f>団体登録内容!R90</f>
        <v>0</v>
      </c>
      <c r="T251" s="72">
        <f>団体登録内容!S90</f>
        <v>0</v>
      </c>
      <c r="U251" s="72">
        <f>団体登録内容!T90</f>
        <v>0</v>
      </c>
      <c r="V251" s="72">
        <f>団体登録内容!U90</f>
        <v>0</v>
      </c>
      <c r="W251" s="72">
        <f>団体登録内容!V90</f>
        <v>0</v>
      </c>
      <c r="X251" s="72" t="str">
        <f>団体登録内容!W90</f>
        <v/>
      </c>
      <c r="Y251" s="72">
        <f>団体登録内容!X90</f>
        <v>0</v>
      </c>
      <c r="Z251" s="72">
        <f>団体登録内容!Y90</f>
        <v>0</v>
      </c>
      <c r="AA251" s="72">
        <f>団体登録内容!Z90</f>
        <v>0</v>
      </c>
      <c r="AB251" s="72">
        <f>団体登録内容!AA90</f>
        <v>0</v>
      </c>
      <c r="AC251" s="72">
        <f>団体登録内容!AB90</f>
        <v>0</v>
      </c>
      <c r="AD251" s="72">
        <f>団体登録内容!AC90</f>
        <v>0</v>
      </c>
      <c r="AE251" s="72">
        <f>団体登録内容!AD90</f>
        <v>0</v>
      </c>
      <c r="AF251" s="72">
        <f>団体登録内容!AE90</f>
        <v>0</v>
      </c>
      <c r="AG251" s="72">
        <f>団体登録内容!AF90</f>
        <v>0</v>
      </c>
      <c r="AH251" s="72">
        <f>団体登録内容!AG90</f>
        <v>0</v>
      </c>
      <c r="AI251" s="72">
        <f>団体登録内容!AH90</f>
        <v>0</v>
      </c>
      <c r="AJ251" s="72">
        <f>団体登録内容!AI90</f>
        <v>0</v>
      </c>
      <c r="AK251" s="72">
        <f>団体登録内容!AJ90</f>
        <v>0</v>
      </c>
      <c r="AL251" s="72">
        <f>団体登録内容!AK90</f>
        <v>0</v>
      </c>
      <c r="AM251" s="72">
        <f>団体登録内容!AL90</f>
        <v>0</v>
      </c>
      <c r="AN251" s="72">
        <f>団体登録内容!AM90</f>
        <v>0</v>
      </c>
      <c r="AO251" s="72">
        <f>団体登録内容!AN90</f>
        <v>0</v>
      </c>
      <c r="AP251" s="72">
        <f>団体登録内容!AO90</f>
        <v>0</v>
      </c>
      <c r="AQ251" s="72">
        <f>団体登録内容!AP90</f>
        <v>0</v>
      </c>
      <c r="AR251" s="72">
        <f>団体登録内容!AQ90</f>
        <v>0</v>
      </c>
      <c r="AS251" s="72">
        <f>団体登録内容!AR90</f>
        <v>0</v>
      </c>
      <c r="AT251" s="72" t="e">
        <f>団体登録内容!#REF!</f>
        <v>#REF!</v>
      </c>
      <c r="AU251" s="72" t="e">
        <f>団体登録内容!#REF!</f>
        <v>#REF!</v>
      </c>
      <c r="AV251" s="72" t="e">
        <f>団体登録内容!#REF!</f>
        <v>#REF!</v>
      </c>
      <c r="AW251" s="72" t="e">
        <f>団体登録内容!#REF!</f>
        <v>#REF!</v>
      </c>
      <c r="AX251" s="72" t="e">
        <f>団体登録内容!#REF!</f>
        <v>#REF!</v>
      </c>
      <c r="AY251" s="72" t="e">
        <f>団体登録内容!#REF!</f>
        <v>#REF!</v>
      </c>
      <c r="AZ251" s="72" t="e">
        <f>団体登録内容!#REF!</f>
        <v>#REF!</v>
      </c>
      <c r="BA251" s="72" t="e">
        <f>団体登録内容!#REF!</f>
        <v>#REF!</v>
      </c>
      <c r="BB251" s="72" t="e">
        <f>団体登録内容!#REF!</f>
        <v>#REF!</v>
      </c>
      <c r="BC251" s="72" t="e">
        <f>団体登録内容!#REF!</f>
        <v>#REF!</v>
      </c>
      <c r="BD251" s="72" t="e">
        <f>団体登録内容!#REF!</f>
        <v>#REF!</v>
      </c>
      <c r="BE251" s="72" t="e">
        <f>団体登録内容!#REF!</f>
        <v>#REF!</v>
      </c>
    </row>
    <row r="252" spans="1:57" x14ac:dyDescent="0.15">
      <c r="A252" s="72" t="e">
        <f>団体登録内容!#REF!</f>
        <v>#REF!</v>
      </c>
      <c r="B252" s="72" t="str">
        <f>団体登録内容!A91</f>
        <v/>
      </c>
      <c r="C252" s="72">
        <f>団体登録内容!B91</f>
        <v>0</v>
      </c>
      <c r="D252" s="72">
        <f>団体登録内容!C91</f>
        <v>0</v>
      </c>
      <c r="E252" s="72">
        <f>団体登録内容!D91</f>
        <v>0</v>
      </c>
      <c r="F252" s="72">
        <f>団体登録内容!E91</f>
        <v>0</v>
      </c>
      <c r="G252" s="72">
        <f>団体登録内容!F91</f>
        <v>0</v>
      </c>
      <c r="H252" s="72">
        <f>団体登録内容!G91</f>
        <v>0</v>
      </c>
      <c r="I252" s="72" t="str">
        <f>団体登録内容!H91</f>
        <v/>
      </c>
      <c r="J252" s="72">
        <f>団体登録内容!I91</f>
        <v>0</v>
      </c>
      <c r="K252" s="72">
        <f>団体登録内容!J91</f>
        <v>0</v>
      </c>
      <c r="L252" s="72">
        <f>団体登録内容!K91</f>
        <v>0</v>
      </c>
      <c r="M252" s="72">
        <f>団体登録内容!L91</f>
        <v>0</v>
      </c>
      <c r="N252" s="72">
        <f>団体登録内容!M91</f>
        <v>0</v>
      </c>
      <c r="O252" s="72">
        <f>団体登録内容!N91</f>
        <v>0</v>
      </c>
      <c r="P252" s="72">
        <f>団体登録内容!O91</f>
        <v>0</v>
      </c>
      <c r="Q252" s="72">
        <f>団体登録内容!P91</f>
        <v>0</v>
      </c>
      <c r="R252" s="72" t="str">
        <f>団体登録内容!Q91</f>
        <v/>
      </c>
      <c r="S252" s="72">
        <f>団体登録内容!R91</f>
        <v>0</v>
      </c>
      <c r="T252" s="72">
        <f>団体登録内容!S91</f>
        <v>0</v>
      </c>
      <c r="U252" s="72">
        <f>団体登録内容!T91</f>
        <v>0</v>
      </c>
      <c r="V252" s="72">
        <f>団体登録内容!U91</f>
        <v>0</v>
      </c>
      <c r="W252" s="72">
        <f>団体登録内容!V91</f>
        <v>0</v>
      </c>
      <c r="X252" s="72" t="str">
        <f>団体登録内容!W91</f>
        <v/>
      </c>
      <c r="Y252" s="72">
        <f>団体登録内容!X91</f>
        <v>0</v>
      </c>
      <c r="Z252" s="72">
        <f>団体登録内容!Y91</f>
        <v>0</v>
      </c>
      <c r="AA252" s="72">
        <f>団体登録内容!Z91</f>
        <v>0</v>
      </c>
      <c r="AB252" s="72">
        <f>団体登録内容!AA91</f>
        <v>0</v>
      </c>
      <c r="AC252" s="72">
        <f>団体登録内容!AB91</f>
        <v>0</v>
      </c>
      <c r="AD252" s="72">
        <f>団体登録内容!AC91</f>
        <v>0</v>
      </c>
      <c r="AE252" s="72">
        <f>団体登録内容!AD91</f>
        <v>0</v>
      </c>
      <c r="AF252" s="72">
        <f>団体登録内容!AE91</f>
        <v>0</v>
      </c>
      <c r="AG252" s="72">
        <f>団体登録内容!AF91</f>
        <v>0</v>
      </c>
      <c r="AH252" s="72">
        <f>団体登録内容!AG91</f>
        <v>0</v>
      </c>
      <c r="AI252" s="72">
        <f>団体登録内容!AH91</f>
        <v>0</v>
      </c>
      <c r="AJ252" s="72">
        <f>団体登録内容!AI91</f>
        <v>0</v>
      </c>
      <c r="AK252" s="72">
        <f>団体登録内容!AJ91</f>
        <v>0</v>
      </c>
      <c r="AL252" s="72">
        <f>団体登録内容!AK91</f>
        <v>0</v>
      </c>
      <c r="AM252" s="72">
        <f>団体登録内容!AL91</f>
        <v>0</v>
      </c>
      <c r="AN252" s="72">
        <f>団体登録内容!AM91</f>
        <v>0</v>
      </c>
      <c r="AO252" s="72">
        <f>団体登録内容!AN91</f>
        <v>0</v>
      </c>
      <c r="AP252" s="72">
        <f>団体登録内容!AO91</f>
        <v>0</v>
      </c>
      <c r="AQ252" s="72">
        <f>団体登録内容!AP91</f>
        <v>0</v>
      </c>
      <c r="AR252" s="72">
        <f>団体登録内容!AQ91</f>
        <v>0</v>
      </c>
      <c r="AS252" s="72">
        <f>団体登録内容!AR91</f>
        <v>0</v>
      </c>
      <c r="AT252" s="72" t="e">
        <f>団体登録内容!#REF!</f>
        <v>#REF!</v>
      </c>
      <c r="AU252" s="72" t="e">
        <f>団体登録内容!#REF!</f>
        <v>#REF!</v>
      </c>
      <c r="AV252" s="72" t="e">
        <f>団体登録内容!#REF!</f>
        <v>#REF!</v>
      </c>
      <c r="AW252" s="72" t="e">
        <f>団体登録内容!#REF!</f>
        <v>#REF!</v>
      </c>
      <c r="AX252" s="72" t="e">
        <f>団体登録内容!#REF!</f>
        <v>#REF!</v>
      </c>
      <c r="AY252" s="72" t="e">
        <f>団体登録内容!#REF!</f>
        <v>#REF!</v>
      </c>
      <c r="AZ252" s="72" t="e">
        <f>団体登録内容!#REF!</f>
        <v>#REF!</v>
      </c>
      <c r="BA252" s="72" t="e">
        <f>団体登録内容!#REF!</f>
        <v>#REF!</v>
      </c>
      <c r="BB252" s="72" t="e">
        <f>団体登録内容!#REF!</f>
        <v>#REF!</v>
      </c>
      <c r="BC252" s="72" t="e">
        <f>団体登録内容!#REF!</f>
        <v>#REF!</v>
      </c>
      <c r="BD252" s="72" t="e">
        <f>団体登録内容!#REF!</f>
        <v>#REF!</v>
      </c>
      <c r="BE252" s="72" t="e">
        <f>団体登録内容!#REF!</f>
        <v>#REF!</v>
      </c>
    </row>
    <row r="253" spans="1:57" x14ac:dyDescent="0.15">
      <c r="A253" s="72" t="e">
        <f>団体登録内容!#REF!</f>
        <v>#REF!</v>
      </c>
      <c r="B253" s="72" t="str">
        <f>団体登録内容!A92</f>
        <v/>
      </c>
      <c r="C253" s="72">
        <f>団体登録内容!B92</f>
        <v>0</v>
      </c>
      <c r="D253" s="72">
        <f>団体登録内容!C92</f>
        <v>0</v>
      </c>
      <c r="E253" s="72">
        <f>団体登録内容!D92</f>
        <v>0</v>
      </c>
      <c r="F253" s="72">
        <f>団体登録内容!E92</f>
        <v>0</v>
      </c>
      <c r="G253" s="72">
        <f>団体登録内容!F92</f>
        <v>0</v>
      </c>
      <c r="H253" s="72">
        <f>団体登録内容!G92</f>
        <v>0</v>
      </c>
      <c r="I253" s="72" t="str">
        <f>団体登録内容!H92</f>
        <v/>
      </c>
      <c r="J253" s="72">
        <f>団体登録内容!I92</f>
        <v>0</v>
      </c>
      <c r="K253" s="72">
        <f>団体登録内容!J92</f>
        <v>0</v>
      </c>
      <c r="L253" s="72">
        <f>団体登録内容!K92</f>
        <v>0</v>
      </c>
      <c r="M253" s="72">
        <f>団体登録内容!L92</f>
        <v>0</v>
      </c>
      <c r="N253" s="72">
        <f>団体登録内容!M92</f>
        <v>0</v>
      </c>
      <c r="O253" s="72">
        <f>団体登録内容!N92</f>
        <v>0</v>
      </c>
      <c r="P253" s="72">
        <f>団体登録内容!O92</f>
        <v>0</v>
      </c>
      <c r="Q253" s="72">
        <f>団体登録内容!P92</f>
        <v>0</v>
      </c>
      <c r="R253" s="72" t="str">
        <f>団体登録内容!Q92</f>
        <v/>
      </c>
      <c r="S253" s="72">
        <f>団体登録内容!R92</f>
        <v>0</v>
      </c>
      <c r="T253" s="72">
        <f>団体登録内容!S92</f>
        <v>0</v>
      </c>
      <c r="U253" s="72">
        <f>団体登録内容!T92</f>
        <v>0</v>
      </c>
      <c r="V253" s="72">
        <f>団体登録内容!U92</f>
        <v>0</v>
      </c>
      <c r="W253" s="72">
        <f>団体登録内容!V92</f>
        <v>0</v>
      </c>
      <c r="X253" s="72" t="str">
        <f>団体登録内容!W92</f>
        <v/>
      </c>
      <c r="Y253" s="72">
        <f>団体登録内容!X92</f>
        <v>0</v>
      </c>
      <c r="Z253" s="72">
        <f>団体登録内容!Y92</f>
        <v>0</v>
      </c>
      <c r="AA253" s="72">
        <f>団体登録内容!Z92</f>
        <v>0</v>
      </c>
      <c r="AB253" s="72">
        <f>団体登録内容!AA92</f>
        <v>0</v>
      </c>
      <c r="AC253" s="72">
        <f>団体登録内容!AB92</f>
        <v>0</v>
      </c>
      <c r="AD253" s="72">
        <f>団体登録内容!AC92</f>
        <v>0</v>
      </c>
      <c r="AE253" s="72">
        <f>団体登録内容!AD92</f>
        <v>0</v>
      </c>
      <c r="AF253" s="72">
        <f>団体登録内容!AE92</f>
        <v>0</v>
      </c>
      <c r="AG253" s="72">
        <f>団体登録内容!AF92</f>
        <v>0</v>
      </c>
      <c r="AH253" s="72">
        <f>団体登録内容!AG92</f>
        <v>0</v>
      </c>
      <c r="AI253" s="72">
        <f>団体登録内容!AH92</f>
        <v>0</v>
      </c>
      <c r="AJ253" s="72">
        <f>団体登録内容!AI92</f>
        <v>0</v>
      </c>
      <c r="AK253" s="72">
        <f>団体登録内容!AJ92</f>
        <v>0</v>
      </c>
      <c r="AL253" s="72">
        <f>団体登録内容!AK92</f>
        <v>0</v>
      </c>
      <c r="AM253" s="72">
        <f>団体登録内容!AL92</f>
        <v>0</v>
      </c>
      <c r="AN253" s="72">
        <f>団体登録内容!AM92</f>
        <v>0</v>
      </c>
      <c r="AO253" s="72">
        <f>団体登録内容!AN92</f>
        <v>0</v>
      </c>
      <c r="AP253" s="72">
        <f>団体登録内容!AO92</f>
        <v>0</v>
      </c>
      <c r="AQ253" s="72">
        <f>団体登録内容!AP92</f>
        <v>0</v>
      </c>
      <c r="AR253" s="72">
        <f>団体登録内容!AQ92</f>
        <v>0</v>
      </c>
      <c r="AS253" s="72">
        <f>団体登録内容!AR92</f>
        <v>0</v>
      </c>
      <c r="AT253" s="72" t="e">
        <f>団体登録内容!#REF!</f>
        <v>#REF!</v>
      </c>
      <c r="AU253" s="72" t="e">
        <f>団体登録内容!#REF!</f>
        <v>#REF!</v>
      </c>
      <c r="AV253" s="72" t="e">
        <f>団体登録内容!#REF!</f>
        <v>#REF!</v>
      </c>
      <c r="AW253" s="72" t="e">
        <f>団体登録内容!#REF!</f>
        <v>#REF!</v>
      </c>
      <c r="AX253" s="72" t="e">
        <f>団体登録内容!#REF!</f>
        <v>#REF!</v>
      </c>
      <c r="AY253" s="72" t="e">
        <f>団体登録内容!#REF!</f>
        <v>#REF!</v>
      </c>
      <c r="AZ253" s="72" t="e">
        <f>団体登録内容!#REF!</f>
        <v>#REF!</v>
      </c>
      <c r="BA253" s="72" t="e">
        <f>団体登録内容!#REF!</f>
        <v>#REF!</v>
      </c>
      <c r="BB253" s="72" t="e">
        <f>団体登録内容!#REF!</f>
        <v>#REF!</v>
      </c>
      <c r="BC253" s="72" t="e">
        <f>団体登録内容!#REF!</f>
        <v>#REF!</v>
      </c>
      <c r="BD253" s="72" t="e">
        <f>団体登録内容!#REF!</f>
        <v>#REF!</v>
      </c>
      <c r="BE253" s="72" t="e">
        <f>団体登録内容!#REF!</f>
        <v>#REF!</v>
      </c>
    </row>
    <row r="254" spans="1:57" x14ac:dyDescent="0.15">
      <c r="A254" s="72" t="e">
        <f>団体登録内容!#REF!</f>
        <v>#REF!</v>
      </c>
      <c r="B254" s="72" t="str">
        <f>団体登録内容!A93</f>
        <v/>
      </c>
      <c r="C254" s="72">
        <f>団体登録内容!B93</f>
        <v>0</v>
      </c>
      <c r="D254" s="72">
        <f>団体登録内容!C93</f>
        <v>0</v>
      </c>
      <c r="E254" s="72">
        <f>団体登録内容!D93</f>
        <v>0</v>
      </c>
      <c r="F254" s="72">
        <f>団体登録内容!E93</f>
        <v>0</v>
      </c>
      <c r="G254" s="72">
        <f>団体登録内容!F93</f>
        <v>0</v>
      </c>
      <c r="H254" s="72">
        <f>団体登録内容!G93</f>
        <v>0</v>
      </c>
      <c r="I254" s="72" t="str">
        <f>団体登録内容!H93</f>
        <v/>
      </c>
      <c r="J254" s="72">
        <f>団体登録内容!I93</f>
        <v>0</v>
      </c>
      <c r="K254" s="72">
        <f>団体登録内容!J93</f>
        <v>0</v>
      </c>
      <c r="L254" s="72">
        <f>団体登録内容!K93</f>
        <v>0</v>
      </c>
      <c r="M254" s="72">
        <f>団体登録内容!L93</f>
        <v>0</v>
      </c>
      <c r="N254" s="72">
        <f>団体登録内容!M93</f>
        <v>0</v>
      </c>
      <c r="O254" s="72">
        <f>団体登録内容!N93</f>
        <v>0</v>
      </c>
      <c r="P254" s="72">
        <f>団体登録内容!O93</f>
        <v>0</v>
      </c>
      <c r="Q254" s="72">
        <f>団体登録内容!P93</f>
        <v>0</v>
      </c>
      <c r="R254" s="72" t="str">
        <f>団体登録内容!Q93</f>
        <v/>
      </c>
      <c r="S254" s="72">
        <f>団体登録内容!R93</f>
        <v>0</v>
      </c>
      <c r="T254" s="72">
        <f>団体登録内容!S93</f>
        <v>0</v>
      </c>
      <c r="U254" s="72">
        <f>団体登録内容!T93</f>
        <v>0</v>
      </c>
      <c r="V254" s="72">
        <f>団体登録内容!U93</f>
        <v>0</v>
      </c>
      <c r="W254" s="72">
        <f>団体登録内容!V93</f>
        <v>0</v>
      </c>
      <c r="X254" s="72" t="str">
        <f>団体登録内容!W93</f>
        <v/>
      </c>
      <c r="Y254" s="72">
        <f>団体登録内容!X93</f>
        <v>0</v>
      </c>
      <c r="Z254" s="72">
        <f>団体登録内容!Y93</f>
        <v>0</v>
      </c>
      <c r="AA254" s="72">
        <f>団体登録内容!Z93</f>
        <v>0</v>
      </c>
      <c r="AB254" s="72">
        <f>団体登録内容!AA93</f>
        <v>0</v>
      </c>
      <c r="AC254" s="72">
        <f>団体登録内容!AB93</f>
        <v>0</v>
      </c>
      <c r="AD254" s="72">
        <f>団体登録内容!AC93</f>
        <v>0</v>
      </c>
      <c r="AE254" s="72">
        <f>団体登録内容!AD93</f>
        <v>0</v>
      </c>
      <c r="AF254" s="72">
        <f>団体登録内容!AE93</f>
        <v>0</v>
      </c>
      <c r="AG254" s="72">
        <f>団体登録内容!AF93</f>
        <v>0</v>
      </c>
      <c r="AH254" s="72">
        <f>団体登録内容!AG93</f>
        <v>0</v>
      </c>
      <c r="AI254" s="72">
        <f>団体登録内容!AH93</f>
        <v>0</v>
      </c>
      <c r="AJ254" s="72">
        <f>団体登録内容!AI93</f>
        <v>0</v>
      </c>
      <c r="AK254" s="72">
        <f>団体登録内容!AJ93</f>
        <v>0</v>
      </c>
      <c r="AL254" s="72">
        <f>団体登録内容!AK93</f>
        <v>0</v>
      </c>
      <c r="AM254" s="72">
        <f>団体登録内容!AL93</f>
        <v>0</v>
      </c>
      <c r="AN254" s="72">
        <f>団体登録内容!AM93</f>
        <v>0</v>
      </c>
      <c r="AO254" s="72">
        <f>団体登録内容!AN93</f>
        <v>0</v>
      </c>
      <c r="AP254" s="72">
        <f>団体登録内容!AO93</f>
        <v>0</v>
      </c>
      <c r="AQ254" s="72">
        <f>団体登録内容!AP93</f>
        <v>0</v>
      </c>
      <c r="AR254" s="72">
        <f>団体登録内容!AQ93</f>
        <v>0</v>
      </c>
      <c r="AS254" s="72">
        <f>団体登録内容!AR93</f>
        <v>0</v>
      </c>
      <c r="AT254" s="72" t="e">
        <f>団体登録内容!#REF!</f>
        <v>#REF!</v>
      </c>
      <c r="AU254" s="72" t="e">
        <f>団体登録内容!#REF!</f>
        <v>#REF!</v>
      </c>
      <c r="AV254" s="72" t="e">
        <f>団体登録内容!#REF!</f>
        <v>#REF!</v>
      </c>
      <c r="AW254" s="72" t="e">
        <f>団体登録内容!#REF!</f>
        <v>#REF!</v>
      </c>
      <c r="AX254" s="72" t="e">
        <f>団体登録内容!#REF!</f>
        <v>#REF!</v>
      </c>
      <c r="AY254" s="72" t="e">
        <f>団体登録内容!#REF!</f>
        <v>#REF!</v>
      </c>
      <c r="AZ254" s="72" t="e">
        <f>団体登録内容!#REF!</f>
        <v>#REF!</v>
      </c>
      <c r="BA254" s="72" t="e">
        <f>団体登録内容!#REF!</f>
        <v>#REF!</v>
      </c>
      <c r="BB254" s="72" t="e">
        <f>団体登録内容!#REF!</f>
        <v>#REF!</v>
      </c>
      <c r="BC254" s="72" t="e">
        <f>団体登録内容!#REF!</f>
        <v>#REF!</v>
      </c>
      <c r="BD254" s="72" t="e">
        <f>団体登録内容!#REF!</f>
        <v>#REF!</v>
      </c>
      <c r="BE254" s="72" t="e">
        <f>団体登録内容!#REF!</f>
        <v>#REF!</v>
      </c>
    </row>
    <row r="255" spans="1:57" x14ac:dyDescent="0.15">
      <c r="A255" s="72" t="e">
        <f>団体登録内容!#REF!</f>
        <v>#REF!</v>
      </c>
      <c r="B255" s="72" t="str">
        <f>団体登録内容!A94</f>
        <v/>
      </c>
      <c r="C255" s="72">
        <f>団体登録内容!B94</f>
        <v>0</v>
      </c>
      <c r="D255" s="72">
        <f>団体登録内容!C94</f>
        <v>0</v>
      </c>
      <c r="E255" s="72">
        <f>団体登録内容!D94</f>
        <v>0</v>
      </c>
      <c r="F255" s="72">
        <f>団体登録内容!E94</f>
        <v>0</v>
      </c>
      <c r="G255" s="72">
        <f>団体登録内容!F94</f>
        <v>0</v>
      </c>
      <c r="H255" s="72">
        <f>団体登録内容!G94</f>
        <v>0</v>
      </c>
      <c r="I255" s="72" t="str">
        <f>団体登録内容!H94</f>
        <v/>
      </c>
      <c r="J255" s="72">
        <f>団体登録内容!I94</f>
        <v>0</v>
      </c>
      <c r="K255" s="72">
        <f>団体登録内容!J94</f>
        <v>0</v>
      </c>
      <c r="L255" s="72">
        <f>団体登録内容!K94</f>
        <v>0</v>
      </c>
      <c r="M255" s="72">
        <f>団体登録内容!L94</f>
        <v>0</v>
      </c>
      <c r="N255" s="72">
        <f>団体登録内容!M94</f>
        <v>0</v>
      </c>
      <c r="O255" s="72">
        <f>団体登録内容!N94</f>
        <v>0</v>
      </c>
      <c r="P255" s="72">
        <f>団体登録内容!O94</f>
        <v>0</v>
      </c>
      <c r="Q255" s="72">
        <f>団体登録内容!P94</f>
        <v>0</v>
      </c>
      <c r="R255" s="72" t="str">
        <f>団体登録内容!Q94</f>
        <v/>
      </c>
      <c r="S255" s="72">
        <f>団体登録内容!R94</f>
        <v>0</v>
      </c>
      <c r="T255" s="72">
        <f>団体登録内容!S94</f>
        <v>0</v>
      </c>
      <c r="U255" s="72">
        <f>団体登録内容!T94</f>
        <v>0</v>
      </c>
      <c r="V255" s="72">
        <f>団体登録内容!U94</f>
        <v>0</v>
      </c>
      <c r="W255" s="72">
        <f>団体登録内容!V94</f>
        <v>0</v>
      </c>
      <c r="X255" s="72" t="str">
        <f>団体登録内容!W94</f>
        <v/>
      </c>
      <c r="Y255" s="72">
        <f>団体登録内容!X94</f>
        <v>0</v>
      </c>
      <c r="Z255" s="72">
        <f>団体登録内容!Y94</f>
        <v>0</v>
      </c>
      <c r="AA255" s="72">
        <f>団体登録内容!Z94</f>
        <v>0</v>
      </c>
      <c r="AB255" s="72">
        <f>団体登録内容!AA94</f>
        <v>0</v>
      </c>
      <c r="AC255" s="72">
        <f>団体登録内容!AB94</f>
        <v>0</v>
      </c>
      <c r="AD255" s="72">
        <f>団体登録内容!AC94</f>
        <v>0</v>
      </c>
      <c r="AE255" s="72">
        <f>団体登録内容!AD94</f>
        <v>0</v>
      </c>
      <c r="AF255" s="72">
        <f>団体登録内容!AE94</f>
        <v>0</v>
      </c>
      <c r="AG255" s="72">
        <f>団体登録内容!AF94</f>
        <v>0</v>
      </c>
      <c r="AH255" s="72">
        <f>団体登録内容!AG94</f>
        <v>0</v>
      </c>
      <c r="AI255" s="72">
        <f>団体登録内容!AH94</f>
        <v>0</v>
      </c>
      <c r="AJ255" s="72">
        <f>団体登録内容!AI94</f>
        <v>0</v>
      </c>
      <c r="AK255" s="72">
        <f>団体登録内容!AJ94</f>
        <v>0</v>
      </c>
      <c r="AL255" s="72">
        <f>団体登録内容!AK94</f>
        <v>0</v>
      </c>
      <c r="AM255" s="72">
        <f>団体登録内容!AL94</f>
        <v>0</v>
      </c>
      <c r="AN255" s="72">
        <f>団体登録内容!AM94</f>
        <v>0</v>
      </c>
      <c r="AO255" s="72">
        <f>団体登録内容!AN94</f>
        <v>0</v>
      </c>
      <c r="AP255" s="72">
        <f>団体登録内容!AO94</f>
        <v>0</v>
      </c>
      <c r="AQ255" s="72">
        <f>団体登録内容!AP94</f>
        <v>0</v>
      </c>
      <c r="AR255" s="72">
        <f>団体登録内容!AQ94</f>
        <v>0</v>
      </c>
      <c r="AS255" s="72">
        <f>団体登録内容!AR94</f>
        <v>0</v>
      </c>
      <c r="AT255" s="72" t="e">
        <f>団体登録内容!#REF!</f>
        <v>#REF!</v>
      </c>
      <c r="AU255" s="72" t="e">
        <f>団体登録内容!#REF!</f>
        <v>#REF!</v>
      </c>
      <c r="AV255" s="72" t="e">
        <f>団体登録内容!#REF!</f>
        <v>#REF!</v>
      </c>
      <c r="AW255" s="72" t="e">
        <f>団体登録内容!#REF!</f>
        <v>#REF!</v>
      </c>
      <c r="AX255" s="72" t="e">
        <f>団体登録内容!#REF!</f>
        <v>#REF!</v>
      </c>
      <c r="AY255" s="72" t="e">
        <f>団体登録内容!#REF!</f>
        <v>#REF!</v>
      </c>
      <c r="AZ255" s="72" t="e">
        <f>団体登録内容!#REF!</f>
        <v>#REF!</v>
      </c>
      <c r="BA255" s="72" t="e">
        <f>団体登録内容!#REF!</f>
        <v>#REF!</v>
      </c>
      <c r="BB255" s="72" t="e">
        <f>団体登録内容!#REF!</f>
        <v>#REF!</v>
      </c>
      <c r="BC255" s="72" t="e">
        <f>団体登録内容!#REF!</f>
        <v>#REF!</v>
      </c>
      <c r="BD255" s="72" t="e">
        <f>団体登録内容!#REF!</f>
        <v>#REF!</v>
      </c>
      <c r="BE255" s="72" t="e">
        <f>団体登録内容!#REF!</f>
        <v>#REF!</v>
      </c>
    </row>
    <row r="256" spans="1:57" x14ac:dyDescent="0.15">
      <c r="A256" s="72" t="e">
        <f>団体登録内容!#REF!</f>
        <v>#REF!</v>
      </c>
      <c r="B256" s="72" t="str">
        <f>団体登録内容!A95</f>
        <v/>
      </c>
      <c r="C256" s="72">
        <f>団体登録内容!B95</f>
        <v>0</v>
      </c>
      <c r="D256" s="72">
        <f>団体登録内容!C95</f>
        <v>0</v>
      </c>
      <c r="E256" s="72">
        <f>団体登録内容!D95</f>
        <v>0</v>
      </c>
      <c r="F256" s="72">
        <f>団体登録内容!E95</f>
        <v>0</v>
      </c>
      <c r="G256" s="72">
        <f>団体登録内容!F95</f>
        <v>0</v>
      </c>
      <c r="H256" s="72">
        <f>団体登録内容!G95</f>
        <v>0</v>
      </c>
      <c r="I256" s="72" t="str">
        <f>団体登録内容!H95</f>
        <v/>
      </c>
      <c r="J256" s="72">
        <f>団体登録内容!I95</f>
        <v>0</v>
      </c>
      <c r="K256" s="72">
        <f>団体登録内容!J95</f>
        <v>0</v>
      </c>
      <c r="L256" s="72">
        <f>団体登録内容!K95</f>
        <v>0</v>
      </c>
      <c r="M256" s="72">
        <f>団体登録内容!L95</f>
        <v>0</v>
      </c>
      <c r="N256" s="72">
        <f>団体登録内容!M95</f>
        <v>0</v>
      </c>
      <c r="O256" s="72">
        <f>団体登録内容!N95</f>
        <v>0</v>
      </c>
      <c r="P256" s="72">
        <f>団体登録内容!O95</f>
        <v>0</v>
      </c>
      <c r="Q256" s="72">
        <f>団体登録内容!P95</f>
        <v>0</v>
      </c>
      <c r="R256" s="72" t="str">
        <f>団体登録内容!Q95</f>
        <v/>
      </c>
      <c r="S256" s="72">
        <f>団体登録内容!R95</f>
        <v>0</v>
      </c>
      <c r="T256" s="72">
        <f>団体登録内容!S95</f>
        <v>0</v>
      </c>
      <c r="U256" s="72">
        <f>団体登録内容!T95</f>
        <v>0</v>
      </c>
      <c r="V256" s="72">
        <f>団体登録内容!U95</f>
        <v>0</v>
      </c>
      <c r="W256" s="72">
        <f>団体登録内容!V95</f>
        <v>0</v>
      </c>
      <c r="X256" s="72" t="str">
        <f>団体登録内容!W95</f>
        <v/>
      </c>
      <c r="Y256" s="72">
        <f>団体登録内容!X95</f>
        <v>0</v>
      </c>
      <c r="Z256" s="72">
        <f>団体登録内容!Y95</f>
        <v>0</v>
      </c>
      <c r="AA256" s="72">
        <f>団体登録内容!Z95</f>
        <v>0</v>
      </c>
      <c r="AB256" s="72">
        <f>団体登録内容!AA95</f>
        <v>0</v>
      </c>
      <c r="AC256" s="72">
        <f>団体登録内容!AB95</f>
        <v>0</v>
      </c>
      <c r="AD256" s="72">
        <f>団体登録内容!AC95</f>
        <v>0</v>
      </c>
      <c r="AE256" s="72">
        <f>団体登録内容!AD95</f>
        <v>0</v>
      </c>
      <c r="AF256" s="72">
        <f>団体登録内容!AE95</f>
        <v>0</v>
      </c>
      <c r="AG256" s="72">
        <f>団体登録内容!AF95</f>
        <v>0</v>
      </c>
      <c r="AH256" s="72">
        <f>団体登録内容!AG95</f>
        <v>0</v>
      </c>
      <c r="AI256" s="72">
        <f>団体登録内容!AH95</f>
        <v>0</v>
      </c>
      <c r="AJ256" s="72">
        <f>団体登録内容!AI95</f>
        <v>0</v>
      </c>
      <c r="AK256" s="72">
        <f>団体登録内容!AJ95</f>
        <v>0</v>
      </c>
      <c r="AL256" s="72">
        <f>団体登録内容!AK95</f>
        <v>0</v>
      </c>
      <c r="AM256" s="72">
        <f>団体登録内容!AL95</f>
        <v>0</v>
      </c>
      <c r="AN256" s="72">
        <f>団体登録内容!AM95</f>
        <v>0</v>
      </c>
      <c r="AO256" s="72">
        <f>団体登録内容!AN95</f>
        <v>0</v>
      </c>
      <c r="AP256" s="72">
        <f>団体登録内容!AO95</f>
        <v>0</v>
      </c>
      <c r="AQ256" s="72">
        <f>団体登録内容!AP95</f>
        <v>0</v>
      </c>
      <c r="AR256" s="72">
        <f>団体登録内容!AQ95</f>
        <v>0</v>
      </c>
      <c r="AS256" s="72">
        <f>団体登録内容!AR95</f>
        <v>0</v>
      </c>
      <c r="AT256" s="72" t="e">
        <f>団体登録内容!#REF!</f>
        <v>#REF!</v>
      </c>
      <c r="AU256" s="72" t="e">
        <f>団体登録内容!#REF!</f>
        <v>#REF!</v>
      </c>
      <c r="AV256" s="72" t="e">
        <f>団体登録内容!#REF!</f>
        <v>#REF!</v>
      </c>
      <c r="AW256" s="72" t="e">
        <f>団体登録内容!#REF!</f>
        <v>#REF!</v>
      </c>
      <c r="AX256" s="72" t="e">
        <f>団体登録内容!#REF!</f>
        <v>#REF!</v>
      </c>
      <c r="AY256" s="72" t="e">
        <f>団体登録内容!#REF!</f>
        <v>#REF!</v>
      </c>
      <c r="AZ256" s="72" t="e">
        <f>団体登録内容!#REF!</f>
        <v>#REF!</v>
      </c>
      <c r="BA256" s="72" t="e">
        <f>団体登録内容!#REF!</f>
        <v>#REF!</v>
      </c>
      <c r="BB256" s="72" t="e">
        <f>団体登録内容!#REF!</f>
        <v>#REF!</v>
      </c>
      <c r="BC256" s="72" t="e">
        <f>団体登録内容!#REF!</f>
        <v>#REF!</v>
      </c>
      <c r="BD256" s="72" t="e">
        <f>団体登録内容!#REF!</f>
        <v>#REF!</v>
      </c>
      <c r="BE256" s="72" t="e">
        <f>団体登録内容!#REF!</f>
        <v>#REF!</v>
      </c>
    </row>
    <row r="257" spans="1:57" x14ac:dyDescent="0.15">
      <c r="A257" s="72" t="e">
        <f>団体登録内容!#REF!</f>
        <v>#REF!</v>
      </c>
      <c r="B257" s="72" t="str">
        <f>団体登録内容!A96</f>
        <v/>
      </c>
      <c r="C257" s="72">
        <f>団体登録内容!B96</f>
        <v>0</v>
      </c>
      <c r="D257" s="72">
        <f>団体登録内容!C96</f>
        <v>0</v>
      </c>
      <c r="E257" s="72">
        <f>団体登録内容!D96</f>
        <v>0</v>
      </c>
      <c r="F257" s="72">
        <f>団体登録内容!E96</f>
        <v>0</v>
      </c>
      <c r="G257" s="72">
        <f>団体登録内容!F96</f>
        <v>0</v>
      </c>
      <c r="H257" s="72">
        <f>団体登録内容!G96</f>
        <v>0</v>
      </c>
      <c r="I257" s="72" t="str">
        <f>団体登録内容!H96</f>
        <v/>
      </c>
      <c r="J257" s="72">
        <f>団体登録内容!I96</f>
        <v>0</v>
      </c>
      <c r="K257" s="72">
        <f>団体登録内容!J96</f>
        <v>0</v>
      </c>
      <c r="L257" s="72">
        <f>団体登録内容!K96</f>
        <v>0</v>
      </c>
      <c r="M257" s="72">
        <f>団体登録内容!L96</f>
        <v>0</v>
      </c>
      <c r="N257" s="72">
        <f>団体登録内容!M96</f>
        <v>0</v>
      </c>
      <c r="O257" s="72">
        <f>団体登録内容!N96</f>
        <v>0</v>
      </c>
      <c r="P257" s="72">
        <f>団体登録内容!O96</f>
        <v>0</v>
      </c>
      <c r="Q257" s="72">
        <f>団体登録内容!P96</f>
        <v>0</v>
      </c>
      <c r="R257" s="72" t="str">
        <f>団体登録内容!Q96</f>
        <v/>
      </c>
      <c r="S257" s="72">
        <f>団体登録内容!R96</f>
        <v>0</v>
      </c>
      <c r="T257" s="72">
        <f>団体登録内容!S96</f>
        <v>0</v>
      </c>
      <c r="U257" s="72">
        <f>団体登録内容!T96</f>
        <v>0</v>
      </c>
      <c r="V257" s="72">
        <f>団体登録内容!U96</f>
        <v>0</v>
      </c>
      <c r="W257" s="72">
        <f>団体登録内容!V96</f>
        <v>0</v>
      </c>
      <c r="X257" s="72" t="str">
        <f>団体登録内容!W96</f>
        <v/>
      </c>
      <c r="Y257" s="72">
        <f>団体登録内容!X96</f>
        <v>0</v>
      </c>
      <c r="Z257" s="72">
        <f>団体登録内容!Y96</f>
        <v>0</v>
      </c>
      <c r="AA257" s="72">
        <f>団体登録内容!Z96</f>
        <v>0</v>
      </c>
      <c r="AB257" s="72">
        <f>団体登録内容!AA96</f>
        <v>0</v>
      </c>
      <c r="AC257" s="72">
        <f>団体登録内容!AB96</f>
        <v>0</v>
      </c>
      <c r="AD257" s="72">
        <f>団体登録内容!AC96</f>
        <v>0</v>
      </c>
      <c r="AE257" s="72">
        <f>団体登録内容!AD96</f>
        <v>0</v>
      </c>
      <c r="AF257" s="72">
        <f>団体登録内容!AE96</f>
        <v>0</v>
      </c>
      <c r="AG257" s="72">
        <f>団体登録内容!AF96</f>
        <v>0</v>
      </c>
      <c r="AH257" s="72">
        <f>団体登録内容!AG96</f>
        <v>0</v>
      </c>
      <c r="AI257" s="72">
        <f>団体登録内容!AH96</f>
        <v>0</v>
      </c>
      <c r="AJ257" s="72">
        <f>団体登録内容!AI96</f>
        <v>0</v>
      </c>
      <c r="AK257" s="72">
        <f>団体登録内容!AJ96</f>
        <v>0</v>
      </c>
      <c r="AL257" s="72">
        <f>団体登録内容!AK96</f>
        <v>0</v>
      </c>
      <c r="AM257" s="72">
        <f>団体登録内容!AL96</f>
        <v>0</v>
      </c>
      <c r="AN257" s="72">
        <f>団体登録内容!AM96</f>
        <v>0</v>
      </c>
      <c r="AO257" s="72">
        <f>団体登録内容!AN96</f>
        <v>0</v>
      </c>
      <c r="AP257" s="72">
        <f>団体登録内容!AO96</f>
        <v>0</v>
      </c>
      <c r="AQ257" s="72">
        <f>団体登録内容!AP96</f>
        <v>0</v>
      </c>
      <c r="AR257" s="72">
        <f>団体登録内容!AQ96</f>
        <v>0</v>
      </c>
      <c r="AS257" s="72">
        <f>団体登録内容!AR96</f>
        <v>0</v>
      </c>
      <c r="AT257" s="72" t="e">
        <f>団体登録内容!#REF!</f>
        <v>#REF!</v>
      </c>
      <c r="AU257" s="72" t="e">
        <f>団体登録内容!#REF!</f>
        <v>#REF!</v>
      </c>
      <c r="AV257" s="72" t="e">
        <f>団体登録内容!#REF!</f>
        <v>#REF!</v>
      </c>
      <c r="AW257" s="72" t="e">
        <f>団体登録内容!#REF!</f>
        <v>#REF!</v>
      </c>
      <c r="AX257" s="72" t="e">
        <f>団体登録内容!#REF!</f>
        <v>#REF!</v>
      </c>
      <c r="AY257" s="72" t="e">
        <f>団体登録内容!#REF!</f>
        <v>#REF!</v>
      </c>
      <c r="AZ257" s="72" t="e">
        <f>団体登録内容!#REF!</f>
        <v>#REF!</v>
      </c>
      <c r="BA257" s="72" t="e">
        <f>団体登録内容!#REF!</f>
        <v>#REF!</v>
      </c>
      <c r="BB257" s="72" t="e">
        <f>団体登録内容!#REF!</f>
        <v>#REF!</v>
      </c>
      <c r="BC257" s="72" t="e">
        <f>団体登録内容!#REF!</f>
        <v>#REF!</v>
      </c>
      <c r="BD257" s="72" t="e">
        <f>団体登録内容!#REF!</f>
        <v>#REF!</v>
      </c>
      <c r="BE257" s="72" t="e">
        <f>団体登録内容!#REF!</f>
        <v>#REF!</v>
      </c>
    </row>
    <row r="258" spans="1:57" x14ac:dyDescent="0.15">
      <c r="A258" s="72" t="e">
        <f>団体登録内容!#REF!</f>
        <v>#REF!</v>
      </c>
      <c r="B258" s="72" t="str">
        <f>団体登録内容!A97</f>
        <v/>
      </c>
      <c r="C258" s="72">
        <f>団体登録内容!B97</f>
        <v>0</v>
      </c>
      <c r="D258" s="72">
        <f>団体登録内容!C97</f>
        <v>0</v>
      </c>
      <c r="E258" s="72">
        <f>団体登録内容!D97</f>
        <v>0</v>
      </c>
      <c r="F258" s="72">
        <f>団体登録内容!E97</f>
        <v>0</v>
      </c>
      <c r="G258" s="72">
        <f>団体登録内容!F97</f>
        <v>0</v>
      </c>
      <c r="H258" s="72">
        <f>団体登録内容!G97</f>
        <v>0</v>
      </c>
      <c r="I258" s="72" t="str">
        <f>団体登録内容!H97</f>
        <v/>
      </c>
      <c r="J258" s="72">
        <f>団体登録内容!I97</f>
        <v>0</v>
      </c>
      <c r="K258" s="72">
        <f>団体登録内容!J97</f>
        <v>0</v>
      </c>
      <c r="L258" s="72">
        <f>団体登録内容!K97</f>
        <v>0</v>
      </c>
      <c r="M258" s="72">
        <f>団体登録内容!L97</f>
        <v>0</v>
      </c>
      <c r="N258" s="72">
        <f>団体登録内容!M97</f>
        <v>0</v>
      </c>
      <c r="O258" s="72">
        <f>団体登録内容!N97</f>
        <v>0</v>
      </c>
      <c r="P258" s="72">
        <f>団体登録内容!O97</f>
        <v>0</v>
      </c>
      <c r="Q258" s="72">
        <f>団体登録内容!P97</f>
        <v>0</v>
      </c>
      <c r="R258" s="72" t="str">
        <f>団体登録内容!Q97</f>
        <v/>
      </c>
      <c r="S258" s="72">
        <f>団体登録内容!R97</f>
        <v>0</v>
      </c>
      <c r="T258" s="72">
        <f>団体登録内容!S97</f>
        <v>0</v>
      </c>
      <c r="U258" s="72">
        <f>団体登録内容!T97</f>
        <v>0</v>
      </c>
      <c r="V258" s="72">
        <f>団体登録内容!U97</f>
        <v>0</v>
      </c>
      <c r="W258" s="72">
        <f>団体登録内容!V97</f>
        <v>0</v>
      </c>
      <c r="X258" s="72" t="str">
        <f>団体登録内容!W97</f>
        <v/>
      </c>
      <c r="Y258" s="72">
        <f>団体登録内容!X97</f>
        <v>0</v>
      </c>
      <c r="Z258" s="72">
        <f>団体登録内容!Y97</f>
        <v>0</v>
      </c>
      <c r="AA258" s="72">
        <f>団体登録内容!Z97</f>
        <v>0</v>
      </c>
      <c r="AB258" s="72">
        <f>団体登録内容!AA97</f>
        <v>0</v>
      </c>
      <c r="AC258" s="72">
        <f>団体登録内容!AB97</f>
        <v>0</v>
      </c>
      <c r="AD258" s="72">
        <f>団体登録内容!AC97</f>
        <v>0</v>
      </c>
      <c r="AE258" s="72">
        <f>団体登録内容!AD97</f>
        <v>0</v>
      </c>
      <c r="AF258" s="72">
        <f>団体登録内容!AE97</f>
        <v>0</v>
      </c>
      <c r="AG258" s="72">
        <f>団体登録内容!AF97</f>
        <v>0</v>
      </c>
      <c r="AH258" s="72">
        <f>団体登録内容!AG97</f>
        <v>0</v>
      </c>
      <c r="AI258" s="72">
        <f>団体登録内容!AH97</f>
        <v>0</v>
      </c>
      <c r="AJ258" s="72">
        <f>団体登録内容!AI97</f>
        <v>0</v>
      </c>
      <c r="AK258" s="72">
        <f>団体登録内容!AJ97</f>
        <v>0</v>
      </c>
      <c r="AL258" s="72">
        <f>団体登録内容!AK97</f>
        <v>0</v>
      </c>
      <c r="AM258" s="72">
        <f>団体登録内容!AL97</f>
        <v>0</v>
      </c>
      <c r="AN258" s="72">
        <f>団体登録内容!AM97</f>
        <v>0</v>
      </c>
      <c r="AO258" s="72">
        <f>団体登録内容!AN97</f>
        <v>0</v>
      </c>
      <c r="AP258" s="72">
        <f>団体登録内容!AO97</f>
        <v>0</v>
      </c>
      <c r="AQ258" s="72">
        <f>団体登録内容!AP97</f>
        <v>0</v>
      </c>
      <c r="AR258" s="72">
        <f>団体登録内容!AQ97</f>
        <v>0</v>
      </c>
      <c r="AS258" s="72">
        <f>団体登録内容!AR97</f>
        <v>0</v>
      </c>
      <c r="AT258" s="72" t="e">
        <f>団体登録内容!#REF!</f>
        <v>#REF!</v>
      </c>
      <c r="AU258" s="72" t="e">
        <f>団体登録内容!#REF!</f>
        <v>#REF!</v>
      </c>
      <c r="AV258" s="72" t="e">
        <f>団体登録内容!#REF!</f>
        <v>#REF!</v>
      </c>
      <c r="AW258" s="72" t="e">
        <f>団体登録内容!#REF!</f>
        <v>#REF!</v>
      </c>
      <c r="AX258" s="72" t="e">
        <f>団体登録内容!#REF!</f>
        <v>#REF!</v>
      </c>
      <c r="AY258" s="72" t="e">
        <f>団体登録内容!#REF!</f>
        <v>#REF!</v>
      </c>
      <c r="AZ258" s="72" t="e">
        <f>団体登録内容!#REF!</f>
        <v>#REF!</v>
      </c>
      <c r="BA258" s="72" t="e">
        <f>団体登録内容!#REF!</f>
        <v>#REF!</v>
      </c>
      <c r="BB258" s="72" t="e">
        <f>団体登録内容!#REF!</f>
        <v>#REF!</v>
      </c>
      <c r="BC258" s="72" t="e">
        <f>団体登録内容!#REF!</f>
        <v>#REF!</v>
      </c>
      <c r="BD258" s="72" t="e">
        <f>団体登録内容!#REF!</f>
        <v>#REF!</v>
      </c>
      <c r="BE258" s="72" t="e">
        <f>団体登録内容!#REF!</f>
        <v>#REF!</v>
      </c>
    </row>
    <row r="259" spans="1:57" x14ac:dyDescent="0.15">
      <c r="A259" s="72" t="e">
        <f>団体登録内容!#REF!</f>
        <v>#REF!</v>
      </c>
      <c r="B259" s="72" t="str">
        <f>団体登録内容!A98</f>
        <v/>
      </c>
      <c r="C259" s="72">
        <f>団体登録内容!B98</f>
        <v>0</v>
      </c>
      <c r="D259" s="72">
        <f>団体登録内容!C98</f>
        <v>0</v>
      </c>
      <c r="E259" s="72">
        <f>団体登録内容!D98</f>
        <v>0</v>
      </c>
      <c r="F259" s="72">
        <f>団体登録内容!E98</f>
        <v>0</v>
      </c>
      <c r="G259" s="72">
        <f>団体登録内容!F98</f>
        <v>0</v>
      </c>
      <c r="H259" s="72">
        <f>団体登録内容!G98</f>
        <v>0</v>
      </c>
      <c r="I259" s="72" t="str">
        <f>団体登録内容!H98</f>
        <v/>
      </c>
      <c r="J259" s="72">
        <f>団体登録内容!I98</f>
        <v>0</v>
      </c>
      <c r="K259" s="72">
        <f>団体登録内容!J98</f>
        <v>0</v>
      </c>
      <c r="L259" s="72">
        <f>団体登録内容!K98</f>
        <v>0</v>
      </c>
      <c r="M259" s="72">
        <f>団体登録内容!L98</f>
        <v>0</v>
      </c>
      <c r="N259" s="72">
        <f>団体登録内容!M98</f>
        <v>0</v>
      </c>
      <c r="O259" s="72">
        <f>団体登録内容!N98</f>
        <v>0</v>
      </c>
      <c r="P259" s="72">
        <f>団体登録内容!O98</f>
        <v>0</v>
      </c>
      <c r="Q259" s="72">
        <f>団体登録内容!P98</f>
        <v>0</v>
      </c>
      <c r="R259" s="72" t="str">
        <f>団体登録内容!Q98</f>
        <v/>
      </c>
      <c r="S259" s="72">
        <f>団体登録内容!R98</f>
        <v>0</v>
      </c>
      <c r="T259" s="72">
        <f>団体登録内容!S98</f>
        <v>0</v>
      </c>
      <c r="U259" s="72">
        <f>団体登録内容!T98</f>
        <v>0</v>
      </c>
      <c r="V259" s="72">
        <f>団体登録内容!U98</f>
        <v>0</v>
      </c>
      <c r="W259" s="72">
        <f>団体登録内容!V98</f>
        <v>0</v>
      </c>
      <c r="X259" s="72" t="str">
        <f>団体登録内容!W98</f>
        <v/>
      </c>
      <c r="Y259" s="72">
        <f>団体登録内容!X98</f>
        <v>0</v>
      </c>
      <c r="Z259" s="72">
        <f>団体登録内容!Y98</f>
        <v>0</v>
      </c>
      <c r="AA259" s="72">
        <f>団体登録内容!Z98</f>
        <v>0</v>
      </c>
      <c r="AB259" s="72">
        <f>団体登録内容!AA98</f>
        <v>0</v>
      </c>
      <c r="AC259" s="72">
        <f>団体登録内容!AB98</f>
        <v>0</v>
      </c>
      <c r="AD259" s="72">
        <f>団体登録内容!AC98</f>
        <v>0</v>
      </c>
      <c r="AE259" s="72">
        <f>団体登録内容!AD98</f>
        <v>0</v>
      </c>
      <c r="AF259" s="72">
        <f>団体登録内容!AE98</f>
        <v>0</v>
      </c>
      <c r="AG259" s="72">
        <f>団体登録内容!AF98</f>
        <v>0</v>
      </c>
      <c r="AH259" s="72">
        <f>団体登録内容!AG98</f>
        <v>0</v>
      </c>
      <c r="AI259" s="72">
        <f>団体登録内容!AH98</f>
        <v>0</v>
      </c>
      <c r="AJ259" s="72">
        <f>団体登録内容!AI98</f>
        <v>0</v>
      </c>
      <c r="AK259" s="72">
        <f>団体登録内容!AJ98</f>
        <v>0</v>
      </c>
      <c r="AL259" s="72">
        <f>団体登録内容!AK98</f>
        <v>0</v>
      </c>
      <c r="AM259" s="72">
        <f>団体登録内容!AL98</f>
        <v>0</v>
      </c>
      <c r="AN259" s="72">
        <f>団体登録内容!AM98</f>
        <v>0</v>
      </c>
      <c r="AO259" s="72">
        <f>団体登録内容!AN98</f>
        <v>0</v>
      </c>
      <c r="AP259" s="72">
        <f>団体登録内容!AO98</f>
        <v>0</v>
      </c>
      <c r="AQ259" s="72">
        <f>団体登録内容!AP98</f>
        <v>0</v>
      </c>
      <c r="AR259" s="72">
        <f>団体登録内容!AQ98</f>
        <v>0</v>
      </c>
      <c r="AS259" s="72">
        <f>団体登録内容!AR98</f>
        <v>0</v>
      </c>
      <c r="AT259" s="72" t="e">
        <f>団体登録内容!#REF!</f>
        <v>#REF!</v>
      </c>
      <c r="AU259" s="72" t="e">
        <f>団体登録内容!#REF!</f>
        <v>#REF!</v>
      </c>
      <c r="AV259" s="72" t="e">
        <f>団体登録内容!#REF!</f>
        <v>#REF!</v>
      </c>
      <c r="AW259" s="72" t="e">
        <f>団体登録内容!#REF!</f>
        <v>#REF!</v>
      </c>
      <c r="AX259" s="72" t="e">
        <f>団体登録内容!#REF!</f>
        <v>#REF!</v>
      </c>
      <c r="AY259" s="72" t="e">
        <f>団体登録内容!#REF!</f>
        <v>#REF!</v>
      </c>
      <c r="AZ259" s="72" t="e">
        <f>団体登録内容!#REF!</f>
        <v>#REF!</v>
      </c>
      <c r="BA259" s="72" t="e">
        <f>団体登録内容!#REF!</f>
        <v>#REF!</v>
      </c>
      <c r="BB259" s="72" t="e">
        <f>団体登録内容!#REF!</f>
        <v>#REF!</v>
      </c>
      <c r="BC259" s="72" t="e">
        <f>団体登録内容!#REF!</f>
        <v>#REF!</v>
      </c>
      <c r="BD259" s="72" t="e">
        <f>団体登録内容!#REF!</f>
        <v>#REF!</v>
      </c>
      <c r="BE259" s="72" t="e">
        <f>団体登録内容!#REF!</f>
        <v>#REF!</v>
      </c>
    </row>
    <row r="260" spans="1:57" x14ac:dyDescent="0.15">
      <c r="A260" s="72" t="e">
        <f>団体登録内容!#REF!</f>
        <v>#REF!</v>
      </c>
      <c r="B260" s="72" t="str">
        <f>団体登録内容!A99</f>
        <v/>
      </c>
      <c r="C260" s="72">
        <f>団体登録内容!B99</f>
        <v>0</v>
      </c>
      <c r="D260" s="72">
        <f>団体登録内容!C99</f>
        <v>0</v>
      </c>
      <c r="E260" s="72">
        <f>団体登録内容!D99</f>
        <v>0</v>
      </c>
      <c r="F260" s="72">
        <f>団体登録内容!E99</f>
        <v>0</v>
      </c>
      <c r="G260" s="72">
        <f>団体登録内容!F99</f>
        <v>0</v>
      </c>
      <c r="H260" s="72">
        <f>団体登録内容!G99</f>
        <v>0</v>
      </c>
      <c r="I260" s="72" t="str">
        <f>団体登録内容!H99</f>
        <v/>
      </c>
      <c r="J260" s="72">
        <f>団体登録内容!I99</f>
        <v>0</v>
      </c>
      <c r="K260" s="72">
        <f>団体登録内容!J99</f>
        <v>0</v>
      </c>
      <c r="L260" s="72">
        <f>団体登録内容!K99</f>
        <v>0</v>
      </c>
      <c r="M260" s="72">
        <f>団体登録内容!L99</f>
        <v>0</v>
      </c>
      <c r="N260" s="72">
        <f>団体登録内容!M99</f>
        <v>0</v>
      </c>
      <c r="O260" s="72">
        <f>団体登録内容!N99</f>
        <v>0</v>
      </c>
      <c r="P260" s="72">
        <f>団体登録内容!O99</f>
        <v>0</v>
      </c>
      <c r="Q260" s="72">
        <f>団体登録内容!P99</f>
        <v>0</v>
      </c>
      <c r="R260" s="72" t="str">
        <f>団体登録内容!Q99</f>
        <v/>
      </c>
      <c r="S260" s="72">
        <f>団体登録内容!R99</f>
        <v>0</v>
      </c>
      <c r="T260" s="72">
        <f>団体登録内容!S99</f>
        <v>0</v>
      </c>
      <c r="U260" s="72">
        <f>団体登録内容!T99</f>
        <v>0</v>
      </c>
      <c r="V260" s="72">
        <f>団体登録内容!U99</f>
        <v>0</v>
      </c>
      <c r="W260" s="72">
        <f>団体登録内容!V99</f>
        <v>0</v>
      </c>
      <c r="X260" s="72" t="str">
        <f>団体登録内容!W99</f>
        <v/>
      </c>
      <c r="Y260" s="72">
        <f>団体登録内容!X99</f>
        <v>0</v>
      </c>
      <c r="Z260" s="72">
        <f>団体登録内容!Y99</f>
        <v>0</v>
      </c>
      <c r="AA260" s="72">
        <f>団体登録内容!Z99</f>
        <v>0</v>
      </c>
      <c r="AB260" s="72">
        <f>団体登録内容!AA99</f>
        <v>0</v>
      </c>
      <c r="AC260" s="72">
        <f>団体登録内容!AB99</f>
        <v>0</v>
      </c>
      <c r="AD260" s="72">
        <f>団体登録内容!AC99</f>
        <v>0</v>
      </c>
      <c r="AE260" s="72">
        <f>団体登録内容!AD99</f>
        <v>0</v>
      </c>
      <c r="AF260" s="72">
        <f>団体登録内容!AE99</f>
        <v>0</v>
      </c>
      <c r="AG260" s="72">
        <f>団体登録内容!AF99</f>
        <v>0</v>
      </c>
      <c r="AH260" s="72">
        <f>団体登録内容!AG99</f>
        <v>0</v>
      </c>
      <c r="AI260" s="72">
        <f>団体登録内容!AH99</f>
        <v>0</v>
      </c>
      <c r="AJ260" s="72">
        <f>団体登録内容!AI99</f>
        <v>0</v>
      </c>
      <c r="AK260" s="72">
        <f>団体登録内容!AJ99</f>
        <v>0</v>
      </c>
      <c r="AL260" s="72">
        <f>団体登録内容!AK99</f>
        <v>0</v>
      </c>
      <c r="AM260" s="72">
        <f>団体登録内容!AL99</f>
        <v>0</v>
      </c>
      <c r="AN260" s="72">
        <f>団体登録内容!AM99</f>
        <v>0</v>
      </c>
      <c r="AO260" s="72">
        <f>団体登録内容!AN99</f>
        <v>0</v>
      </c>
      <c r="AP260" s="72">
        <f>団体登録内容!AO99</f>
        <v>0</v>
      </c>
      <c r="AQ260" s="72">
        <f>団体登録内容!AP99</f>
        <v>0</v>
      </c>
      <c r="AR260" s="72">
        <f>団体登録内容!AQ99</f>
        <v>0</v>
      </c>
      <c r="AS260" s="72">
        <f>団体登録内容!AR99</f>
        <v>0</v>
      </c>
      <c r="AT260" s="72" t="e">
        <f>団体登録内容!#REF!</f>
        <v>#REF!</v>
      </c>
      <c r="AU260" s="72" t="e">
        <f>団体登録内容!#REF!</f>
        <v>#REF!</v>
      </c>
      <c r="AV260" s="72" t="e">
        <f>団体登録内容!#REF!</f>
        <v>#REF!</v>
      </c>
      <c r="AW260" s="72" t="e">
        <f>団体登録内容!#REF!</f>
        <v>#REF!</v>
      </c>
      <c r="AX260" s="72" t="e">
        <f>団体登録内容!#REF!</f>
        <v>#REF!</v>
      </c>
      <c r="AY260" s="72" t="e">
        <f>団体登録内容!#REF!</f>
        <v>#REF!</v>
      </c>
      <c r="AZ260" s="72" t="e">
        <f>団体登録内容!#REF!</f>
        <v>#REF!</v>
      </c>
      <c r="BA260" s="72" t="e">
        <f>団体登録内容!#REF!</f>
        <v>#REF!</v>
      </c>
      <c r="BB260" s="72" t="e">
        <f>団体登録内容!#REF!</f>
        <v>#REF!</v>
      </c>
      <c r="BC260" s="72" t="e">
        <f>団体登録内容!#REF!</f>
        <v>#REF!</v>
      </c>
      <c r="BD260" s="72" t="e">
        <f>団体登録内容!#REF!</f>
        <v>#REF!</v>
      </c>
      <c r="BE260" s="72" t="e">
        <f>団体登録内容!#REF!</f>
        <v>#REF!</v>
      </c>
    </row>
    <row r="261" spans="1:57" x14ac:dyDescent="0.15">
      <c r="A261" s="72" t="e">
        <f>団体登録内容!#REF!</f>
        <v>#REF!</v>
      </c>
      <c r="B261" s="72" t="str">
        <f>団体登録内容!A100</f>
        <v/>
      </c>
      <c r="C261" s="72">
        <f>団体登録内容!B100</f>
        <v>0</v>
      </c>
      <c r="D261" s="72">
        <f>団体登録内容!C100</f>
        <v>0</v>
      </c>
      <c r="E261" s="72">
        <f>団体登録内容!D100</f>
        <v>0</v>
      </c>
      <c r="F261" s="72">
        <f>団体登録内容!E100</f>
        <v>0</v>
      </c>
      <c r="G261" s="72">
        <f>団体登録内容!F100</f>
        <v>0</v>
      </c>
      <c r="H261" s="72">
        <f>団体登録内容!G100</f>
        <v>0</v>
      </c>
      <c r="I261" s="72" t="str">
        <f>団体登録内容!H100</f>
        <v/>
      </c>
      <c r="J261" s="72">
        <f>団体登録内容!I100</f>
        <v>0</v>
      </c>
      <c r="K261" s="72">
        <f>団体登録内容!J100</f>
        <v>0</v>
      </c>
      <c r="L261" s="72">
        <f>団体登録内容!K100</f>
        <v>0</v>
      </c>
      <c r="M261" s="72">
        <f>団体登録内容!L100</f>
        <v>0</v>
      </c>
      <c r="N261" s="72">
        <f>団体登録内容!M100</f>
        <v>0</v>
      </c>
      <c r="O261" s="72">
        <f>団体登録内容!N100</f>
        <v>0</v>
      </c>
      <c r="P261" s="72">
        <f>団体登録内容!O100</f>
        <v>0</v>
      </c>
      <c r="Q261" s="72">
        <f>団体登録内容!P100</f>
        <v>0</v>
      </c>
      <c r="R261" s="72" t="str">
        <f>団体登録内容!Q100</f>
        <v/>
      </c>
      <c r="S261" s="72">
        <f>団体登録内容!R100</f>
        <v>0</v>
      </c>
      <c r="T261" s="72">
        <f>団体登録内容!S100</f>
        <v>0</v>
      </c>
      <c r="U261" s="72">
        <f>団体登録内容!T100</f>
        <v>0</v>
      </c>
      <c r="V261" s="72">
        <f>団体登録内容!U100</f>
        <v>0</v>
      </c>
      <c r="W261" s="72">
        <f>団体登録内容!V100</f>
        <v>0</v>
      </c>
      <c r="X261" s="72" t="str">
        <f>団体登録内容!W100</f>
        <v/>
      </c>
      <c r="Y261" s="72">
        <f>団体登録内容!X100</f>
        <v>0</v>
      </c>
      <c r="Z261" s="72">
        <f>団体登録内容!Y100</f>
        <v>0</v>
      </c>
      <c r="AA261" s="72">
        <f>団体登録内容!Z100</f>
        <v>0</v>
      </c>
      <c r="AB261" s="72">
        <f>団体登録内容!AA100</f>
        <v>0</v>
      </c>
      <c r="AC261" s="72">
        <f>団体登録内容!AB100</f>
        <v>0</v>
      </c>
      <c r="AD261" s="72">
        <f>団体登録内容!AC100</f>
        <v>0</v>
      </c>
      <c r="AE261" s="72">
        <f>団体登録内容!AD100</f>
        <v>0</v>
      </c>
      <c r="AF261" s="72">
        <f>団体登録内容!AE100</f>
        <v>0</v>
      </c>
      <c r="AG261" s="72">
        <f>団体登録内容!AF100</f>
        <v>0</v>
      </c>
      <c r="AH261" s="72">
        <f>団体登録内容!AG100</f>
        <v>0</v>
      </c>
      <c r="AI261" s="72">
        <f>団体登録内容!AH100</f>
        <v>0</v>
      </c>
      <c r="AJ261" s="72">
        <f>団体登録内容!AI100</f>
        <v>0</v>
      </c>
      <c r="AK261" s="72">
        <f>団体登録内容!AJ100</f>
        <v>0</v>
      </c>
      <c r="AL261" s="72">
        <f>団体登録内容!AK100</f>
        <v>0</v>
      </c>
      <c r="AM261" s="72">
        <f>団体登録内容!AL100</f>
        <v>0</v>
      </c>
      <c r="AN261" s="72">
        <f>団体登録内容!AM100</f>
        <v>0</v>
      </c>
      <c r="AO261" s="72">
        <f>団体登録内容!AN100</f>
        <v>0</v>
      </c>
      <c r="AP261" s="72">
        <f>団体登録内容!AO100</f>
        <v>0</v>
      </c>
      <c r="AQ261" s="72">
        <f>団体登録内容!AP100</f>
        <v>0</v>
      </c>
      <c r="AR261" s="72">
        <f>団体登録内容!AQ100</f>
        <v>0</v>
      </c>
      <c r="AS261" s="72">
        <f>団体登録内容!AR100</f>
        <v>0</v>
      </c>
      <c r="AT261" s="72" t="e">
        <f>団体登録内容!#REF!</f>
        <v>#REF!</v>
      </c>
      <c r="AU261" s="72" t="e">
        <f>団体登録内容!#REF!</f>
        <v>#REF!</v>
      </c>
      <c r="AV261" s="72" t="e">
        <f>団体登録内容!#REF!</f>
        <v>#REF!</v>
      </c>
      <c r="AW261" s="72" t="e">
        <f>団体登録内容!#REF!</f>
        <v>#REF!</v>
      </c>
      <c r="AX261" s="72" t="e">
        <f>団体登録内容!#REF!</f>
        <v>#REF!</v>
      </c>
      <c r="AY261" s="72" t="e">
        <f>団体登録内容!#REF!</f>
        <v>#REF!</v>
      </c>
      <c r="AZ261" s="72" t="e">
        <f>団体登録内容!#REF!</f>
        <v>#REF!</v>
      </c>
      <c r="BA261" s="72" t="e">
        <f>団体登録内容!#REF!</f>
        <v>#REF!</v>
      </c>
      <c r="BB261" s="72" t="e">
        <f>団体登録内容!#REF!</f>
        <v>#REF!</v>
      </c>
      <c r="BC261" s="72" t="e">
        <f>団体登録内容!#REF!</f>
        <v>#REF!</v>
      </c>
      <c r="BD261" s="72" t="e">
        <f>団体登録内容!#REF!</f>
        <v>#REF!</v>
      </c>
      <c r="BE261" s="72" t="e">
        <f>団体登録内容!#REF!</f>
        <v>#REF!</v>
      </c>
    </row>
    <row r="262" spans="1:57" x14ac:dyDescent="0.15">
      <c r="A262" s="72" t="e">
        <f>団体登録内容!#REF!</f>
        <v>#REF!</v>
      </c>
      <c r="B262" s="72" t="str">
        <f>団体登録内容!A101</f>
        <v/>
      </c>
      <c r="C262" s="72">
        <f>団体登録内容!B101</f>
        <v>0</v>
      </c>
      <c r="D262" s="72">
        <f>団体登録内容!C101</f>
        <v>0</v>
      </c>
      <c r="E262" s="72">
        <f>団体登録内容!D101</f>
        <v>0</v>
      </c>
      <c r="F262" s="72">
        <f>団体登録内容!E101</f>
        <v>0</v>
      </c>
      <c r="G262" s="72">
        <f>団体登録内容!F101</f>
        <v>0</v>
      </c>
      <c r="H262" s="72">
        <f>団体登録内容!G101</f>
        <v>0</v>
      </c>
      <c r="I262" s="72" t="str">
        <f>団体登録内容!H101</f>
        <v/>
      </c>
      <c r="J262" s="72">
        <f>団体登録内容!I101</f>
        <v>0</v>
      </c>
      <c r="K262" s="72">
        <f>団体登録内容!J101</f>
        <v>0</v>
      </c>
      <c r="L262" s="72">
        <f>団体登録内容!K101</f>
        <v>0</v>
      </c>
      <c r="M262" s="72">
        <f>団体登録内容!L101</f>
        <v>0</v>
      </c>
      <c r="N262" s="72">
        <f>団体登録内容!M101</f>
        <v>0</v>
      </c>
      <c r="O262" s="72">
        <f>団体登録内容!N101</f>
        <v>0</v>
      </c>
      <c r="P262" s="72">
        <f>団体登録内容!O101</f>
        <v>0</v>
      </c>
      <c r="Q262" s="72">
        <f>団体登録内容!P101</f>
        <v>0</v>
      </c>
      <c r="R262" s="72" t="str">
        <f>団体登録内容!Q101</f>
        <v/>
      </c>
      <c r="S262" s="72">
        <f>団体登録内容!R101</f>
        <v>0</v>
      </c>
      <c r="T262" s="72">
        <f>団体登録内容!S101</f>
        <v>0</v>
      </c>
      <c r="U262" s="72">
        <f>団体登録内容!T101</f>
        <v>0</v>
      </c>
      <c r="V262" s="72">
        <f>団体登録内容!U101</f>
        <v>0</v>
      </c>
      <c r="W262" s="72">
        <f>団体登録内容!V101</f>
        <v>0</v>
      </c>
      <c r="X262" s="72" t="str">
        <f>団体登録内容!W101</f>
        <v/>
      </c>
      <c r="Y262" s="72">
        <f>団体登録内容!X101</f>
        <v>0</v>
      </c>
      <c r="Z262" s="72">
        <f>団体登録内容!Y101</f>
        <v>0</v>
      </c>
      <c r="AA262" s="72">
        <f>団体登録内容!Z101</f>
        <v>0</v>
      </c>
      <c r="AB262" s="72">
        <f>団体登録内容!AA101</f>
        <v>0</v>
      </c>
      <c r="AC262" s="72">
        <f>団体登録内容!AB101</f>
        <v>0</v>
      </c>
      <c r="AD262" s="72">
        <f>団体登録内容!AC101</f>
        <v>0</v>
      </c>
      <c r="AE262" s="72">
        <f>団体登録内容!AD101</f>
        <v>0</v>
      </c>
      <c r="AF262" s="72">
        <f>団体登録内容!AE101</f>
        <v>0</v>
      </c>
      <c r="AG262" s="72">
        <f>団体登録内容!AF101</f>
        <v>0</v>
      </c>
      <c r="AH262" s="72">
        <f>団体登録内容!AG101</f>
        <v>0</v>
      </c>
      <c r="AI262" s="72">
        <f>団体登録内容!AH101</f>
        <v>0</v>
      </c>
      <c r="AJ262" s="72">
        <f>団体登録内容!AI101</f>
        <v>0</v>
      </c>
      <c r="AK262" s="72">
        <f>団体登録内容!AJ101</f>
        <v>0</v>
      </c>
      <c r="AL262" s="72">
        <f>団体登録内容!AK101</f>
        <v>0</v>
      </c>
      <c r="AM262" s="72">
        <f>団体登録内容!AL101</f>
        <v>0</v>
      </c>
      <c r="AN262" s="72">
        <f>団体登録内容!AM101</f>
        <v>0</v>
      </c>
      <c r="AO262" s="72">
        <f>団体登録内容!AN101</f>
        <v>0</v>
      </c>
      <c r="AP262" s="72">
        <f>団体登録内容!AO101</f>
        <v>0</v>
      </c>
      <c r="AQ262" s="72">
        <f>団体登録内容!AP101</f>
        <v>0</v>
      </c>
      <c r="AR262" s="72">
        <f>団体登録内容!AQ101</f>
        <v>0</v>
      </c>
      <c r="AS262" s="72">
        <f>団体登録内容!AR101</f>
        <v>0</v>
      </c>
      <c r="AT262" s="72" t="e">
        <f>団体登録内容!#REF!</f>
        <v>#REF!</v>
      </c>
      <c r="AU262" s="72" t="e">
        <f>団体登録内容!#REF!</f>
        <v>#REF!</v>
      </c>
      <c r="AV262" s="72" t="e">
        <f>団体登録内容!#REF!</f>
        <v>#REF!</v>
      </c>
      <c r="AW262" s="72" t="e">
        <f>団体登録内容!#REF!</f>
        <v>#REF!</v>
      </c>
      <c r="AX262" s="72" t="e">
        <f>団体登録内容!#REF!</f>
        <v>#REF!</v>
      </c>
      <c r="AY262" s="72" t="e">
        <f>団体登録内容!#REF!</f>
        <v>#REF!</v>
      </c>
      <c r="AZ262" s="72" t="e">
        <f>団体登録内容!#REF!</f>
        <v>#REF!</v>
      </c>
      <c r="BA262" s="72" t="e">
        <f>団体登録内容!#REF!</f>
        <v>#REF!</v>
      </c>
      <c r="BB262" s="72" t="e">
        <f>団体登録内容!#REF!</f>
        <v>#REF!</v>
      </c>
      <c r="BC262" s="72" t="e">
        <f>団体登録内容!#REF!</f>
        <v>#REF!</v>
      </c>
      <c r="BD262" s="72" t="e">
        <f>団体登録内容!#REF!</f>
        <v>#REF!</v>
      </c>
      <c r="BE262" s="72" t="e">
        <f>団体登録内容!#REF!</f>
        <v>#REF!</v>
      </c>
    </row>
    <row r="263" spans="1:57" x14ac:dyDescent="0.15">
      <c r="A263" s="72" t="e">
        <f>団体登録内容!#REF!</f>
        <v>#REF!</v>
      </c>
      <c r="B263" s="72" t="str">
        <f>団体登録内容!A102</f>
        <v/>
      </c>
      <c r="C263" s="72">
        <f>団体登録内容!B102</f>
        <v>0</v>
      </c>
      <c r="D263" s="72">
        <f>団体登録内容!C102</f>
        <v>0</v>
      </c>
      <c r="E263" s="72">
        <f>団体登録内容!D102</f>
        <v>0</v>
      </c>
      <c r="F263" s="72">
        <f>団体登録内容!E102</f>
        <v>0</v>
      </c>
      <c r="G263" s="72">
        <f>団体登録内容!F102</f>
        <v>0</v>
      </c>
      <c r="H263" s="72">
        <f>団体登録内容!G102</f>
        <v>0</v>
      </c>
      <c r="I263" s="72" t="str">
        <f>団体登録内容!H102</f>
        <v/>
      </c>
      <c r="J263" s="72">
        <f>団体登録内容!I102</f>
        <v>0</v>
      </c>
      <c r="K263" s="72">
        <f>団体登録内容!J102</f>
        <v>0</v>
      </c>
      <c r="L263" s="72">
        <f>団体登録内容!K102</f>
        <v>0</v>
      </c>
      <c r="M263" s="72">
        <f>団体登録内容!L102</f>
        <v>0</v>
      </c>
      <c r="N263" s="72">
        <f>団体登録内容!M102</f>
        <v>0</v>
      </c>
      <c r="O263" s="72">
        <f>団体登録内容!N102</f>
        <v>0</v>
      </c>
      <c r="P263" s="72">
        <f>団体登録内容!O102</f>
        <v>0</v>
      </c>
      <c r="Q263" s="72">
        <f>団体登録内容!P102</f>
        <v>0</v>
      </c>
      <c r="R263" s="72" t="str">
        <f>団体登録内容!Q102</f>
        <v/>
      </c>
      <c r="S263" s="72">
        <f>団体登録内容!R102</f>
        <v>0</v>
      </c>
      <c r="T263" s="72">
        <f>団体登録内容!S102</f>
        <v>0</v>
      </c>
      <c r="U263" s="72">
        <f>団体登録内容!T102</f>
        <v>0</v>
      </c>
      <c r="V263" s="72">
        <f>団体登録内容!U102</f>
        <v>0</v>
      </c>
      <c r="W263" s="72">
        <f>団体登録内容!V102</f>
        <v>0</v>
      </c>
      <c r="X263" s="72" t="str">
        <f>団体登録内容!W102</f>
        <v/>
      </c>
      <c r="Y263" s="72">
        <f>団体登録内容!X102</f>
        <v>0</v>
      </c>
      <c r="Z263" s="72">
        <f>団体登録内容!Y102</f>
        <v>0</v>
      </c>
      <c r="AA263" s="72">
        <f>団体登録内容!Z102</f>
        <v>0</v>
      </c>
      <c r="AB263" s="72">
        <f>団体登録内容!AA102</f>
        <v>0</v>
      </c>
      <c r="AC263" s="72">
        <f>団体登録内容!AB102</f>
        <v>0</v>
      </c>
      <c r="AD263" s="72">
        <f>団体登録内容!AC102</f>
        <v>0</v>
      </c>
      <c r="AE263" s="72">
        <f>団体登録内容!AD102</f>
        <v>0</v>
      </c>
      <c r="AF263" s="72">
        <f>団体登録内容!AE102</f>
        <v>0</v>
      </c>
      <c r="AG263" s="72">
        <f>団体登録内容!AF102</f>
        <v>0</v>
      </c>
      <c r="AH263" s="72">
        <f>団体登録内容!AG102</f>
        <v>0</v>
      </c>
      <c r="AI263" s="72">
        <f>団体登録内容!AH102</f>
        <v>0</v>
      </c>
      <c r="AJ263" s="72">
        <f>団体登録内容!AI102</f>
        <v>0</v>
      </c>
      <c r="AK263" s="72">
        <f>団体登録内容!AJ102</f>
        <v>0</v>
      </c>
      <c r="AL263" s="72">
        <f>団体登録内容!AK102</f>
        <v>0</v>
      </c>
      <c r="AM263" s="72">
        <f>団体登録内容!AL102</f>
        <v>0</v>
      </c>
      <c r="AN263" s="72">
        <f>団体登録内容!AM102</f>
        <v>0</v>
      </c>
      <c r="AO263" s="72">
        <f>団体登録内容!AN102</f>
        <v>0</v>
      </c>
      <c r="AP263" s="72">
        <f>団体登録内容!AO102</f>
        <v>0</v>
      </c>
      <c r="AQ263" s="72">
        <f>団体登録内容!AP102</f>
        <v>0</v>
      </c>
      <c r="AR263" s="72">
        <f>団体登録内容!AQ102</f>
        <v>0</v>
      </c>
      <c r="AS263" s="72">
        <f>団体登録内容!AR102</f>
        <v>0</v>
      </c>
      <c r="AT263" s="72" t="e">
        <f>団体登録内容!#REF!</f>
        <v>#REF!</v>
      </c>
      <c r="AU263" s="72" t="e">
        <f>団体登録内容!#REF!</f>
        <v>#REF!</v>
      </c>
      <c r="AV263" s="72" t="e">
        <f>団体登録内容!#REF!</f>
        <v>#REF!</v>
      </c>
      <c r="AW263" s="72" t="e">
        <f>団体登録内容!#REF!</f>
        <v>#REF!</v>
      </c>
      <c r="AX263" s="72" t="e">
        <f>団体登録内容!#REF!</f>
        <v>#REF!</v>
      </c>
      <c r="AY263" s="72" t="e">
        <f>団体登録内容!#REF!</f>
        <v>#REF!</v>
      </c>
      <c r="AZ263" s="72" t="e">
        <f>団体登録内容!#REF!</f>
        <v>#REF!</v>
      </c>
      <c r="BA263" s="72" t="e">
        <f>団体登録内容!#REF!</f>
        <v>#REF!</v>
      </c>
      <c r="BB263" s="72" t="e">
        <f>団体登録内容!#REF!</f>
        <v>#REF!</v>
      </c>
      <c r="BC263" s="72" t="e">
        <f>団体登録内容!#REF!</f>
        <v>#REF!</v>
      </c>
      <c r="BD263" s="72" t="e">
        <f>団体登録内容!#REF!</f>
        <v>#REF!</v>
      </c>
      <c r="BE263" s="72" t="e">
        <f>団体登録内容!#REF!</f>
        <v>#REF!</v>
      </c>
    </row>
    <row r="264" spans="1:57" x14ac:dyDescent="0.15">
      <c r="A264" s="72" t="e">
        <f>団体登録内容!#REF!</f>
        <v>#REF!</v>
      </c>
      <c r="B264" s="72" t="str">
        <f>団体登録内容!A103</f>
        <v/>
      </c>
      <c r="C264" s="72">
        <f>団体登録内容!B103</f>
        <v>0</v>
      </c>
      <c r="D264" s="72">
        <f>団体登録内容!C103</f>
        <v>0</v>
      </c>
      <c r="E264" s="72">
        <f>団体登録内容!D103</f>
        <v>0</v>
      </c>
      <c r="F264" s="72">
        <f>団体登録内容!E103</f>
        <v>0</v>
      </c>
      <c r="G264" s="72">
        <f>団体登録内容!F103</f>
        <v>0</v>
      </c>
      <c r="H264" s="72">
        <f>団体登録内容!G103</f>
        <v>0</v>
      </c>
      <c r="I264" s="72" t="str">
        <f>団体登録内容!H103</f>
        <v/>
      </c>
      <c r="J264" s="72">
        <f>団体登録内容!I103</f>
        <v>0</v>
      </c>
      <c r="K264" s="72">
        <f>団体登録内容!J103</f>
        <v>0</v>
      </c>
      <c r="L264" s="72">
        <f>団体登録内容!K103</f>
        <v>0</v>
      </c>
      <c r="M264" s="72">
        <f>団体登録内容!L103</f>
        <v>0</v>
      </c>
      <c r="N264" s="72">
        <f>団体登録内容!M103</f>
        <v>0</v>
      </c>
      <c r="O264" s="72">
        <f>団体登録内容!N103</f>
        <v>0</v>
      </c>
      <c r="P264" s="72">
        <f>団体登録内容!O103</f>
        <v>0</v>
      </c>
      <c r="Q264" s="72">
        <f>団体登録内容!P103</f>
        <v>0</v>
      </c>
      <c r="R264" s="72" t="str">
        <f>団体登録内容!Q103</f>
        <v/>
      </c>
      <c r="S264" s="72">
        <f>団体登録内容!R103</f>
        <v>0</v>
      </c>
      <c r="T264" s="72">
        <f>団体登録内容!S103</f>
        <v>0</v>
      </c>
      <c r="U264" s="72">
        <f>団体登録内容!T103</f>
        <v>0</v>
      </c>
      <c r="V264" s="72">
        <f>団体登録内容!U103</f>
        <v>0</v>
      </c>
      <c r="W264" s="72">
        <f>団体登録内容!V103</f>
        <v>0</v>
      </c>
      <c r="X264" s="72" t="str">
        <f>団体登録内容!W103</f>
        <v/>
      </c>
      <c r="Y264" s="72">
        <f>団体登録内容!X103</f>
        <v>0</v>
      </c>
      <c r="Z264" s="72">
        <f>団体登録内容!Y103</f>
        <v>0</v>
      </c>
      <c r="AA264" s="72">
        <f>団体登録内容!Z103</f>
        <v>0</v>
      </c>
      <c r="AB264" s="72">
        <f>団体登録内容!AA103</f>
        <v>0</v>
      </c>
      <c r="AC264" s="72">
        <f>団体登録内容!AB103</f>
        <v>0</v>
      </c>
      <c r="AD264" s="72">
        <f>団体登録内容!AC103</f>
        <v>0</v>
      </c>
      <c r="AE264" s="72">
        <f>団体登録内容!AD103</f>
        <v>0</v>
      </c>
      <c r="AF264" s="72">
        <f>団体登録内容!AE103</f>
        <v>0</v>
      </c>
      <c r="AG264" s="72">
        <f>団体登録内容!AF103</f>
        <v>0</v>
      </c>
      <c r="AH264" s="72">
        <f>団体登録内容!AG103</f>
        <v>0</v>
      </c>
      <c r="AI264" s="72">
        <f>団体登録内容!AH103</f>
        <v>0</v>
      </c>
      <c r="AJ264" s="72">
        <f>団体登録内容!AI103</f>
        <v>0</v>
      </c>
      <c r="AK264" s="72">
        <f>団体登録内容!AJ103</f>
        <v>0</v>
      </c>
      <c r="AL264" s="72">
        <f>団体登録内容!AK103</f>
        <v>0</v>
      </c>
      <c r="AM264" s="72">
        <f>団体登録内容!AL103</f>
        <v>0</v>
      </c>
      <c r="AN264" s="72">
        <f>団体登録内容!AM103</f>
        <v>0</v>
      </c>
      <c r="AO264" s="72">
        <f>団体登録内容!AN103</f>
        <v>0</v>
      </c>
      <c r="AP264" s="72">
        <f>団体登録内容!AO103</f>
        <v>0</v>
      </c>
      <c r="AQ264" s="72">
        <f>団体登録内容!AP103</f>
        <v>0</v>
      </c>
      <c r="AR264" s="72">
        <f>団体登録内容!AQ103</f>
        <v>0</v>
      </c>
      <c r="AS264" s="72">
        <f>団体登録内容!AR103</f>
        <v>0</v>
      </c>
      <c r="AT264" s="72" t="e">
        <f>団体登録内容!#REF!</f>
        <v>#REF!</v>
      </c>
      <c r="AU264" s="72" t="e">
        <f>団体登録内容!#REF!</f>
        <v>#REF!</v>
      </c>
      <c r="AV264" s="72" t="e">
        <f>団体登録内容!#REF!</f>
        <v>#REF!</v>
      </c>
      <c r="AW264" s="72" t="e">
        <f>団体登録内容!#REF!</f>
        <v>#REF!</v>
      </c>
      <c r="AX264" s="72" t="e">
        <f>団体登録内容!#REF!</f>
        <v>#REF!</v>
      </c>
      <c r="AY264" s="72" t="e">
        <f>団体登録内容!#REF!</f>
        <v>#REF!</v>
      </c>
      <c r="AZ264" s="72" t="e">
        <f>団体登録内容!#REF!</f>
        <v>#REF!</v>
      </c>
      <c r="BA264" s="72" t="e">
        <f>団体登録内容!#REF!</f>
        <v>#REF!</v>
      </c>
      <c r="BB264" s="72" t="e">
        <f>団体登録内容!#REF!</f>
        <v>#REF!</v>
      </c>
      <c r="BC264" s="72" t="e">
        <f>団体登録内容!#REF!</f>
        <v>#REF!</v>
      </c>
      <c r="BD264" s="72" t="e">
        <f>団体登録内容!#REF!</f>
        <v>#REF!</v>
      </c>
      <c r="BE264" s="72" t="e">
        <f>団体登録内容!#REF!</f>
        <v>#REF!</v>
      </c>
    </row>
    <row r="265" spans="1:57" x14ac:dyDescent="0.15">
      <c r="A265" s="72" t="e">
        <f>団体登録内容!#REF!</f>
        <v>#REF!</v>
      </c>
      <c r="B265" s="72" t="str">
        <f>団体登録内容!A104</f>
        <v/>
      </c>
      <c r="C265" s="72">
        <f>団体登録内容!B104</f>
        <v>0</v>
      </c>
      <c r="D265" s="72">
        <f>団体登録内容!C104</f>
        <v>0</v>
      </c>
      <c r="E265" s="72">
        <f>団体登録内容!D104</f>
        <v>0</v>
      </c>
      <c r="F265" s="72">
        <f>団体登録内容!E104</f>
        <v>0</v>
      </c>
      <c r="G265" s="72">
        <f>団体登録内容!F104</f>
        <v>0</v>
      </c>
      <c r="H265" s="72">
        <f>団体登録内容!G104</f>
        <v>0</v>
      </c>
      <c r="I265" s="72" t="str">
        <f>団体登録内容!H104</f>
        <v/>
      </c>
      <c r="J265" s="72">
        <f>団体登録内容!I104</f>
        <v>0</v>
      </c>
      <c r="K265" s="72">
        <f>団体登録内容!J104</f>
        <v>0</v>
      </c>
      <c r="L265" s="72">
        <f>団体登録内容!K104</f>
        <v>0</v>
      </c>
      <c r="M265" s="72">
        <f>団体登録内容!L104</f>
        <v>0</v>
      </c>
      <c r="N265" s="72">
        <f>団体登録内容!M104</f>
        <v>0</v>
      </c>
      <c r="O265" s="72">
        <f>団体登録内容!N104</f>
        <v>0</v>
      </c>
      <c r="P265" s="72">
        <f>団体登録内容!O104</f>
        <v>0</v>
      </c>
      <c r="Q265" s="72">
        <f>団体登録内容!P104</f>
        <v>0</v>
      </c>
      <c r="R265" s="72" t="str">
        <f>団体登録内容!Q104</f>
        <v/>
      </c>
      <c r="S265" s="72">
        <f>団体登録内容!R104</f>
        <v>0</v>
      </c>
      <c r="T265" s="72">
        <f>団体登録内容!S104</f>
        <v>0</v>
      </c>
      <c r="U265" s="72">
        <f>団体登録内容!T104</f>
        <v>0</v>
      </c>
      <c r="V265" s="72">
        <f>団体登録内容!U104</f>
        <v>0</v>
      </c>
      <c r="W265" s="72">
        <f>団体登録内容!V104</f>
        <v>0</v>
      </c>
      <c r="X265" s="72" t="str">
        <f>団体登録内容!W104</f>
        <v/>
      </c>
      <c r="Y265" s="72">
        <f>団体登録内容!X104</f>
        <v>0</v>
      </c>
      <c r="Z265" s="72">
        <f>団体登録内容!Y104</f>
        <v>0</v>
      </c>
      <c r="AA265" s="72">
        <f>団体登録内容!Z104</f>
        <v>0</v>
      </c>
      <c r="AB265" s="72">
        <f>団体登録内容!AA104</f>
        <v>0</v>
      </c>
      <c r="AC265" s="72">
        <f>団体登録内容!AB104</f>
        <v>0</v>
      </c>
      <c r="AD265" s="72">
        <f>団体登録内容!AC104</f>
        <v>0</v>
      </c>
      <c r="AE265" s="72">
        <f>団体登録内容!AD104</f>
        <v>0</v>
      </c>
      <c r="AF265" s="72">
        <f>団体登録内容!AE104</f>
        <v>0</v>
      </c>
      <c r="AG265" s="72">
        <f>団体登録内容!AF104</f>
        <v>0</v>
      </c>
      <c r="AH265" s="72">
        <f>団体登録内容!AG104</f>
        <v>0</v>
      </c>
      <c r="AI265" s="72">
        <f>団体登録内容!AH104</f>
        <v>0</v>
      </c>
      <c r="AJ265" s="72">
        <f>団体登録内容!AI104</f>
        <v>0</v>
      </c>
      <c r="AK265" s="72">
        <f>団体登録内容!AJ104</f>
        <v>0</v>
      </c>
      <c r="AL265" s="72">
        <f>団体登録内容!AK104</f>
        <v>0</v>
      </c>
      <c r="AM265" s="72">
        <f>団体登録内容!AL104</f>
        <v>0</v>
      </c>
      <c r="AN265" s="72">
        <f>団体登録内容!AM104</f>
        <v>0</v>
      </c>
      <c r="AO265" s="72">
        <f>団体登録内容!AN104</f>
        <v>0</v>
      </c>
      <c r="AP265" s="72">
        <f>団体登録内容!AO104</f>
        <v>0</v>
      </c>
      <c r="AQ265" s="72">
        <f>団体登録内容!AP104</f>
        <v>0</v>
      </c>
      <c r="AR265" s="72">
        <f>団体登録内容!AQ104</f>
        <v>0</v>
      </c>
      <c r="AS265" s="72">
        <f>団体登録内容!AR104</f>
        <v>0</v>
      </c>
      <c r="AT265" s="72" t="e">
        <f>団体登録内容!#REF!</f>
        <v>#REF!</v>
      </c>
      <c r="AU265" s="72" t="e">
        <f>団体登録内容!#REF!</f>
        <v>#REF!</v>
      </c>
      <c r="AV265" s="72" t="e">
        <f>団体登録内容!#REF!</f>
        <v>#REF!</v>
      </c>
      <c r="AW265" s="72" t="e">
        <f>団体登録内容!#REF!</f>
        <v>#REF!</v>
      </c>
      <c r="AX265" s="72" t="e">
        <f>団体登録内容!#REF!</f>
        <v>#REF!</v>
      </c>
      <c r="AY265" s="72" t="e">
        <f>団体登録内容!#REF!</f>
        <v>#REF!</v>
      </c>
      <c r="AZ265" s="72" t="e">
        <f>団体登録内容!#REF!</f>
        <v>#REF!</v>
      </c>
      <c r="BA265" s="72" t="e">
        <f>団体登録内容!#REF!</f>
        <v>#REF!</v>
      </c>
      <c r="BB265" s="72" t="e">
        <f>団体登録内容!#REF!</f>
        <v>#REF!</v>
      </c>
      <c r="BC265" s="72" t="e">
        <f>団体登録内容!#REF!</f>
        <v>#REF!</v>
      </c>
      <c r="BD265" s="72" t="e">
        <f>団体登録内容!#REF!</f>
        <v>#REF!</v>
      </c>
      <c r="BE265" s="72" t="e">
        <f>団体登録内容!#REF!</f>
        <v>#REF!</v>
      </c>
    </row>
    <row r="266" spans="1:57" x14ac:dyDescent="0.15">
      <c r="A266" s="72" t="e">
        <f>団体登録内容!#REF!</f>
        <v>#REF!</v>
      </c>
      <c r="B266" s="72" t="str">
        <f>団体登録内容!A105</f>
        <v/>
      </c>
      <c r="C266" s="72">
        <f>団体登録内容!B105</f>
        <v>0</v>
      </c>
      <c r="D266" s="72">
        <f>団体登録内容!C105</f>
        <v>0</v>
      </c>
      <c r="E266" s="72">
        <f>団体登録内容!D105</f>
        <v>0</v>
      </c>
      <c r="F266" s="72">
        <f>団体登録内容!E105</f>
        <v>0</v>
      </c>
      <c r="G266" s="72">
        <f>団体登録内容!F105</f>
        <v>0</v>
      </c>
      <c r="H266" s="72">
        <f>団体登録内容!G105</f>
        <v>0</v>
      </c>
      <c r="I266" s="72" t="str">
        <f>団体登録内容!H105</f>
        <v/>
      </c>
      <c r="J266" s="72">
        <f>団体登録内容!I105</f>
        <v>0</v>
      </c>
      <c r="K266" s="72">
        <f>団体登録内容!J105</f>
        <v>0</v>
      </c>
      <c r="L266" s="72">
        <f>団体登録内容!K105</f>
        <v>0</v>
      </c>
      <c r="M266" s="72">
        <f>団体登録内容!L105</f>
        <v>0</v>
      </c>
      <c r="N266" s="72">
        <f>団体登録内容!M105</f>
        <v>0</v>
      </c>
      <c r="O266" s="72">
        <f>団体登録内容!N105</f>
        <v>0</v>
      </c>
      <c r="P266" s="72">
        <f>団体登録内容!O105</f>
        <v>0</v>
      </c>
      <c r="Q266" s="72">
        <f>団体登録内容!P105</f>
        <v>0</v>
      </c>
      <c r="R266" s="72" t="str">
        <f>団体登録内容!Q105</f>
        <v/>
      </c>
      <c r="S266" s="72">
        <f>団体登録内容!R105</f>
        <v>0</v>
      </c>
      <c r="T266" s="72">
        <f>団体登録内容!S105</f>
        <v>0</v>
      </c>
      <c r="U266" s="72">
        <f>団体登録内容!T105</f>
        <v>0</v>
      </c>
      <c r="V266" s="72">
        <f>団体登録内容!U105</f>
        <v>0</v>
      </c>
      <c r="W266" s="72">
        <f>団体登録内容!V105</f>
        <v>0</v>
      </c>
      <c r="X266" s="72" t="str">
        <f>団体登録内容!W105</f>
        <v/>
      </c>
      <c r="Y266" s="72">
        <f>団体登録内容!X105</f>
        <v>0</v>
      </c>
      <c r="Z266" s="72">
        <f>団体登録内容!Y105</f>
        <v>0</v>
      </c>
      <c r="AA266" s="72">
        <f>団体登録内容!Z105</f>
        <v>0</v>
      </c>
      <c r="AB266" s="72">
        <f>団体登録内容!AA105</f>
        <v>0</v>
      </c>
      <c r="AC266" s="72">
        <f>団体登録内容!AB105</f>
        <v>0</v>
      </c>
      <c r="AD266" s="72">
        <f>団体登録内容!AC105</f>
        <v>0</v>
      </c>
      <c r="AE266" s="72">
        <f>団体登録内容!AD105</f>
        <v>0</v>
      </c>
      <c r="AF266" s="72">
        <f>団体登録内容!AE105</f>
        <v>0</v>
      </c>
      <c r="AG266" s="72">
        <f>団体登録内容!AF105</f>
        <v>0</v>
      </c>
      <c r="AH266" s="72">
        <f>団体登録内容!AG105</f>
        <v>0</v>
      </c>
      <c r="AI266" s="72">
        <f>団体登録内容!AH105</f>
        <v>0</v>
      </c>
      <c r="AJ266" s="72">
        <f>団体登録内容!AI105</f>
        <v>0</v>
      </c>
      <c r="AK266" s="72">
        <f>団体登録内容!AJ105</f>
        <v>0</v>
      </c>
      <c r="AL266" s="72">
        <f>団体登録内容!AK105</f>
        <v>0</v>
      </c>
      <c r="AM266" s="72">
        <f>団体登録内容!AL105</f>
        <v>0</v>
      </c>
      <c r="AN266" s="72">
        <f>団体登録内容!AM105</f>
        <v>0</v>
      </c>
      <c r="AO266" s="72">
        <f>団体登録内容!AN105</f>
        <v>0</v>
      </c>
      <c r="AP266" s="72">
        <f>団体登録内容!AO105</f>
        <v>0</v>
      </c>
      <c r="AQ266" s="72">
        <f>団体登録内容!AP105</f>
        <v>0</v>
      </c>
      <c r="AR266" s="72">
        <f>団体登録内容!AQ105</f>
        <v>0</v>
      </c>
      <c r="AS266" s="72">
        <f>団体登録内容!AR105</f>
        <v>0</v>
      </c>
      <c r="AT266" s="72" t="e">
        <f>団体登録内容!#REF!</f>
        <v>#REF!</v>
      </c>
      <c r="AU266" s="72" t="e">
        <f>団体登録内容!#REF!</f>
        <v>#REF!</v>
      </c>
      <c r="AV266" s="72" t="e">
        <f>団体登録内容!#REF!</f>
        <v>#REF!</v>
      </c>
      <c r="AW266" s="72" t="e">
        <f>団体登録内容!#REF!</f>
        <v>#REF!</v>
      </c>
      <c r="AX266" s="72" t="e">
        <f>団体登録内容!#REF!</f>
        <v>#REF!</v>
      </c>
      <c r="AY266" s="72" t="e">
        <f>団体登録内容!#REF!</f>
        <v>#REF!</v>
      </c>
      <c r="AZ266" s="72" t="e">
        <f>団体登録内容!#REF!</f>
        <v>#REF!</v>
      </c>
      <c r="BA266" s="72" t="e">
        <f>団体登録内容!#REF!</f>
        <v>#REF!</v>
      </c>
      <c r="BB266" s="72" t="e">
        <f>団体登録内容!#REF!</f>
        <v>#REF!</v>
      </c>
      <c r="BC266" s="72" t="e">
        <f>団体登録内容!#REF!</f>
        <v>#REF!</v>
      </c>
      <c r="BD266" s="72" t="e">
        <f>団体登録内容!#REF!</f>
        <v>#REF!</v>
      </c>
      <c r="BE266" s="72" t="e">
        <f>団体登録内容!#REF!</f>
        <v>#REF!</v>
      </c>
    </row>
    <row r="267" spans="1:57" x14ac:dyDescent="0.15">
      <c r="A267" s="72" t="e">
        <f>団体登録内容!#REF!</f>
        <v>#REF!</v>
      </c>
      <c r="B267" s="72" t="str">
        <f>団体登録内容!A106</f>
        <v/>
      </c>
      <c r="C267" s="72">
        <f>団体登録内容!B106</f>
        <v>0</v>
      </c>
      <c r="D267" s="72">
        <f>団体登録内容!C106</f>
        <v>0</v>
      </c>
      <c r="E267" s="72">
        <f>団体登録内容!D106</f>
        <v>0</v>
      </c>
      <c r="F267" s="72">
        <f>団体登録内容!E106</f>
        <v>0</v>
      </c>
      <c r="G267" s="72">
        <f>団体登録内容!F106</f>
        <v>0</v>
      </c>
      <c r="H267" s="72">
        <f>団体登録内容!G106</f>
        <v>0</v>
      </c>
      <c r="I267" s="72" t="str">
        <f>団体登録内容!H106</f>
        <v/>
      </c>
      <c r="J267" s="72">
        <f>団体登録内容!I106</f>
        <v>0</v>
      </c>
      <c r="K267" s="72">
        <f>団体登録内容!J106</f>
        <v>0</v>
      </c>
      <c r="L267" s="72">
        <f>団体登録内容!K106</f>
        <v>0</v>
      </c>
      <c r="M267" s="72">
        <f>団体登録内容!L106</f>
        <v>0</v>
      </c>
      <c r="N267" s="72">
        <f>団体登録内容!M106</f>
        <v>0</v>
      </c>
      <c r="O267" s="72">
        <f>団体登録内容!N106</f>
        <v>0</v>
      </c>
      <c r="P267" s="72">
        <f>団体登録内容!O106</f>
        <v>0</v>
      </c>
      <c r="Q267" s="72">
        <f>団体登録内容!P106</f>
        <v>0</v>
      </c>
      <c r="R267" s="72" t="str">
        <f>団体登録内容!Q106</f>
        <v/>
      </c>
      <c r="S267" s="72">
        <f>団体登録内容!R106</f>
        <v>0</v>
      </c>
      <c r="T267" s="72">
        <f>団体登録内容!S106</f>
        <v>0</v>
      </c>
      <c r="U267" s="72">
        <f>団体登録内容!T106</f>
        <v>0</v>
      </c>
      <c r="V267" s="72">
        <f>団体登録内容!U106</f>
        <v>0</v>
      </c>
      <c r="W267" s="72">
        <f>団体登録内容!V106</f>
        <v>0</v>
      </c>
      <c r="X267" s="72" t="str">
        <f>団体登録内容!W106</f>
        <v/>
      </c>
      <c r="Y267" s="72">
        <f>団体登録内容!X106</f>
        <v>0</v>
      </c>
      <c r="Z267" s="72">
        <f>団体登録内容!Y106</f>
        <v>0</v>
      </c>
      <c r="AA267" s="72">
        <f>団体登録内容!Z106</f>
        <v>0</v>
      </c>
      <c r="AB267" s="72">
        <f>団体登録内容!AA106</f>
        <v>0</v>
      </c>
      <c r="AC267" s="72">
        <f>団体登録内容!AB106</f>
        <v>0</v>
      </c>
      <c r="AD267" s="72">
        <f>団体登録内容!AC106</f>
        <v>0</v>
      </c>
      <c r="AE267" s="72">
        <f>団体登録内容!AD106</f>
        <v>0</v>
      </c>
      <c r="AF267" s="72">
        <f>団体登録内容!AE106</f>
        <v>0</v>
      </c>
      <c r="AG267" s="72">
        <f>団体登録内容!AF106</f>
        <v>0</v>
      </c>
      <c r="AH267" s="72">
        <f>団体登録内容!AG106</f>
        <v>0</v>
      </c>
      <c r="AI267" s="72">
        <f>団体登録内容!AH106</f>
        <v>0</v>
      </c>
      <c r="AJ267" s="72">
        <f>団体登録内容!AI106</f>
        <v>0</v>
      </c>
      <c r="AK267" s="72">
        <f>団体登録内容!AJ106</f>
        <v>0</v>
      </c>
      <c r="AL267" s="72">
        <f>団体登録内容!AK106</f>
        <v>0</v>
      </c>
      <c r="AM267" s="72">
        <f>団体登録内容!AL106</f>
        <v>0</v>
      </c>
      <c r="AN267" s="72">
        <f>団体登録内容!AM106</f>
        <v>0</v>
      </c>
      <c r="AO267" s="72">
        <f>団体登録内容!AN106</f>
        <v>0</v>
      </c>
      <c r="AP267" s="72">
        <f>団体登録内容!AO106</f>
        <v>0</v>
      </c>
      <c r="AQ267" s="72">
        <f>団体登録内容!AP106</f>
        <v>0</v>
      </c>
      <c r="AR267" s="72">
        <f>団体登録内容!AQ106</f>
        <v>0</v>
      </c>
      <c r="AS267" s="72">
        <f>団体登録内容!AR106</f>
        <v>0</v>
      </c>
      <c r="AT267" s="72" t="e">
        <f>団体登録内容!#REF!</f>
        <v>#REF!</v>
      </c>
      <c r="AU267" s="72" t="e">
        <f>団体登録内容!#REF!</f>
        <v>#REF!</v>
      </c>
      <c r="AV267" s="72" t="e">
        <f>団体登録内容!#REF!</f>
        <v>#REF!</v>
      </c>
      <c r="AW267" s="72" t="e">
        <f>団体登録内容!#REF!</f>
        <v>#REF!</v>
      </c>
      <c r="AX267" s="72" t="e">
        <f>団体登録内容!#REF!</f>
        <v>#REF!</v>
      </c>
      <c r="AY267" s="72" t="e">
        <f>団体登録内容!#REF!</f>
        <v>#REF!</v>
      </c>
      <c r="AZ267" s="72" t="e">
        <f>団体登録内容!#REF!</f>
        <v>#REF!</v>
      </c>
      <c r="BA267" s="72" t="e">
        <f>団体登録内容!#REF!</f>
        <v>#REF!</v>
      </c>
      <c r="BB267" s="72" t="e">
        <f>団体登録内容!#REF!</f>
        <v>#REF!</v>
      </c>
      <c r="BC267" s="72" t="e">
        <f>団体登録内容!#REF!</f>
        <v>#REF!</v>
      </c>
      <c r="BD267" s="72" t="e">
        <f>団体登録内容!#REF!</f>
        <v>#REF!</v>
      </c>
      <c r="BE267" s="72" t="e">
        <f>団体登録内容!#REF!</f>
        <v>#REF!</v>
      </c>
    </row>
    <row r="268" spans="1:57" x14ac:dyDescent="0.15">
      <c r="A268" s="72" t="e">
        <f>団体登録内容!#REF!</f>
        <v>#REF!</v>
      </c>
      <c r="B268" s="72" t="str">
        <f>団体登録内容!A107</f>
        <v/>
      </c>
      <c r="C268" s="72">
        <f>団体登録内容!B107</f>
        <v>0</v>
      </c>
      <c r="D268" s="72">
        <f>団体登録内容!C107</f>
        <v>0</v>
      </c>
      <c r="E268" s="72">
        <f>団体登録内容!D107</f>
        <v>0</v>
      </c>
      <c r="F268" s="72">
        <f>団体登録内容!E107</f>
        <v>0</v>
      </c>
      <c r="G268" s="72">
        <f>団体登録内容!F107</f>
        <v>0</v>
      </c>
      <c r="H268" s="72">
        <f>団体登録内容!G107</f>
        <v>0</v>
      </c>
      <c r="I268" s="72" t="str">
        <f>団体登録内容!H107</f>
        <v/>
      </c>
      <c r="J268" s="72">
        <f>団体登録内容!I107</f>
        <v>0</v>
      </c>
      <c r="K268" s="72">
        <f>団体登録内容!J107</f>
        <v>0</v>
      </c>
      <c r="L268" s="72">
        <f>団体登録内容!K107</f>
        <v>0</v>
      </c>
      <c r="M268" s="72">
        <f>団体登録内容!L107</f>
        <v>0</v>
      </c>
      <c r="N268" s="72">
        <f>団体登録内容!M107</f>
        <v>0</v>
      </c>
      <c r="O268" s="72">
        <f>団体登録内容!N107</f>
        <v>0</v>
      </c>
      <c r="P268" s="72">
        <f>団体登録内容!O107</f>
        <v>0</v>
      </c>
      <c r="Q268" s="72">
        <f>団体登録内容!P107</f>
        <v>0</v>
      </c>
      <c r="R268" s="72" t="str">
        <f>団体登録内容!Q107</f>
        <v/>
      </c>
      <c r="S268" s="72">
        <f>団体登録内容!R107</f>
        <v>0</v>
      </c>
      <c r="T268" s="72">
        <f>団体登録内容!S107</f>
        <v>0</v>
      </c>
      <c r="U268" s="72">
        <f>団体登録内容!T107</f>
        <v>0</v>
      </c>
      <c r="V268" s="72">
        <f>団体登録内容!U107</f>
        <v>0</v>
      </c>
      <c r="W268" s="72">
        <f>団体登録内容!V107</f>
        <v>0</v>
      </c>
      <c r="X268" s="72" t="str">
        <f>団体登録内容!W107</f>
        <v/>
      </c>
      <c r="Y268" s="72">
        <f>団体登録内容!X107</f>
        <v>0</v>
      </c>
      <c r="Z268" s="72">
        <f>団体登録内容!Y107</f>
        <v>0</v>
      </c>
      <c r="AA268" s="72">
        <f>団体登録内容!Z107</f>
        <v>0</v>
      </c>
      <c r="AB268" s="72">
        <f>団体登録内容!AA107</f>
        <v>0</v>
      </c>
      <c r="AC268" s="72">
        <f>団体登録内容!AB107</f>
        <v>0</v>
      </c>
      <c r="AD268" s="72">
        <f>団体登録内容!AC107</f>
        <v>0</v>
      </c>
      <c r="AE268" s="72">
        <f>団体登録内容!AD107</f>
        <v>0</v>
      </c>
      <c r="AF268" s="72">
        <f>団体登録内容!AE107</f>
        <v>0</v>
      </c>
      <c r="AG268" s="72">
        <f>団体登録内容!AF107</f>
        <v>0</v>
      </c>
      <c r="AH268" s="72">
        <f>団体登録内容!AG107</f>
        <v>0</v>
      </c>
      <c r="AI268" s="72">
        <f>団体登録内容!AH107</f>
        <v>0</v>
      </c>
      <c r="AJ268" s="72">
        <f>団体登録内容!AI107</f>
        <v>0</v>
      </c>
      <c r="AK268" s="72">
        <f>団体登録内容!AJ107</f>
        <v>0</v>
      </c>
      <c r="AL268" s="72">
        <f>団体登録内容!AK107</f>
        <v>0</v>
      </c>
      <c r="AM268" s="72">
        <f>団体登録内容!AL107</f>
        <v>0</v>
      </c>
      <c r="AN268" s="72">
        <f>団体登録内容!AM107</f>
        <v>0</v>
      </c>
      <c r="AO268" s="72">
        <f>団体登録内容!AN107</f>
        <v>0</v>
      </c>
      <c r="AP268" s="72">
        <f>団体登録内容!AO107</f>
        <v>0</v>
      </c>
      <c r="AQ268" s="72">
        <f>団体登録内容!AP107</f>
        <v>0</v>
      </c>
      <c r="AR268" s="72">
        <f>団体登録内容!AQ107</f>
        <v>0</v>
      </c>
      <c r="AS268" s="72">
        <f>団体登録内容!AR107</f>
        <v>0</v>
      </c>
      <c r="AT268" s="72" t="e">
        <f>団体登録内容!#REF!</f>
        <v>#REF!</v>
      </c>
      <c r="AU268" s="72" t="e">
        <f>団体登録内容!#REF!</f>
        <v>#REF!</v>
      </c>
      <c r="AV268" s="72" t="e">
        <f>団体登録内容!#REF!</f>
        <v>#REF!</v>
      </c>
      <c r="AW268" s="72" t="e">
        <f>団体登録内容!#REF!</f>
        <v>#REF!</v>
      </c>
      <c r="AX268" s="72" t="e">
        <f>団体登録内容!#REF!</f>
        <v>#REF!</v>
      </c>
      <c r="AY268" s="72" t="e">
        <f>団体登録内容!#REF!</f>
        <v>#REF!</v>
      </c>
      <c r="AZ268" s="72" t="e">
        <f>団体登録内容!#REF!</f>
        <v>#REF!</v>
      </c>
      <c r="BA268" s="72" t="e">
        <f>団体登録内容!#REF!</f>
        <v>#REF!</v>
      </c>
      <c r="BB268" s="72" t="e">
        <f>団体登録内容!#REF!</f>
        <v>#REF!</v>
      </c>
      <c r="BC268" s="72" t="e">
        <f>団体登録内容!#REF!</f>
        <v>#REF!</v>
      </c>
      <c r="BD268" s="72" t="e">
        <f>団体登録内容!#REF!</f>
        <v>#REF!</v>
      </c>
      <c r="BE268" s="72" t="e">
        <f>団体登録内容!#REF!</f>
        <v>#REF!</v>
      </c>
    </row>
    <row r="269" spans="1:57" x14ac:dyDescent="0.15">
      <c r="A269" s="72" t="e">
        <f>団体登録内容!#REF!</f>
        <v>#REF!</v>
      </c>
      <c r="B269" s="72" t="str">
        <f>団体登録内容!A108</f>
        <v/>
      </c>
      <c r="C269" s="72">
        <f>団体登録内容!B108</f>
        <v>0</v>
      </c>
      <c r="D269" s="72">
        <f>団体登録内容!C108</f>
        <v>0</v>
      </c>
      <c r="E269" s="72">
        <f>団体登録内容!D108</f>
        <v>0</v>
      </c>
      <c r="F269" s="72">
        <f>団体登録内容!E108</f>
        <v>0</v>
      </c>
      <c r="G269" s="72">
        <f>団体登録内容!F108</f>
        <v>0</v>
      </c>
      <c r="H269" s="72">
        <f>団体登録内容!G108</f>
        <v>0</v>
      </c>
      <c r="I269" s="72" t="str">
        <f>団体登録内容!H108</f>
        <v/>
      </c>
      <c r="J269" s="72">
        <f>団体登録内容!I108</f>
        <v>0</v>
      </c>
      <c r="K269" s="72">
        <f>団体登録内容!J108</f>
        <v>0</v>
      </c>
      <c r="L269" s="72">
        <f>団体登録内容!K108</f>
        <v>0</v>
      </c>
      <c r="M269" s="72">
        <f>団体登録内容!L108</f>
        <v>0</v>
      </c>
      <c r="N269" s="72">
        <f>団体登録内容!M108</f>
        <v>0</v>
      </c>
      <c r="O269" s="72">
        <f>団体登録内容!N108</f>
        <v>0</v>
      </c>
      <c r="P269" s="72">
        <f>団体登録内容!O108</f>
        <v>0</v>
      </c>
      <c r="Q269" s="72">
        <f>団体登録内容!P108</f>
        <v>0</v>
      </c>
      <c r="R269" s="72" t="str">
        <f>団体登録内容!Q108</f>
        <v/>
      </c>
      <c r="S269" s="72">
        <f>団体登録内容!R108</f>
        <v>0</v>
      </c>
      <c r="T269" s="72">
        <f>団体登録内容!S108</f>
        <v>0</v>
      </c>
      <c r="U269" s="72">
        <f>団体登録内容!T108</f>
        <v>0</v>
      </c>
      <c r="V269" s="72">
        <f>団体登録内容!U108</f>
        <v>0</v>
      </c>
      <c r="W269" s="72">
        <f>団体登録内容!V108</f>
        <v>0</v>
      </c>
      <c r="X269" s="72" t="str">
        <f>団体登録内容!W108</f>
        <v/>
      </c>
      <c r="Y269" s="72">
        <f>団体登録内容!X108</f>
        <v>0</v>
      </c>
      <c r="Z269" s="72">
        <f>団体登録内容!Y108</f>
        <v>0</v>
      </c>
      <c r="AA269" s="72">
        <f>団体登録内容!Z108</f>
        <v>0</v>
      </c>
      <c r="AB269" s="72">
        <f>団体登録内容!AA108</f>
        <v>0</v>
      </c>
      <c r="AC269" s="72">
        <f>団体登録内容!AB108</f>
        <v>0</v>
      </c>
      <c r="AD269" s="72">
        <f>団体登録内容!AC108</f>
        <v>0</v>
      </c>
      <c r="AE269" s="72">
        <f>団体登録内容!AD108</f>
        <v>0</v>
      </c>
      <c r="AF269" s="72">
        <f>団体登録内容!AE108</f>
        <v>0</v>
      </c>
      <c r="AG269" s="72">
        <f>団体登録内容!AF108</f>
        <v>0</v>
      </c>
      <c r="AH269" s="72">
        <f>団体登録内容!AG108</f>
        <v>0</v>
      </c>
      <c r="AI269" s="72">
        <f>団体登録内容!AH108</f>
        <v>0</v>
      </c>
      <c r="AJ269" s="72">
        <f>団体登録内容!AI108</f>
        <v>0</v>
      </c>
      <c r="AK269" s="72">
        <f>団体登録内容!AJ108</f>
        <v>0</v>
      </c>
      <c r="AL269" s="72">
        <f>団体登録内容!AK108</f>
        <v>0</v>
      </c>
      <c r="AM269" s="72">
        <f>団体登録内容!AL108</f>
        <v>0</v>
      </c>
      <c r="AN269" s="72">
        <f>団体登録内容!AM108</f>
        <v>0</v>
      </c>
      <c r="AO269" s="72">
        <f>団体登録内容!AN108</f>
        <v>0</v>
      </c>
      <c r="AP269" s="72">
        <f>団体登録内容!AO108</f>
        <v>0</v>
      </c>
      <c r="AQ269" s="72">
        <f>団体登録内容!AP108</f>
        <v>0</v>
      </c>
      <c r="AR269" s="72">
        <f>団体登録内容!AQ108</f>
        <v>0</v>
      </c>
      <c r="AS269" s="72">
        <f>団体登録内容!AR108</f>
        <v>0</v>
      </c>
      <c r="AT269" s="72" t="e">
        <f>団体登録内容!#REF!</f>
        <v>#REF!</v>
      </c>
      <c r="AU269" s="72" t="e">
        <f>団体登録内容!#REF!</f>
        <v>#REF!</v>
      </c>
      <c r="AV269" s="72" t="e">
        <f>団体登録内容!#REF!</f>
        <v>#REF!</v>
      </c>
      <c r="AW269" s="72" t="e">
        <f>団体登録内容!#REF!</f>
        <v>#REF!</v>
      </c>
      <c r="AX269" s="72" t="e">
        <f>団体登録内容!#REF!</f>
        <v>#REF!</v>
      </c>
      <c r="AY269" s="72" t="e">
        <f>団体登録内容!#REF!</f>
        <v>#REF!</v>
      </c>
      <c r="AZ269" s="72" t="e">
        <f>団体登録内容!#REF!</f>
        <v>#REF!</v>
      </c>
      <c r="BA269" s="72" t="e">
        <f>団体登録内容!#REF!</f>
        <v>#REF!</v>
      </c>
      <c r="BB269" s="72" t="e">
        <f>団体登録内容!#REF!</f>
        <v>#REF!</v>
      </c>
      <c r="BC269" s="72" t="e">
        <f>団体登録内容!#REF!</f>
        <v>#REF!</v>
      </c>
      <c r="BD269" s="72" t="e">
        <f>団体登録内容!#REF!</f>
        <v>#REF!</v>
      </c>
      <c r="BE269" s="72" t="e">
        <f>団体登録内容!#REF!</f>
        <v>#REF!</v>
      </c>
    </row>
    <row r="270" spans="1:57" x14ac:dyDescent="0.15">
      <c r="A270" s="72" t="e">
        <f>団体登録内容!#REF!</f>
        <v>#REF!</v>
      </c>
      <c r="B270" s="72" t="str">
        <f>団体登録内容!A109</f>
        <v/>
      </c>
      <c r="C270" s="72">
        <f>団体登録内容!B109</f>
        <v>0</v>
      </c>
      <c r="D270" s="72">
        <f>団体登録内容!C109</f>
        <v>0</v>
      </c>
      <c r="E270" s="72">
        <f>団体登録内容!D109</f>
        <v>0</v>
      </c>
      <c r="F270" s="72">
        <f>団体登録内容!E109</f>
        <v>0</v>
      </c>
      <c r="G270" s="72">
        <f>団体登録内容!F109</f>
        <v>0</v>
      </c>
      <c r="H270" s="72">
        <f>団体登録内容!G109</f>
        <v>0</v>
      </c>
      <c r="I270" s="72" t="str">
        <f>団体登録内容!H109</f>
        <v/>
      </c>
      <c r="J270" s="72">
        <f>団体登録内容!I109</f>
        <v>0</v>
      </c>
      <c r="K270" s="72">
        <f>団体登録内容!J109</f>
        <v>0</v>
      </c>
      <c r="L270" s="72">
        <f>団体登録内容!K109</f>
        <v>0</v>
      </c>
      <c r="M270" s="72">
        <f>団体登録内容!L109</f>
        <v>0</v>
      </c>
      <c r="N270" s="72">
        <f>団体登録内容!M109</f>
        <v>0</v>
      </c>
      <c r="O270" s="72">
        <f>団体登録内容!N109</f>
        <v>0</v>
      </c>
      <c r="P270" s="72">
        <f>団体登録内容!O109</f>
        <v>0</v>
      </c>
      <c r="Q270" s="72">
        <f>団体登録内容!P109</f>
        <v>0</v>
      </c>
      <c r="R270" s="72" t="str">
        <f>団体登録内容!Q109</f>
        <v/>
      </c>
      <c r="S270" s="72">
        <f>団体登録内容!R109</f>
        <v>0</v>
      </c>
      <c r="T270" s="72">
        <f>団体登録内容!S109</f>
        <v>0</v>
      </c>
      <c r="U270" s="72">
        <f>団体登録内容!T109</f>
        <v>0</v>
      </c>
      <c r="V270" s="72">
        <f>団体登録内容!U109</f>
        <v>0</v>
      </c>
      <c r="W270" s="72">
        <f>団体登録内容!V109</f>
        <v>0</v>
      </c>
      <c r="X270" s="72" t="str">
        <f>団体登録内容!W109</f>
        <v/>
      </c>
      <c r="Y270" s="72">
        <f>団体登録内容!X109</f>
        <v>0</v>
      </c>
      <c r="Z270" s="72">
        <f>団体登録内容!Y109</f>
        <v>0</v>
      </c>
      <c r="AA270" s="72">
        <f>団体登録内容!Z109</f>
        <v>0</v>
      </c>
      <c r="AB270" s="72">
        <f>団体登録内容!AA109</f>
        <v>0</v>
      </c>
      <c r="AC270" s="72">
        <f>団体登録内容!AB109</f>
        <v>0</v>
      </c>
      <c r="AD270" s="72">
        <f>団体登録内容!AC109</f>
        <v>0</v>
      </c>
      <c r="AE270" s="72">
        <f>団体登録内容!AD109</f>
        <v>0</v>
      </c>
      <c r="AF270" s="72">
        <f>団体登録内容!AE109</f>
        <v>0</v>
      </c>
      <c r="AG270" s="72">
        <f>団体登録内容!AF109</f>
        <v>0</v>
      </c>
      <c r="AH270" s="72">
        <f>団体登録内容!AG109</f>
        <v>0</v>
      </c>
      <c r="AI270" s="72">
        <f>団体登録内容!AH109</f>
        <v>0</v>
      </c>
      <c r="AJ270" s="72">
        <f>団体登録内容!AI109</f>
        <v>0</v>
      </c>
      <c r="AK270" s="72">
        <f>団体登録内容!AJ109</f>
        <v>0</v>
      </c>
      <c r="AL270" s="72">
        <f>団体登録内容!AK109</f>
        <v>0</v>
      </c>
      <c r="AM270" s="72">
        <f>団体登録内容!AL109</f>
        <v>0</v>
      </c>
      <c r="AN270" s="72">
        <f>団体登録内容!AM109</f>
        <v>0</v>
      </c>
      <c r="AO270" s="72">
        <f>団体登録内容!AN109</f>
        <v>0</v>
      </c>
      <c r="AP270" s="72">
        <f>団体登録内容!AO109</f>
        <v>0</v>
      </c>
      <c r="AQ270" s="72">
        <f>団体登録内容!AP109</f>
        <v>0</v>
      </c>
      <c r="AR270" s="72">
        <f>団体登録内容!AQ109</f>
        <v>0</v>
      </c>
      <c r="AS270" s="72">
        <f>団体登録内容!AR109</f>
        <v>0</v>
      </c>
      <c r="AT270" s="72" t="e">
        <f>団体登録内容!#REF!</f>
        <v>#REF!</v>
      </c>
      <c r="AU270" s="72" t="e">
        <f>団体登録内容!#REF!</f>
        <v>#REF!</v>
      </c>
      <c r="AV270" s="72" t="e">
        <f>団体登録内容!#REF!</f>
        <v>#REF!</v>
      </c>
      <c r="AW270" s="72" t="e">
        <f>団体登録内容!#REF!</f>
        <v>#REF!</v>
      </c>
      <c r="AX270" s="72" t="e">
        <f>団体登録内容!#REF!</f>
        <v>#REF!</v>
      </c>
      <c r="AY270" s="72" t="e">
        <f>団体登録内容!#REF!</f>
        <v>#REF!</v>
      </c>
      <c r="AZ270" s="72" t="e">
        <f>団体登録内容!#REF!</f>
        <v>#REF!</v>
      </c>
      <c r="BA270" s="72" t="e">
        <f>団体登録内容!#REF!</f>
        <v>#REF!</v>
      </c>
      <c r="BB270" s="72" t="e">
        <f>団体登録内容!#REF!</f>
        <v>#REF!</v>
      </c>
      <c r="BC270" s="72" t="e">
        <f>団体登録内容!#REF!</f>
        <v>#REF!</v>
      </c>
      <c r="BD270" s="72" t="e">
        <f>団体登録内容!#REF!</f>
        <v>#REF!</v>
      </c>
      <c r="BE270" s="72" t="e">
        <f>団体登録内容!#REF!</f>
        <v>#REF!</v>
      </c>
    </row>
    <row r="271" spans="1:57" x14ac:dyDescent="0.15">
      <c r="A271" s="72" t="e">
        <f>団体登録内容!#REF!</f>
        <v>#REF!</v>
      </c>
      <c r="B271" s="72" t="str">
        <f>団体登録内容!A110</f>
        <v/>
      </c>
      <c r="C271" s="72">
        <f>団体登録内容!B110</f>
        <v>0</v>
      </c>
      <c r="D271" s="72">
        <f>団体登録内容!C110</f>
        <v>0</v>
      </c>
      <c r="E271" s="72">
        <f>団体登録内容!D110</f>
        <v>0</v>
      </c>
      <c r="F271" s="72">
        <f>団体登録内容!E110</f>
        <v>0</v>
      </c>
      <c r="G271" s="72">
        <f>団体登録内容!F110</f>
        <v>0</v>
      </c>
      <c r="H271" s="72">
        <f>団体登録内容!G110</f>
        <v>0</v>
      </c>
      <c r="I271" s="72" t="str">
        <f>団体登録内容!H110</f>
        <v/>
      </c>
      <c r="J271" s="72">
        <f>団体登録内容!I110</f>
        <v>0</v>
      </c>
      <c r="K271" s="72">
        <f>団体登録内容!J110</f>
        <v>0</v>
      </c>
      <c r="L271" s="72">
        <f>団体登録内容!K110</f>
        <v>0</v>
      </c>
      <c r="M271" s="72">
        <f>団体登録内容!L110</f>
        <v>0</v>
      </c>
      <c r="N271" s="72">
        <f>団体登録内容!M110</f>
        <v>0</v>
      </c>
      <c r="O271" s="72">
        <f>団体登録内容!N110</f>
        <v>0</v>
      </c>
      <c r="P271" s="72">
        <f>団体登録内容!O110</f>
        <v>0</v>
      </c>
      <c r="Q271" s="72">
        <f>団体登録内容!P110</f>
        <v>0</v>
      </c>
      <c r="R271" s="72" t="str">
        <f>団体登録内容!Q110</f>
        <v/>
      </c>
      <c r="S271" s="72">
        <f>団体登録内容!R110</f>
        <v>0</v>
      </c>
      <c r="T271" s="72">
        <f>団体登録内容!S110</f>
        <v>0</v>
      </c>
      <c r="U271" s="72">
        <f>団体登録内容!T110</f>
        <v>0</v>
      </c>
      <c r="V271" s="72">
        <f>団体登録内容!U110</f>
        <v>0</v>
      </c>
      <c r="W271" s="72">
        <f>団体登録内容!V110</f>
        <v>0</v>
      </c>
      <c r="X271" s="72" t="str">
        <f>団体登録内容!W110</f>
        <v/>
      </c>
      <c r="Y271" s="72">
        <f>団体登録内容!X110</f>
        <v>0</v>
      </c>
      <c r="Z271" s="72">
        <f>団体登録内容!Y110</f>
        <v>0</v>
      </c>
      <c r="AA271" s="72">
        <f>団体登録内容!Z110</f>
        <v>0</v>
      </c>
      <c r="AB271" s="72">
        <f>団体登録内容!AA110</f>
        <v>0</v>
      </c>
      <c r="AC271" s="72">
        <f>団体登録内容!AB110</f>
        <v>0</v>
      </c>
      <c r="AD271" s="72">
        <f>団体登録内容!AC110</f>
        <v>0</v>
      </c>
      <c r="AE271" s="72">
        <f>団体登録内容!AD110</f>
        <v>0</v>
      </c>
      <c r="AF271" s="72">
        <f>団体登録内容!AE110</f>
        <v>0</v>
      </c>
      <c r="AG271" s="72">
        <f>団体登録内容!AF110</f>
        <v>0</v>
      </c>
      <c r="AH271" s="72">
        <f>団体登録内容!AG110</f>
        <v>0</v>
      </c>
      <c r="AI271" s="72">
        <f>団体登録内容!AH110</f>
        <v>0</v>
      </c>
      <c r="AJ271" s="72">
        <f>団体登録内容!AI110</f>
        <v>0</v>
      </c>
      <c r="AK271" s="72">
        <f>団体登録内容!AJ110</f>
        <v>0</v>
      </c>
      <c r="AL271" s="72">
        <f>団体登録内容!AK110</f>
        <v>0</v>
      </c>
      <c r="AM271" s="72">
        <f>団体登録内容!AL110</f>
        <v>0</v>
      </c>
      <c r="AN271" s="72">
        <f>団体登録内容!AM110</f>
        <v>0</v>
      </c>
      <c r="AO271" s="72">
        <f>団体登録内容!AN110</f>
        <v>0</v>
      </c>
      <c r="AP271" s="72">
        <f>団体登録内容!AO110</f>
        <v>0</v>
      </c>
      <c r="AQ271" s="72">
        <f>団体登録内容!AP110</f>
        <v>0</v>
      </c>
      <c r="AR271" s="72">
        <f>団体登録内容!AQ110</f>
        <v>0</v>
      </c>
      <c r="AS271" s="72">
        <f>団体登録内容!AR110</f>
        <v>0</v>
      </c>
      <c r="AT271" s="72" t="e">
        <f>団体登録内容!#REF!</f>
        <v>#REF!</v>
      </c>
      <c r="AU271" s="72" t="e">
        <f>団体登録内容!#REF!</f>
        <v>#REF!</v>
      </c>
      <c r="AV271" s="72" t="e">
        <f>団体登録内容!#REF!</f>
        <v>#REF!</v>
      </c>
      <c r="AW271" s="72" t="e">
        <f>団体登録内容!#REF!</f>
        <v>#REF!</v>
      </c>
      <c r="AX271" s="72" t="e">
        <f>団体登録内容!#REF!</f>
        <v>#REF!</v>
      </c>
      <c r="AY271" s="72" t="e">
        <f>団体登録内容!#REF!</f>
        <v>#REF!</v>
      </c>
      <c r="AZ271" s="72" t="e">
        <f>団体登録内容!#REF!</f>
        <v>#REF!</v>
      </c>
      <c r="BA271" s="72" t="e">
        <f>団体登録内容!#REF!</f>
        <v>#REF!</v>
      </c>
      <c r="BB271" s="72" t="e">
        <f>団体登録内容!#REF!</f>
        <v>#REF!</v>
      </c>
      <c r="BC271" s="72" t="e">
        <f>団体登録内容!#REF!</f>
        <v>#REF!</v>
      </c>
      <c r="BD271" s="72" t="e">
        <f>団体登録内容!#REF!</f>
        <v>#REF!</v>
      </c>
      <c r="BE271" s="72" t="e">
        <f>団体登録内容!#REF!</f>
        <v>#REF!</v>
      </c>
    </row>
    <row r="272" spans="1:57" x14ac:dyDescent="0.15">
      <c r="A272" s="72" t="e">
        <f>団体登録内容!#REF!</f>
        <v>#REF!</v>
      </c>
      <c r="B272" s="72" t="str">
        <f>団体登録内容!A111</f>
        <v/>
      </c>
      <c r="C272" s="72">
        <f>団体登録内容!B111</f>
        <v>0</v>
      </c>
      <c r="D272" s="72">
        <f>団体登録内容!C111</f>
        <v>0</v>
      </c>
      <c r="E272" s="72">
        <f>団体登録内容!D111</f>
        <v>0</v>
      </c>
      <c r="F272" s="72">
        <f>団体登録内容!E111</f>
        <v>0</v>
      </c>
      <c r="G272" s="72">
        <f>団体登録内容!F111</f>
        <v>0</v>
      </c>
      <c r="H272" s="72">
        <f>団体登録内容!G111</f>
        <v>0</v>
      </c>
      <c r="I272" s="72" t="str">
        <f>団体登録内容!H111</f>
        <v/>
      </c>
      <c r="J272" s="72">
        <f>団体登録内容!I111</f>
        <v>0</v>
      </c>
      <c r="K272" s="72">
        <f>団体登録内容!J111</f>
        <v>0</v>
      </c>
      <c r="L272" s="72">
        <f>団体登録内容!K111</f>
        <v>0</v>
      </c>
      <c r="M272" s="72">
        <f>団体登録内容!L111</f>
        <v>0</v>
      </c>
      <c r="N272" s="72">
        <f>団体登録内容!M111</f>
        <v>0</v>
      </c>
      <c r="O272" s="72">
        <f>団体登録内容!N111</f>
        <v>0</v>
      </c>
      <c r="P272" s="72">
        <f>団体登録内容!O111</f>
        <v>0</v>
      </c>
      <c r="Q272" s="72">
        <f>団体登録内容!P111</f>
        <v>0</v>
      </c>
      <c r="R272" s="72" t="str">
        <f>団体登録内容!Q111</f>
        <v/>
      </c>
      <c r="S272" s="72">
        <f>団体登録内容!R111</f>
        <v>0</v>
      </c>
      <c r="T272" s="72">
        <f>団体登録内容!S111</f>
        <v>0</v>
      </c>
      <c r="U272" s="72">
        <f>団体登録内容!T111</f>
        <v>0</v>
      </c>
      <c r="V272" s="72">
        <f>団体登録内容!U111</f>
        <v>0</v>
      </c>
      <c r="W272" s="72">
        <f>団体登録内容!V111</f>
        <v>0</v>
      </c>
      <c r="X272" s="72" t="str">
        <f>団体登録内容!W111</f>
        <v/>
      </c>
      <c r="Y272" s="72">
        <f>団体登録内容!X111</f>
        <v>0</v>
      </c>
      <c r="Z272" s="72">
        <f>団体登録内容!Y111</f>
        <v>0</v>
      </c>
      <c r="AA272" s="72">
        <f>団体登録内容!Z111</f>
        <v>0</v>
      </c>
      <c r="AB272" s="72">
        <f>団体登録内容!AA111</f>
        <v>0</v>
      </c>
      <c r="AC272" s="72">
        <f>団体登録内容!AB111</f>
        <v>0</v>
      </c>
      <c r="AD272" s="72">
        <f>団体登録内容!AC111</f>
        <v>0</v>
      </c>
      <c r="AE272" s="72">
        <f>団体登録内容!AD111</f>
        <v>0</v>
      </c>
      <c r="AF272" s="72">
        <f>団体登録内容!AE111</f>
        <v>0</v>
      </c>
      <c r="AG272" s="72">
        <f>団体登録内容!AF111</f>
        <v>0</v>
      </c>
      <c r="AH272" s="72">
        <f>団体登録内容!AG111</f>
        <v>0</v>
      </c>
      <c r="AI272" s="72">
        <f>団体登録内容!AH111</f>
        <v>0</v>
      </c>
      <c r="AJ272" s="72">
        <f>団体登録内容!AI111</f>
        <v>0</v>
      </c>
      <c r="AK272" s="72">
        <f>団体登録内容!AJ111</f>
        <v>0</v>
      </c>
      <c r="AL272" s="72">
        <f>団体登録内容!AK111</f>
        <v>0</v>
      </c>
      <c r="AM272" s="72">
        <f>団体登録内容!AL111</f>
        <v>0</v>
      </c>
      <c r="AN272" s="72">
        <f>団体登録内容!AM111</f>
        <v>0</v>
      </c>
      <c r="AO272" s="72">
        <f>団体登録内容!AN111</f>
        <v>0</v>
      </c>
      <c r="AP272" s="72">
        <f>団体登録内容!AO111</f>
        <v>0</v>
      </c>
      <c r="AQ272" s="72">
        <f>団体登録内容!AP111</f>
        <v>0</v>
      </c>
      <c r="AR272" s="72">
        <f>団体登録内容!AQ111</f>
        <v>0</v>
      </c>
      <c r="AS272" s="72">
        <f>団体登録内容!AR111</f>
        <v>0</v>
      </c>
      <c r="AT272" s="72" t="e">
        <f>団体登録内容!#REF!</f>
        <v>#REF!</v>
      </c>
      <c r="AU272" s="72" t="e">
        <f>団体登録内容!#REF!</f>
        <v>#REF!</v>
      </c>
      <c r="AV272" s="72" t="e">
        <f>団体登録内容!#REF!</f>
        <v>#REF!</v>
      </c>
      <c r="AW272" s="72" t="e">
        <f>団体登録内容!#REF!</f>
        <v>#REF!</v>
      </c>
      <c r="AX272" s="72" t="e">
        <f>団体登録内容!#REF!</f>
        <v>#REF!</v>
      </c>
      <c r="AY272" s="72" t="e">
        <f>団体登録内容!#REF!</f>
        <v>#REF!</v>
      </c>
      <c r="AZ272" s="72" t="e">
        <f>団体登録内容!#REF!</f>
        <v>#REF!</v>
      </c>
      <c r="BA272" s="72" t="e">
        <f>団体登録内容!#REF!</f>
        <v>#REF!</v>
      </c>
      <c r="BB272" s="72" t="e">
        <f>団体登録内容!#REF!</f>
        <v>#REF!</v>
      </c>
      <c r="BC272" s="72" t="e">
        <f>団体登録内容!#REF!</f>
        <v>#REF!</v>
      </c>
      <c r="BD272" s="72" t="e">
        <f>団体登録内容!#REF!</f>
        <v>#REF!</v>
      </c>
      <c r="BE272" s="72" t="e">
        <f>団体登録内容!#REF!</f>
        <v>#REF!</v>
      </c>
    </row>
    <row r="273" spans="1:57" x14ac:dyDescent="0.15">
      <c r="A273" s="72" t="e">
        <f>団体登録内容!#REF!</f>
        <v>#REF!</v>
      </c>
      <c r="B273" s="72" t="str">
        <f>団体登録内容!A112</f>
        <v/>
      </c>
      <c r="C273" s="72">
        <f>団体登録内容!B112</f>
        <v>0</v>
      </c>
      <c r="D273" s="72">
        <f>団体登録内容!C112</f>
        <v>0</v>
      </c>
      <c r="E273" s="72">
        <f>団体登録内容!D112</f>
        <v>0</v>
      </c>
      <c r="F273" s="72">
        <f>団体登録内容!E112</f>
        <v>0</v>
      </c>
      <c r="G273" s="72">
        <f>団体登録内容!F112</f>
        <v>0</v>
      </c>
      <c r="H273" s="72">
        <f>団体登録内容!G112</f>
        <v>0</v>
      </c>
      <c r="I273" s="72" t="str">
        <f>団体登録内容!H112</f>
        <v/>
      </c>
      <c r="J273" s="72">
        <f>団体登録内容!I112</f>
        <v>0</v>
      </c>
      <c r="K273" s="72">
        <f>団体登録内容!J112</f>
        <v>0</v>
      </c>
      <c r="L273" s="72">
        <f>団体登録内容!K112</f>
        <v>0</v>
      </c>
      <c r="M273" s="72">
        <f>団体登録内容!L112</f>
        <v>0</v>
      </c>
      <c r="N273" s="72">
        <f>団体登録内容!M112</f>
        <v>0</v>
      </c>
      <c r="O273" s="72">
        <f>団体登録内容!N112</f>
        <v>0</v>
      </c>
      <c r="P273" s="72">
        <f>団体登録内容!O112</f>
        <v>0</v>
      </c>
      <c r="Q273" s="72">
        <f>団体登録内容!P112</f>
        <v>0</v>
      </c>
      <c r="R273" s="72" t="str">
        <f>団体登録内容!Q112</f>
        <v/>
      </c>
      <c r="S273" s="72">
        <f>団体登録内容!R112</f>
        <v>0</v>
      </c>
      <c r="T273" s="72">
        <f>団体登録内容!S112</f>
        <v>0</v>
      </c>
      <c r="U273" s="72">
        <f>団体登録内容!T112</f>
        <v>0</v>
      </c>
      <c r="V273" s="72">
        <f>団体登録内容!U112</f>
        <v>0</v>
      </c>
      <c r="W273" s="72">
        <f>団体登録内容!V112</f>
        <v>0</v>
      </c>
      <c r="X273" s="72" t="str">
        <f>団体登録内容!W112</f>
        <v/>
      </c>
      <c r="Y273" s="72">
        <f>団体登録内容!X112</f>
        <v>0</v>
      </c>
      <c r="Z273" s="72">
        <f>団体登録内容!Y112</f>
        <v>0</v>
      </c>
      <c r="AA273" s="72">
        <f>団体登録内容!Z112</f>
        <v>0</v>
      </c>
      <c r="AB273" s="72">
        <f>団体登録内容!AA112</f>
        <v>0</v>
      </c>
      <c r="AC273" s="72">
        <f>団体登録内容!AB112</f>
        <v>0</v>
      </c>
      <c r="AD273" s="72">
        <f>団体登録内容!AC112</f>
        <v>0</v>
      </c>
      <c r="AE273" s="72">
        <f>団体登録内容!AD112</f>
        <v>0</v>
      </c>
      <c r="AF273" s="72">
        <f>団体登録内容!AE112</f>
        <v>0</v>
      </c>
      <c r="AG273" s="72">
        <f>団体登録内容!AF112</f>
        <v>0</v>
      </c>
      <c r="AH273" s="72">
        <f>団体登録内容!AG112</f>
        <v>0</v>
      </c>
      <c r="AI273" s="72">
        <f>団体登録内容!AH112</f>
        <v>0</v>
      </c>
      <c r="AJ273" s="72">
        <f>団体登録内容!AI112</f>
        <v>0</v>
      </c>
      <c r="AK273" s="72">
        <f>団体登録内容!AJ112</f>
        <v>0</v>
      </c>
      <c r="AL273" s="72">
        <f>団体登録内容!AK112</f>
        <v>0</v>
      </c>
      <c r="AM273" s="72">
        <f>団体登録内容!AL112</f>
        <v>0</v>
      </c>
      <c r="AN273" s="72">
        <f>団体登録内容!AM112</f>
        <v>0</v>
      </c>
      <c r="AO273" s="72">
        <f>団体登録内容!AN112</f>
        <v>0</v>
      </c>
      <c r="AP273" s="72">
        <f>団体登録内容!AO112</f>
        <v>0</v>
      </c>
      <c r="AQ273" s="72">
        <f>団体登録内容!AP112</f>
        <v>0</v>
      </c>
      <c r="AR273" s="72">
        <f>団体登録内容!AQ112</f>
        <v>0</v>
      </c>
      <c r="AS273" s="72">
        <f>団体登録内容!AR112</f>
        <v>0</v>
      </c>
      <c r="AT273" s="72" t="e">
        <f>団体登録内容!#REF!</f>
        <v>#REF!</v>
      </c>
      <c r="AU273" s="72" t="e">
        <f>団体登録内容!#REF!</f>
        <v>#REF!</v>
      </c>
      <c r="AV273" s="72" t="e">
        <f>団体登録内容!#REF!</f>
        <v>#REF!</v>
      </c>
      <c r="AW273" s="72" t="e">
        <f>団体登録内容!#REF!</f>
        <v>#REF!</v>
      </c>
      <c r="AX273" s="72" t="e">
        <f>団体登録内容!#REF!</f>
        <v>#REF!</v>
      </c>
      <c r="AY273" s="72" t="e">
        <f>団体登録内容!#REF!</f>
        <v>#REF!</v>
      </c>
      <c r="AZ273" s="72" t="e">
        <f>団体登録内容!#REF!</f>
        <v>#REF!</v>
      </c>
      <c r="BA273" s="72" t="e">
        <f>団体登録内容!#REF!</f>
        <v>#REF!</v>
      </c>
      <c r="BB273" s="72" t="e">
        <f>団体登録内容!#REF!</f>
        <v>#REF!</v>
      </c>
      <c r="BC273" s="72" t="e">
        <f>団体登録内容!#REF!</f>
        <v>#REF!</v>
      </c>
      <c r="BD273" s="72" t="e">
        <f>団体登録内容!#REF!</f>
        <v>#REF!</v>
      </c>
      <c r="BE273" s="72" t="e">
        <f>団体登録内容!#REF!</f>
        <v>#REF!</v>
      </c>
    </row>
    <row r="274" spans="1:57" x14ac:dyDescent="0.15">
      <c r="A274" s="72" t="e">
        <f>団体登録内容!#REF!</f>
        <v>#REF!</v>
      </c>
      <c r="B274" s="72" t="str">
        <f>団体登録内容!A113</f>
        <v/>
      </c>
      <c r="C274" s="72">
        <f>団体登録内容!B113</f>
        <v>0</v>
      </c>
      <c r="D274" s="72">
        <f>団体登録内容!C113</f>
        <v>0</v>
      </c>
      <c r="E274" s="72">
        <f>団体登録内容!D113</f>
        <v>0</v>
      </c>
      <c r="F274" s="72">
        <f>団体登録内容!E113</f>
        <v>0</v>
      </c>
      <c r="G274" s="72">
        <f>団体登録内容!F113</f>
        <v>0</v>
      </c>
      <c r="H274" s="72">
        <f>団体登録内容!G113</f>
        <v>0</v>
      </c>
      <c r="I274" s="72" t="str">
        <f>団体登録内容!H113</f>
        <v/>
      </c>
      <c r="J274" s="72">
        <f>団体登録内容!I113</f>
        <v>0</v>
      </c>
      <c r="K274" s="72">
        <f>団体登録内容!J113</f>
        <v>0</v>
      </c>
      <c r="L274" s="72">
        <f>団体登録内容!K113</f>
        <v>0</v>
      </c>
      <c r="M274" s="72">
        <f>団体登録内容!L113</f>
        <v>0</v>
      </c>
      <c r="N274" s="72">
        <f>団体登録内容!M113</f>
        <v>0</v>
      </c>
      <c r="O274" s="72">
        <f>団体登録内容!N113</f>
        <v>0</v>
      </c>
      <c r="P274" s="72">
        <f>団体登録内容!O113</f>
        <v>0</v>
      </c>
      <c r="Q274" s="72">
        <f>団体登録内容!P113</f>
        <v>0</v>
      </c>
      <c r="R274" s="72" t="str">
        <f>団体登録内容!Q113</f>
        <v/>
      </c>
      <c r="S274" s="72">
        <f>団体登録内容!R113</f>
        <v>0</v>
      </c>
      <c r="T274" s="72">
        <f>団体登録内容!S113</f>
        <v>0</v>
      </c>
      <c r="U274" s="72">
        <f>団体登録内容!T113</f>
        <v>0</v>
      </c>
      <c r="V274" s="72">
        <f>団体登録内容!U113</f>
        <v>0</v>
      </c>
      <c r="W274" s="72">
        <f>団体登録内容!V113</f>
        <v>0</v>
      </c>
      <c r="X274" s="72" t="str">
        <f>団体登録内容!W113</f>
        <v/>
      </c>
      <c r="Y274" s="72">
        <f>団体登録内容!X113</f>
        <v>0</v>
      </c>
      <c r="Z274" s="72">
        <f>団体登録内容!Y113</f>
        <v>0</v>
      </c>
      <c r="AA274" s="72">
        <f>団体登録内容!Z113</f>
        <v>0</v>
      </c>
      <c r="AB274" s="72">
        <f>団体登録内容!AA113</f>
        <v>0</v>
      </c>
      <c r="AC274" s="72">
        <f>団体登録内容!AB113</f>
        <v>0</v>
      </c>
      <c r="AD274" s="72">
        <f>団体登録内容!AC113</f>
        <v>0</v>
      </c>
      <c r="AE274" s="72">
        <f>団体登録内容!AD113</f>
        <v>0</v>
      </c>
      <c r="AF274" s="72">
        <f>団体登録内容!AE113</f>
        <v>0</v>
      </c>
      <c r="AG274" s="72">
        <f>団体登録内容!AF113</f>
        <v>0</v>
      </c>
      <c r="AH274" s="72">
        <f>団体登録内容!AG113</f>
        <v>0</v>
      </c>
      <c r="AI274" s="72">
        <f>団体登録内容!AH113</f>
        <v>0</v>
      </c>
      <c r="AJ274" s="72">
        <f>団体登録内容!AI113</f>
        <v>0</v>
      </c>
      <c r="AK274" s="72">
        <f>団体登録内容!AJ113</f>
        <v>0</v>
      </c>
      <c r="AL274" s="72">
        <f>団体登録内容!AK113</f>
        <v>0</v>
      </c>
      <c r="AM274" s="72">
        <f>団体登録内容!AL113</f>
        <v>0</v>
      </c>
      <c r="AN274" s="72">
        <f>団体登録内容!AM113</f>
        <v>0</v>
      </c>
      <c r="AO274" s="72">
        <f>団体登録内容!AN113</f>
        <v>0</v>
      </c>
      <c r="AP274" s="72">
        <f>団体登録内容!AO113</f>
        <v>0</v>
      </c>
      <c r="AQ274" s="72">
        <f>団体登録内容!AP113</f>
        <v>0</v>
      </c>
      <c r="AR274" s="72">
        <f>団体登録内容!AQ113</f>
        <v>0</v>
      </c>
      <c r="AS274" s="72">
        <f>団体登録内容!AR113</f>
        <v>0</v>
      </c>
      <c r="AT274" s="72" t="e">
        <f>団体登録内容!#REF!</f>
        <v>#REF!</v>
      </c>
      <c r="AU274" s="72" t="e">
        <f>団体登録内容!#REF!</f>
        <v>#REF!</v>
      </c>
      <c r="AV274" s="72" t="e">
        <f>団体登録内容!#REF!</f>
        <v>#REF!</v>
      </c>
      <c r="AW274" s="72" t="e">
        <f>団体登録内容!#REF!</f>
        <v>#REF!</v>
      </c>
      <c r="AX274" s="72" t="e">
        <f>団体登録内容!#REF!</f>
        <v>#REF!</v>
      </c>
      <c r="AY274" s="72" t="e">
        <f>団体登録内容!#REF!</f>
        <v>#REF!</v>
      </c>
      <c r="AZ274" s="72" t="e">
        <f>団体登録内容!#REF!</f>
        <v>#REF!</v>
      </c>
      <c r="BA274" s="72" t="e">
        <f>団体登録内容!#REF!</f>
        <v>#REF!</v>
      </c>
      <c r="BB274" s="72" t="e">
        <f>団体登録内容!#REF!</f>
        <v>#REF!</v>
      </c>
      <c r="BC274" s="72" t="e">
        <f>団体登録内容!#REF!</f>
        <v>#REF!</v>
      </c>
      <c r="BD274" s="72" t="e">
        <f>団体登録内容!#REF!</f>
        <v>#REF!</v>
      </c>
      <c r="BE274" s="72" t="e">
        <f>団体登録内容!#REF!</f>
        <v>#REF!</v>
      </c>
    </row>
    <row r="275" spans="1:57" x14ac:dyDescent="0.15">
      <c r="A275" s="72" t="e">
        <f>団体登録内容!#REF!</f>
        <v>#REF!</v>
      </c>
      <c r="B275" s="72" t="str">
        <f>団体登録内容!A114</f>
        <v/>
      </c>
      <c r="C275" s="72">
        <f>団体登録内容!B114</f>
        <v>0</v>
      </c>
      <c r="D275" s="72">
        <f>団体登録内容!C114</f>
        <v>0</v>
      </c>
      <c r="E275" s="72">
        <f>団体登録内容!D114</f>
        <v>0</v>
      </c>
      <c r="F275" s="72">
        <f>団体登録内容!E114</f>
        <v>0</v>
      </c>
      <c r="G275" s="72">
        <f>団体登録内容!F114</f>
        <v>0</v>
      </c>
      <c r="H275" s="72">
        <f>団体登録内容!G114</f>
        <v>0</v>
      </c>
      <c r="I275" s="72" t="str">
        <f>団体登録内容!H114</f>
        <v/>
      </c>
      <c r="J275" s="72">
        <f>団体登録内容!I114</f>
        <v>0</v>
      </c>
      <c r="K275" s="72">
        <f>団体登録内容!J114</f>
        <v>0</v>
      </c>
      <c r="L275" s="72">
        <f>団体登録内容!K114</f>
        <v>0</v>
      </c>
      <c r="M275" s="72">
        <f>団体登録内容!L114</f>
        <v>0</v>
      </c>
      <c r="N275" s="72">
        <f>団体登録内容!M114</f>
        <v>0</v>
      </c>
      <c r="O275" s="72">
        <f>団体登録内容!N114</f>
        <v>0</v>
      </c>
      <c r="P275" s="72">
        <f>団体登録内容!O114</f>
        <v>0</v>
      </c>
      <c r="Q275" s="72">
        <f>団体登録内容!P114</f>
        <v>0</v>
      </c>
      <c r="R275" s="72" t="str">
        <f>団体登録内容!Q114</f>
        <v/>
      </c>
      <c r="S275" s="72">
        <f>団体登録内容!R114</f>
        <v>0</v>
      </c>
      <c r="T275" s="72">
        <f>団体登録内容!S114</f>
        <v>0</v>
      </c>
      <c r="U275" s="72">
        <f>団体登録内容!T114</f>
        <v>0</v>
      </c>
      <c r="V275" s="72">
        <f>団体登録内容!U114</f>
        <v>0</v>
      </c>
      <c r="W275" s="72">
        <f>団体登録内容!V114</f>
        <v>0</v>
      </c>
      <c r="X275" s="72" t="str">
        <f>団体登録内容!W114</f>
        <v/>
      </c>
      <c r="Y275" s="72">
        <f>団体登録内容!X114</f>
        <v>0</v>
      </c>
      <c r="Z275" s="72">
        <f>団体登録内容!Y114</f>
        <v>0</v>
      </c>
      <c r="AA275" s="72">
        <f>団体登録内容!Z114</f>
        <v>0</v>
      </c>
      <c r="AB275" s="72">
        <f>団体登録内容!AA114</f>
        <v>0</v>
      </c>
      <c r="AC275" s="72">
        <f>団体登録内容!AB114</f>
        <v>0</v>
      </c>
      <c r="AD275" s="72">
        <f>団体登録内容!AC114</f>
        <v>0</v>
      </c>
      <c r="AE275" s="72">
        <f>団体登録内容!AD114</f>
        <v>0</v>
      </c>
      <c r="AF275" s="72">
        <f>団体登録内容!AE114</f>
        <v>0</v>
      </c>
      <c r="AG275" s="72">
        <f>団体登録内容!AF114</f>
        <v>0</v>
      </c>
      <c r="AH275" s="72">
        <f>団体登録内容!AG114</f>
        <v>0</v>
      </c>
      <c r="AI275" s="72">
        <f>団体登録内容!AH114</f>
        <v>0</v>
      </c>
      <c r="AJ275" s="72">
        <f>団体登録内容!AI114</f>
        <v>0</v>
      </c>
      <c r="AK275" s="72">
        <f>団体登録内容!AJ114</f>
        <v>0</v>
      </c>
      <c r="AL275" s="72">
        <f>団体登録内容!AK114</f>
        <v>0</v>
      </c>
      <c r="AM275" s="72">
        <f>団体登録内容!AL114</f>
        <v>0</v>
      </c>
      <c r="AN275" s="72">
        <f>団体登録内容!AM114</f>
        <v>0</v>
      </c>
      <c r="AO275" s="72">
        <f>団体登録内容!AN114</f>
        <v>0</v>
      </c>
      <c r="AP275" s="72">
        <f>団体登録内容!AO114</f>
        <v>0</v>
      </c>
      <c r="AQ275" s="72">
        <f>団体登録内容!AP114</f>
        <v>0</v>
      </c>
      <c r="AR275" s="72">
        <f>団体登録内容!AQ114</f>
        <v>0</v>
      </c>
      <c r="AS275" s="72">
        <f>団体登録内容!AR114</f>
        <v>0</v>
      </c>
      <c r="AT275" s="72" t="e">
        <f>団体登録内容!#REF!</f>
        <v>#REF!</v>
      </c>
      <c r="AU275" s="72" t="e">
        <f>団体登録内容!#REF!</f>
        <v>#REF!</v>
      </c>
      <c r="AV275" s="72" t="e">
        <f>団体登録内容!#REF!</f>
        <v>#REF!</v>
      </c>
      <c r="AW275" s="72" t="e">
        <f>団体登録内容!#REF!</f>
        <v>#REF!</v>
      </c>
      <c r="AX275" s="72" t="e">
        <f>団体登録内容!#REF!</f>
        <v>#REF!</v>
      </c>
      <c r="AY275" s="72" t="e">
        <f>団体登録内容!#REF!</f>
        <v>#REF!</v>
      </c>
      <c r="AZ275" s="72" t="e">
        <f>団体登録内容!#REF!</f>
        <v>#REF!</v>
      </c>
      <c r="BA275" s="72" t="e">
        <f>団体登録内容!#REF!</f>
        <v>#REF!</v>
      </c>
      <c r="BB275" s="72" t="e">
        <f>団体登録内容!#REF!</f>
        <v>#REF!</v>
      </c>
      <c r="BC275" s="72" t="e">
        <f>団体登録内容!#REF!</f>
        <v>#REF!</v>
      </c>
      <c r="BD275" s="72" t="e">
        <f>団体登録内容!#REF!</f>
        <v>#REF!</v>
      </c>
      <c r="BE275" s="72" t="e">
        <f>団体登録内容!#REF!</f>
        <v>#REF!</v>
      </c>
    </row>
    <row r="276" spans="1:57" x14ac:dyDescent="0.15">
      <c r="A276" s="72" t="e">
        <f>団体登録内容!#REF!</f>
        <v>#REF!</v>
      </c>
      <c r="B276" s="72" t="str">
        <f>団体登録内容!A115</f>
        <v/>
      </c>
      <c r="C276" s="72">
        <f>団体登録内容!B115</f>
        <v>0</v>
      </c>
      <c r="D276" s="72">
        <f>団体登録内容!C115</f>
        <v>0</v>
      </c>
      <c r="E276" s="72">
        <f>団体登録内容!D115</f>
        <v>0</v>
      </c>
      <c r="F276" s="72">
        <f>団体登録内容!E115</f>
        <v>0</v>
      </c>
      <c r="G276" s="72">
        <f>団体登録内容!F115</f>
        <v>0</v>
      </c>
      <c r="H276" s="72">
        <f>団体登録内容!G115</f>
        <v>0</v>
      </c>
      <c r="I276" s="72" t="str">
        <f>団体登録内容!H115</f>
        <v/>
      </c>
      <c r="J276" s="72">
        <f>団体登録内容!I115</f>
        <v>0</v>
      </c>
      <c r="K276" s="72">
        <f>団体登録内容!J115</f>
        <v>0</v>
      </c>
      <c r="L276" s="72">
        <f>団体登録内容!K115</f>
        <v>0</v>
      </c>
      <c r="M276" s="72">
        <f>団体登録内容!L115</f>
        <v>0</v>
      </c>
      <c r="N276" s="72">
        <f>団体登録内容!M115</f>
        <v>0</v>
      </c>
      <c r="O276" s="72">
        <f>団体登録内容!N115</f>
        <v>0</v>
      </c>
      <c r="P276" s="72">
        <f>団体登録内容!O115</f>
        <v>0</v>
      </c>
      <c r="Q276" s="72">
        <f>団体登録内容!P115</f>
        <v>0</v>
      </c>
      <c r="R276" s="72" t="str">
        <f>団体登録内容!Q115</f>
        <v/>
      </c>
      <c r="S276" s="72">
        <f>団体登録内容!R115</f>
        <v>0</v>
      </c>
      <c r="T276" s="72">
        <f>団体登録内容!S115</f>
        <v>0</v>
      </c>
      <c r="U276" s="72">
        <f>団体登録内容!T115</f>
        <v>0</v>
      </c>
      <c r="V276" s="72">
        <f>団体登録内容!U115</f>
        <v>0</v>
      </c>
      <c r="W276" s="72">
        <f>団体登録内容!V115</f>
        <v>0</v>
      </c>
      <c r="X276" s="72" t="str">
        <f>団体登録内容!W115</f>
        <v/>
      </c>
      <c r="Y276" s="72">
        <f>団体登録内容!X115</f>
        <v>0</v>
      </c>
      <c r="Z276" s="72">
        <f>団体登録内容!Y115</f>
        <v>0</v>
      </c>
      <c r="AA276" s="72">
        <f>団体登録内容!Z115</f>
        <v>0</v>
      </c>
      <c r="AB276" s="72">
        <f>団体登録内容!AA115</f>
        <v>0</v>
      </c>
      <c r="AC276" s="72">
        <f>団体登録内容!AB115</f>
        <v>0</v>
      </c>
      <c r="AD276" s="72">
        <f>団体登録内容!AC115</f>
        <v>0</v>
      </c>
      <c r="AE276" s="72">
        <f>団体登録内容!AD115</f>
        <v>0</v>
      </c>
      <c r="AF276" s="72">
        <f>団体登録内容!AE115</f>
        <v>0</v>
      </c>
      <c r="AG276" s="72">
        <f>団体登録内容!AF115</f>
        <v>0</v>
      </c>
      <c r="AH276" s="72">
        <f>団体登録内容!AG115</f>
        <v>0</v>
      </c>
      <c r="AI276" s="72">
        <f>団体登録内容!AH115</f>
        <v>0</v>
      </c>
      <c r="AJ276" s="72">
        <f>団体登録内容!AI115</f>
        <v>0</v>
      </c>
      <c r="AK276" s="72">
        <f>団体登録内容!AJ115</f>
        <v>0</v>
      </c>
      <c r="AL276" s="72">
        <f>団体登録内容!AK115</f>
        <v>0</v>
      </c>
      <c r="AM276" s="72">
        <f>団体登録内容!AL115</f>
        <v>0</v>
      </c>
      <c r="AN276" s="72">
        <f>団体登録内容!AM115</f>
        <v>0</v>
      </c>
      <c r="AO276" s="72">
        <f>団体登録内容!AN115</f>
        <v>0</v>
      </c>
      <c r="AP276" s="72">
        <f>団体登録内容!AO115</f>
        <v>0</v>
      </c>
      <c r="AQ276" s="72">
        <f>団体登録内容!AP115</f>
        <v>0</v>
      </c>
      <c r="AR276" s="72">
        <f>団体登録内容!AQ115</f>
        <v>0</v>
      </c>
      <c r="AS276" s="72">
        <f>団体登録内容!AR115</f>
        <v>0</v>
      </c>
      <c r="AT276" s="72" t="e">
        <f>団体登録内容!#REF!</f>
        <v>#REF!</v>
      </c>
      <c r="AU276" s="72" t="e">
        <f>団体登録内容!#REF!</f>
        <v>#REF!</v>
      </c>
      <c r="AV276" s="72" t="e">
        <f>団体登録内容!#REF!</f>
        <v>#REF!</v>
      </c>
      <c r="AW276" s="72" t="e">
        <f>団体登録内容!#REF!</f>
        <v>#REF!</v>
      </c>
      <c r="AX276" s="72" t="e">
        <f>団体登録内容!#REF!</f>
        <v>#REF!</v>
      </c>
      <c r="AY276" s="72" t="e">
        <f>団体登録内容!#REF!</f>
        <v>#REF!</v>
      </c>
      <c r="AZ276" s="72" t="e">
        <f>団体登録内容!#REF!</f>
        <v>#REF!</v>
      </c>
      <c r="BA276" s="72" t="e">
        <f>団体登録内容!#REF!</f>
        <v>#REF!</v>
      </c>
      <c r="BB276" s="72" t="e">
        <f>団体登録内容!#REF!</f>
        <v>#REF!</v>
      </c>
      <c r="BC276" s="72" t="e">
        <f>団体登録内容!#REF!</f>
        <v>#REF!</v>
      </c>
      <c r="BD276" s="72" t="e">
        <f>団体登録内容!#REF!</f>
        <v>#REF!</v>
      </c>
      <c r="BE276" s="72" t="e">
        <f>団体登録内容!#REF!</f>
        <v>#REF!</v>
      </c>
    </row>
    <row r="277" spans="1:57" x14ac:dyDescent="0.15">
      <c r="A277" s="72" t="e">
        <f>団体登録内容!#REF!</f>
        <v>#REF!</v>
      </c>
      <c r="B277" s="72" t="str">
        <f>団体登録内容!A116</f>
        <v/>
      </c>
      <c r="C277" s="72">
        <f>団体登録内容!B116</f>
        <v>0</v>
      </c>
      <c r="D277" s="72">
        <f>団体登録内容!C116</f>
        <v>0</v>
      </c>
      <c r="E277" s="72">
        <f>団体登録内容!D116</f>
        <v>0</v>
      </c>
      <c r="F277" s="72">
        <f>団体登録内容!E116</f>
        <v>0</v>
      </c>
      <c r="G277" s="72">
        <f>団体登録内容!F116</f>
        <v>0</v>
      </c>
      <c r="H277" s="72">
        <f>団体登録内容!G116</f>
        <v>0</v>
      </c>
      <c r="I277" s="72" t="str">
        <f>団体登録内容!H116</f>
        <v/>
      </c>
      <c r="J277" s="72">
        <f>団体登録内容!I116</f>
        <v>0</v>
      </c>
      <c r="K277" s="72">
        <f>団体登録内容!J116</f>
        <v>0</v>
      </c>
      <c r="L277" s="72">
        <f>団体登録内容!K116</f>
        <v>0</v>
      </c>
      <c r="M277" s="72">
        <f>団体登録内容!L116</f>
        <v>0</v>
      </c>
      <c r="N277" s="72">
        <f>団体登録内容!M116</f>
        <v>0</v>
      </c>
      <c r="O277" s="72">
        <f>団体登録内容!N116</f>
        <v>0</v>
      </c>
      <c r="P277" s="72">
        <f>団体登録内容!O116</f>
        <v>0</v>
      </c>
      <c r="Q277" s="72">
        <f>団体登録内容!P116</f>
        <v>0</v>
      </c>
      <c r="R277" s="72" t="str">
        <f>団体登録内容!Q116</f>
        <v/>
      </c>
      <c r="S277" s="72">
        <f>団体登録内容!R116</f>
        <v>0</v>
      </c>
      <c r="T277" s="72">
        <f>団体登録内容!S116</f>
        <v>0</v>
      </c>
      <c r="U277" s="72">
        <f>団体登録内容!T116</f>
        <v>0</v>
      </c>
      <c r="V277" s="72">
        <f>団体登録内容!U116</f>
        <v>0</v>
      </c>
      <c r="W277" s="72">
        <f>団体登録内容!V116</f>
        <v>0</v>
      </c>
      <c r="X277" s="72" t="str">
        <f>団体登録内容!W116</f>
        <v/>
      </c>
      <c r="Y277" s="72">
        <f>団体登録内容!X116</f>
        <v>0</v>
      </c>
      <c r="Z277" s="72">
        <f>団体登録内容!Y116</f>
        <v>0</v>
      </c>
      <c r="AA277" s="72">
        <f>団体登録内容!Z116</f>
        <v>0</v>
      </c>
      <c r="AB277" s="72">
        <f>団体登録内容!AA116</f>
        <v>0</v>
      </c>
      <c r="AC277" s="72">
        <f>団体登録内容!AB116</f>
        <v>0</v>
      </c>
      <c r="AD277" s="72">
        <f>団体登録内容!AC116</f>
        <v>0</v>
      </c>
      <c r="AE277" s="72">
        <f>団体登録内容!AD116</f>
        <v>0</v>
      </c>
      <c r="AF277" s="72">
        <f>団体登録内容!AE116</f>
        <v>0</v>
      </c>
      <c r="AG277" s="72">
        <f>団体登録内容!AF116</f>
        <v>0</v>
      </c>
      <c r="AH277" s="72">
        <f>団体登録内容!AG116</f>
        <v>0</v>
      </c>
      <c r="AI277" s="72">
        <f>団体登録内容!AH116</f>
        <v>0</v>
      </c>
      <c r="AJ277" s="72">
        <f>団体登録内容!AI116</f>
        <v>0</v>
      </c>
      <c r="AK277" s="72">
        <f>団体登録内容!AJ116</f>
        <v>0</v>
      </c>
      <c r="AL277" s="72">
        <f>団体登録内容!AK116</f>
        <v>0</v>
      </c>
      <c r="AM277" s="72">
        <f>団体登録内容!AL116</f>
        <v>0</v>
      </c>
      <c r="AN277" s="72">
        <f>団体登録内容!AM116</f>
        <v>0</v>
      </c>
      <c r="AO277" s="72">
        <f>団体登録内容!AN116</f>
        <v>0</v>
      </c>
      <c r="AP277" s="72">
        <f>団体登録内容!AO116</f>
        <v>0</v>
      </c>
      <c r="AQ277" s="72">
        <f>団体登録内容!AP116</f>
        <v>0</v>
      </c>
      <c r="AR277" s="72">
        <f>団体登録内容!AQ116</f>
        <v>0</v>
      </c>
      <c r="AS277" s="72">
        <f>団体登録内容!AR116</f>
        <v>0</v>
      </c>
      <c r="AT277" s="72" t="e">
        <f>団体登録内容!#REF!</f>
        <v>#REF!</v>
      </c>
      <c r="AU277" s="72" t="e">
        <f>団体登録内容!#REF!</f>
        <v>#REF!</v>
      </c>
      <c r="AV277" s="72" t="e">
        <f>団体登録内容!#REF!</f>
        <v>#REF!</v>
      </c>
      <c r="AW277" s="72" t="e">
        <f>団体登録内容!#REF!</f>
        <v>#REF!</v>
      </c>
      <c r="AX277" s="72" t="e">
        <f>団体登録内容!#REF!</f>
        <v>#REF!</v>
      </c>
      <c r="AY277" s="72" t="e">
        <f>団体登録内容!#REF!</f>
        <v>#REF!</v>
      </c>
      <c r="AZ277" s="72" t="e">
        <f>団体登録内容!#REF!</f>
        <v>#REF!</v>
      </c>
      <c r="BA277" s="72" t="e">
        <f>団体登録内容!#REF!</f>
        <v>#REF!</v>
      </c>
      <c r="BB277" s="72" t="e">
        <f>団体登録内容!#REF!</f>
        <v>#REF!</v>
      </c>
      <c r="BC277" s="72" t="e">
        <f>団体登録内容!#REF!</f>
        <v>#REF!</v>
      </c>
      <c r="BD277" s="72" t="e">
        <f>団体登録内容!#REF!</f>
        <v>#REF!</v>
      </c>
      <c r="BE277" s="72" t="e">
        <f>団体登録内容!#REF!</f>
        <v>#REF!</v>
      </c>
    </row>
    <row r="278" spans="1:57" x14ac:dyDescent="0.15">
      <c r="A278" s="72" t="e">
        <f>団体登録内容!#REF!</f>
        <v>#REF!</v>
      </c>
      <c r="B278" s="72" t="str">
        <f>団体登録内容!A117</f>
        <v/>
      </c>
      <c r="C278" s="72">
        <f>団体登録内容!B117</f>
        <v>0</v>
      </c>
      <c r="D278" s="72">
        <f>団体登録内容!C117</f>
        <v>0</v>
      </c>
      <c r="E278" s="72">
        <f>団体登録内容!D117</f>
        <v>0</v>
      </c>
      <c r="F278" s="72">
        <f>団体登録内容!E117</f>
        <v>0</v>
      </c>
      <c r="G278" s="72">
        <f>団体登録内容!F117</f>
        <v>0</v>
      </c>
      <c r="H278" s="72">
        <f>団体登録内容!G117</f>
        <v>0</v>
      </c>
      <c r="I278" s="72" t="str">
        <f>団体登録内容!H117</f>
        <v/>
      </c>
      <c r="J278" s="72">
        <f>団体登録内容!I117</f>
        <v>0</v>
      </c>
      <c r="K278" s="72">
        <f>団体登録内容!J117</f>
        <v>0</v>
      </c>
      <c r="L278" s="72">
        <f>団体登録内容!K117</f>
        <v>0</v>
      </c>
      <c r="M278" s="72">
        <f>団体登録内容!L117</f>
        <v>0</v>
      </c>
      <c r="N278" s="72">
        <f>団体登録内容!M117</f>
        <v>0</v>
      </c>
      <c r="O278" s="72">
        <f>団体登録内容!N117</f>
        <v>0</v>
      </c>
      <c r="P278" s="72">
        <f>団体登録内容!O117</f>
        <v>0</v>
      </c>
      <c r="Q278" s="72">
        <f>団体登録内容!P117</f>
        <v>0</v>
      </c>
      <c r="R278" s="72" t="str">
        <f>団体登録内容!Q117</f>
        <v/>
      </c>
      <c r="S278" s="72">
        <f>団体登録内容!R117</f>
        <v>0</v>
      </c>
      <c r="T278" s="72">
        <f>団体登録内容!S117</f>
        <v>0</v>
      </c>
      <c r="U278" s="72">
        <f>団体登録内容!T117</f>
        <v>0</v>
      </c>
      <c r="V278" s="72">
        <f>団体登録内容!U117</f>
        <v>0</v>
      </c>
      <c r="W278" s="72">
        <f>団体登録内容!V117</f>
        <v>0</v>
      </c>
      <c r="X278" s="72" t="str">
        <f>団体登録内容!W117</f>
        <v/>
      </c>
      <c r="Y278" s="72">
        <f>団体登録内容!X117</f>
        <v>0</v>
      </c>
      <c r="Z278" s="72">
        <f>団体登録内容!Y117</f>
        <v>0</v>
      </c>
      <c r="AA278" s="72">
        <f>団体登録内容!Z117</f>
        <v>0</v>
      </c>
      <c r="AB278" s="72">
        <f>団体登録内容!AA117</f>
        <v>0</v>
      </c>
      <c r="AC278" s="72">
        <f>団体登録内容!AB117</f>
        <v>0</v>
      </c>
      <c r="AD278" s="72">
        <f>団体登録内容!AC117</f>
        <v>0</v>
      </c>
      <c r="AE278" s="72">
        <f>団体登録内容!AD117</f>
        <v>0</v>
      </c>
      <c r="AF278" s="72">
        <f>団体登録内容!AE117</f>
        <v>0</v>
      </c>
      <c r="AG278" s="72">
        <f>団体登録内容!AF117</f>
        <v>0</v>
      </c>
      <c r="AH278" s="72">
        <f>団体登録内容!AG117</f>
        <v>0</v>
      </c>
      <c r="AI278" s="72">
        <f>団体登録内容!AH117</f>
        <v>0</v>
      </c>
      <c r="AJ278" s="72">
        <f>団体登録内容!AI117</f>
        <v>0</v>
      </c>
      <c r="AK278" s="72">
        <f>団体登録内容!AJ117</f>
        <v>0</v>
      </c>
      <c r="AL278" s="72">
        <f>団体登録内容!AK117</f>
        <v>0</v>
      </c>
      <c r="AM278" s="72">
        <f>団体登録内容!AL117</f>
        <v>0</v>
      </c>
      <c r="AN278" s="72">
        <f>団体登録内容!AM117</f>
        <v>0</v>
      </c>
      <c r="AO278" s="72">
        <f>団体登録内容!AN117</f>
        <v>0</v>
      </c>
      <c r="AP278" s="72">
        <f>団体登録内容!AO117</f>
        <v>0</v>
      </c>
      <c r="AQ278" s="72">
        <f>団体登録内容!AP117</f>
        <v>0</v>
      </c>
      <c r="AR278" s="72">
        <f>団体登録内容!AQ117</f>
        <v>0</v>
      </c>
      <c r="AS278" s="72">
        <f>団体登録内容!AR117</f>
        <v>0</v>
      </c>
      <c r="AT278" s="72" t="e">
        <f>団体登録内容!#REF!</f>
        <v>#REF!</v>
      </c>
      <c r="AU278" s="72" t="e">
        <f>団体登録内容!#REF!</f>
        <v>#REF!</v>
      </c>
      <c r="AV278" s="72" t="e">
        <f>団体登録内容!#REF!</f>
        <v>#REF!</v>
      </c>
      <c r="AW278" s="72" t="e">
        <f>団体登録内容!#REF!</f>
        <v>#REF!</v>
      </c>
      <c r="AX278" s="72" t="e">
        <f>団体登録内容!#REF!</f>
        <v>#REF!</v>
      </c>
      <c r="AY278" s="72" t="e">
        <f>団体登録内容!#REF!</f>
        <v>#REF!</v>
      </c>
      <c r="AZ278" s="72" t="e">
        <f>団体登録内容!#REF!</f>
        <v>#REF!</v>
      </c>
      <c r="BA278" s="72" t="e">
        <f>団体登録内容!#REF!</f>
        <v>#REF!</v>
      </c>
      <c r="BB278" s="72" t="e">
        <f>団体登録内容!#REF!</f>
        <v>#REF!</v>
      </c>
      <c r="BC278" s="72" t="e">
        <f>団体登録内容!#REF!</f>
        <v>#REF!</v>
      </c>
      <c r="BD278" s="72" t="e">
        <f>団体登録内容!#REF!</f>
        <v>#REF!</v>
      </c>
      <c r="BE278" s="72" t="e">
        <f>団体登録内容!#REF!</f>
        <v>#REF!</v>
      </c>
    </row>
    <row r="279" spans="1:57" x14ac:dyDescent="0.15">
      <c r="A279" s="72" t="e">
        <f>団体登録内容!#REF!</f>
        <v>#REF!</v>
      </c>
      <c r="B279" s="72" t="str">
        <f>団体登録内容!A118</f>
        <v/>
      </c>
      <c r="C279" s="72">
        <f>団体登録内容!B118</f>
        <v>0</v>
      </c>
      <c r="D279" s="72">
        <f>団体登録内容!C118</f>
        <v>0</v>
      </c>
      <c r="E279" s="72">
        <f>団体登録内容!D118</f>
        <v>0</v>
      </c>
      <c r="F279" s="72">
        <f>団体登録内容!E118</f>
        <v>0</v>
      </c>
      <c r="G279" s="72">
        <f>団体登録内容!F118</f>
        <v>0</v>
      </c>
      <c r="H279" s="72">
        <f>団体登録内容!G118</f>
        <v>0</v>
      </c>
      <c r="I279" s="72" t="str">
        <f>団体登録内容!H118</f>
        <v/>
      </c>
      <c r="J279" s="72">
        <f>団体登録内容!I118</f>
        <v>0</v>
      </c>
      <c r="K279" s="72">
        <f>団体登録内容!J118</f>
        <v>0</v>
      </c>
      <c r="L279" s="72">
        <f>団体登録内容!K118</f>
        <v>0</v>
      </c>
      <c r="M279" s="72">
        <f>団体登録内容!L118</f>
        <v>0</v>
      </c>
      <c r="N279" s="72">
        <f>団体登録内容!M118</f>
        <v>0</v>
      </c>
      <c r="O279" s="72">
        <f>団体登録内容!N118</f>
        <v>0</v>
      </c>
      <c r="P279" s="72">
        <f>団体登録内容!O118</f>
        <v>0</v>
      </c>
      <c r="Q279" s="72">
        <f>団体登録内容!P118</f>
        <v>0</v>
      </c>
      <c r="R279" s="72" t="str">
        <f>団体登録内容!Q118</f>
        <v/>
      </c>
      <c r="S279" s="72">
        <f>団体登録内容!R118</f>
        <v>0</v>
      </c>
      <c r="T279" s="72">
        <f>団体登録内容!S118</f>
        <v>0</v>
      </c>
      <c r="U279" s="72">
        <f>団体登録内容!T118</f>
        <v>0</v>
      </c>
      <c r="V279" s="72">
        <f>団体登録内容!U118</f>
        <v>0</v>
      </c>
      <c r="W279" s="72">
        <f>団体登録内容!V118</f>
        <v>0</v>
      </c>
      <c r="X279" s="72" t="str">
        <f>団体登録内容!W118</f>
        <v/>
      </c>
      <c r="Y279" s="72">
        <f>団体登録内容!X118</f>
        <v>0</v>
      </c>
      <c r="Z279" s="72">
        <f>団体登録内容!Y118</f>
        <v>0</v>
      </c>
      <c r="AA279" s="72">
        <f>団体登録内容!Z118</f>
        <v>0</v>
      </c>
      <c r="AB279" s="72">
        <f>団体登録内容!AA118</f>
        <v>0</v>
      </c>
      <c r="AC279" s="72">
        <f>団体登録内容!AB118</f>
        <v>0</v>
      </c>
      <c r="AD279" s="72">
        <f>団体登録内容!AC118</f>
        <v>0</v>
      </c>
      <c r="AE279" s="72">
        <f>団体登録内容!AD118</f>
        <v>0</v>
      </c>
      <c r="AF279" s="72">
        <f>団体登録内容!AE118</f>
        <v>0</v>
      </c>
      <c r="AG279" s="72">
        <f>団体登録内容!AF118</f>
        <v>0</v>
      </c>
      <c r="AH279" s="72">
        <f>団体登録内容!AG118</f>
        <v>0</v>
      </c>
      <c r="AI279" s="72">
        <f>団体登録内容!AH118</f>
        <v>0</v>
      </c>
      <c r="AJ279" s="72">
        <f>団体登録内容!AI118</f>
        <v>0</v>
      </c>
      <c r="AK279" s="72">
        <f>団体登録内容!AJ118</f>
        <v>0</v>
      </c>
      <c r="AL279" s="72">
        <f>団体登録内容!AK118</f>
        <v>0</v>
      </c>
      <c r="AM279" s="72">
        <f>団体登録内容!AL118</f>
        <v>0</v>
      </c>
      <c r="AN279" s="72">
        <f>団体登録内容!AM118</f>
        <v>0</v>
      </c>
      <c r="AO279" s="72">
        <f>団体登録内容!AN118</f>
        <v>0</v>
      </c>
      <c r="AP279" s="72">
        <f>団体登録内容!AO118</f>
        <v>0</v>
      </c>
      <c r="AQ279" s="72">
        <f>団体登録内容!AP118</f>
        <v>0</v>
      </c>
      <c r="AR279" s="72">
        <f>団体登録内容!AQ118</f>
        <v>0</v>
      </c>
      <c r="AS279" s="72">
        <f>団体登録内容!AR118</f>
        <v>0</v>
      </c>
      <c r="AT279" s="72" t="e">
        <f>団体登録内容!#REF!</f>
        <v>#REF!</v>
      </c>
      <c r="AU279" s="72" t="e">
        <f>団体登録内容!#REF!</f>
        <v>#REF!</v>
      </c>
      <c r="AV279" s="72" t="e">
        <f>団体登録内容!#REF!</f>
        <v>#REF!</v>
      </c>
      <c r="AW279" s="72" t="e">
        <f>団体登録内容!#REF!</f>
        <v>#REF!</v>
      </c>
      <c r="AX279" s="72" t="e">
        <f>団体登録内容!#REF!</f>
        <v>#REF!</v>
      </c>
      <c r="AY279" s="72" t="e">
        <f>団体登録内容!#REF!</f>
        <v>#REF!</v>
      </c>
      <c r="AZ279" s="72" t="e">
        <f>団体登録内容!#REF!</f>
        <v>#REF!</v>
      </c>
      <c r="BA279" s="72" t="e">
        <f>団体登録内容!#REF!</f>
        <v>#REF!</v>
      </c>
      <c r="BB279" s="72" t="e">
        <f>団体登録内容!#REF!</f>
        <v>#REF!</v>
      </c>
      <c r="BC279" s="72" t="e">
        <f>団体登録内容!#REF!</f>
        <v>#REF!</v>
      </c>
      <c r="BD279" s="72" t="e">
        <f>団体登録内容!#REF!</f>
        <v>#REF!</v>
      </c>
      <c r="BE279" s="72" t="e">
        <f>団体登録内容!#REF!</f>
        <v>#REF!</v>
      </c>
    </row>
    <row r="280" spans="1:57" x14ac:dyDescent="0.15">
      <c r="A280" s="72" t="e">
        <f>団体登録内容!#REF!</f>
        <v>#REF!</v>
      </c>
      <c r="B280" s="72" t="str">
        <f>団体登録内容!A119</f>
        <v/>
      </c>
      <c r="C280" s="72">
        <f>団体登録内容!B119</f>
        <v>0</v>
      </c>
      <c r="D280" s="72">
        <f>団体登録内容!C119</f>
        <v>0</v>
      </c>
      <c r="E280" s="72">
        <f>団体登録内容!D119</f>
        <v>0</v>
      </c>
      <c r="F280" s="72">
        <f>団体登録内容!E119</f>
        <v>0</v>
      </c>
      <c r="G280" s="72">
        <f>団体登録内容!F119</f>
        <v>0</v>
      </c>
      <c r="H280" s="72">
        <f>団体登録内容!G119</f>
        <v>0</v>
      </c>
      <c r="I280" s="72" t="str">
        <f>団体登録内容!H119</f>
        <v/>
      </c>
      <c r="J280" s="72">
        <f>団体登録内容!I119</f>
        <v>0</v>
      </c>
      <c r="K280" s="72">
        <f>団体登録内容!J119</f>
        <v>0</v>
      </c>
      <c r="L280" s="72">
        <f>団体登録内容!K119</f>
        <v>0</v>
      </c>
      <c r="M280" s="72">
        <f>団体登録内容!L119</f>
        <v>0</v>
      </c>
      <c r="N280" s="72">
        <f>団体登録内容!M119</f>
        <v>0</v>
      </c>
      <c r="O280" s="72">
        <f>団体登録内容!N119</f>
        <v>0</v>
      </c>
      <c r="P280" s="72">
        <f>団体登録内容!O119</f>
        <v>0</v>
      </c>
      <c r="Q280" s="72">
        <f>団体登録内容!P119</f>
        <v>0</v>
      </c>
      <c r="R280" s="72" t="str">
        <f>団体登録内容!Q119</f>
        <v/>
      </c>
      <c r="S280" s="72">
        <f>団体登録内容!R119</f>
        <v>0</v>
      </c>
      <c r="T280" s="72">
        <f>団体登録内容!S119</f>
        <v>0</v>
      </c>
      <c r="U280" s="72">
        <f>団体登録内容!T119</f>
        <v>0</v>
      </c>
      <c r="V280" s="72">
        <f>団体登録内容!U119</f>
        <v>0</v>
      </c>
      <c r="W280" s="72">
        <f>団体登録内容!V119</f>
        <v>0</v>
      </c>
      <c r="X280" s="72" t="str">
        <f>団体登録内容!W119</f>
        <v/>
      </c>
      <c r="Y280" s="72">
        <f>団体登録内容!X119</f>
        <v>0</v>
      </c>
      <c r="Z280" s="72">
        <f>団体登録内容!Y119</f>
        <v>0</v>
      </c>
      <c r="AA280" s="72">
        <f>団体登録内容!Z119</f>
        <v>0</v>
      </c>
      <c r="AB280" s="72">
        <f>団体登録内容!AA119</f>
        <v>0</v>
      </c>
      <c r="AC280" s="72">
        <f>団体登録内容!AB119</f>
        <v>0</v>
      </c>
      <c r="AD280" s="72">
        <f>団体登録内容!AC119</f>
        <v>0</v>
      </c>
      <c r="AE280" s="72">
        <f>団体登録内容!AD119</f>
        <v>0</v>
      </c>
      <c r="AF280" s="72">
        <f>団体登録内容!AE119</f>
        <v>0</v>
      </c>
      <c r="AG280" s="72">
        <f>団体登録内容!AF119</f>
        <v>0</v>
      </c>
      <c r="AH280" s="72">
        <f>団体登録内容!AG119</f>
        <v>0</v>
      </c>
      <c r="AI280" s="72">
        <f>団体登録内容!AH119</f>
        <v>0</v>
      </c>
      <c r="AJ280" s="72">
        <f>団体登録内容!AI119</f>
        <v>0</v>
      </c>
      <c r="AK280" s="72">
        <f>団体登録内容!AJ119</f>
        <v>0</v>
      </c>
      <c r="AL280" s="72">
        <f>団体登録内容!AK119</f>
        <v>0</v>
      </c>
      <c r="AM280" s="72">
        <f>団体登録内容!AL119</f>
        <v>0</v>
      </c>
      <c r="AN280" s="72">
        <f>団体登録内容!AM119</f>
        <v>0</v>
      </c>
      <c r="AO280" s="72">
        <f>団体登録内容!AN119</f>
        <v>0</v>
      </c>
      <c r="AP280" s="72">
        <f>団体登録内容!AO119</f>
        <v>0</v>
      </c>
      <c r="AQ280" s="72">
        <f>団体登録内容!AP119</f>
        <v>0</v>
      </c>
      <c r="AR280" s="72">
        <f>団体登録内容!AQ119</f>
        <v>0</v>
      </c>
      <c r="AS280" s="72">
        <f>団体登録内容!AR119</f>
        <v>0</v>
      </c>
      <c r="AT280" s="72" t="e">
        <f>団体登録内容!#REF!</f>
        <v>#REF!</v>
      </c>
      <c r="AU280" s="72" t="e">
        <f>団体登録内容!#REF!</f>
        <v>#REF!</v>
      </c>
      <c r="AV280" s="72" t="e">
        <f>団体登録内容!#REF!</f>
        <v>#REF!</v>
      </c>
      <c r="AW280" s="72" t="e">
        <f>団体登録内容!#REF!</f>
        <v>#REF!</v>
      </c>
      <c r="AX280" s="72" t="e">
        <f>団体登録内容!#REF!</f>
        <v>#REF!</v>
      </c>
      <c r="AY280" s="72" t="e">
        <f>団体登録内容!#REF!</f>
        <v>#REF!</v>
      </c>
      <c r="AZ280" s="72" t="e">
        <f>団体登録内容!#REF!</f>
        <v>#REF!</v>
      </c>
      <c r="BA280" s="72" t="e">
        <f>団体登録内容!#REF!</f>
        <v>#REF!</v>
      </c>
      <c r="BB280" s="72" t="e">
        <f>団体登録内容!#REF!</f>
        <v>#REF!</v>
      </c>
      <c r="BC280" s="72" t="e">
        <f>団体登録内容!#REF!</f>
        <v>#REF!</v>
      </c>
      <c r="BD280" s="72" t="e">
        <f>団体登録内容!#REF!</f>
        <v>#REF!</v>
      </c>
      <c r="BE280" s="72" t="e">
        <f>団体登録内容!#REF!</f>
        <v>#REF!</v>
      </c>
    </row>
    <row r="281" spans="1:57" x14ac:dyDescent="0.15">
      <c r="A281" s="72" t="e">
        <f>団体登録内容!#REF!</f>
        <v>#REF!</v>
      </c>
      <c r="B281" s="72" t="str">
        <f>団体登録内容!A120</f>
        <v/>
      </c>
      <c r="C281" s="72">
        <f>団体登録内容!B120</f>
        <v>0</v>
      </c>
      <c r="D281" s="72">
        <f>団体登録内容!C120</f>
        <v>0</v>
      </c>
      <c r="E281" s="72">
        <f>団体登録内容!D120</f>
        <v>0</v>
      </c>
      <c r="F281" s="72">
        <f>団体登録内容!E120</f>
        <v>0</v>
      </c>
      <c r="G281" s="72">
        <f>団体登録内容!F120</f>
        <v>0</v>
      </c>
      <c r="H281" s="72">
        <f>団体登録内容!G120</f>
        <v>0</v>
      </c>
      <c r="I281" s="72" t="str">
        <f>団体登録内容!H120</f>
        <v/>
      </c>
      <c r="J281" s="72">
        <f>団体登録内容!I120</f>
        <v>0</v>
      </c>
      <c r="K281" s="72">
        <f>団体登録内容!J120</f>
        <v>0</v>
      </c>
      <c r="L281" s="72">
        <f>団体登録内容!K120</f>
        <v>0</v>
      </c>
      <c r="M281" s="72">
        <f>団体登録内容!L120</f>
        <v>0</v>
      </c>
      <c r="N281" s="72">
        <f>団体登録内容!M120</f>
        <v>0</v>
      </c>
      <c r="O281" s="72">
        <f>団体登録内容!N120</f>
        <v>0</v>
      </c>
      <c r="P281" s="72">
        <f>団体登録内容!O120</f>
        <v>0</v>
      </c>
      <c r="Q281" s="72">
        <f>団体登録内容!P120</f>
        <v>0</v>
      </c>
      <c r="R281" s="72" t="str">
        <f>団体登録内容!Q120</f>
        <v/>
      </c>
      <c r="S281" s="72">
        <f>団体登録内容!R120</f>
        <v>0</v>
      </c>
      <c r="T281" s="72">
        <f>団体登録内容!S120</f>
        <v>0</v>
      </c>
      <c r="U281" s="72">
        <f>団体登録内容!T120</f>
        <v>0</v>
      </c>
      <c r="V281" s="72">
        <f>団体登録内容!U120</f>
        <v>0</v>
      </c>
      <c r="W281" s="72">
        <f>団体登録内容!V120</f>
        <v>0</v>
      </c>
      <c r="X281" s="72" t="str">
        <f>団体登録内容!W120</f>
        <v/>
      </c>
      <c r="Y281" s="72">
        <f>団体登録内容!X120</f>
        <v>0</v>
      </c>
      <c r="Z281" s="72">
        <f>団体登録内容!Y120</f>
        <v>0</v>
      </c>
      <c r="AA281" s="72">
        <f>団体登録内容!Z120</f>
        <v>0</v>
      </c>
      <c r="AB281" s="72">
        <f>団体登録内容!AA120</f>
        <v>0</v>
      </c>
      <c r="AC281" s="72">
        <f>団体登録内容!AB120</f>
        <v>0</v>
      </c>
      <c r="AD281" s="72">
        <f>団体登録内容!AC120</f>
        <v>0</v>
      </c>
      <c r="AE281" s="72">
        <f>団体登録内容!AD120</f>
        <v>0</v>
      </c>
      <c r="AF281" s="72">
        <f>団体登録内容!AE120</f>
        <v>0</v>
      </c>
      <c r="AG281" s="72">
        <f>団体登録内容!AF120</f>
        <v>0</v>
      </c>
      <c r="AH281" s="72">
        <f>団体登録内容!AG120</f>
        <v>0</v>
      </c>
      <c r="AI281" s="72">
        <f>団体登録内容!AH120</f>
        <v>0</v>
      </c>
      <c r="AJ281" s="72">
        <f>団体登録内容!AI120</f>
        <v>0</v>
      </c>
      <c r="AK281" s="72">
        <f>団体登録内容!AJ120</f>
        <v>0</v>
      </c>
      <c r="AL281" s="72">
        <f>団体登録内容!AK120</f>
        <v>0</v>
      </c>
      <c r="AM281" s="72">
        <f>団体登録内容!AL120</f>
        <v>0</v>
      </c>
      <c r="AN281" s="72">
        <f>団体登録内容!AM120</f>
        <v>0</v>
      </c>
      <c r="AO281" s="72">
        <f>団体登録内容!AN120</f>
        <v>0</v>
      </c>
      <c r="AP281" s="72">
        <f>団体登録内容!AO120</f>
        <v>0</v>
      </c>
      <c r="AQ281" s="72">
        <f>団体登録内容!AP120</f>
        <v>0</v>
      </c>
      <c r="AR281" s="72">
        <f>団体登録内容!AQ120</f>
        <v>0</v>
      </c>
      <c r="AS281" s="72">
        <f>団体登録内容!AR120</f>
        <v>0</v>
      </c>
      <c r="AT281" s="72" t="e">
        <f>団体登録内容!#REF!</f>
        <v>#REF!</v>
      </c>
      <c r="AU281" s="72" t="e">
        <f>団体登録内容!#REF!</f>
        <v>#REF!</v>
      </c>
      <c r="AV281" s="72" t="e">
        <f>団体登録内容!#REF!</f>
        <v>#REF!</v>
      </c>
      <c r="AW281" s="72" t="e">
        <f>団体登録内容!#REF!</f>
        <v>#REF!</v>
      </c>
      <c r="AX281" s="72" t="e">
        <f>団体登録内容!#REF!</f>
        <v>#REF!</v>
      </c>
      <c r="AY281" s="72" t="e">
        <f>団体登録内容!#REF!</f>
        <v>#REF!</v>
      </c>
      <c r="AZ281" s="72" t="e">
        <f>団体登録内容!#REF!</f>
        <v>#REF!</v>
      </c>
      <c r="BA281" s="72" t="e">
        <f>団体登録内容!#REF!</f>
        <v>#REF!</v>
      </c>
      <c r="BB281" s="72" t="e">
        <f>団体登録内容!#REF!</f>
        <v>#REF!</v>
      </c>
      <c r="BC281" s="72" t="e">
        <f>団体登録内容!#REF!</f>
        <v>#REF!</v>
      </c>
      <c r="BD281" s="72" t="e">
        <f>団体登録内容!#REF!</f>
        <v>#REF!</v>
      </c>
      <c r="BE281" s="72" t="e">
        <f>団体登録内容!#REF!</f>
        <v>#REF!</v>
      </c>
    </row>
    <row r="282" spans="1:57" x14ac:dyDescent="0.15">
      <c r="A282" s="72" t="e">
        <f>団体登録内容!#REF!</f>
        <v>#REF!</v>
      </c>
      <c r="B282" s="72" t="str">
        <f>団体登録内容!A121</f>
        <v/>
      </c>
      <c r="C282" s="72">
        <f>団体登録内容!B121</f>
        <v>0</v>
      </c>
      <c r="D282" s="72">
        <f>団体登録内容!C121</f>
        <v>0</v>
      </c>
      <c r="E282" s="72">
        <f>団体登録内容!D121</f>
        <v>0</v>
      </c>
      <c r="F282" s="72">
        <f>団体登録内容!E121</f>
        <v>0</v>
      </c>
      <c r="G282" s="72">
        <f>団体登録内容!F121</f>
        <v>0</v>
      </c>
      <c r="H282" s="72">
        <f>団体登録内容!G121</f>
        <v>0</v>
      </c>
      <c r="I282" s="72" t="str">
        <f>団体登録内容!H121</f>
        <v/>
      </c>
      <c r="J282" s="72">
        <f>団体登録内容!I121</f>
        <v>0</v>
      </c>
      <c r="K282" s="72">
        <f>団体登録内容!J121</f>
        <v>0</v>
      </c>
      <c r="L282" s="72">
        <f>団体登録内容!K121</f>
        <v>0</v>
      </c>
      <c r="M282" s="72">
        <f>団体登録内容!L121</f>
        <v>0</v>
      </c>
      <c r="N282" s="72">
        <f>団体登録内容!M121</f>
        <v>0</v>
      </c>
      <c r="O282" s="72">
        <f>団体登録内容!N121</f>
        <v>0</v>
      </c>
      <c r="P282" s="72">
        <f>団体登録内容!O121</f>
        <v>0</v>
      </c>
      <c r="Q282" s="72">
        <f>団体登録内容!P121</f>
        <v>0</v>
      </c>
      <c r="R282" s="72" t="str">
        <f>団体登録内容!Q121</f>
        <v/>
      </c>
      <c r="S282" s="72">
        <f>団体登録内容!R121</f>
        <v>0</v>
      </c>
      <c r="T282" s="72">
        <f>団体登録内容!S121</f>
        <v>0</v>
      </c>
      <c r="U282" s="72">
        <f>団体登録内容!T121</f>
        <v>0</v>
      </c>
      <c r="V282" s="72">
        <f>団体登録内容!U121</f>
        <v>0</v>
      </c>
      <c r="W282" s="72">
        <f>団体登録内容!V121</f>
        <v>0</v>
      </c>
      <c r="X282" s="72" t="str">
        <f>団体登録内容!W121</f>
        <v/>
      </c>
      <c r="Y282" s="72">
        <f>団体登録内容!X121</f>
        <v>0</v>
      </c>
      <c r="Z282" s="72">
        <f>団体登録内容!Y121</f>
        <v>0</v>
      </c>
      <c r="AA282" s="72">
        <f>団体登録内容!Z121</f>
        <v>0</v>
      </c>
      <c r="AB282" s="72">
        <f>団体登録内容!AA121</f>
        <v>0</v>
      </c>
      <c r="AC282" s="72">
        <f>団体登録内容!AB121</f>
        <v>0</v>
      </c>
      <c r="AD282" s="72">
        <f>団体登録内容!AC121</f>
        <v>0</v>
      </c>
      <c r="AE282" s="72">
        <f>団体登録内容!AD121</f>
        <v>0</v>
      </c>
      <c r="AF282" s="72">
        <f>団体登録内容!AE121</f>
        <v>0</v>
      </c>
      <c r="AG282" s="72">
        <f>団体登録内容!AF121</f>
        <v>0</v>
      </c>
      <c r="AH282" s="72">
        <f>団体登録内容!AG121</f>
        <v>0</v>
      </c>
      <c r="AI282" s="72">
        <f>団体登録内容!AH121</f>
        <v>0</v>
      </c>
      <c r="AJ282" s="72">
        <f>団体登録内容!AI121</f>
        <v>0</v>
      </c>
      <c r="AK282" s="72">
        <f>団体登録内容!AJ121</f>
        <v>0</v>
      </c>
      <c r="AL282" s="72">
        <f>団体登録内容!AK121</f>
        <v>0</v>
      </c>
      <c r="AM282" s="72">
        <f>団体登録内容!AL121</f>
        <v>0</v>
      </c>
      <c r="AN282" s="72">
        <f>団体登録内容!AM121</f>
        <v>0</v>
      </c>
      <c r="AO282" s="72">
        <f>団体登録内容!AN121</f>
        <v>0</v>
      </c>
      <c r="AP282" s="72">
        <f>団体登録内容!AO121</f>
        <v>0</v>
      </c>
      <c r="AQ282" s="72">
        <f>団体登録内容!AP121</f>
        <v>0</v>
      </c>
      <c r="AR282" s="72">
        <f>団体登録内容!AQ121</f>
        <v>0</v>
      </c>
      <c r="AS282" s="72">
        <f>団体登録内容!AR121</f>
        <v>0</v>
      </c>
      <c r="AT282" s="72" t="e">
        <f>団体登録内容!#REF!</f>
        <v>#REF!</v>
      </c>
      <c r="AU282" s="72" t="e">
        <f>団体登録内容!#REF!</f>
        <v>#REF!</v>
      </c>
      <c r="AV282" s="72" t="e">
        <f>団体登録内容!#REF!</f>
        <v>#REF!</v>
      </c>
      <c r="AW282" s="72" t="e">
        <f>団体登録内容!#REF!</f>
        <v>#REF!</v>
      </c>
      <c r="AX282" s="72" t="e">
        <f>団体登録内容!#REF!</f>
        <v>#REF!</v>
      </c>
      <c r="AY282" s="72" t="e">
        <f>団体登録内容!#REF!</f>
        <v>#REF!</v>
      </c>
      <c r="AZ282" s="72" t="e">
        <f>団体登録内容!#REF!</f>
        <v>#REF!</v>
      </c>
      <c r="BA282" s="72" t="e">
        <f>団体登録内容!#REF!</f>
        <v>#REF!</v>
      </c>
      <c r="BB282" s="72" t="e">
        <f>団体登録内容!#REF!</f>
        <v>#REF!</v>
      </c>
      <c r="BC282" s="72" t="e">
        <f>団体登録内容!#REF!</f>
        <v>#REF!</v>
      </c>
      <c r="BD282" s="72" t="e">
        <f>団体登録内容!#REF!</f>
        <v>#REF!</v>
      </c>
      <c r="BE282" s="72" t="e">
        <f>団体登録内容!#REF!</f>
        <v>#REF!</v>
      </c>
    </row>
    <row r="283" spans="1:57" x14ac:dyDescent="0.15">
      <c r="B283" s="42" t="s">
        <v>118</v>
      </c>
      <c r="I283" s="72" t="s">
        <v>118</v>
      </c>
      <c r="P283" s="72">
        <v>0</v>
      </c>
      <c r="Q283" s="72">
        <v>0</v>
      </c>
      <c r="R283" s="72" t="s">
        <v>118</v>
      </c>
      <c r="S283" s="72">
        <v>0</v>
      </c>
      <c r="T283" s="47">
        <v>0</v>
      </c>
      <c r="U283" s="72">
        <v>0</v>
      </c>
      <c r="V283" s="72">
        <v>0</v>
      </c>
      <c r="W283" s="72">
        <v>0</v>
      </c>
      <c r="X283" s="72" t="s">
        <v>118</v>
      </c>
    </row>
    <row r="284" spans="1:57" x14ac:dyDescent="0.15">
      <c r="B284" s="42" t="s">
        <v>118</v>
      </c>
      <c r="I284" s="72" t="s">
        <v>118</v>
      </c>
      <c r="P284" s="72">
        <v>0</v>
      </c>
      <c r="Q284" s="72">
        <v>0</v>
      </c>
      <c r="R284" s="72" t="s">
        <v>118</v>
      </c>
      <c r="S284" s="72">
        <v>0</v>
      </c>
      <c r="T284" s="47">
        <v>0</v>
      </c>
      <c r="U284" s="72">
        <v>0</v>
      </c>
      <c r="V284" s="72">
        <v>0</v>
      </c>
      <c r="W284" s="72">
        <v>0</v>
      </c>
      <c r="X284" s="72" t="s">
        <v>118</v>
      </c>
    </row>
    <row r="285" spans="1:57" x14ac:dyDescent="0.15">
      <c r="B285" s="42" t="s">
        <v>118</v>
      </c>
      <c r="I285" s="72" t="s">
        <v>118</v>
      </c>
      <c r="P285" s="72">
        <v>0</v>
      </c>
      <c r="Q285" s="72">
        <v>0</v>
      </c>
      <c r="R285" s="72" t="s">
        <v>118</v>
      </c>
      <c r="S285" s="72">
        <v>0</v>
      </c>
      <c r="T285" s="47">
        <v>0</v>
      </c>
      <c r="U285" s="72">
        <v>0</v>
      </c>
      <c r="V285" s="72">
        <v>0</v>
      </c>
      <c r="W285" s="72">
        <v>0</v>
      </c>
      <c r="X285" s="72" t="s">
        <v>118</v>
      </c>
    </row>
    <row r="286" spans="1:57" x14ac:dyDescent="0.15">
      <c r="B286" s="42" t="s">
        <v>118</v>
      </c>
      <c r="I286" s="72" t="s">
        <v>118</v>
      </c>
      <c r="P286" s="72">
        <v>0</v>
      </c>
      <c r="Q286" s="72">
        <v>0</v>
      </c>
      <c r="R286" s="72" t="s">
        <v>118</v>
      </c>
      <c r="S286" s="72">
        <v>0</v>
      </c>
      <c r="T286" s="47">
        <v>0</v>
      </c>
      <c r="U286" s="72">
        <v>0</v>
      </c>
      <c r="V286" s="72">
        <v>0</v>
      </c>
      <c r="W286" s="72">
        <v>0</v>
      </c>
      <c r="X286" s="72" t="s">
        <v>118</v>
      </c>
    </row>
    <row r="287" spans="1:57" x14ac:dyDescent="0.15">
      <c r="B287" s="42" t="s">
        <v>118</v>
      </c>
      <c r="I287" s="72" t="s">
        <v>118</v>
      </c>
      <c r="P287" s="72">
        <v>0</v>
      </c>
      <c r="Q287" s="72">
        <v>0</v>
      </c>
      <c r="R287" s="72" t="s">
        <v>118</v>
      </c>
      <c r="S287" s="72">
        <v>0</v>
      </c>
      <c r="T287" s="47">
        <v>0</v>
      </c>
      <c r="U287" s="72">
        <v>0</v>
      </c>
      <c r="V287" s="72">
        <v>0</v>
      </c>
      <c r="W287" s="72">
        <v>0</v>
      </c>
      <c r="X287" s="72" t="s">
        <v>118</v>
      </c>
    </row>
    <row r="288" spans="1:57" x14ac:dyDescent="0.15">
      <c r="B288" s="42" t="s">
        <v>118</v>
      </c>
      <c r="I288" s="72" t="s">
        <v>118</v>
      </c>
      <c r="P288" s="72">
        <v>0</v>
      </c>
      <c r="Q288" s="72">
        <v>0</v>
      </c>
      <c r="R288" s="72" t="s">
        <v>118</v>
      </c>
      <c r="S288" s="72">
        <v>0</v>
      </c>
      <c r="T288" s="47">
        <v>0</v>
      </c>
      <c r="U288" s="72">
        <v>0</v>
      </c>
      <c r="V288" s="72">
        <v>0</v>
      </c>
      <c r="W288" s="72">
        <v>0</v>
      </c>
      <c r="X288" s="72" t="s">
        <v>118</v>
      </c>
    </row>
    <row r="289" spans="2:24" x14ac:dyDescent="0.15">
      <c r="B289" s="42" t="s">
        <v>118</v>
      </c>
      <c r="I289" s="72" t="s">
        <v>118</v>
      </c>
      <c r="P289" s="72">
        <v>0</v>
      </c>
      <c r="Q289" s="72">
        <v>0</v>
      </c>
      <c r="R289" s="72" t="s">
        <v>118</v>
      </c>
      <c r="S289" s="72">
        <v>0</v>
      </c>
      <c r="T289" s="47">
        <v>0</v>
      </c>
      <c r="U289" s="72">
        <v>0</v>
      </c>
      <c r="V289" s="72">
        <v>0</v>
      </c>
      <c r="W289" s="72">
        <v>0</v>
      </c>
      <c r="X289" s="72" t="s">
        <v>118</v>
      </c>
    </row>
    <row r="290" spans="2:24" x14ac:dyDescent="0.15">
      <c r="B290" s="42" t="s">
        <v>118</v>
      </c>
      <c r="I290" s="72" t="s">
        <v>118</v>
      </c>
      <c r="P290" s="72">
        <v>0</v>
      </c>
      <c r="Q290" s="72">
        <v>0</v>
      </c>
      <c r="R290" s="72" t="s">
        <v>118</v>
      </c>
      <c r="S290" s="72">
        <v>0</v>
      </c>
      <c r="T290" s="47">
        <v>0</v>
      </c>
      <c r="U290" s="72">
        <v>0</v>
      </c>
      <c r="V290" s="72">
        <v>0</v>
      </c>
      <c r="W290" s="72">
        <v>0</v>
      </c>
      <c r="X290" s="72" t="s">
        <v>118</v>
      </c>
    </row>
    <row r="291" spans="2:24" x14ac:dyDescent="0.15">
      <c r="B291" s="42" t="s">
        <v>118</v>
      </c>
      <c r="I291" s="72" t="s">
        <v>118</v>
      </c>
      <c r="P291" s="72">
        <v>0</v>
      </c>
      <c r="Q291" s="72">
        <v>0</v>
      </c>
      <c r="R291" s="72" t="s">
        <v>118</v>
      </c>
      <c r="S291" s="72">
        <v>0</v>
      </c>
      <c r="T291" s="47">
        <v>0</v>
      </c>
      <c r="U291" s="72">
        <v>0</v>
      </c>
      <c r="V291" s="72">
        <v>0</v>
      </c>
      <c r="W291" s="72">
        <v>0</v>
      </c>
      <c r="X291" s="72" t="s">
        <v>118</v>
      </c>
    </row>
    <row r="292" spans="2:24" x14ac:dyDescent="0.15">
      <c r="B292" s="42" t="s">
        <v>118</v>
      </c>
      <c r="I292" s="72" t="s">
        <v>118</v>
      </c>
      <c r="P292" s="72">
        <v>0</v>
      </c>
      <c r="Q292" s="72">
        <v>0</v>
      </c>
      <c r="R292" s="72" t="s">
        <v>118</v>
      </c>
      <c r="S292" s="72">
        <v>0</v>
      </c>
      <c r="T292" s="47">
        <v>0</v>
      </c>
      <c r="U292" s="72">
        <v>0</v>
      </c>
      <c r="V292" s="72">
        <v>0</v>
      </c>
      <c r="W292" s="72">
        <v>0</v>
      </c>
      <c r="X292" s="72" t="s">
        <v>118</v>
      </c>
    </row>
    <row r="293" spans="2:24" x14ac:dyDescent="0.15">
      <c r="B293" s="42" t="s">
        <v>118</v>
      </c>
      <c r="I293" s="72" t="s">
        <v>118</v>
      </c>
      <c r="P293" s="72">
        <v>0</v>
      </c>
      <c r="Q293" s="72">
        <v>0</v>
      </c>
      <c r="R293" s="72" t="s">
        <v>118</v>
      </c>
      <c r="S293" s="72">
        <v>0</v>
      </c>
      <c r="T293" s="47">
        <v>0</v>
      </c>
      <c r="U293" s="72">
        <v>0</v>
      </c>
      <c r="V293" s="72">
        <v>0</v>
      </c>
      <c r="W293" s="72">
        <v>0</v>
      </c>
      <c r="X293" s="72" t="s">
        <v>118</v>
      </c>
    </row>
    <row r="294" spans="2:24" x14ac:dyDescent="0.15">
      <c r="B294" s="42" t="s">
        <v>118</v>
      </c>
      <c r="I294" s="72" t="s">
        <v>118</v>
      </c>
      <c r="P294" s="72">
        <v>0</v>
      </c>
      <c r="Q294" s="72">
        <v>0</v>
      </c>
      <c r="R294" s="72" t="s">
        <v>118</v>
      </c>
      <c r="S294" s="72">
        <v>0</v>
      </c>
      <c r="T294" s="47">
        <v>0</v>
      </c>
      <c r="U294" s="72">
        <v>0</v>
      </c>
      <c r="V294" s="72">
        <v>0</v>
      </c>
      <c r="W294" s="72">
        <v>0</v>
      </c>
      <c r="X294" s="72" t="s">
        <v>118</v>
      </c>
    </row>
    <row r="295" spans="2:24" x14ac:dyDescent="0.15">
      <c r="B295" s="42" t="s">
        <v>118</v>
      </c>
      <c r="I295" s="72" t="s">
        <v>118</v>
      </c>
      <c r="P295" s="72">
        <v>0</v>
      </c>
      <c r="Q295" s="72">
        <v>0</v>
      </c>
      <c r="R295" s="72" t="s">
        <v>118</v>
      </c>
      <c r="S295" s="72">
        <v>0</v>
      </c>
      <c r="T295" s="47">
        <v>0</v>
      </c>
      <c r="U295" s="72">
        <v>0</v>
      </c>
      <c r="V295" s="72">
        <v>0</v>
      </c>
      <c r="W295" s="72">
        <v>0</v>
      </c>
      <c r="X295" s="72" t="s">
        <v>118</v>
      </c>
    </row>
    <row r="296" spans="2:24" x14ac:dyDescent="0.15">
      <c r="B296" s="42" t="s">
        <v>118</v>
      </c>
      <c r="I296" s="72" t="s">
        <v>118</v>
      </c>
      <c r="P296" s="72">
        <v>0</v>
      </c>
      <c r="Q296" s="72">
        <v>0</v>
      </c>
      <c r="R296" s="72" t="s">
        <v>118</v>
      </c>
      <c r="S296" s="72">
        <v>0</v>
      </c>
      <c r="T296" s="47">
        <v>0</v>
      </c>
      <c r="U296" s="72">
        <v>0</v>
      </c>
      <c r="V296" s="72">
        <v>0</v>
      </c>
      <c r="W296" s="72">
        <v>0</v>
      </c>
      <c r="X296" s="72" t="s">
        <v>118</v>
      </c>
    </row>
    <row r="297" spans="2:24" x14ac:dyDescent="0.15">
      <c r="B297" s="42" t="s">
        <v>118</v>
      </c>
      <c r="I297" s="72" t="s">
        <v>118</v>
      </c>
      <c r="P297" s="72">
        <v>0</v>
      </c>
      <c r="Q297" s="72">
        <v>0</v>
      </c>
      <c r="R297" s="72" t="s">
        <v>118</v>
      </c>
      <c r="S297" s="72">
        <v>0</v>
      </c>
      <c r="T297" s="47">
        <v>0</v>
      </c>
      <c r="U297" s="72">
        <v>0</v>
      </c>
      <c r="V297" s="72">
        <v>0</v>
      </c>
      <c r="W297" s="72">
        <v>0</v>
      </c>
      <c r="X297" s="72" t="s">
        <v>118</v>
      </c>
    </row>
    <row r="298" spans="2:24" x14ac:dyDescent="0.15">
      <c r="B298" s="42" t="s">
        <v>118</v>
      </c>
      <c r="I298" s="72" t="s">
        <v>118</v>
      </c>
      <c r="P298" s="72">
        <v>0</v>
      </c>
      <c r="Q298" s="72">
        <v>0</v>
      </c>
      <c r="R298" s="72" t="s">
        <v>118</v>
      </c>
      <c r="S298" s="72">
        <v>0</v>
      </c>
      <c r="T298" s="47">
        <v>0</v>
      </c>
      <c r="U298" s="72">
        <v>0</v>
      </c>
      <c r="V298" s="72">
        <v>0</v>
      </c>
      <c r="W298" s="72">
        <v>0</v>
      </c>
      <c r="X298" s="72" t="s">
        <v>118</v>
      </c>
    </row>
    <row r="299" spans="2:24" x14ac:dyDescent="0.15">
      <c r="B299" s="42" t="s">
        <v>118</v>
      </c>
      <c r="I299" s="72" t="s">
        <v>118</v>
      </c>
      <c r="P299" s="72">
        <v>0</v>
      </c>
      <c r="Q299" s="72">
        <v>0</v>
      </c>
      <c r="R299" s="72" t="s">
        <v>118</v>
      </c>
      <c r="S299" s="72">
        <v>0</v>
      </c>
      <c r="T299" s="47">
        <v>0</v>
      </c>
      <c r="U299" s="72">
        <v>0</v>
      </c>
      <c r="V299" s="72">
        <v>0</v>
      </c>
      <c r="W299" s="72">
        <v>0</v>
      </c>
      <c r="X299" s="72" t="s">
        <v>118</v>
      </c>
    </row>
    <row r="300" spans="2:24" x14ac:dyDescent="0.15">
      <c r="B300" s="42" t="s">
        <v>118</v>
      </c>
      <c r="I300" s="72" t="s">
        <v>118</v>
      </c>
      <c r="P300" s="72">
        <v>0</v>
      </c>
      <c r="Q300" s="72">
        <v>0</v>
      </c>
      <c r="R300" s="72" t="s">
        <v>118</v>
      </c>
      <c r="S300" s="72">
        <v>0</v>
      </c>
      <c r="T300" s="47">
        <v>0</v>
      </c>
      <c r="U300" s="72">
        <v>0</v>
      </c>
      <c r="V300" s="72">
        <v>0</v>
      </c>
      <c r="W300" s="72">
        <v>0</v>
      </c>
      <c r="X300" s="72" t="s">
        <v>118</v>
      </c>
    </row>
    <row r="301" spans="2:24" x14ac:dyDescent="0.15">
      <c r="B301" s="42" t="s">
        <v>118</v>
      </c>
      <c r="I301" s="72" t="s">
        <v>118</v>
      </c>
      <c r="P301" s="72">
        <v>0</v>
      </c>
      <c r="Q301" s="72">
        <v>0</v>
      </c>
      <c r="R301" s="72" t="s">
        <v>118</v>
      </c>
      <c r="S301" s="72">
        <v>0</v>
      </c>
      <c r="T301" s="47">
        <v>0</v>
      </c>
      <c r="U301" s="72">
        <v>0</v>
      </c>
      <c r="V301" s="72">
        <v>0</v>
      </c>
      <c r="W301" s="72">
        <v>0</v>
      </c>
      <c r="X301" s="72" t="s">
        <v>118</v>
      </c>
    </row>
    <row r="302" spans="2:24" x14ac:dyDescent="0.15">
      <c r="B302" s="42" t="s">
        <v>118</v>
      </c>
      <c r="I302" s="72" t="s">
        <v>118</v>
      </c>
      <c r="P302" s="72">
        <v>0</v>
      </c>
      <c r="Q302" s="72">
        <v>0</v>
      </c>
      <c r="R302" s="72" t="s">
        <v>118</v>
      </c>
      <c r="S302" s="72">
        <v>0</v>
      </c>
      <c r="T302" s="47">
        <v>0</v>
      </c>
      <c r="U302" s="72">
        <v>0</v>
      </c>
      <c r="V302" s="72">
        <v>0</v>
      </c>
      <c r="W302" s="72">
        <v>0</v>
      </c>
      <c r="X302" s="72" t="s">
        <v>118</v>
      </c>
    </row>
    <row r="303" spans="2:24" x14ac:dyDescent="0.15">
      <c r="B303" s="42" t="s">
        <v>118</v>
      </c>
      <c r="I303" s="72" t="s">
        <v>118</v>
      </c>
      <c r="P303" s="72">
        <v>0</v>
      </c>
      <c r="Q303" s="72">
        <v>0</v>
      </c>
      <c r="R303" s="72" t="s">
        <v>118</v>
      </c>
      <c r="S303" s="72">
        <v>0</v>
      </c>
      <c r="T303" s="47">
        <v>0</v>
      </c>
      <c r="U303" s="72">
        <v>0</v>
      </c>
      <c r="V303" s="72">
        <v>0</v>
      </c>
      <c r="W303" s="72">
        <v>0</v>
      </c>
      <c r="X303" s="72" t="s">
        <v>118</v>
      </c>
    </row>
    <row r="304" spans="2:24" x14ac:dyDescent="0.15">
      <c r="B304" s="42" t="s">
        <v>118</v>
      </c>
      <c r="I304" s="72" t="s">
        <v>118</v>
      </c>
      <c r="P304" s="72">
        <v>0</v>
      </c>
      <c r="Q304" s="72">
        <v>0</v>
      </c>
      <c r="R304" s="72" t="s">
        <v>118</v>
      </c>
      <c r="S304" s="72">
        <v>0</v>
      </c>
      <c r="T304" s="47">
        <v>0</v>
      </c>
      <c r="U304" s="72">
        <v>0</v>
      </c>
      <c r="V304" s="72">
        <v>0</v>
      </c>
      <c r="W304" s="72">
        <v>0</v>
      </c>
      <c r="X304" s="72" t="s">
        <v>118</v>
      </c>
    </row>
    <row r="305" spans="2:24" x14ac:dyDescent="0.15">
      <c r="B305" s="42" t="s">
        <v>118</v>
      </c>
      <c r="I305" s="72" t="s">
        <v>118</v>
      </c>
      <c r="P305" s="72">
        <v>0</v>
      </c>
      <c r="Q305" s="72">
        <v>0</v>
      </c>
      <c r="R305" s="72" t="s">
        <v>118</v>
      </c>
      <c r="S305" s="72">
        <v>0</v>
      </c>
      <c r="T305" s="47">
        <v>0</v>
      </c>
      <c r="U305" s="72">
        <v>0</v>
      </c>
      <c r="V305" s="72">
        <v>0</v>
      </c>
      <c r="W305" s="72">
        <v>0</v>
      </c>
      <c r="X305" s="72" t="s">
        <v>118</v>
      </c>
    </row>
    <row r="306" spans="2:24" x14ac:dyDescent="0.15">
      <c r="B306" s="42" t="s">
        <v>118</v>
      </c>
      <c r="I306" s="72" t="s">
        <v>118</v>
      </c>
      <c r="P306" s="72">
        <v>0</v>
      </c>
      <c r="Q306" s="72">
        <v>0</v>
      </c>
      <c r="R306" s="72" t="s">
        <v>118</v>
      </c>
      <c r="S306" s="72">
        <v>0</v>
      </c>
      <c r="T306" s="47">
        <v>0</v>
      </c>
      <c r="U306" s="72">
        <v>0</v>
      </c>
      <c r="V306" s="72">
        <v>0</v>
      </c>
      <c r="W306" s="72">
        <v>0</v>
      </c>
      <c r="X306" s="72" t="s">
        <v>118</v>
      </c>
    </row>
    <row r="307" spans="2:24" x14ac:dyDescent="0.15">
      <c r="B307" s="42" t="s">
        <v>118</v>
      </c>
      <c r="I307" s="72" t="s">
        <v>118</v>
      </c>
      <c r="P307" s="72">
        <v>0</v>
      </c>
      <c r="Q307" s="72">
        <v>0</v>
      </c>
      <c r="R307" s="72" t="s">
        <v>118</v>
      </c>
      <c r="S307" s="72">
        <v>0</v>
      </c>
      <c r="T307" s="47">
        <v>0</v>
      </c>
      <c r="U307" s="72">
        <v>0</v>
      </c>
      <c r="V307" s="72">
        <v>0</v>
      </c>
      <c r="W307" s="72">
        <v>0</v>
      </c>
      <c r="X307" s="72" t="s">
        <v>118</v>
      </c>
    </row>
    <row r="308" spans="2:24" x14ac:dyDescent="0.15">
      <c r="B308" s="42" t="s">
        <v>118</v>
      </c>
      <c r="I308" s="72" t="s">
        <v>118</v>
      </c>
      <c r="P308" s="72">
        <v>0</v>
      </c>
      <c r="Q308" s="72">
        <v>0</v>
      </c>
      <c r="R308" s="72" t="s">
        <v>118</v>
      </c>
      <c r="S308" s="72">
        <v>0</v>
      </c>
      <c r="T308" s="47">
        <v>0</v>
      </c>
      <c r="U308" s="72">
        <v>0</v>
      </c>
      <c r="V308" s="72">
        <v>0</v>
      </c>
      <c r="W308" s="72">
        <v>0</v>
      </c>
      <c r="X308" s="72" t="s">
        <v>118</v>
      </c>
    </row>
    <row r="309" spans="2:24" x14ac:dyDescent="0.15">
      <c r="B309" s="42" t="s">
        <v>118</v>
      </c>
      <c r="I309" s="72" t="s">
        <v>118</v>
      </c>
      <c r="P309" s="72">
        <v>0</v>
      </c>
      <c r="Q309" s="72">
        <v>0</v>
      </c>
      <c r="R309" s="72" t="s">
        <v>118</v>
      </c>
      <c r="S309" s="72">
        <v>0</v>
      </c>
      <c r="T309" s="47">
        <v>0</v>
      </c>
      <c r="U309" s="72">
        <v>0</v>
      </c>
      <c r="V309" s="72">
        <v>0</v>
      </c>
      <c r="W309" s="72">
        <v>0</v>
      </c>
      <c r="X309" s="72" t="s">
        <v>118</v>
      </c>
    </row>
    <row r="310" spans="2:24" x14ac:dyDescent="0.15">
      <c r="B310" s="42" t="s">
        <v>118</v>
      </c>
      <c r="I310" s="72" t="s">
        <v>118</v>
      </c>
      <c r="P310" s="72">
        <v>0</v>
      </c>
      <c r="Q310" s="72">
        <v>0</v>
      </c>
      <c r="R310" s="72" t="s">
        <v>118</v>
      </c>
      <c r="S310" s="72">
        <v>0</v>
      </c>
      <c r="T310" s="47">
        <v>0</v>
      </c>
      <c r="U310" s="72">
        <v>0</v>
      </c>
      <c r="V310" s="72">
        <v>0</v>
      </c>
      <c r="W310" s="72">
        <v>0</v>
      </c>
      <c r="X310" s="72" t="s">
        <v>118</v>
      </c>
    </row>
    <row r="311" spans="2:24" x14ac:dyDescent="0.15">
      <c r="B311" s="42" t="s">
        <v>118</v>
      </c>
      <c r="I311" s="72" t="s">
        <v>118</v>
      </c>
      <c r="P311" s="72">
        <v>0</v>
      </c>
      <c r="Q311" s="72">
        <v>0</v>
      </c>
      <c r="R311" s="72" t="s">
        <v>118</v>
      </c>
      <c r="S311" s="72">
        <v>0</v>
      </c>
      <c r="T311" s="47">
        <v>0</v>
      </c>
      <c r="U311" s="72">
        <v>0</v>
      </c>
      <c r="V311" s="72">
        <v>0</v>
      </c>
      <c r="W311" s="72">
        <v>0</v>
      </c>
      <c r="X311" s="72" t="s">
        <v>118</v>
      </c>
    </row>
    <row r="312" spans="2:24" x14ac:dyDescent="0.15">
      <c r="B312" s="42" t="s">
        <v>118</v>
      </c>
      <c r="I312" s="72" t="s">
        <v>118</v>
      </c>
      <c r="P312" s="72">
        <v>0</v>
      </c>
      <c r="Q312" s="72">
        <v>0</v>
      </c>
      <c r="R312" s="72" t="s">
        <v>118</v>
      </c>
      <c r="S312" s="72">
        <v>0</v>
      </c>
      <c r="T312" s="47">
        <v>0</v>
      </c>
      <c r="U312" s="72">
        <v>0</v>
      </c>
      <c r="V312" s="72">
        <v>0</v>
      </c>
      <c r="W312" s="72">
        <v>0</v>
      </c>
      <c r="X312" s="72" t="s">
        <v>118</v>
      </c>
    </row>
    <row r="313" spans="2:24" x14ac:dyDescent="0.15">
      <c r="B313" s="42" t="s">
        <v>118</v>
      </c>
      <c r="I313" s="72" t="s">
        <v>118</v>
      </c>
      <c r="P313" s="72">
        <v>0</v>
      </c>
      <c r="Q313" s="72">
        <v>0</v>
      </c>
      <c r="R313" s="72" t="s">
        <v>118</v>
      </c>
      <c r="S313" s="72">
        <v>0</v>
      </c>
      <c r="T313" s="47">
        <v>0</v>
      </c>
      <c r="U313" s="72">
        <v>0</v>
      </c>
      <c r="V313" s="72">
        <v>0</v>
      </c>
      <c r="W313" s="72">
        <v>0</v>
      </c>
      <c r="X313" s="72" t="s">
        <v>118</v>
      </c>
    </row>
    <row r="314" spans="2:24" x14ac:dyDescent="0.15">
      <c r="B314" s="42" t="s">
        <v>118</v>
      </c>
      <c r="I314" s="72" t="s">
        <v>118</v>
      </c>
      <c r="P314" s="72">
        <v>0</v>
      </c>
      <c r="Q314" s="72">
        <v>0</v>
      </c>
      <c r="R314" s="72" t="s">
        <v>118</v>
      </c>
      <c r="S314" s="72">
        <v>0</v>
      </c>
      <c r="T314" s="47">
        <v>0</v>
      </c>
      <c r="U314" s="72">
        <v>0</v>
      </c>
      <c r="V314" s="72">
        <v>0</v>
      </c>
      <c r="W314" s="72">
        <v>0</v>
      </c>
      <c r="X314" s="72" t="s">
        <v>118</v>
      </c>
    </row>
    <row r="315" spans="2:24" x14ac:dyDescent="0.15">
      <c r="B315" s="42" t="s">
        <v>118</v>
      </c>
      <c r="I315" s="72" t="s">
        <v>118</v>
      </c>
      <c r="P315" s="72">
        <v>0</v>
      </c>
      <c r="Q315" s="72">
        <v>0</v>
      </c>
      <c r="R315" s="72" t="s">
        <v>118</v>
      </c>
      <c r="S315" s="72">
        <v>0</v>
      </c>
      <c r="T315" s="47">
        <v>0</v>
      </c>
      <c r="U315" s="72">
        <v>0</v>
      </c>
      <c r="V315" s="72">
        <v>0</v>
      </c>
      <c r="W315" s="72">
        <v>0</v>
      </c>
      <c r="X315" s="72" t="s">
        <v>118</v>
      </c>
    </row>
    <row r="316" spans="2:24" x14ac:dyDescent="0.15">
      <c r="B316" s="42" t="s">
        <v>118</v>
      </c>
      <c r="I316" s="72" t="s">
        <v>118</v>
      </c>
      <c r="P316" s="72">
        <v>0</v>
      </c>
      <c r="Q316" s="72">
        <v>0</v>
      </c>
      <c r="R316" s="72" t="s">
        <v>118</v>
      </c>
      <c r="S316" s="72">
        <v>0</v>
      </c>
      <c r="T316" s="47">
        <v>0</v>
      </c>
      <c r="U316" s="72">
        <v>0</v>
      </c>
      <c r="V316" s="72">
        <v>0</v>
      </c>
      <c r="W316" s="72">
        <v>0</v>
      </c>
      <c r="X316" s="72" t="s">
        <v>118</v>
      </c>
    </row>
    <row r="317" spans="2:24" x14ac:dyDescent="0.15">
      <c r="B317" s="42" t="s">
        <v>118</v>
      </c>
      <c r="I317" s="72" t="s">
        <v>118</v>
      </c>
      <c r="P317" s="72">
        <v>0</v>
      </c>
      <c r="Q317" s="72">
        <v>0</v>
      </c>
      <c r="R317" s="72" t="s">
        <v>118</v>
      </c>
      <c r="S317" s="72">
        <v>0</v>
      </c>
      <c r="T317" s="47">
        <v>0</v>
      </c>
      <c r="U317" s="72">
        <v>0</v>
      </c>
      <c r="V317" s="72">
        <v>0</v>
      </c>
      <c r="W317" s="72">
        <v>0</v>
      </c>
      <c r="X317" s="72" t="s">
        <v>118</v>
      </c>
    </row>
    <row r="318" spans="2:24" x14ac:dyDescent="0.15">
      <c r="B318" s="42" t="s">
        <v>118</v>
      </c>
      <c r="I318" s="72" t="s">
        <v>118</v>
      </c>
      <c r="P318" s="72">
        <v>0</v>
      </c>
      <c r="Q318" s="72">
        <v>0</v>
      </c>
      <c r="R318" s="72" t="s">
        <v>118</v>
      </c>
      <c r="S318" s="72">
        <v>0</v>
      </c>
      <c r="T318" s="47">
        <v>0</v>
      </c>
      <c r="U318" s="72">
        <v>0</v>
      </c>
      <c r="V318" s="72">
        <v>0</v>
      </c>
      <c r="W318" s="72">
        <v>0</v>
      </c>
      <c r="X318" s="72" t="s">
        <v>118</v>
      </c>
    </row>
    <row r="319" spans="2:24" x14ac:dyDescent="0.15">
      <c r="B319" s="42" t="s">
        <v>118</v>
      </c>
      <c r="I319" s="72" t="s">
        <v>118</v>
      </c>
      <c r="P319" s="72">
        <v>0</v>
      </c>
      <c r="Q319" s="72">
        <v>0</v>
      </c>
      <c r="R319" s="72" t="s">
        <v>118</v>
      </c>
      <c r="S319" s="72">
        <v>0</v>
      </c>
      <c r="T319" s="47">
        <v>0</v>
      </c>
      <c r="U319" s="72">
        <v>0</v>
      </c>
      <c r="V319" s="72">
        <v>0</v>
      </c>
      <c r="W319" s="72">
        <v>0</v>
      </c>
      <c r="X319" s="72" t="s">
        <v>118</v>
      </c>
    </row>
    <row r="320" spans="2:24" x14ac:dyDescent="0.15">
      <c r="B320" s="42" t="s">
        <v>118</v>
      </c>
      <c r="I320" s="72" t="s">
        <v>118</v>
      </c>
      <c r="P320" s="72">
        <v>0</v>
      </c>
      <c r="Q320" s="72">
        <v>0</v>
      </c>
      <c r="R320" s="72" t="s">
        <v>118</v>
      </c>
      <c r="S320" s="72">
        <v>0</v>
      </c>
      <c r="T320" s="47">
        <v>0</v>
      </c>
      <c r="U320" s="72">
        <v>0</v>
      </c>
      <c r="V320" s="72">
        <v>0</v>
      </c>
      <c r="W320" s="72">
        <v>0</v>
      </c>
      <c r="X320" s="72" t="s">
        <v>118</v>
      </c>
    </row>
    <row r="321" spans="2:24" x14ac:dyDescent="0.15">
      <c r="B321" s="42" t="s">
        <v>118</v>
      </c>
      <c r="I321" s="72" t="s">
        <v>118</v>
      </c>
      <c r="P321" s="72">
        <v>0</v>
      </c>
      <c r="Q321" s="72">
        <v>0</v>
      </c>
      <c r="R321" s="72" t="s">
        <v>118</v>
      </c>
      <c r="S321" s="72">
        <v>0</v>
      </c>
      <c r="T321" s="47">
        <v>0</v>
      </c>
      <c r="U321" s="72">
        <v>0</v>
      </c>
      <c r="V321" s="72">
        <v>0</v>
      </c>
      <c r="W321" s="72">
        <v>0</v>
      </c>
      <c r="X321" s="72" t="s">
        <v>118</v>
      </c>
    </row>
    <row r="322" spans="2:24" x14ac:dyDescent="0.15">
      <c r="B322" s="42" t="s">
        <v>118</v>
      </c>
      <c r="I322" s="72" t="s">
        <v>118</v>
      </c>
      <c r="P322" s="72">
        <v>0</v>
      </c>
      <c r="Q322" s="72">
        <v>0</v>
      </c>
      <c r="R322" s="72" t="s">
        <v>118</v>
      </c>
      <c r="S322" s="72">
        <v>0</v>
      </c>
      <c r="T322" s="47">
        <v>0</v>
      </c>
      <c r="U322" s="72">
        <v>0</v>
      </c>
      <c r="V322" s="72">
        <v>0</v>
      </c>
      <c r="W322" s="72">
        <v>0</v>
      </c>
      <c r="X322" s="72" t="s">
        <v>118</v>
      </c>
    </row>
    <row r="323" spans="2:24" x14ac:dyDescent="0.15">
      <c r="B323" s="42" t="s">
        <v>118</v>
      </c>
      <c r="I323" s="72" t="s">
        <v>118</v>
      </c>
      <c r="P323" s="72">
        <v>0</v>
      </c>
      <c r="Q323" s="72">
        <v>0</v>
      </c>
      <c r="R323" s="72" t="s">
        <v>118</v>
      </c>
      <c r="S323" s="72">
        <v>0</v>
      </c>
      <c r="T323" s="47">
        <v>0</v>
      </c>
      <c r="U323" s="72">
        <v>0</v>
      </c>
      <c r="V323" s="72">
        <v>0</v>
      </c>
      <c r="W323" s="72">
        <v>0</v>
      </c>
      <c r="X323" s="72" t="s">
        <v>118</v>
      </c>
    </row>
    <row r="324" spans="2:24" x14ac:dyDescent="0.15">
      <c r="B324" s="42" t="s">
        <v>118</v>
      </c>
      <c r="I324" s="72" t="s">
        <v>118</v>
      </c>
      <c r="P324" s="72">
        <v>0</v>
      </c>
      <c r="Q324" s="72">
        <v>0</v>
      </c>
      <c r="R324" s="72" t="s">
        <v>118</v>
      </c>
      <c r="S324" s="72">
        <v>0</v>
      </c>
      <c r="T324" s="47">
        <v>0</v>
      </c>
      <c r="U324" s="72">
        <v>0</v>
      </c>
      <c r="V324" s="72">
        <v>0</v>
      </c>
      <c r="W324" s="72">
        <v>0</v>
      </c>
      <c r="X324" s="72" t="s">
        <v>118</v>
      </c>
    </row>
    <row r="325" spans="2:24" x14ac:dyDescent="0.15">
      <c r="B325" s="42" t="s">
        <v>118</v>
      </c>
      <c r="I325" s="72" t="s">
        <v>118</v>
      </c>
      <c r="P325" s="72">
        <v>0</v>
      </c>
      <c r="Q325" s="72">
        <v>0</v>
      </c>
      <c r="R325" s="72" t="s">
        <v>118</v>
      </c>
      <c r="S325" s="72">
        <v>0</v>
      </c>
      <c r="T325" s="47">
        <v>0</v>
      </c>
      <c r="U325" s="72">
        <v>0</v>
      </c>
      <c r="V325" s="72">
        <v>0</v>
      </c>
      <c r="W325" s="72">
        <v>0</v>
      </c>
      <c r="X325" s="72" t="s">
        <v>118</v>
      </c>
    </row>
    <row r="326" spans="2:24" x14ac:dyDescent="0.15">
      <c r="B326" s="42" t="s">
        <v>118</v>
      </c>
      <c r="I326" s="72" t="s">
        <v>118</v>
      </c>
      <c r="P326" s="72">
        <v>0</v>
      </c>
      <c r="Q326" s="72">
        <v>0</v>
      </c>
      <c r="R326" s="72" t="s">
        <v>118</v>
      </c>
      <c r="S326" s="72">
        <v>0</v>
      </c>
      <c r="T326" s="47">
        <v>0</v>
      </c>
      <c r="U326" s="72">
        <v>0</v>
      </c>
      <c r="V326" s="72">
        <v>0</v>
      </c>
      <c r="W326" s="72">
        <v>0</v>
      </c>
      <c r="X326" s="72" t="s">
        <v>118</v>
      </c>
    </row>
    <row r="327" spans="2:24" x14ac:dyDescent="0.15">
      <c r="B327" s="42" t="s">
        <v>118</v>
      </c>
      <c r="I327" s="72" t="s">
        <v>118</v>
      </c>
      <c r="P327" s="72">
        <v>0</v>
      </c>
      <c r="Q327" s="72">
        <v>0</v>
      </c>
      <c r="R327" s="72" t="s">
        <v>118</v>
      </c>
      <c r="S327" s="72">
        <v>0</v>
      </c>
      <c r="T327" s="47">
        <v>0</v>
      </c>
      <c r="U327" s="72">
        <v>0</v>
      </c>
      <c r="V327" s="72">
        <v>0</v>
      </c>
      <c r="W327" s="72">
        <v>0</v>
      </c>
      <c r="X327" s="72" t="s">
        <v>118</v>
      </c>
    </row>
    <row r="328" spans="2:24" x14ac:dyDescent="0.15">
      <c r="B328" s="42" t="s">
        <v>118</v>
      </c>
      <c r="I328" s="72" t="s">
        <v>118</v>
      </c>
      <c r="P328" s="72">
        <v>0</v>
      </c>
      <c r="Q328" s="72">
        <v>0</v>
      </c>
      <c r="R328" s="72" t="s">
        <v>118</v>
      </c>
      <c r="S328" s="72">
        <v>0</v>
      </c>
      <c r="T328" s="47">
        <v>0</v>
      </c>
      <c r="U328" s="72">
        <v>0</v>
      </c>
      <c r="V328" s="72">
        <v>0</v>
      </c>
      <c r="W328" s="72">
        <v>0</v>
      </c>
      <c r="X328" s="72" t="s">
        <v>118</v>
      </c>
    </row>
    <row r="329" spans="2:24" x14ac:dyDescent="0.15">
      <c r="B329" s="42" t="s">
        <v>118</v>
      </c>
      <c r="I329" s="72" t="s">
        <v>118</v>
      </c>
      <c r="P329" s="72">
        <v>0</v>
      </c>
      <c r="Q329" s="72">
        <v>0</v>
      </c>
      <c r="R329" s="72" t="s">
        <v>118</v>
      </c>
      <c r="S329" s="72">
        <v>0</v>
      </c>
      <c r="T329" s="47">
        <v>0</v>
      </c>
      <c r="U329" s="72">
        <v>0</v>
      </c>
      <c r="V329" s="72">
        <v>0</v>
      </c>
      <c r="W329" s="72">
        <v>0</v>
      </c>
      <c r="X329" s="72" t="s">
        <v>118</v>
      </c>
    </row>
    <row r="330" spans="2:24" x14ac:dyDescent="0.15">
      <c r="B330" s="42" t="s">
        <v>118</v>
      </c>
      <c r="I330" s="72" t="s">
        <v>118</v>
      </c>
      <c r="P330" s="72">
        <v>0</v>
      </c>
      <c r="Q330" s="72">
        <v>0</v>
      </c>
      <c r="R330" s="72" t="s">
        <v>118</v>
      </c>
      <c r="S330" s="72">
        <v>0</v>
      </c>
      <c r="T330" s="47">
        <v>0</v>
      </c>
      <c r="U330" s="72">
        <v>0</v>
      </c>
      <c r="V330" s="72">
        <v>0</v>
      </c>
      <c r="W330" s="72">
        <v>0</v>
      </c>
      <c r="X330" s="72" t="s">
        <v>118</v>
      </c>
    </row>
    <row r="331" spans="2:24" x14ac:dyDescent="0.15">
      <c r="B331" s="42" t="s">
        <v>118</v>
      </c>
      <c r="I331" s="72" t="s">
        <v>118</v>
      </c>
      <c r="P331" s="72">
        <v>0</v>
      </c>
      <c r="Q331" s="72">
        <v>0</v>
      </c>
      <c r="R331" s="72" t="s">
        <v>118</v>
      </c>
      <c r="S331" s="72">
        <v>0</v>
      </c>
      <c r="T331" s="47">
        <v>0</v>
      </c>
      <c r="U331" s="72">
        <v>0</v>
      </c>
      <c r="V331" s="72">
        <v>0</v>
      </c>
      <c r="W331" s="72">
        <v>0</v>
      </c>
      <c r="X331" s="72" t="s">
        <v>118</v>
      </c>
    </row>
    <row r="332" spans="2:24" x14ac:dyDescent="0.15">
      <c r="B332" s="42" t="s">
        <v>118</v>
      </c>
      <c r="I332" s="72" t="s">
        <v>118</v>
      </c>
      <c r="P332" s="72">
        <v>0</v>
      </c>
      <c r="Q332" s="72">
        <v>0</v>
      </c>
      <c r="R332" s="72" t="s">
        <v>118</v>
      </c>
      <c r="S332" s="72">
        <v>0</v>
      </c>
      <c r="T332" s="47">
        <v>0</v>
      </c>
      <c r="U332" s="72">
        <v>0</v>
      </c>
      <c r="V332" s="72">
        <v>0</v>
      </c>
      <c r="W332" s="72">
        <v>0</v>
      </c>
      <c r="X332" s="72" t="s">
        <v>118</v>
      </c>
    </row>
    <row r="333" spans="2:24" x14ac:dyDescent="0.15">
      <c r="B333" s="42" t="s">
        <v>118</v>
      </c>
      <c r="I333" s="72" t="s">
        <v>118</v>
      </c>
      <c r="P333" s="72">
        <v>0</v>
      </c>
      <c r="Q333" s="72">
        <v>0</v>
      </c>
      <c r="R333" s="72" t="s">
        <v>118</v>
      </c>
      <c r="S333" s="72">
        <v>0</v>
      </c>
      <c r="T333" s="47">
        <v>0</v>
      </c>
      <c r="U333" s="72">
        <v>0</v>
      </c>
      <c r="V333" s="72">
        <v>0</v>
      </c>
      <c r="W333" s="72">
        <v>0</v>
      </c>
      <c r="X333" s="72" t="s">
        <v>118</v>
      </c>
    </row>
    <row r="334" spans="2:24" x14ac:dyDescent="0.15">
      <c r="B334" s="42" t="s">
        <v>118</v>
      </c>
      <c r="I334" s="72" t="s">
        <v>118</v>
      </c>
      <c r="P334" s="72">
        <v>0</v>
      </c>
      <c r="Q334" s="72">
        <v>0</v>
      </c>
      <c r="R334" s="72" t="s">
        <v>118</v>
      </c>
      <c r="S334" s="72">
        <v>0</v>
      </c>
      <c r="T334" s="47">
        <v>0</v>
      </c>
      <c r="U334" s="72">
        <v>0</v>
      </c>
      <c r="V334" s="72">
        <v>0</v>
      </c>
      <c r="W334" s="72">
        <v>0</v>
      </c>
      <c r="X334" s="72" t="s">
        <v>118</v>
      </c>
    </row>
    <row r="335" spans="2:24" x14ac:dyDescent="0.15">
      <c r="B335" s="42" t="s">
        <v>118</v>
      </c>
      <c r="I335" s="72" t="s">
        <v>118</v>
      </c>
      <c r="P335" s="72">
        <v>0</v>
      </c>
      <c r="Q335" s="72">
        <v>0</v>
      </c>
      <c r="R335" s="72" t="s">
        <v>118</v>
      </c>
      <c r="S335" s="72">
        <v>0</v>
      </c>
      <c r="T335" s="47">
        <v>0</v>
      </c>
      <c r="U335" s="72">
        <v>0</v>
      </c>
      <c r="V335" s="72">
        <v>0</v>
      </c>
      <c r="W335" s="72">
        <v>0</v>
      </c>
      <c r="X335" s="72" t="s">
        <v>118</v>
      </c>
    </row>
    <row r="336" spans="2:24" x14ac:dyDescent="0.15">
      <c r="B336" s="42" t="s">
        <v>118</v>
      </c>
      <c r="I336" s="72" t="s">
        <v>118</v>
      </c>
      <c r="P336" s="72">
        <v>0</v>
      </c>
      <c r="Q336" s="72">
        <v>0</v>
      </c>
      <c r="R336" s="72" t="s">
        <v>118</v>
      </c>
      <c r="S336" s="72">
        <v>0</v>
      </c>
      <c r="T336" s="47">
        <v>0</v>
      </c>
      <c r="U336" s="72">
        <v>0</v>
      </c>
      <c r="V336" s="72">
        <v>0</v>
      </c>
      <c r="W336" s="72">
        <v>0</v>
      </c>
      <c r="X336" s="72" t="s">
        <v>118</v>
      </c>
    </row>
    <row r="337" spans="2:24" x14ac:dyDescent="0.15">
      <c r="B337" s="42" t="s">
        <v>118</v>
      </c>
      <c r="I337" s="72" t="s">
        <v>118</v>
      </c>
      <c r="P337" s="72">
        <v>0</v>
      </c>
      <c r="Q337" s="72">
        <v>0</v>
      </c>
      <c r="R337" s="72" t="s">
        <v>118</v>
      </c>
      <c r="S337" s="72">
        <v>0</v>
      </c>
      <c r="T337" s="47">
        <v>0</v>
      </c>
      <c r="U337" s="72">
        <v>0</v>
      </c>
      <c r="V337" s="72">
        <v>0</v>
      </c>
      <c r="W337" s="72">
        <v>0</v>
      </c>
      <c r="X337" s="72" t="s">
        <v>118</v>
      </c>
    </row>
    <row r="338" spans="2:24" x14ac:dyDescent="0.15">
      <c r="B338" s="42" t="s">
        <v>118</v>
      </c>
      <c r="I338" s="72" t="s">
        <v>118</v>
      </c>
      <c r="P338" s="72">
        <v>0</v>
      </c>
      <c r="Q338" s="72">
        <v>0</v>
      </c>
      <c r="R338" s="72" t="s">
        <v>118</v>
      </c>
      <c r="S338" s="72">
        <v>0</v>
      </c>
      <c r="T338" s="47">
        <v>0</v>
      </c>
      <c r="U338" s="72">
        <v>0</v>
      </c>
      <c r="V338" s="72">
        <v>0</v>
      </c>
      <c r="W338" s="72">
        <v>0</v>
      </c>
      <c r="X338" s="72" t="s">
        <v>118</v>
      </c>
    </row>
    <row r="339" spans="2:24" x14ac:dyDescent="0.15">
      <c r="B339" s="42" t="s">
        <v>118</v>
      </c>
      <c r="I339" s="72" t="s">
        <v>118</v>
      </c>
      <c r="P339" s="72">
        <v>0</v>
      </c>
      <c r="Q339" s="72">
        <v>0</v>
      </c>
      <c r="R339" s="72" t="s">
        <v>118</v>
      </c>
      <c r="S339" s="72">
        <v>0</v>
      </c>
      <c r="T339" s="47">
        <v>0</v>
      </c>
      <c r="U339" s="72">
        <v>0</v>
      </c>
      <c r="V339" s="72">
        <v>0</v>
      </c>
      <c r="W339" s="72">
        <v>0</v>
      </c>
      <c r="X339" s="72" t="s">
        <v>118</v>
      </c>
    </row>
    <row r="340" spans="2:24" x14ac:dyDescent="0.15">
      <c r="B340" s="42" t="s">
        <v>118</v>
      </c>
      <c r="I340" s="72" t="s">
        <v>118</v>
      </c>
      <c r="P340" s="72">
        <v>0</v>
      </c>
      <c r="Q340" s="72">
        <v>0</v>
      </c>
      <c r="R340" s="72" t="s">
        <v>118</v>
      </c>
      <c r="S340" s="72">
        <v>0</v>
      </c>
      <c r="T340" s="47">
        <v>0</v>
      </c>
      <c r="U340" s="72">
        <v>0</v>
      </c>
      <c r="V340" s="72">
        <v>0</v>
      </c>
      <c r="W340" s="72">
        <v>0</v>
      </c>
      <c r="X340" s="72" t="s">
        <v>118</v>
      </c>
    </row>
    <row r="341" spans="2:24" x14ac:dyDescent="0.15">
      <c r="B341" s="42" t="s">
        <v>118</v>
      </c>
      <c r="I341" s="72" t="s">
        <v>118</v>
      </c>
      <c r="P341" s="72">
        <v>0</v>
      </c>
      <c r="Q341" s="72">
        <v>0</v>
      </c>
      <c r="R341" s="72" t="s">
        <v>118</v>
      </c>
      <c r="S341" s="72">
        <v>0</v>
      </c>
      <c r="T341" s="47">
        <v>0</v>
      </c>
      <c r="U341" s="72">
        <v>0</v>
      </c>
      <c r="V341" s="72">
        <v>0</v>
      </c>
      <c r="W341" s="72">
        <v>0</v>
      </c>
      <c r="X341" s="72" t="s">
        <v>118</v>
      </c>
    </row>
    <row r="342" spans="2:24" x14ac:dyDescent="0.15">
      <c r="B342" s="42" t="s">
        <v>118</v>
      </c>
      <c r="I342" s="72" t="s">
        <v>118</v>
      </c>
      <c r="P342" s="72">
        <v>0</v>
      </c>
      <c r="Q342" s="72">
        <v>0</v>
      </c>
      <c r="R342" s="72" t="s">
        <v>118</v>
      </c>
      <c r="S342" s="72">
        <v>0</v>
      </c>
      <c r="T342" s="47">
        <v>0</v>
      </c>
      <c r="U342" s="72">
        <v>0</v>
      </c>
      <c r="V342" s="72">
        <v>0</v>
      </c>
      <c r="W342" s="72">
        <v>0</v>
      </c>
      <c r="X342" s="72" t="s">
        <v>118</v>
      </c>
    </row>
    <row r="343" spans="2:24" x14ac:dyDescent="0.15">
      <c r="B343" s="42" t="s">
        <v>118</v>
      </c>
      <c r="I343" s="72" t="s">
        <v>118</v>
      </c>
      <c r="P343" s="72">
        <v>0</v>
      </c>
      <c r="Q343" s="72">
        <v>0</v>
      </c>
      <c r="R343" s="72" t="s">
        <v>118</v>
      </c>
      <c r="S343" s="72">
        <v>0</v>
      </c>
      <c r="T343" s="47">
        <v>0</v>
      </c>
      <c r="U343" s="72">
        <v>0</v>
      </c>
      <c r="V343" s="72">
        <v>0</v>
      </c>
      <c r="W343" s="72">
        <v>0</v>
      </c>
      <c r="X343" s="72" t="s">
        <v>118</v>
      </c>
    </row>
    <row r="344" spans="2:24" x14ac:dyDescent="0.15">
      <c r="B344" s="42" t="s">
        <v>118</v>
      </c>
      <c r="I344" s="72" t="s">
        <v>118</v>
      </c>
      <c r="P344" s="72">
        <v>0</v>
      </c>
      <c r="Q344" s="72">
        <v>0</v>
      </c>
      <c r="R344" s="72" t="s">
        <v>118</v>
      </c>
      <c r="S344" s="72">
        <v>0</v>
      </c>
      <c r="T344" s="47">
        <v>0</v>
      </c>
      <c r="U344" s="72">
        <v>0</v>
      </c>
      <c r="V344" s="72">
        <v>0</v>
      </c>
      <c r="W344" s="72">
        <v>0</v>
      </c>
      <c r="X344" s="72" t="s">
        <v>118</v>
      </c>
    </row>
    <row r="345" spans="2:24" x14ac:dyDescent="0.15">
      <c r="B345" s="42" t="s">
        <v>118</v>
      </c>
      <c r="I345" s="72" t="s">
        <v>118</v>
      </c>
      <c r="P345" s="72">
        <v>0</v>
      </c>
      <c r="Q345" s="72">
        <v>0</v>
      </c>
      <c r="R345" s="72" t="s">
        <v>118</v>
      </c>
      <c r="S345" s="72">
        <v>0</v>
      </c>
      <c r="T345" s="47">
        <v>0</v>
      </c>
      <c r="U345" s="72">
        <v>0</v>
      </c>
      <c r="V345" s="72">
        <v>0</v>
      </c>
      <c r="W345" s="72">
        <v>0</v>
      </c>
      <c r="X345" s="72" t="s">
        <v>118</v>
      </c>
    </row>
    <row r="346" spans="2:24" x14ac:dyDescent="0.15">
      <c r="B346" s="42" t="s">
        <v>118</v>
      </c>
      <c r="I346" s="72" t="s">
        <v>118</v>
      </c>
      <c r="P346" s="72">
        <v>0</v>
      </c>
      <c r="Q346" s="72">
        <v>0</v>
      </c>
      <c r="R346" s="72" t="s">
        <v>118</v>
      </c>
      <c r="S346" s="72">
        <v>0</v>
      </c>
      <c r="T346" s="47">
        <v>0</v>
      </c>
      <c r="U346" s="72">
        <v>0</v>
      </c>
      <c r="V346" s="72">
        <v>0</v>
      </c>
      <c r="W346" s="72">
        <v>0</v>
      </c>
      <c r="X346" s="72" t="s">
        <v>118</v>
      </c>
    </row>
    <row r="347" spans="2:24" x14ac:dyDescent="0.15">
      <c r="B347" s="42" t="s">
        <v>118</v>
      </c>
      <c r="I347" s="72" t="s">
        <v>118</v>
      </c>
      <c r="P347" s="72">
        <v>0</v>
      </c>
      <c r="Q347" s="72">
        <v>0</v>
      </c>
      <c r="R347" s="72" t="s">
        <v>118</v>
      </c>
      <c r="S347" s="72">
        <v>0</v>
      </c>
      <c r="T347" s="47">
        <v>0</v>
      </c>
      <c r="U347" s="72">
        <v>0</v>
      </c>
      <c r="V347" s="72">
        <v>0</v>
      </c>
      <c r="W347" s="72">
        <v>0</v>
      </c>
      <c r="X347" s="72" t="s">
        <v>118</v>
      </c>
    </row>
    <row r="348" spans="2:24" x14ac:dyDescent="0.15">
      <c r="B348" s="42" t="s">
        <v>118</v>
      </c>
      <c r="I348" s="72" t="s">
        <v>118</v>
      </c>
      <c r="P348" s="72">
        <v>0</v>
      </c>
      <c r="Q348" s="72">
        <v>0</v>
      </c>
      <c r="R348" s="72" t="s">
        <v>118</v>
      </c>
      <c r="S348" s="72">
        <v>0</v>
      </c>
      <c r="T348" s="47">
        <v>0</v>
      </c>
      <c r="U348" s="72">
        <v>0</v>
      </c>
      <c r="V348" s="72">
        <v>0</v>
      </c>
      <c r="W348" s="72">
        <v>0</v>
      </c>
      <c r="X348" s="72" t="s">
        <v>118</v>
      </c>
    </row>
    <row r="349" spans="2:24" x14ac:dyDescent="0.15">
      <c r="B349" s="42" t="s">
        <v>118</v>
      </c>
      <c r="I349" s="72" t="s">
        <v>118</v>
      </c>
      <c r="P349" s="72">
        <v>0</v>
      </c>
      <c r="Q349" s="72">
        <v>0</v>
      </c>
      <c r="R349" s="72" t="s">
        <v>118</v>
      </c>
      <c r="S349" s="72">
        <v>0</v>
      </c>
      <c r="T349" s="47">
        <v>0</v>
      </c>
      <c r="U349" s="72">
        <v>0</v>
      </c>
      <c r="V349" s="72">
        <v>0</v>
      </c>
      <c r="W349" s="72">
        <v>0</v>
      </c>
      <c r="X349" s="72" t="s">
        <v>118</v>
      </c>
    </row>
    <row r="350" spans="2:24" x14ac:dyDescent="0.15">
      <c r="B350" s="42" t="s">
        <v>118</v>
      </c>
      <c r="I350" s="72" t="s">
        <v>118</v>
      </c>
      <c r="P350" s="72">
        <v>0</v>
      </c>
      <c r="Q350" s="72">
        <v>0</v>
      </c>
      <c r="R350" s="72" t="s">
        <v>118</v>
      </c>
      <c r="S350" s="72">
        <v>0</v>
      </c>
      <c r="T350" s="47">
        <v>0</v>
      </c>
      <c r="U350" s="72">
        <v>0</v>
      </c>
      <c r="V350" s="72">
        <v>0</v>
      </c>
      <c r="W350" s="72">
        <v>0</v>
      </c>
      <c r="X350" s="72" t="s">
        <v>118</v>
      </c>
    </row>
    <row r="351" spans="2:24" x14ac:dyDescent="0.15">
      <c r="B351" s="42" t="s">
        <v>118</v>
      </c>
      <c r="I351" s="72" t="s">
        <v>118</v>
      </c>
      <c r="P351" s="72">
        <v>0</v>
      </c>
      <c r="Q351" s="72">
        <v>0</v>
      </c>
      <c r="R351" s="72" t="s">
        <v>118</v>
      </c>
      <c r="S351" s="72">
        <v>0</v>
      </c>
      <c r="T351" s="47">
        <v>0</v>
      </c>
      <c r="U351" s="72">
        <v>0</v>
      </c>
      <c r="V351" s="72">
        <v>0</v>
      </c>
      <c r="W351" s="72">
        <v>0</v>
      </c>
      <c r="X351" s="72" t="s">
        <v>118</v>
      </c>
    </row>
    <row r="352" spans="2:24" x14ac:dyDescent="0.15">
      <c r="B352" s="42" t="s">
        <v>118</v>
      </c>
      <c r="I352" s="72" t="s">
        <v>118</v>
      </c>
      <c r="P352" s="72">
        <v>0</v>
      </c>
      <c r="Q352" s="72">
        <v>0</v>
      </c>
      <c r="R352" s="72" t="s">
        <v>118</v>
      </c>
      <c r="S352" s="72">
        <v>0</v>
      </c>
      <c r="T352" s="47">
        <v>0</v>
      </c>
      <c r="U352" s="72">
        <v>0</v>
      </c>
      <c r="V352" s="72">
        <v>0</v>
      </c>
      <c r="W352" s="72">
        <v>0</v>
      </c>
      <c r="X352" s="72" t="s">
        <v>118</v>
      </c>
    </row>
    <row r="353" spans="2:24" x14ac:dyDescent="0.15">
      <c r="B353" s="42" t="s">
        <v>118</v>
      </c>
      <c r="I353" s="72" t="s">
        <v>118</v>
      </c>
      <c r="P353" s="72">
        <v>0</v>
      </c>
      <c r="Q353" s="72">
        <v>0</v>
      </c>
      <c r="R353" s="72" t="s">
        <v>118</v>
      </c>
      <c r="S353" s="72">
        <v>0</v>
      </c>
      <c r="T353" s="47">
        <v>0</v>
      </c>
      <c r="U353" s="72">
        <v>0</v>
      </c>
      <c r="V353" s="72">
        <v>0</v>
      </c>
      <c r="W353" s="72">
        <v>0</v>
      </c>
      <c r="X353" s="72" t="s">
        <v>118</v>
      </c>
    </row>
    <row r="354" spans="2:24" x14ac:dyDescent="0.15">
      <c r="B354" s="42" t="s">
        <v>118</v>
      </c>
      <c r="I354" s="72" t="s">
        <v>118</v>
      </c>
      <c r="P354" s="72">
        <v>0</v>
      </c>
      <c r="Q354" s="72">
        <v>0</v>
      </c>
      <c r="R354" s="72" t="s">
        <v>118</v>
      </c>
      <c r="S354" s="72">
        <v>0</v>
      </c>
      <c r="T354" s="47">
        <v>0</v>
      </c>
      <c r="U354" s="72">
        <v>0</v>
      </c>
      <c r="V354" s="72">
        <v>0</v>
      </c>
      <c r="W354" s="72">
        <v>0</v>
      </c>
      <c r="X354" s="72" t="s">
        <v>118</v>
      </c>
    </row>
    <row r="355" spans="2:24" x14ac:dyDescent="0.15">
      <c r="B355" s="42" t="s">
        <v>118</v>
      </c>
      <c r="I355" s="72" t="s">
        <v>118</v>
      </c>
      <c r="P355" s="72">
        <v>0</v>
      </c>
      <c r="Q355" s="72">
        <v>0</v>
      </c>
      <c r="R355" s="72" t="s">
        <v>118</v>
      </c>
      <c r="S355" s="72">
        <v>0</v>
      </c>
      <c r="T355" s="47">
        <v>0</v>
      </c>
      <c r="U355" s="72">
        <v>0</v>
      </c>
      <c r="V355" s="72">
        <v>0</v>
      </c>
      <c r="W355" s="72">
        <v>0</v>
      </c>
      <c r="X355" s="72" t="s">
        <v>118</v>
      </c>
    </row>
    <row r="356" spans="2:24" x14ac:dyDescent="0.15">
      <c r="B356" s="42" t="s">
        <v>118</v>
      </c>
      <c r="I356" s="72" t="s">
        <v>118</v>
      </c>
      <c r="P356" s="72">
        <v>0</v>
      </c>
      <c r="Q356" s="72">
        <v>0</v>
      </c>
      <c r="R356" s="72" t="s">
        <v>118</v>
      </c>
      <c r="S356" s="72">
        <v>0</v>
      </c>
      <c r="T356" s="47">
        <v>0</v>
      </c>
      <c r="U356" s="72">
        <v>0</v>
      </c>
      <c r="V356" s="72">
        <v>0</v>
      </c>
      <c r="W356" s="72">
        <v>0</v>
      </c>
      <c r="X356" s="72" t="s">
        <v>118</v>
      </c>
    </row>
    <row r="357" spans="2:24" x14ac:dyDescent="0.15">
      <c r="B357" s="42" t="s">
        <v>118</v>
      </c>
      <c r="I357" s="72" t="s">
        <v>118</v>
      </c>
      <c r="P357" s="72">
        <v>0</v>
      </c>
      <c r="Q357" s="72">
        <v>0</v>
      </c>
      <c r="R357" s="72" t="s">
        <v>118</v>
      </c>
      <c r="S357" s="72">
        <v>0</v>
      </c>
      <c r="T357" s="47">
        <v>0</v>
      </c>
      <c r="U357" s="72">
        <v>0</v>
      </c>
      <c r="V357" s="72">
        <v>0</v>
      </c>
      <c r="W357" s="72">
        <v>0</v>
      </c>
      <c r="X357" s="72" t="s">
        <v>118</v>
      </c>
    </row>
    <row r="358" spans="2:24" x14ac:dyDescent="0.15">
      <c r="B358" s="42" t="s">
        <v>118</v>
      </c>
      <c r="I358" s="72" t="s">
        <v>118</v>
      </c>
      <c r="P358" s="72">
        <v>0</v>
      </c>
      <c r="Q358" s="72">
        <v>0</v>
      </c>
      <c r="R358" s="72" t="s">
        <v>118</v>
      </c>
      <c r="S358" s="72">
        <v>0</v>
      </c>
      <c r="T358" s="47">
        <v>0</v>
      </c>
      <c r="U358" s="72">
        <v>0</v>
      </c>
      <c r="V358" s="72">
        <v>0</v>
      </c>
      <c r="W358" s="72">
        <v>0</v>
      </c>
      <c r="X358" s="72" t="s">
        <v>118</v>
      </c>
    </row>
    <row r="359" spans="2:24" x14ac:dyDescent="0.15">
      <c r="B359" s="42" t="s">
        <v>118</v>
      </c>
      <c r="I359" s="72" t="s">
        <v>118</v>
      </c>
      <c r="P359" s="72">
        <v>0</v>
      </c>
      <c r="Q359" s="72">
        <v>0</v>
      </c>
      <c r="R359" s="72" t="s">
        <v>118</v>
      </c>
      <c r="S359" s="72">
        <v>0</v>
      </c>
      <c r="T359" s="47">
        <v>0</v>
      </c>
      <c r="U359" s="72">
        <v>0</v>
      </c>
      <c r="V359" s="72">
        <v>0</v>
      </c>
      <c r="W359" s="72">
        <v>0</v>
      </c>
      <c r="X359" s="72" t="s">
        <v>118</v>
      </c>
    </row>
    <row r="360" spans="2:24" x14ac:dyDescent="0.15">
      <c r="B360" s="42" t="s">
        <v>118</v>
      </c>
      <c r="I360" s="72" t="s">
        <v>118</v>
      </c>
      <c r="P360" s="72">
        <v>0</v>
      </c>
      <c r="Q360" s="72">
        <v>0</v>
      </c>
      <c r="R360" s="72" t="s">
        <v>118</v>
      </c>
      <c r="S360" s="72">
        <v>0</v>
      </c>
      <c r="T360" s="47">
        <v>0</v>
      </c>
      <c r="U360" s="72">
        <v>0</v>
      </c>
      <c r="V360" s="72">
        <v>0</v>
      </c>
      <c r="W360" s="72">
        <v>0</v>
      </c>
      <c r="X360" s="72" t="s">
        <v>118</v>
      </c>
    </row>
    <row r="361" spans="2:24" x14ac:dyDescent="0.15">
      <c r="B361" s="42" t="s">
        <v>118</v>
      </c>
      <c r="I361" s="72" t="s">
        <v>118</v>
      </c>
      <c r="P361" s="72">
        <v>0</v>
      </c>
      <c r="Q361" s="72">
        <v>0</v>
      </c>
      <c r="R361" s="72" t="s">
        <v>118</v>
      </c>
      <c r="S361" s="72">
        <v>0</v>
      </c>
      <c r="T361" s="47">
        <v>0</v>
      </c>
      <c r="U361" s="72">
        <v>0</v>
      </c>
      <c r="V361" s="72">
        <v>0</v>
      </c>
      <c r="W361" s="72">
        <v>0</v>
      </c>
      <c r="X361" s="72" t="s">
        <v>118</v>
      </c>
    </row>
    <row r="362" spans="2:24" x14ac:dyDescent="0.15">
      <c r="B362" s="42" t="s">
        <v>118</v>
      </c>
      <c r="I362" s="72" t="s">
        <v>118</v>
      </c>
      <c r="P362" s="72">
        <v>0</v>
      </c>
      <c r="Q362" s="72">
        <v>0</v>
      </c>
      <c r="R362" s="72" t="s">
        <v>118</v>
      </c>
      <c r="S362" s="72">
        <v>0</v>
      </c>
      <c r="T362" s="47">
        <v>0</v>
      </c>
      <c r="U362" s="72">
        <v>0</v>
      </c>
      <c r="V362" s="72">
        <v>0</v>
      </c>
      <c r="W362" s="72">
        <v>0</v>
      </c>
      <c r="X362" s="72" t="s">
        <v>118</v>
      </c>
    </row>
    <row r="363" spans="2:24" x14ac:dyDescent="0.15">
      <c r="B363" s="42" t="s">
        <v>118</v>
      </c>
      <c r="I363" s="72" t="s">
        <v>118</v>
      </c>
      <c r="P363" s="72">
        <v>0</v>
      </c>
      <c r="Q363" s="72">
        <v>0</v>
      </c>
      <c r="R363" s="72" t="s">
        <v>118</v>
      </c>
      <c r="S363" s="72">
        <v>0</v>
      </c>
      <c r="T363" s="47">
        <v>0</v>
      </c>
      <c r="U363" s="72">
        <v>0</v>
      </c>
      <c r="V363" s="72">
        <v>0</v>
      </c>
      <c r="W363" s="72">
        <v>0</v>
      </c>
      <c r="X363" s="72" t="s">
        <v>118</v>
      </c>
    </row>
    <row r="364" spans="2:24" x14ac:dyDescent="0.15">
      <c r="B364" s="42" t="s">
        <v>118</v>
      </c>
      <c r="I364" s="72" t="s">
        <v>118</v>
      </c>
      <c r="P364" s="72">
        <v>0</v>
      </c>
      <c r="Q364" s="72">
        <v>0</v>
      </c>
      <c r="R364" s="72" t="s">
        <v>118</v>
      </c>
      <c r="S364" s="72">
        <v>0</v>
      </c>
      <c r="T364" s="47">
        <v>0</v>
      </c>
      <c r="U364" s="72">
        <v>0</v>
      </c>
      <c r="V364" s="72">
        <v>0</v>
      </c>
      <c r="W364" s="72">
        <v>0</v>
      </c>
      <c r="X364" s="72" t="s">
        <v>118</v>
      </c>
    </row>
    <row r="365" spans="2:24" x14ac:dyDescent="0.15">
      <c r="B365" s="42" t="s">
        <v>118</v>
      </c>
      <c r="I365" s="72" t="s">
        <v>118</v>
      </c>
      <c r="P365" s="72">
        <v>0</v>
      </c>
      <c r="Q365" s="72">
        <v>0</v>
      </c>
      <c r="R365" s="72" t="s">
        <v>118</v>
      </c>
      <c r="S365" s="72">
        <v>0</v>
      </c>
      <c r="T365" s="47">
        <v>0</v>
      </c>
      <c r="U365" s="72">
        <v>0</v>
      </c>
      <c r="V365" s="72">
        <v>0</v>
      </c>
      <c r="W365" s="72">
        <v>0</v>
      </c>
      <c r="X365" s="72" t="s">
        <v>118</v>
      </c>
    </row>
    <row r="366" spans="2:24" x14ac:dyDescent="0.15">
      <c r="B366" s="42" t="s">
        <v>118</v>
      </c>
      <c r="I366" s="72" t="s">
        <v>118</v>
      </c>
      <c r="P366" s="72">
        <v>0</v>
      </c>
      <c r="Q366" s="72">
        <v>0</v>
      </c>
      <c r="R366" s="72" t="s">
        <v>118</v>
      </c>
      <c r="S366" s="72">
        <v>0</v>
      </c>
      <c r="T366" s="47">
        <v>0</v>
      </c>
      <c r="U366" s="72">
        <v>0</v>
      </c>
      <c r="V366" s="72">
        <v>0</v>
      </c>
      <c r="W366" s="72">
        <v>0</v>
      </c>
      <c r="X366" s="72" t="s">
        <v>118</v>
      </c>
    </row>
    <row r="367" spans="2:24" x14ac:dyDescent="0.15">
      <c r="B367" s="42" t="s">
        <v>118</v>
      </c>
      <c r="I367" s="72" t="s">
        <v>118</v>
      </c>
      <c r="P367" s="72">
        <v>0</v>
      </c>
      <c r="Q367" s="72">
        <v>0</v>
      </c>
      <c r="R367" s="72" t="s">
        <v>118</v>
      </c>
      <c r="S367" s="72">
        <v>0</v>
      </c>
      <c r="T367" s="47">
        <v>0</v>
      </c>
      <c r="U367" s="72">
        <v>0</v>
      </c>
      <c r="V367" s="72">
        <v>0</v>
      </c>
      <c r="W367" s="72">
        <v>0</v>
      </c>
      <c r="X367" s="72" t="s">
        <v>118</v>
      </c>
    </row>
    <row r="368" spans="2:24" x14ac:dyDescent="0.15">
      <c r="B368" s="42" t="s">
        <v>118</v>
      </c>
      <c r="I368" s="72" t="s">
        <v>118</v>
      </c>
      <c r="P368" s="72">
        <v>0</v>
      </c>
      <c r="Q368" s="72">
        <v>0</v>
      </c>
      <c r="R368" s="72" t="s">
        <v>118</v>
      </c>
      <c r="S368" s="72">
        <v>0</v>
      </c>
      <c r="T368" s="47">
        <v>0</v>
      </c>
      <c r="U368" s="72">
        <v>0</v>
      </c>
      <c r="V368" s="72">
        <v>0</v>
      </c>
      <c r="W368" s="72">
        <v>0</v>
      </c>
      <c r="X368" s="72" t="s">
        <v>118</v>
      </c>
    </row>
    <row r="369" spans="2:24" x14ac:dyDescent="0.15">
      <c r="B369" s="42" t="s">
        <v>118</v>
      </c>
      <c r="I369" s="72" t="s">
        <v>118</v>
      </c>
      <c r="P369" s="72">
        <v>0</v>
      </c>
      <c r="Q369" s="72">
        <v>0</v>
      </c>
      <c r="R369" s="72" t="s">
        <v>118</v>
      </c>
      <c r="S369" s="72">
        <v>0</v>
      </c>
      <c r="T369" s="47">
        <v>0</v>
      </c>
      <c r="U369" s="72">
        <v>0</v>
      </c>
      <c r="V369" s="72">
        <v>0</v>
      </c>
      <c r="W369" s="72">
        <v>0</v>
      </c>
      <c r="X369" s="72" t="s">
        <v>118</v>
      </c>
    </row>
    <row r="370" spans="2:24" x14ac:dyDescent="0.15">
      <c r="B370" s="42" t="s">
        <v>118</v>
      </c>
      <c r="I370" s="72" t="s">
        <v>118</v>
      </c>
      <c r="P370" s="72">
        <v>0</v>
      </c>
      <c r="Q370" s="72">
        <v>0</v>
      </c>
      <c r="R370" s="72" t="s">
        <v>118</v>
      </c>
      <c r="S370" s="72">
        <v>0</v>
      </c>
      <c r="T370" s="47">
        <v>0</v>
      </c>
      <c r="U370" s="72">
        <v>0</v>
      </c>
      <c r="V370" s="72">
        <v>0</v>
      </c>
      <c r="W370" s="72">
        <v>0</v>
      </c>
      <c r="X370" s="72" t="s">
        <v>118</v>
      </c>
    </row>
    <row r="371" spans="2:24" x14ac:dyDescent="0.15">
      <c r="B371" s="42" t="s">
        <v>118</v>
      </c>
      <c r="I371" s="72" t="s">
        <v>118</v>
      </c>
      <c r="P371" s="72">
        <v>0</v>
      </c>
      <c r="Q371" s="72">
        <v>0</v>
      </c>
      <c r="R371" s="72" t="s">
        <v>118</v>
      </c>
      <c r="S371" s="72">
        <v>0</v>
      </c>
      <c r="T371" s="47">
        <v>0</v>
      </c>
      <c r="U371" s="72">
        <v>0</v>
      </c>
      <c r="V371" s="72">
        <v>0</v>
      </c>
      <c r="W371" s="72">
        <v>0</v>
      </c>
      <c r="X371" s="72" t="s">
        <v>118</v>
      </c>
    </row>
    <row r="372" spans="2:24" x14ac:dyDescent="0.15">
      <c r="B372" s="42" t="s">
        <v>118</v>
      </c>
      <c r="I372" s="72" t="s">
        <v>118</v>
      </c>
      <c r="P372" s="72">
        <v>0</v>
      </c>
      <c r="Q372" s="72">
        <v>0</v>
      </c>
      <c r="R372" s="72" t="s">
        <v>118</v>
      </c>
      <c r="S372" s="72">
        <v>0</v>
      </c>
      <c r="T372" s="47">
        <v>0</v>
      </c>
      <c r="U372" s="72">
        <v>0</v>
      </c>
      <c r="V372" s="72">
        <v>0</v>
      </c>
      <c r="W372" s="72">
        <v>0</v>
      </c>
      <c r="X372" s="72" t="s">
        <v>118</v>
      </c>
    </row>
    <row r="373" spans="2:24" x14ac:dyDescent="0.15">
      <c r="B373" s="42" t="s">
        <v>118</v>
      </c>
      <c r="I373" s="72" t="s">
        <v>118</v>
      </c>
      <c r="P373" s="72">
        <v>0</v>
      </c>
      <c r="Q373" s="72">
        <v>0</v>
      </c>
      <c r="R373" s="72" t="s">
        <v>118</v>
      </c>
      <c r="S373" s="72">
        <v>0</v>
      </c>
      <c r="T373" s="47">
        <v>0</v>
      </c>
      <c r="U373" s="72">
        <v>0</v>
      </c>
      <c r="V373" s="72">
        <v>0</v>
      </c>
      <c r="W373" s="72">
        <v>0</v>
      </c>
      <c r="X373" s="72" t="s">
        <v>118</v>
      </c>
    </row>
    <row r="374" spans="2:24" x14ac:dyDescent="0.15">
      <c r="B374" s="42" t="s">
        <v>118</v>
      </c>
      <c r="I374" s="72" t="s">
        <v>118</v>
      </c>
      <c r="P374" s="72">
        <v>0</v>
      </c>
      <c r="Q374" s="72">
        <v>0</v>
      </c>
      <c r="R374" s="72" t="s">
        <v>118</v>
      </c>
      <c r="S374" s="72">
        <v>0</v>
      </c>
      <c r="T374" s="47">
        <v>0</v>
      </c>
      <c r="U374" s="72">
        <v>0</v>
      </c>
      <c r="V374" s="72">
        <v>0</v>
      </c>
      <c r="W374" s="72">
        <v>0</v>
      </c>
      <c r="X374" s="72" t="s">
        <v>118</v>
      </c>
    </row>
    <row r="375" spans="2:24" x14ac:dyDescent="0.15">
      <c r="B375" s="42" t="s">
        <v>118</v>
      </c>
      <c r="I375" s="72" t="s">
        <v>118</v>
      </c>
      <c r="P375" s="72">
        <v>0</v>
      </c>
      <c r="Q375" s="72">
        <v>0</v>
      </c>
      <c r="R375" s="72" t="s">
        <v>118</v>
      </c>
      <c r="S375" s="72">
        <v>0</v>
      </c>
      <c r="T375" s="47">
        <v>0</v>
      </c>
      <c r="U375" s="72">
        <v>0</v>
      </c>
      <c r="V375" s="72">
        <v>0</v>
      </c>
      <c r="W375" s="72">
        <v>0</v>
      </c>
      <c r="X375" s="72" t="s">
        <v>118</v>
      </c>
    </row>
    <row r="376" spans="2:24" x14ac:dyDescent="0.15">
      <c r="B376" s="42" t="s">
        <v>118</v>
      </c>
      <c r="I376" s="72" t="s">
        <v>118</v>
      </c>
      <c r="P376" s="72">
        <v>0</v>
      </c>
      <c r="Q376" s="72">
        <v>0</v>
      </c>
      <c r="R376" s="72" t="s">
        <v>118</v>
      </c>
      <c r="S376" s="72">
        <v>0</v>
      </c>
      <c r="T376" s="47">
        <v>0</v>
      </c>
      <c r="U376" s="72">
        <v>0</v>
      </c>
      <c r="V376" s="72">
        <v>0</v>
      </c>
      <c r="W376" s="72">
        <v>0</v>
      </c>
      <c r="X376" s="72" t="s">
        <v>118</v>
      </c>
    </row>
    <row r="377" spans="2:24" x14ac:dyDescent="0.15">
      <c r="B377" s="42" t="s">
        <v>118</v>
      </c>
      <c r="I377" s="72" t="s">
        <v>118</v>
      </c>
      <c r="P377" s="72">
        <v>0</v>
      </c>
      <c r="Q377" s="72">
        <v>0</v>
      </c>
      <c r="R377" s="72" t="s">
        <v>118</v>
      </c>
      <c r="S377" s="72">
        <v>0</v>
      </c>
      <c r="T377" s="47">
        <v>0</v>
      </c>
      <c r="U377" s="72">
        <v>0</v>
      </c>
      <c r="V377" s="72">
        <v>0</v>
      </c>
      <c r="W377" s="72">
        <v>0</v>
      </c>
      <c r="X377" s="72" t="s">
        <v>118</v>
      </c>
    </row>
    <row r="378" spans="2:24" x14ac:dyDescent="0.15">
      <c r="B378" s="42" t="s">
        <v>118</v>
      </c>
      <c r="I378" s="72" t="s">
        <v>118</v>
      </c>
      <c r="P378" s="72">
        <v>0</v>
      </c>
      <c r="Q378" s="72">
        <v>0</v>
      </c>
      <c r="R378" s="72" t="s">
        <v>118</v>
      </c>
      <c r="S378" s="72">
        <v>0</v>
      </c>
      <c r="T378" s="47">
        <v>0</v>
      </c>
      <c r="U378" s="72">
        <v>0</v>
      </c>
      <c r="V378" s="72">
        <v>0</v>
      </c>
      <c r="W378" s="72">
        <v>0</v>
      </c>
      <c r="X378" s="72" t="s">
        <v>118</v>
      </c>
    </row>
    <row r="379" spans="2:24" x14ac:dyDescent="0.15">
      <c r="B379" s="42" t="s">
        <v>118</v>
      </c>
      <c r="I379" s="72" t="s">
        <v>118</v>
      </c>
      <c r="P379" s="72">
        <v>0</v>
      </c>
      <c r="Q379" s="72">
        <v>0</v>
      </c>
      <c r="R379" s="72" t="s">
        <v>118</v>
      </c>
      <c r="S379" s="72">
        <v>0</v>
      </c>
      <c r="T379" s="47">
        <v>0</v>
      </c>
      <c r="U379" s="72">
        <v>0</v>
      </c>
      <c r="V379" s="72">
        <v>0</v>
      </c>
      <c r="W379" s="72">
        <v>0</v>
      </c>
      <c r="X379" s="72" t="s">
        <v>118</v>
      </c>
    </row>
    <row r="380" spans="2:24" x14ac:dyDescent="0.15">
      <c r="B380" s="42" t="s">
        <v>118</v>
      </c>
      <c r="I380" s="72" t="s">
        <v>118</v>
      </c>
      <c r="P380" s="72">
        <v>0</v>
      </c>
      <c r="Q380" s="72">
        <v>0</v>
      </c>
      <c r="R380" s="72" t="s">
        <v>118</v>
      </c>
      <c r="S380" s="72">
        <v>0</v>
      </c>
      <c r="T380" s="47">
        <v>0</v>
      </c>
      <c r="U380" s="72">
        <v>0</v>
      </c>
      <c r="V380" s="72">
        <v>0</v>
      </c>
      <c r="W380" s="72">
        <v>0</v>
      </c>
      <c r="X380" s="72" t="s">
        <v>118</v>
      </c>
    </row>
    <row r="381" spans="2:24" x14ac:dyDescent="0.15">
      <c r="B381" s="42" t="s">
        <v>118</v>
      </c>
      <c r="I381" s="72" t="s">
        <v>118</v>
      </c>
      <c r="P381" s="72">
        <v>0</v>
      </c>
      <c r="Q381" s="72">
        <v>0</v>
      </c>
      <c r="R381" s="72" t="s">
        <v>118</v>
      </c>
      <c r="S381" s="72">
        <v>0</v>
      </c>
      <c r="T381" s="47">
        <v>0</v>
      </c>
      <c r="U381" s="72">
        <v>0</v>
      </c>
      <c r="V381" s="72">
        <v>0</v>
      </c>
      <c r="W381" s="72">
        <v>0</v>
      </c>
      <c r="X381" s="72" t="s">
        <v>118</v>
      </c>
    </row>
    <row r="382" spans="2:24" x14ac:dyDescent="0.15">
      <c r="B382" s="42" t="s">
        <v>118</v>
      </c>
      <c r="I382" s="72" t="s">
        <v>118</v>
      </c>
      <c r="P382" s="72">
        <v>0</v>
      </c>
      <c r="Q382" s="72">
        <v>0</v>
      </c>
      <c r="R382" s="72" t="s">
        <v>118</v>
      </c>
      <c r="S382" s="72">
        <v>0</v>
      </c>
      <c r="T382" s="47">
        <v>0</v>
      </c>
      <c r="U382" s="72">
        <v>0</v>
      </c>
      <c r="V382" s="72">
        <v>0</v>
      </c>
      <c r="W382" s="72">
        <v>0</v>
      </c>
      <c r="X382" s="72" t="s">
        <v>118</v>
      </c>
    </row>
    <row r="383" spans="2:24" x14ac:dyDescent="0.15">
      <c r="B383" s="42" t="s">
        <v>118</v>
      </c>
      <c r="I383" s="72" t="s">
        <v>118</v>
      </c>
      <c r="P383" s="72">
        <v>0</v>
      </c>
      <c r="Q383" s="72">
        <v>0</v>
      </c>
      <c r="R383" s="72" t="s">
        <v>118</v>
      </c>
      <c r="S383" s="72">
        <v>0</v>
      </c>
      <c r="T383" s="47">
        <v>0</v>
      </c>
      <c r="U383" s="72">
        <v>0</v>
      </c>
      <c r="V383" s="72">
        <v>0</v>
      </c>
      <c r="W383" s="72">
        <v>0</v>
      </c>
      <c r="X383" s="72" t="s">
        <v>118</v>
      </c>
    </row>
    <row r="384" spans="2:24" x14ac:dyDescent="0.15">
      <c r="B384" s="42" t="s">
        <v>118</v>
      </c>
      <c r="I384" s="72" t="s">
        <v>118</v>
      </c>
      <c r="P384" s="72">
        <v>0</v>
      </c>
      <c r="Q384" s="72">
        <v>0</v>
      </c>
      <c r="R384" s="72" t="s">
        <v>118</v>
      </c>
      <c r="S384" s="72">
        <v>0</v>
      </c>
      <c r="T384" s="47">
        <v>0</v>
      </c>
      <c r="U384" s="72">
        <v>0</v>
      </c>
      <c r="V384" s="72">
        <v>0</v>
      </c>
      <c r="W384" s="72">
        <v>0</v>
      </c>
      <c r="X384" s="72" t="s">
        <v>118</v>
      </c>
    </row>
    <row r="385" spans="2:24" x14ac:dyDescent="0.15">
      <c r="B385" s="42" t="s">
        <v>118</v>
      </c>
      <c r="I385" s="72" t="s">
        <v>118</v>
      </c>
      <c r="P385" s="72">
        <v>0</v>
      </c>
      <c r="Q385" s="72">
        <v>0</v>
      </c>
      <c r="R385" s="72" t="s">
        <v>118</v>
      </c>
      <c r="S385" s="72">
        <v>0</v>
      </c>
      <c r="T385" s="47">
        <v>0</v>
      </c>
      <c r="U385" s="72">
        <v>0</v>
      </c>
      <c r="V385" s="72">
        <v>0</v>
      </c>
      <c r="W385" s="72">
        <v>0</v>
      </c>
      <c r="X385" s="72" t="s">
        <v>118</v>
      </c>
    </row>
    <row r="386" spans="2:24" x14ac:dyDescent="0.15">
      <c r="B386" s="42" t="s">
        <v>118</v>
      </c>
      <c r="I386" s="72" t="s">
        <v>118</v>
      </c>
      <c r="P386" s="72">
        <v>0</v>
      </c>
      <c r="Q386" s="72">
        <v>0</v>
      </c>
      <c r="R386" s="72" t="s">
        <v>118</v>
      </c>
      <c r="S386" s="72">
        <v>0</v>
      </c>
      <c r="T386" s="47">
        <v>0</v>
      </c>
      <c r="U386" s="72">
        <v>0</v>
      </c>
      <c r="V386" s="72">
        <v>0</v>
      </c>
      <c r="W386" s="72">
        <v>0</v>
      </c>
      <c r="X386" s="72" t="s">
        <v>118</v>
      </c>
    </row>
    <row r="387" spans="2:24" x14ac:dyDescent="0.15">
      <c r="B387" s="42" t="s">
        <v>118</v>
      </c>
      <c r="I387" s="72" t="s">
        <v>118</v>
      </c>
      <c r="P387" s="72">
        <v>0</v>
      </c>
      <c r="Q387" s="72">
        <v>0</v>
      </c>
      <c r="R387" s="72" t="s">
        <v>118</v>
      </c>
      <c r="S387" s="72">
        <v>0</v>
      </c>
      <c r="T387" s="47">
        <v>0</v>
      </c>
      <c r="U387" s="72">
        <v>0</v>
      </c>
      <c r="V387" s="72">
        <v>0</v>
      </c>
      <c r="W387" s="72">
        <v>0</v>
      </c>
      <c r="X387" s="72" t="s">
        <v>118</v>
      </c>
    </row>
    <row r="388" spans="2:24" x14ac:dyDescent="0.15">
      <c r="B388" s="42" t="s">
        <v>118</v>
      </c>
      <c r="I388" s="72" t="s">
        <v>118</v>
      </c>
      <c r="P388" s="72">
        <v>0</v>
      </c>
      <c r="Q388" s="72">
        <v>0</v>
      </c>
      <c r="R388" s="72" t="s">
        <v>118</v>
      </c>
      <c r="S388" s="72">
        <v>0</v>
      </c>
      <c r="T388" s="47">
        <v>0</v>
      </c>
      <c r="U388" s="72">
        <v>0</v>
      </c>
      <c r="V388" s="72">
        <v>0</v>
      </c>
      <c r="W388" s="72">
        <v>0</v>
      </c>
      <c r="X388" s="72" t="s">
        <v>118</v>
      </c>
    </row>
    <row r="389" spans="2:24" x14ac:dyDescent="0.15">
      <c r="B389" s="42" t="s">
        <v>118</v>
      </c>
      <c r="I389" s="72" t="s">
        <v>118</v>
      </c>
      <c r="P389" s="72">
        <v>0</v>
      </c>
      <c r="Q389" s="72">
        <v>0</v>
      </c>
      <c r="R389" s="72" t="s">
        <v>118</v>
      </c>
      <c r="S389" s="72">
        <v>0</v>
      </c>
      <c r="T389" s="47">
        <v>0</v>
      </c>
      <c r="U389" s="72">
        <v>0</v>
      </c>
      <c r="V389" s="72">
        <v>0</v>
      </c>
      <c r="W389" s="72">
        <v>0</v>
      </c>
      <c r="X389" s="72" t="s">
        <v>118</v>
      </c>
    </row>
    <row r="390" spans="2:24" x14ac:dyDescent="0.15">
      <c r="B390" s="42" t="s">
        <v>118</v>
      </c>
      <c r="I390" s="72" t="s">
        <v>118</v>
      </c>
      <c r="P390" s="72">
        <v>0</v>
      </c>
      <c r="Q390" s="72">
        <v>0</v>
      </c>
      <c r="R390" s="72" t="s">
        <v>118</v>
      </c>
      <c r="S390" s="72">
        <v>0</v>
      </c>
      <c r="T390" s="47">
        <v>0</v>
      </c>
      <c r="U390" s="72">
        <v>0</v>
      </c>
      <c r="V390" s="72">
        <v>0</v>
      </c>
      <c r="W390" s="72">
        <v>0</v>
      </c>
      <c r="X390" s="72" t="s">
        <v>118</v>
      </c>
    </row>
    <row r="391" spans="2:24" x14ac:dyDescent="0.15">
      <c r="B391" s="42" t="s">
        <v>118</v>
      </c>
      <c r="I391" s="72" t="s">
        <v>118</v>
      </c>
      <c r="P391" s="72">
        <v>0</v>
      </c>
      <c r="Q391" s="72">
        <v>0</v>
      </c>
      <c r="R391" s="72" t="s">
        <v>118</v>
      </c>
      <c r="S391" s="72">
        <v>0</v>
      </c>
      <c r="T391" s="47">
        <v>0</v>
      </c>
      <c r="U391" s="72">
        <v>0</v>
      </c>
      <c r="V391" s="72">
        <v>0</v>
      </c>
      <c r="W391" s="72">
        <v>0</v>
      </c>
      <c r="X391" s="72" t="s">
        <v>118</v>
      </c>
    </row>
    <row r="392" spans="2:24" x14ac:dyDescent="0.15">
      <c r="B392" s="42" t="s">
        <v>118</v>
      </c>
      <c r="I392" s="72" t="s">
        <v>118</v>
      </c>
      <c r="P392" s="72">
        <v>0</v>
      </c>
      <c r="Q392" s="72">
        <v>0</v>
      </c>
      <c r="R392" s="72" t="s">
        <v>118</v>
      </c>
      <c r="S392" s="72">
        <v>0</v>
      </c>
      <c r="T392" s="47">
        <v>0</v>
      </c>
      <c r="U392" s="72">
        <v>0</v>
      </c>
      <c r="V392" s="72">
        <v>0</v>
      </c>
      <c r="W392" s="72">
        <v>0</v>
      </c>
      <c r="X392" s="72" t="s">
        <v>118</v>
      </c>
    </row>
    <row r="393" spans="2:24" x14ac:dyDescent="0.15">
      <c r="B393" s="42" t="s">
        <v>118</v>
      </c>
      <c r="I393" s="72" t="s">
        <v>118</v>
      </c>
      <c r="P393" s="72">
        <v>0</v>
      </c>
      <c r="Q393" s="72">
        <v>0</v>
      </c>
      <c r="R393" s="72" t="s">
        <v>118</v>
      </c>
      <c r="S393" s="72">
        <v>0</v>
      </c>
      <c r="T393" s="47">
        <v>0</v>
      </c>
      <c r="U393" s="72">
        <v>0</v>
      </c>
      <c r="V393" s="72">
        <v>0</v>
      </c>
      <c r="W393" s="72">
        <v>0</v>
      </c>
      <c r="X393" s="72" t="s">
        <v>118</v>
      </c>
    </row>
    <row r="394" spans="2:24" x14ac:dyDescent="0.15">
      <c r="B394" s="42" t="s">
        <v>118</v>
      </c>
      <c r="I394" s="72" t="s">
        <v>118</v>
      </c>
      <c r="P394" s="72">
        <v>0</v>
      </c>
      <c r="Q394" s="72">
        <v>0</v>
      </c>
      <c r="R394" s="72" t="s">
        <v>118</v>
      </c>
      <c r="S394" s="72">
        <v>0</v>
      </c>
      <c r="T394" s="47">
        <v>0</v>
      </c>
      <c r="U394" s="72">
        <v>0</v>
      </c>
      <c r="V394" s="72">
        <v>0</v>
      </c>
      <c r="W394" s="72">
        <v>0</v>
      </c>
      <c r="X394" s="72" t="s">
        <v>118</v>
      </c>
    </row>
    <row r="395" spans="2:24" x14ac:dyDescent="0.15">
      <c r="B395" s="42" t="s">
        <v>118</v>
      </c>
      <c r="I395" s="72" t="s">
        <v>118</v>
      </c>
      <c r="P395" s="72">
        <v>0</v>
      </c>
      <c r="Q395" s="72">
        <v>0</v>
      </c>
      <c r="R395" s="72" t="s">
        <v>118</v>
      </c>
      <c r="S395" s="72">
        <v>0</v>
      </c>
      <c r="T395" s="47">
        <v>0</v>
      </c>
      <c r="U395" s="72">
        <v>0</v>
      </c>
      <c r="V395" s="72">
        <v>0</v>
      </c>
      <c r="W395" s="72">
        <v>0</v>
      </c>
      <c r="X395" s="72" t="s">
        <v>118</v>
      </c>
    </row>
    <row r="396" spans="2:24" x14ac:dyDescent="0.15">
      <c r="B396" s="42" t="s">
        <v>118</v>
      </c>
      <c r="I396" s="72" t="s">
        <v>118</v>
      </c>
      <c r="P396" s="72">
        <v>0</v>
      </c>
      <c r="Q396" s="72">
        <v>0</v>
      </c>
      <c r="R396" s="72" t="s">
        <v>118</v>
      </c>
      <c r="S396" s="72">
        <v>0</v>
      </c>
      <c r="T396" s="47">
        <v>0</v>
      </c>
      <c r="U396" s="72">
        <v>0</v>
      </c>
      <c r="V396" s="72">
        <v>0</v>
      </c>
      <c r="W396" s="72">
        <v>0</v>
      </c>
      <c r="X396" s="72" t="s">
        <v>118</v>
      </c>
    </row>
    <row r="397" spans="2:24" x14ac:dyDescent="0.15">
      <c r="B397" s="42" t="s">
        <v>118</v>
      </c>
      <c r="I397" s="72" t="s">
        <v>118</v>
      </c>
      <c r="P397" s="72">
        <v>0</v>
      </c>
      <c r="Q397" s="72">
        <v>0</v>
      </c>
      <c r="R397" s="72" t="s">
        <v>118</v>
      </c>
      <c r="S397" s="72">
        <v>0</v>
      </c>
      <c r="T397" s="47">
        <v>0</v>
      </c>
      <c r="U397" s="72">
        <v>0</v>
      </c>
      <c r="V397" s="72">
        <v>0</v>
      </c>
      <c r="W397" s="72">
        <v>0</v>
      </c>
      <c r="X397" s="72" t="s">
        <v>118</v>
      </c>
    </row>
    <row r="398" spans="2:24" x14ac:dyDescent="0.15">
      <c r="B398" s="42" t="s">
        <v>118</v>
      </c>
      <c r="I398" s="72" t="s">
        <v>118</v>
      </c>
      <c r="P398" s="72">
        <v>0</v>
      </c>
      <c r="Q398" s="72">
        <v>0</v>
      </c>
      <c r="R398" s="72" t="s">
        <v>118</v>
      </c>
      <c r="S398" s="72">
        <v>0</v>
      </c>
      <c r="T398" s="47">
        <v>0</v>
      </c>
      <c r="U398" s="72">
        <v>0</v>
      </c>
      <c r="V398" s="72">
        <v>0</v>
      </c>
      <c r="W398" s="72">
        <v>0</v>
      </c>
      <c r="X398" s="72" t="s">
        <v>118</v>
      </c>
    </row>
    <row r="399" spans="2:24" x14ac:dyDescent="0.15">
      <c r="B399" s="42" t="s">
        <v>118</v>
      </c>
      <c r="I399" s="72" t="s">
        <v>118</v>
      </c>
      <c r="P399" s="72">
        <v>0</v>
      </c>
      <c r="Q399" s="72">
        <v>0</v>
      </c>
      <c r="R399" s="72" t="s">
        <v>118</v>
      </c>
      <c r="S399" s="72">
        <v>0</v>
      </c>
      <c r="T399" s="47">
        <v>0</v>
      </c>
      <c r="U399" s="72">
        <v>0</v>
      </c>
      <c r="V399" s="72">
        <v>0</v>
      </c>
      <c r="W399" s="72">
        <v>0</v>
      </c>
      <c r="X399" s="72" t="s">
        <v>118</v>
      </c>
    </row>
    <row r="400" spans="2:24" x14ac:dyDescent="0.15">
      <c r="B400" s="42" t="s">
        <v>118</v>
      </c>
      <c r="I400" s="72" t="s">
        <v>118</v>
      </c>
      <c r="P400" s="72">
        <v>0</v>
      </c>
      <c r="Q400" s="72">
        <v>0</v>
      </c>
      <c r="R400" s="72" t="s">
        <v>118</v>
      </c>
      <c r="S400" s="72">
        <v>0</v>
      </c>
      <c r="T400" s="47">
        <v>0</v>
      </c>
      <c r="U400" s="72">
        <v>0</v>
      </c>
      <c r="V400" s="72">
        <v>0</v>
      </c>
      <c r="W400" s="72">
        <v>0</v>
      </c>
      <c r="X400" s="72" t="s">
        <v>118</v>
      </c>
    </row>
    <row r="401" spans="2:24" x14ac:dyDescent="0.15">
      <c r="B401" s="42" t="s">
        <v>118</v>
      </c>
      <c r="I401" s="72" t="s">
        <v>118</v>
      </c>
      <c r="P401" s="72">
        <v>0</v>
      </c>
      <c r="Q401" s="72">
        <v>0</v>
      </c>
      <c r="R401" s="72" t="s">
        <v>118</v>
      </c>
      <c r="S401" s="72">
        <v>0</v>
      </c>
      <c r="T401" s="47">
        <v>0</v>
      </c>
      <c r="U401" s="72">
        <v>0</v>
      </c>
      <c r="V401" s="72">
        <v>0</v>
      </c>
      <c r="W401" s="72">
        <v>0</v>
      </c>
      <c r="X401" s="72" t="s">
        <v>118</v>
      </c>
    </row>
    <row r="402" spans="2:24" x14ac:dyDescent="0.15">
      <c r="B402" s="42" t="s">
        <v>118</v>
      </c>
      <c r="I402" s="72" t="s">
        <v>118</v>
      </c>
      <c r="P402" s="72">
        <v>0</v>
      </c>
      <c r="Q402" s="72">
        <v>0</v>
      </c>
      <c r="R402" s="72" t="s">
        <v>118</v>
      </c>
      <c r="S402" s="72">
        <v>0</v>
      </c>
      <c r="T402" s="47">
        <v>0</v>
      </c>
      <c r="U402" s="72">
        <v>0</v>
      </c>
      <c r="V402" s="72">
        <v>0</v>
      </c>
      <c r="W402" s="72">
        <v>0</v>
      </c>
      <c r="X402" s="72" t="s">
        <v>118</v>
      </c>
    </row>
    <row r="403" spans="2:24" x14ac:dyDescent="0.15">
      <c r="B403" s="42" t="s">
        <v>118</v>
      </c>
      <c r="I403" s="72" t="s">
        <v>118</v>
      </c>
      <c r="P403" s="72">
        <v>0</v>
      </c>
      <c r="Q403" s="72">
        <v>0</v>
      </c>
      <c r="R403" s="72" t="s">
        <v>118</v>
      </c>
      <c r="S403" s="72">
        <v>0</v>
      </c>
      <c r="T403" s="47">
        <v>0</v>
      </c>
      <c r="U403" s="72">
        <v>0</v>
      </c>
      <c r="V403" s="72">
        <v>0</v>
      </c>
      <c r="W403" s="72">
        <v>0</v>
      </c>
      <c r="X403" s="72" t="s">
        <v>118</v>
      </c>
    </row>
    <row r="404" spans="2:24" x14ac:dyDescent="0.15">
      <c r="B404" s="42" t="s">
        <v>118</v>
      </c>
      <c r="I404" s="72" t="s">
        <v>118</v>
      </c>
      <c r="P404" s="72">
        <v>0</v>
      </c>
      <c r="Q404" s="72">
        <v>0</v>
      </c>
      <c r="R404" s="72" t="s">
        <v>118</v>
      </c>
      <c r="S404" s="72">
        <v>0</v>
      </c>
      <c r="T404" s="47">
        <v>0</v>
      </c>
      <c r="U404" s="72">
        <v>0</v>
      </c>
      <c r="V404" s="72">
        <v>0</v>
      </c>
      <c r="W404" s="72">
        <v>0</v>
      </c>
      <c r="X404" s="72" t="s">
        <v>118</v>
      </c>
    </row>
    <row r="405" spans="2:24" x14ac:dyDescent="0.15">
      <c r="B405" s="42" t="s">
        <v>118</v>
      </c>
      <c r="I405" s="72" t="s">
        <v>118</v>
      </c>
      <c r="P405" s="72">
        <v>0</v>
      </c>
      <c r="Q405" s="72">
        <v>0</v>
      </c>
      <c r="R405" s="72" t="s">
        <v>118</v>
      </c>
      <c r="S405" s="72">
        <v>0</v>
      </c>
      <c r="T405" s="47">
        <v>0</v>
      </c>
      <c r="U405" s="72">
        <v>0</v>
      </c>
      <c r="V405" s="72">
        <v>0</v>
      </c>
      <c r="W405" s="72">
        <v>0</v>
      </c>
      <c r="X405" s="72" t="s">
        <v>118</v>
      </c>
    </row>
    <row r="406" spans="2:24" x14ac:dyDescent="0.15">
      <c r="B406" s="42" t="s">
        <v>118</v>
      </c>
      <c r="I406" s="72" t="s">
        <v>118</v>
      </c>
      <c r="P406" s="72">
        <v>0</v>
      </c>
      <c r="Q406" s="72">
        <v>0</v>
      </c>
      <c r="R406" s="72" t="s">
        <v>118</v>
      </c>
      <c r="S406" s="72">
        <v>0</v>
      </c>
      <c r="T406" s="47">
        <v>0</v>
      </c>
      <c r="U406" s="72">
        <v>0</v>
      </c>
      <c r="V406" s="72">
        <v>0</v>
      </c>
      <c r="W406" s="72">
        <v>0</v>
      </c>
      <c r="X406" s="72" t="s">
        <v>118</v>
      </c>
    </row>
    <row r="407" spans="2:24" x14ac:dyDescent="0.15">
      <c r="B407" s="42" t="s">
        <v>118</v>
      </c>
      <c r="I407" s="72" t="s">
        <v>118</v>
      </c>
      <c r="P407" s="72">
        <v>0</v>
      </c>
      <c r="Q407" s="72">
        <v>0</v>
      </c>
      <c r="R407" s="72" t="s">
        <v>118</v>
      </c>
      <c r="S407" s="72">
        <v>0</v>
      </c>
      <c r="T407" s="47">
        <v>0</v>
      </c>
      <c r="U407" s="72">
        <v>0</v>
      </c>
      <c r="V407" s="72">
        <v>0</v>
      </c>
      <c r="W407" s="72">
        <v>0</v>
      </c>
      <c r="X407" s="72" t="s">
        <v>118</v>
      </c>
    </row>
    <row r="408" spans="2:24" x14ac:dyDescent="0.15">
      <c r="B408" s="42" t="s">
        <v>118</v>
      </c>
      <c r="I408" s="72" t="s">
        <v>118</v>
      </c>
      <c r="P408" s="72">
        <v>0</v>
      </c>
      <c r="Q408" s="72">
        <v>0</v>
      </c>
      <c r="R408" s="72" t="s">
        <v>118</v>
      </c>
      <c r="S408" s="72">
        <v>0</v>
      </c>
      <c r="T408" s="47">
        <v>0</v>
      </c>
      <c r="U408" s="72">
        <v>0</v>
      </c>
      <c r="V408" s="72">
        <v>0</v>
      </c>
      <c r="W408" s="72">
        <v>0</v>
      </c>
      <c r="X408" s="72" t="s">
        <v>118</v>
      </c>
    </row>
    <row r="409" spans="2:24" x14ac:dyDescent="0.15">
      <c r="B409" s="42" t="s">
        <v>118</v>
      </c>
      <c r="I409" s="72" t="s">
        <v>118</v>
      </c>
      <c r="P409" s="72">
        <v>0</v>
      </c>
      <c r="Q409" s="72">
        <v>0</v>
      </c>
      <c r="R409" s="72" t="s">
        <v>118</v>
      </c>
      <c r="S409" s="72">
        <v>0</v>
      </c>
      <c r="T409" s="47">
        <v>0</v>
      </c>
      <c r="U409" s="72">
        <v>0</v>
      </c>
      <c r="V409" s="72">
        <v>0</v>
      </c>
      <c r="W409" s="72">
        <v>0</v>
      </c>
      <c r="X409" s="72" t="s">
        <v>118</v>
      </c>
    </row>
    <row r="410" spans="2:24" x14ac:dyDescent="0.15">
      <c r="B410" s="42" t="s">
        <v>118</v>
      </c>
      <c r="I410" s="72" t="s">
        <v>118</v>
      </c>
      <c r="P410" s="72">
        <v>0</v>
      </c>
      <c r="Q410" s="72">
        <v>0</v>
      </c>
      <c r="R410" s="72" t="s">
        <v>118</v>
      </c>
      <c r="S410" s="72">
        <v>0</v>
      </c>
      <c r="T410" s="47">
        <v>0</v>
      </c>
      <c r="U410" s="72">
        <v>0</v>
      </c>
      <c r="V410" s="72">
        <v>0</v>
      </c>
      <c r="W410" s="72">
        <v>0</v>
      </c>
      <c r="X410" s="72" t="s">
        <v>118</v>
      </c>
    </row>
    <row r="411" spans="2:24" x14ac:dyDescent="0.15">
      <c r="B411" s="42" t="s">
        <v>118</v>
      </c>
      <c r="I411" s="72" t="s">
        <v>118</v>
      </c>
      <c r="P411" s="72">
        <v>0</v>
      </c>
      <c r="Q411" s="72">
        <v>0</v>
      </c>
      <c r="R411" s="72" t="s">
        <v>118</v>
      </c>
      <c r="S411" s="72">
        <v>0</v>
      </c>
      <c r="T411" s="47">
        <v>0</v>
      </c>
      <c r="U411" s="72">
        <v>0</v>
      </c>
      <c r="V411" s="72">
        <v>0</v>
      </c>
      <c r="W411" s="72">
        <v>0</v>
      </c>
      <c r="X411" s="72" t="s">
        <v>118</v>
      </c>
    </row>
    <row r="412" spans="2:24" x14ac:dyDescent="0.15">
      <c r="B412" s="42" t="s">
        <v>118</v>
      </c>
      <c r="I412" s="72" t="s">
        <v>118</v>
      </c>
      <c r="P412" s="72">
        <v>0</v>
      </c>
      <c r="Q412" s="72">
        <v>0</v>
      </c>
      <c r="R412" s="72" t="s">
        <v>118</v>
      </c>
      <c r="S412" s="72">
        <v>0</v>
      </c>
      <c r="T412" s="47">
        <v>0</v>
      </c>
      <c r="U412" s="72">
        <v>0</v>
      </c>
      <c r="V412" s="72">
        <v>0</v>
      </c>
      <c r="W412" s="72">
        <v>0</v>
      </c>
      <c r="X412" s="72" t="s">
        <v>118</v>
      </c>
    </row>
    <row r="413" spans="2:24" x14ac:dyDescent="0.15">
      <c r="B413" s="42" t="s">
        <v>118</v>
      </c>
      <c r="I413" s="72" t="s">
        <v>118</v>
      </c>
      <c r="P413" s="72">
        <v>0</v>
      </c>
      <c r="Q413" s="72">
        <v>0</v>
      </c>
      <c r="R413" s="72" t="s">
        <v>118</v>
      </c>
      <c r="S413" s="72">
        <v>0</v>
      </c>
      <c r="T413" s="47">
        <v>0</v>
      </c>
      <c r="U413" s="72">
        <v>0</v>
      </c>
      <c r="V413" s="72">
        <v>0</v>
      </c>
      <c r="W413" s="72">
        <v>0</v>
      </c>
      <c r="X413" s="72" t="s">
        <v>118</v>
      </c>
    </row>
    <row r="414" spans="2:24" x14ac:dyDescent="0.15">
      <c r="B414" s="42" t="s">
        <v>118</v>
      </c>
      <c r="I414" s="72" t="s">
        <v>118</v>
      </c>
      <c r="P414" s="72">
        <v>0</v>
      </c>
      <c r="Q414" s="72">
        <v>0</v>
      </c>
      <c r="R414" s="72" t="s">
        <v>118</v>
      </c>
      <c r="S414" s="72">
        <v>0</v>
      </c>
      <c r="T414" s="47">
        <v>0</v>
      </c>
      <c r="U414" s="72">
        <v>0</v>
      </c>
      <c r="V414" s="72">
        <v>0</v>
      </c>
      <c r="W414" s="72">
        <v>0</v>
      </c>
      <c r="X414" s="72" t="s">
        <v>118</v>
      </c>
    </row>
    <row r="415" spans="2:24" x14ac:dyDescent="0.15">
      <c r="B415" s="42" t="s">
        <v>118</v>
      </c>
      <c r="I415" s="72" t="s">
        <v>118</v>
      </c>
      <c r="P415" s="72">
        <v>0</v>
      </c>
      <c r="Q415" s="72">
        <v>0</v>
      </c>
      <c r="R415" s="72" t="s">
        <v>118</v>
      </c>
      <c r="S415" s="72">
        <v>0</v>
      </c>
      <c r="T415" s="47">
        <v>0</v>
      </c>
      <c r="U415" s="72">
        <v>0</v>
      </c>
      <c r="V415" s="72">
        <v>0</v>
      </c>
      <c r="W415" s="72">
        <v>0</v>
      </c>
      <c r="X415" s="72" t="s">
        <v>118</v>
      </c>
    </row>
    <row r="416" spans="2:24" x14ac:dyDescent="0.15">
      <c r="B416" s="42" t="s">
        <v>118</v>
      </c>
      <c r="I416" s="72" t="s">
        <v>118</v>
      </c>
      <c r="P416" s="72">
        <v>0</v>
      </c>
      <c r="Q416" s="72">
        <v>0</v>
      </c>
      <c r="R416" s="72" t="s">
        <v>118</v>
      </c>
      <c r="S416" s="72">
        <v>0</v>
      </c>
      <c r="T416" s="47">
        <v>0</v>
      </c>
      <c r="U416" s="72">
        <v>0</v>
      </c>
      <c r="V416" s="72">
        <v>0</v>
      </c>
      <c r="W416" s="72">
        <v>0</v>
      </c>
      <c r="X416" s="72" t="s">
        <v>118</v>
      </c>
    </row>
    <row r="417" spans="2:24" x14ac:dyDescent="0.15">
      <c r="B417" s="42" t="s">
        <v>118</v>
      </c>
      <c r="I417" s="72" t="s">
        <v>118</v>
      </c>
      <c r="P417" s="72">
        <v>0</v>
      </c>
      <c r="Q417" s="72">
        <v>0</v>
      </c>
      <c r="R417" s="72" t="s">
        <v>118</v>
      </c>
      <c r="S417" s="72">
        <v>0</v>
      </c>
      <c r="T417" s="47">
        <v>0</v>
      </c>
      <c r="U417" s="72">
        <v>0</v>
      </c>
      <c r="V417" s="72">
        <v>0</v>
      </c>
      <c r="W417" s="72">
        <v>0</v>
      </c>
      <c r="X417" s="72" t="s">
        <v>118</v>
      </c>
    </row>
    <row r="418" spans="2:24" x14ac:dyDescent="0.15">
      <c r="B418" s="42" t="s">
        <v>118</v>
      </c>
      <c r="I418" s="72" t="s">
        <v>118</v>
      </c>
      <c r="P418" s="72">
        <v>0</v>
      </c>
      <c r="Q418" s="72">
        <v>0</v>
      </c>
      <c r="R418" s="72" t="s">
        <v>118</v>
      </c>
      <c r="S418" s="72">
        <v>0</v>
      </c>
      <c r="T418" s="47">
        <v>0</v>
      </c>
      <c r="U418" s="72">
        <v>0</v>
      </c>
      <c r="V418" s="72">
        <v>0</v>
      </c>
      <c r="W418" s="72">
        <v>0</v>
      </c>
      <c r="X418" s="72" t="s">
        <v>118</v>
      </c>
    </row>
    <row r="419" spans="2:24" x14ac:dyDescent="0.15">
      <c r="B419" s="42" t="s">
        <v>118</v>
      </c>
      <c r="I419" s="72" t="s">
        <v>118</v>
      </c>
      <c r="P419" s="72">
        <v>0</v>
      </c>
      <c r="Q419" s="72">
        <v>0</v>
      </c>
      <c r="R419" s="72" t="s">
        <v>118</v>
      </c>
      <c r="S419" s="72">
        <v>0</v>
      </c>
      <c r="T419" s="47">
        <v>0</v>
      </c>
      <c r="U419" s="72">
        <v>0</v>
      </c>
      <c r="V419" s="72">
        <v>0</v>
      </c>
      <c r="W419" s="72">
        <v>0</v>
      </c>
      <c r="X419" s="72" t="s">
        <v>118</v>
      </c>
    </row>
    <row r="420" spans="2:24" x14ac:dyDescent="0.15">
      <c r="B420" s="42" t="s">
        <v>118</v>
      </c>
      <c r="I420" s="72" t="s">
        <v>118</v>
      </c>
      <c r="P420" s="72">
        <v>0</v>
      </c>
      <c r="Q420" s="72">
        <v>0</v>
      </c>
      <c r="R420" s="72" t="s">
        <v>118</v>
      </c>
      <c r="S420" s="72">
        <v>0</v>
      </c>
      <c r="T420" s="47">
        <v>0</v>
      </c>
      <c r="U420" s="72">
        <v>0</v>
      </c>
      <c r="V420" s="72">
        <v>0</v>
      </c>
      <c r="W420" s="72">
        <v>0</v>
      </c>
      <c r="X420" s="72" t="s">
        <v>118</v>
      </c>
    </row>
    <row r="421" spans="2:24" x14ac:dyDescent="0.15">
      <c r="B421" s="42" t="s">
        <v>118</v>
      </c>
      <c r="I421" s="72" t="s">
        <v>118</v>
      </c>
      <c r="P421" s="72">
        <v>0</v>
      </c>
      <c r="Q421" s="72">
        <v>0</v>
      </c>
      <c r="R421" s="72" t="s">
        <v>118</v>
      </c>
      <c r="S421" s="72">
        <v>0</v>
      </c>
      <c r="T421" s="47">
        <v>0</v>
      </c>
      <c r="U421" s="72">
        <v>0</v>
      </c>
      <c r="V421" s="72">
        <v>0</v>
      </c>
      <c r="W421" s="72">
        <v>0</v>
      </c>
      <c r="X421" s="72" t="s">
        <v>118</v>
      </c>
    </row>
    <row r="422" spans="2:24" x14ac:dyDescent="0.15">
      <c r="B422" s="42" t="s">
        <v>118</v>
      </c>
      <c r="I422" s="72" t="s">
        <v>118</v>
      </c>
      <c r="P422" s="72">
        <v>0</v>
      </c>
      <c r="Q422" s="72">
        <v>0</v>
      </c>
      <c r="R422" s="72" t="s">
        <v>118</v>
      </c>
      <c r="S422" s="72">
        <v>0</v>
      </c>
      <c r="T422" s="47">
        <v>0</v>
      </c>
      <c r="U422" s="72">
        <v>0</v>
      </c>
      <c r="V422" s="72">
        <v>0</v>
      </c>
      <c r="W422" s="72">
        <v>0</v>
      </c>
      <c r="X422" s="72" t="s">
        <v>118</v>
      </c>
    </row>
    <row r="423" spans="2:24" x14ac:dyDescent="0.15">
      <c r="B423" s="42" t="s">
        <v>118</v>
      </c>
      <c r="I423" s="72" t="s">
        <v>118</v>
      </c>
      <c r="P423" s="72">
        <v>0</v>
      </c>
      <c r="Q423" s="72">
        <v>0</v>
      </c>
      <c r="R423" s="72" t="s">
        <v>118</v>
      </c>
      <c r="S423" s="72">
        <v>0</v>
      </c>
      <c r="T423" s="47">
        <v>0</v>
      </c>
      <c r="U423" s="72">
        <v>0</v>
      </c>
      <c r="V423" s="72">
        <v>0</v>
      </c>
      <c r="W423" s="72">
        <v>0</v>
      </c>
      <c r="X423" s="72" t="s">
        <v>118</v>
      </c>
    </row>
    <row r="424" spans="2:24" x14ac:dyDescent="0.15">
      <c r="B424" s="42" t="s">
        <v>118</v>
      </c>
      <c r="I424" s="72" t="s">
        <v>118</v>
      </c>
      <c r="P424" s="72">
        <v>0</v>
      </c>
      <c r="Q424" s="72">
        <v>0</v>
      </c>
      <c r="R424" s="72" t="s">
        <v>118</v>
      </c>
      <c r="S424" s="72">
        <v>0</v>
      </c>
      <c r="T424" s="47">
        <v>0</v>
      </c>
      <c r="U424" s="72">
        <v>0</v>
      </c>
      <c r="V424" s="72">
        <v>0</v>
      </c>
      <c r="W424" s="72">
        <v>0</v>
      </c>
      <c r="X424" s="72" t="s">
        <v>118</v>
      </c>
    </row>
    <row r="425" spans="2:24" x14ac:dyDescent="0.15">
      <c r="B425" s="42" t="s">
        <v>118</v>
      </c>
      <c r="I425" s="72" t="s">
        <v>118</v>
      </c>
      <c r="P425" s="72">
        <v>0</v>
      </c>
      <c r="Q425" s="72">
        <v>0</v>
      </c>
      <c r="R425" s="72" t="s">
        <v>118</v>
      </c>
      <c r="S425" s="72">
        <v>0</v>
      </c>
      <c r="T425" s="47">
        <v>0</v>
      </c>
      <c r="U425" s="72">
        <v>0</v>
      </c>
      <c r="V425" s="72">
        <v>0</v>
      </c>
      <c r="W425" s="72">
        <v>0</v>
      </c>
      <c r="X425" s="72" t="s">
        <v>118</v>
      </c>
    </row>
    <row r="426" spans="2:24" x14ac:dyDescent="0.15">
      <c r="B426" s="42" t="s">
        <v>118</v>
      </c>
      <c r="I426" s="72" t="s">
        <v>118</v>
      </c>
      <c r="P426" s="72">
        <v>0</v>
      </c>
      <c r="Q426" s="72">
        <v>0</v>
      </c>
      <c r="R426" s="72" t="s">
        <v>118</v>
      </c>
      <c r="S426" s="72">
        <v>0</v>
      </c>
      <c r="T426" s="47">
        <v>0</v>
      </c>
      <c r="U426" s="72">
        <v>0</v>
      </c>
      <c r="V426" s="72">
        <v>0</v>
      </c>
      <c r="W426" s="72">
        <v>0</v>
      </c>
      <c r="X426" s="72" t="s">
        <v>118</v>
      </c>
    </row>
    <row r="427" spans="2:24" x14ac:dyDescent="0.15">
      <c r="B427" s="42" t="s">
        <v>118</v>
      </c>
      <c r="I427" s="72" t="s">
        <v>118</v>
      </c>
      <c r="P427" s="72">
        <v>0</v>
      </c>
      <c r="Q427" s="72">
        <v>0</v>
      </c>
      <c r="R427" s="72" t="s">
        <v>118</v>
      </c>
      <c r="S427" s="72">
        <v>0</v>
      </c>
      <c r="T427" s="47">
        <v>0</v>
      </c>
      <c r="U427" s="72">
        <v>0</v>
      </c>
      <c r="V427" s="72">
        <v>0</v>
      </c>
      <c r="W427" s="72">
        <v>0</v>
      </c>
      <c r="X427" s="72" t="s">
        <v>118</v>
      </c>
    </row>
    <row r="428" spans="2:24" x14ac:dyDescent="0.15">
      <c r="B428" s="42" t="s">
        <v>118</v>
      </c>
      <c r="I428" s="72" t="s">
        <v>118</v>
      </c>
      <c r="P428" s="72">
        <v>0</v>
      </c>
      <c r="Q428" s="72">
        <v>0</v>
      </c>
      <c r="R428" s="72" t="s">
        <v>118</v>
      </c>
      <c r="S428" s="72">
        <v>0</v>
      </c>
      <c r="T428" s="47">
        <v>0</v>
      </c>
      <c r="U428" s="72">
        <v>0</v>
      </c>
      <c r="V428" s="72">
        <v>0</v>
      </c>
      <c r="W428" s="72">
        <v>0</v>
      </c>
      <c r="X428" s="72" t="s">
        <v>118</v>
      </c>
    </row>
    <row r="429" spans="2:24" x14ac:dyDescent="0.15">
      <c r="B429" s="42" t="s">
        <v>118</v>
      </c>
      <c r="I429" s="72" t="s">
        <v>118</v>
      </c>
      <c r="P429" s="72">
        <v>0</v>
      </c>
      <c r="Q429" s="72">
        <v>0</v>
      </c>
      <c r="R429" s="72" t="s">
        <v>118</v>
      </c>
      <c r="S429" s="72">
        <v>0</v>
      </c>
      <c r="T429" s="47">
        <v>0</v>
      </c>
      <c r="U429" s="72">
        <v>0</v>
      </c>
      <c r="V429" s="72">
        <v>0</v>
      </c>
      <c r="W429" s="72">
        <v>0</v>
      </c>
      <c r="X429" s="72" t="s">
        <v>118</v>
      </c>
    </row>
    <row r="430" spans="2:24" x14ac:dyDescent="0.15">
      <c r="B430" s="42" t="s">
        <v>118</v>
      </c>
      <c r="I430" s="72" t="s">
        <v>118</v>
      </c>
      <c r="P430" s="72">
        <v>0</v>
      </c>
      <c r="Q430" s="72">
        <v>0</v>
      </c>
      <c r="R430" s="72" t="s">
        <v>118</v>
      </c>
      <c r="S430" s="72">
        <v>0</v>
      </c>
      <c r="T430" s="47">
        <v>0</v>
      </c>
      <c r="U430" s="72">
        <v>0</v>
      </c>
      <c r="V430" s="72">
        <v>0</v>
      </c>
      <c r="W430" s="72">
        <v>0</v>
      </c>
      <c r="X430" s="72" t="s">
        <v>118</v>
      </c>
    </row>
    <row r="431" spans="2:24" x14ac:dyDescent="0.15">
      <c r="B431" s="42" t="s">
        <v>118</v>
      </c>
      <c r="I431" s="72" t="s">
        <v>118</v>
      </c>
      <c r="P431" s="72">
        <v>0</v>
      </c>
      <c r="Q431" s="72">
        <v>0</v>
      </c>
      <c r="R431" s="72" t="s">
        <v>118</v>
      </c>
      <c r="S431" s="72">
        <v>0</v>
      </c>
      <c r="T431" s="47">
        <v>0</v>
      </c>
      <c r="U431" s="72">
        <v>0</v>
      </c>
      <c r="V431" s="72">
        <v>0</v>
      </c>
      <c r="W431" s="72">
        <v>0</v>
      </c>
      <c r="X431" s="72" t="s">
        <v>118</v>
      </c>
    </row>
    <row r="432" spans="2:24" x14ac:dyDescent="0.15">
      <c r="B432" s="42" t="s">
        <v>118</v>
      </c>
      <c r="I432" s="72" t="s">
        <v>118</v>
      </c>
      <c r="P432" s="72">
        <v>0</v>
      </c>
      <c r="Q432" s="72">
        <v>0</v>
      </c>
      <c r="R432" s="72" t="s">
        <v>118</v>
      </c>
      <c r="S432" s="72">
        <v>0</v>
      </c>
      <c r="T432" s="47">
        <v>0</v>
      </c>
      <c r="U432" s="72">
        <v>0</v>
      </c>
      <c r="V432" s="72">
        <v>0</v>
      </c>
      <c r="W432" s="72">
        <v>0</v>
      </c>
      <c r="X432" s="72" t="s">
        <v>118</v>
      </c>
    </row>
    <row r="433" spans="2:24" x14ac:dyDescent="0.15">
      <c r="B433" s="42" t="s">
        <v>118</v>
      </c>
      <c r="I433" s="72" t="s">
        <v>118</v>
      </c>
      <c r="P433" s="72">
        <v>0</v>
      </c>
      <c r="Q433" s="72">
        <v>0</v>
      </c>
      <c r="R433" s="72" t="s">
        <v>118</v>
      </c>
      <c r="S433" s="72">
        <v>0</v>
      </c>
      <c r="T433" s="47">
        <v>0</v>
      </c>
      <c r="U433" s="72">
        <v>0</v>
      </c>
      <c r="V433" s="72">
        <v>0</v>
      </c>
      <c r="W433" s="72">
        <v>0</v>
      </c>
      <c r="X433" s="72" t="s">
        <v>118</v>
      </c>
    </row>
    <row r="434" spans="2:24" x14ac:dyDescent="0.15">
      <c r="B434" s="42" t="s">
        <v>118</v>
      </c>
      <c r="I434" s="72" t="s">
        <v>118</v>
      </c>
      <c r="P434" s="72">
        <v>0</v>
      </c>
      <c r="Q434" s="72">
        <v>0</v>
      </c>
      <c r="R434" s="72" t="s">
        <v>118</v>
      </c>
      <c r="S434" s="72">
        <v>0</v>
      </c>
      <c r="T434" s="47">
        <v>0</v>
      </c>
      <c r="U434" s="72">
        <v>0</v>
      </c>
      <c r="V434" s="72">
        <v>0</v>
      </c>
      <c r="W434" s="72">
        <v>0</v>
      </c>
      <c r="X434" s="72" t="s">
        <v>118</v>
      </c>
    </row>
    <row r="435" spans="2:24" x14ac:dyDescent="0.15">
      <c r="B435" s="42" t="s">
        <v>118</v>
      </c>
      <c r="I435" s="72" t="s">
        <v>118</v>
      </c>
      <c r="P435" s="72">
        <v>0</v>
      </c>
      <c r="Q435" s="72">
        <v>0</v>
      </c>
      <c r="R435" s="72" t="s">
        <v>118</v>
      </c>
      <c r="S435" s="72">
        <v>0</v>
      </c>
      <c r="T435" s="47">
        <v>0</v>
      </c>
      <c r="U435" s="72">
        <v>0</v>
      </c>
      <c r="V435" s="72">
        <v>0</v>
      </c>
      <c r="W435" s="72">
        <v>0</v>
      </c>
      <c r="X435" s="72" t="s">
        <v>118</v>
      </c>
    </row>
    <row r="436" spans="2:24" x14ac:dyDescent="0.15">
      <c r="B436" s="42" t="s">
        <v>118</v>
      </c>
      <c r="I436" s="72" t="s">
        <v>118</v>
      </c>
      <c r="P436" s="72">
        <v>0</v>
      </c>
      <c r="Q436" s="72">
        <v>0</v>
      </c>
      <c r="R436" s="72" t="s">
        <v>118</v>
      </c>
      <c r="S436" s="72">
        <v>0</v>
      </c>
      <c r="T436" s="47">
        <v>0</v>
      </c>
      <c r="U436" s="72">
        <v>0</v>
      </c>
      <c r="V436" s="72">
        <v>0</v>
      </c>
      <c r="W436" s="72">
        <v>0</v>
      </c>
      <c r="X436" s="72" t="s">
        <v>118</v>
      </c>
    </row>
    <row r="437" spans="2:24" x14ac:dyDescent="0.15">
      <c r="B437" s="42" t="s">
        <v>118</v>
      </c>
      <c r="I437" s="72" t="s">
        <v>118</v>
      </c>
      <c r="P437" s="72">
        <v>0</v>
      </c>
      <c r="Q437" s="72">
        <v>0</v>
      </c>
      <c r="R437" s="72" t="s">
        <v>118</v>
      </c>
      <c r="S437" s="72">
        <v>0</v>
      </c>
      <c r="T437" s="47">
        <v>0</v>
      </c>
      <c r="U437" s="72">
        <v>0</v>
      </c>
      <c r="V437" s="72">
        <v>0</v>
      </c>
      <c r="W437" s="72">
        <v>0</v>
      </c>
      <c r="X437" s="72" t="s">
        <v>118</v>
      </c>
    </row>
    <row r="438" spans="2:24" x14ac:dyDescent="0.15">
      <c r="B438" s="42" t="s">
        <v>118</v>
      </c>
      <c r="I438" s="72" t="s">
        <v>118</v>
      </c>
      <c r="P438" s="72">
        <v>0</v>
      </c>
      <c r="Q438" s="72">
        <v>0</v>
      </c>
      <c r="R438" s="72" t="s">
        <v>118</v>
      </c>
      <c r="S438" s="72">
        <v>0</v>
      </c>
      <c r="T438" s="47">
        <v>0</v>
      </c>
      <c r="U438" s="72">
        <v>0</v>
      </c>
      <c r="V438" s="72">
        <v>0</v>
      </c>
      <c r="W438" s="72">
        <v>0</v>
      </c>
      <c r="X438" s="72" t="s">
        <v>118</v>
      </c>
    </row>
    <row r="439" spans="2:24" x14ac:dyDescent="0.15">
      <c r="B439" s="42" t="s">
        <v>118</v>
      </c>
      <c r="I439" s="72" t="s">
        <v>118</v>
      </c>
      <c r="P439" s="72">
        <v>0</v>
      </c>
      <c r="Q439" s="72">
        <v>0</v>
      </c>
      <c r="R439" s="72" t="s">
        <v>118</v>
      </c>
      <c r="S439" s="72">
        <v>0</v>
      </c>
      <c r="T439" s="47">
        <v>0</v>
      </c>
      <c r="U439" s="72">
        <v>0</v>
      </c>
      <c r="V439" s="72">
        <v>0</v>
      </c>
      <c r="W439" s="72">
        <v>0</v>
      </c>
      <c r="X439" s="72" t="s">
        <v>118</v>
      </c>
    </row>
    <row r="440" spans="2:24" x14ac:dyDescent="0.15">
      <c r="B440" s="42" t="s">
        <v>118</v>
      </c>
      <c r="I440" s="72" t="s">
        <v>118</v>
      </c>
      <c r="P440" s="72">
        <v>0</v>
      </c>
      <c r="Q440" s="72">
        <v>0</v>
      </c>
      <c r="R440" s="72" t="s">
        <v>118</v>
      </c>
      <c r="S440" s="72">
        <v>0</v>
      </c>
      <c r="T440" s="47">
        <v>0</v>
      </c>
      <c r="U440" s="72">
        <v>0</v>
      </c>
      <c r="V440" s="72">
        <v>0</v>
      </c>
      <c r="W440" s="72">
        <v>0</v>
      </c>
      <c r="X440" s="72" t="s">
        <v>118</v>
      </c>
    </row>
    <row r="441" spans="2:24" x14ac:dyDescent="0.15">
      <c r="B441" s="42" t="s">
        <v>118</v>
      </c>
      <c r="I441" s="72" t="s">
        <v>118</v>
      </c>
      <c r="P441" s="72">
        <v>0</v>
      </c>
      <c r="Q441" s="72">
        <v>0</v>
      </c>
      <c r="R441" s="72" t="s">
        <v>118</v>
      </c>
      <c r="S441" s="72">
        <v>0</v>
      </c>
      <c r="T441" s="47">
        <v>0</v>
      </c>
      <c r="U441" s="72">
        <v>0</v>
      </c>
      <c r="V441" s="72">
        <v>0</v>
      </c>
      <c r="W441" s="72">
        <v>0</v>
      </c>
      <c r="X441" s="72" t="s">
        <v>118</v>
      </c>
    </row>
    <row r="442" spans="2:24" x14ac:dyDescent="0.15">
      <c r="B442" s="42" t="s">
        <v>118</v>
      </c>
      <c r="I442" s="72" t="s">
        <v>118</v>
      </c>
      <c r="P442" s="72">
        <v>0</v>
      </c>
      <c r="Q442" s="72">
        <v>0</v>
      </c>
      <c r="R442" s="72" t="s">
        <v>118</v>
      </c>
      <c r="S442" s="72">
        <v>0</v>
      </c>
      <c r="T442" s="47">
        <v>0</v>
      </c>
      <c r="U442" s="72">
        <v>0</v>
      </c>
      <c r="V442" s="72">
        <v>0</v>
      </c>
      <c r="W442" s="72">
        <v>0</v>
      </c>
      <c r="X442" s="72" t="s">
        <v>118</v>
      </c>
    </row>
    <row r="443" spans="2:24" x14ac:dyDescent="0.15">
      <c r="B443" s="42" t="s">
        <v>118</v>
      </c>
      <c r="I443" s="72" t="s">
        <v>118</v>
      </c>
      <c r="P443" s="72">
        <v>0</v>
      </c>
      <c r="Q443" s="72">
        <v>0</v>
      </c>
      <c r="R443" s="72" t="s">
        <v>118</v>
      </c>
      <c r="S443" s="72">
        <v>0</v>
      </c>
      <c r="T443" s="47">
        <v>0</v>
      </c>
      <c r="U443" s="72">
        <v>0</v>
      </c>
      <c r="V443" s="72">
        <v>0</v>
      </c>
      <c r="W443" s="72">
        <v>0</v>
      </c>
      <c r="X443" s="72" t="s">
        <v>118</v>
      </c>
    </row>
    <row r="444" spans="2:24" x14ac:dyDescent="0.15">
      <c r="B444" s="42" t="s">
        <v>118</v>
      </c>
      <c r="I444" s="72" t="s">
        <v>118</v>
      </c>
      <c r="P444" s="72">
        <v>0</v>
      </c>
      <c r="Q444" s="72">
        <v>0</v>
      </c>
      <c r="R444" s="72" t="s">
        <v>118</v>
      </c>
      <c r="S444" s="72">
        <v>0</v>
      </c>
      <c r="T444" s="47">
        <v>0</v>
      </c>
      <c r="U444" s="72">
        <v>0</v>
      </c>
      <c r="V444" s="72">
        <v>0</v>
      </c>
      <c r="W444" s="72">
        <v>0</v>
      </c>
      <c r="X444" s="72" t="s">
        <v>118</v>
      </c>
    </row>
    <row r="445" spans="2:24" x14ac:dyDescent="0.15">
      <c r="B445" s="42" t="s">
        <v>118</v>
      </c>
      <c r="I445" s="72" t="s">
        <v>118</v>
      </c>
      <c r="P445" s="72">
        <v>0</v>
      </c>
      <c r="Q445" s="72">
        <v>0</v>
      </c>
      <c r="R445" s="72" t="s">
        <v>118</v>
      </c>
      <c r="S445" s="72">
        <v>0</v>
      </c>
      <c r="T445" s="47">
        <v>0</v>
      </c>
      <c r="U445" s="72">
        <v>0</v>
      </c>
      <c r="V445" s="72">
        <v>0</v>
      </c>
      <c r="W445" s="72">
        <v>0</v>
      </c>
      <c r="X445" s="72" t="s">
        <v>118</v>
      </c>
    </row>
    <row r="446" spans="2:24" x14ac:dyDescent="0.15">
      <c r="B446" s="42" t="s">
        <v>118</v>
      </c>
      <c r="I446" s="72" t="s">
        <v>118</v>
      </c>
      <c r="P446" s="72">
        <v>0</v>
      </c>
      <c r="Q446" s="72">
        <v>0</v>
      </c>
      <c r="R446" s="72" t="s">
        <v>118</v>
      </c>
      <c r="S446" s="72">
        <v>0</v>
      </c>
      <c r="T446" s="47">
        <v>0</v>
      </c>
      <c r="U446" s="72">
        <v>0</v>
      </c>
      <c r="V446" s="72">
        <v>0</v>
      </c>
      <c r="W446" s="72">
        <v>0</v>
      </c>
      <c r="X446" s="72" t="s">
        <v>118</v>
      </c>
    </row>
    <row r="447" spans="2:24" x14ac:dyDescent="0.15">
      <c r="B447" s="42" t="s">
        <v>118</v>
      </c>
      <c r="I447" s="72" t="s">
        <v>118</v>
      </c>
      <c r="P447" s="72">
        <v>0</v>
      </c>
      <c r="Q447" s="72">
        <v>0</v>
      </c>
      <c r="R447" s="72" t="s">
        <v>118</v>
      </c>
      <c r="S447" s="72">
        <v>0</v>
      </c>
      <c r="T447" s="47">
        <v>0</v>
      </c>
      <c r="U447" s="72">
        <v>0</v>
      </c>
      <c r="V447" s="72">
        <v>0</v>
      </c>
      <c r="W447" s="72">
        <v>0</v>
      </c>
      <c r="X447" s="72" t="s">
        <v>118</v>
      </c>
    </row>
    <row r="448" spans="2:24" x14ac:dyDescent="0.15">
      <c r="B448" s="42" t="s">
        <v>118</v>
      </c>
      <c r="I448" s="72" t="s">
        <v>118</v>
      </c>
      <c r="P448" s="72">
        <v>0</v>
      </c>
      <c r="Q448" s="72">
        <v>0</v>
      </c>
      <c r="R448" s="72" t="s">
        <v>118</v>
      </c>
      <c r="S448" s="72">
        <v>0</v>
      </c>
      <c r="T448" s="47">
        <v>0</v>
      </c>
      <c r="U448" s="72">
        <v>0</v>
      </c>
      <c r="V448" s="72">
        <v>0</v>
      </c>
      <c r="W448" s="72">
        <v>0</v>
      </c>
      <c r="X448" s="72" t="s">
        <v>118</v>
      </c>
    </row>
    <row r="449" spans="2:24" x14ac:dyDescent="0.15">
      <c r="B449" s="42" t="s">
        <v>118</v>
      </c>
      <c r="I449" s="72" t="s">
        <v>118</v>
      </c>
      <c r="P449" s="72">
        <v>0</v>
      </c>
      <c r="Q449" s="72">
        <v>0</v>
      </c>
      <c r="R449" s="72" t="s">
        <v>118</v>
      </c>
      <c r="S449" s="72">
        <v>0</v>
      </c>
      <c r="T449" s="47">
        <v>0</v>
      </c>
      <c r="U449" s="72">
        <v>0</v>
      </c>
      <c r="V449" s="72">
        <v>0</v>
      </c>
      <c r="W449" s="72">
        <v>0</v>
      </c>
      <c r="X449" s="72" t="s">
        <v>118</v>
      </c>
    </row>
    <row r="450" spans="2:24" x14ac:dyDescent="0.15">
      <c r="B450" s="42" t="s">
        <v>118</v>
      </c>
      <c r="I450" s="72" t="s">
        <v>118</v>
      </c>
      <c r="P450" s="72">
        <v>0</v>
      </c>
      <c r="Q450" s="72">
        <v>0</v>
      </c>
      <c r="R450" s="72" t="s">
        <v>118</v>
      </c>
      <c r="S450" s="72">
        <v>0</v>
      </c>
      <c r="T450" s="47">
        <v>0</v>
      </c>
      <c r="U450" s="72">
        <v>0</v>
      </c>
      <c r="V450" s="72">
        <v>0</v>
      </c>
      <c r="W450" s="72">
        <v>0</v>
      </c>
      <c r="X450" s="72" t="s">
        <v>118</v>
      </c>
    </row>
    <row r="451" spans="2:24" x14ac:dyDescent="0.15">
      <c r="B451" s="42" t="s">
        <v>118</v>
      </c>
      <c r="I451" s="72" t="s">
        <v>118</v>
      </c>
      <c r="P451" s="72">
        <v>0</v>
      </c>
      <c r="Q451" s="72">
        <v>0</v>
      </c>
      <c r="R451" s="72" t="s">
        <v>118</v>
      </c>
      <c r="S451" s="72">
        <v>0</v>
      </c>
      <c r="T451" s="47">
        <v>0</v>
      </c>
      <c r="U451" s="72">
        <v>0</v>
      </c>
      <c r="V451" s="72">
        <v>0</v>
      </c>
      <c r="W451" s="72">
        <v>0</v>
      </c>
      <c r="X451" s="72" t="s">
        <v>118</v>
      </c>
    </row>
    <row r="452" spans="2:24" x14ac:dyDescent="0.15">
      <c r="B452" s="42" t="s">
        <v>118</v>
      </c>
      <c r="I452" s="72" t="s">
        <v>118</v>
      </c>
      <c r="P452" s="72">
        <v>0</v>
      </c>
      <c r="Q452" s="72">
        <v>0</v>
      </c>
      <c r="R452" s="72" t="s">
        <v>118</v>
      </c>
      <c r="S452" s="72">
        <v>0</v>
      </c>
      <c r="T452" s="47">
        <v>0</v>
      </c>
      <c r="U452" s="72">
        <v>0</v>
      </c>
      <c r="V452" s="72">
        <v>0</v>
      </c>
      <c r="W452" s="72">
        <v>0</v>
      </c>
      <c r="X452" s="72" t="s">
        <v>118</v>
      </c>
    </row>
    <row r="453" spans="2:24" x14ac:dyDescent="0.15">
      <c r="B453" s="42" t="s">
        <v>118</v>
      </c>
      <c r="I453" s="72" t="s">
        <v>118</v>
      </c>
      <c r="P453" s="72">
        <v>0</v>
      </c>
      <c r="Q453" s="72">
        <v>0</v>
      </c>
      <c r="R453" s="72" t="s">
        <v>118</v>
      </c>
      <c r="S453" s="72">
        <v>0</v>
      </c>
      <c r="T453" s="47">
        <v>0</v>
      </c>
      <c r="U453" s="72">
        <v>0</v>
      </c>
      <c r="V453" s="72">
        <v>0</v>
      </c>
      <c r="W453" s="72">
        <v>0</v>
      </c>
      <c r="X453" s="72" t="s">
        <v>118</v>
      </c>
    </row>
    <row r="454" spans="2:24" x14ac:dyDescent="0.15">
      <c r="B454" s="42" t="s">
        <v>118</v>
      </c>
      <c r="I454" s="72" t="s">
        <v>118</v>
      </c>
      <c r="P454" s="72">
        <v>0</v>
      </c>
      <c r="Q454" s="72">
        <v>0</v>
      </c>
      <c r="R454" s="72" t="s">
        <v>118</v>
      </c>
      <c r="S454" s="72">
        <v>0</v>
      </c>
      <c r="T454" s="47">
        <v>0</v>
      </c>
      <c r="U454" s="72">
        <v>0</v>
      </c>
      <c r="V454" s="72">
        <v>0</v>
      </c>
      <c r="W454" s="72">
        <v>0</v>
      </c>
      <c r="X454" s="72" t="s">
        <v>118</v>
      </c>
    </row>
    <row r="455" spans="2:24" x14ac:dyDescent="0.15">
      <c r="B455" s="42" t="s">
        <v>118</v>
      </c>
      <c r="I455" s="72" t="s">
        <v>118</v>
      </c>
      <c r="P455" s="72">
        <v>0</v>
      </c>
      <c r="Q455" s="72">
        <v>0</v>
      </c>
      <c r="R455" s="72" t="s">
        <v>118</v>
      </c>
      <c r="S455" s="72">
        <v>0</v>
      </c>
      <c r="T455" s="47">
        <v>0</v>
      </c>
      <c r="U455" s="72">
        <v>0</v>
      </c>
      <c r="V455" s="72">
        <v>0</v>
      </c>
      <c r="W455" s="72">
        <v>0</v>
      </c>
      <c r="X455" s="72" t="s">
        <v>118</v>
      </c>
    </row>
    <row r="456" spans="2:24" x14ac:dyDescent="0.15">
      <c r="B456" s="42" t="s">
        <v>118</v>
      </c>
      <c r="I456" s="72" t="s">
        <v>118</v>
      </c>
      <c r="P456" s="72">
        <v>0</v>
      </c>
      <c r="Q456" s="72">
        <v>0</v>
      </c>
      <c r="R456" s="72" t="s">
        <v>118</v>
      </c>
      <c r="S456" s="72">
        <v>0</v>
      </c>
      <c r="T456" s="47">
        <v>0</v>
      </c>
      <c r="U456" s="72">
        <v>0</v>
      </c>
      <c r="V456" s="72">
        <v>0</v>
      </c>
      <c r="W456" s="72">
        <v>0</v>
      </c>
      <c r="X456" s="72" t="s">
        <v>118</v>
      </c>
    </row>
    <row r="457" spans="2:24" x14ac:dyDescent="0.15">
      <c r="B457" s="42" t="s">
        <v>118</v>
      </c>
      <c r="I457" s="72" t="s">
        <v>118</v>
      </c>
      <c r="P457" s="72">
        <v>0</v>
      </c>
      <c r="Q457" s="72">
        <v>0</v>
      </c>
      <c r="R457" s="72" t="s">
        <v>118</v>
      </c>
      <c r="S457" s="72">
        <v>0</v>
      </c>
      <c r="T457" s="47">
        <v>0</v>
      </c>
      <c r="U457" s="72">
        <v>0</v>
      </c>
      <c r="V457" s="72">
        <v>0</v>
      </c>
      <c r="W457" s="72">
        <v>0</v>
      </c>
      <c r="X457" s="72" t="s">
        <v>118</v>
      </c>
    </row>
    <row r="458" spans="2:24" x14ac:dyDescent="0.15">
      <c r="B458" s="42" t="s">
        <v>118</v>
      </c>
      <c r="I458" s="72" t="s">
        <v>118</v>
      </c>
      <c r="P458" s="72">
        <v>0</v>
      </c>
      <c r="Q458" s="72">
        <v>0</v>
      </c>
      <c r="R458" s="72" t="s">
        <v>118</v>
      </c>
      <c r="S458" s="72">
        <v>0</v>
      </c>
      <c r="T458" s="47">
        <v>0</v>
      </c>
      <c r="U458" s="72">
        <v>0</v>
      </c>
      <c r="V458" s="72">
        <v>0</v>
      </c>
      <c r="W458" s="72">
        <v>0</v>
      </c>
      <c r="X458" s="72" t="s">
        <v>118</v>
      </c>
    </row>
    <row r="459" spans="2:24" x14ac:dyDescent="0.15">
      <c r="B459" s="42" t="s">
        <v>118</v>
      </c>
      <c r="I459" s="72" t="s">
        <v>118</v>
      </c>
      <c r="P459" s="72">
        <v>0</v>
      </c>
      <c r="Q459" s="72">
        <v>0</v>
      </c>
      <c r="R459" s="72" t="s">
        <v>118</v>
      </c>
      <c r="S459" s="72">
        <v>0</v>
      </c>
      <c r="T459" s="47">
        <v>0</v>
      </c>
      <c r="U459" s="72">
        <v>0</v>
      </c>
      <c r="V459" s="72">
        <v>0</v>
      </c>
      <c r="W459" s="72">
        <v>0</v>
      </c>
      <c r="X459" s="72" t="s">
        <v>118</v>
      </c>
    </row>
    <row r="460" spans="2:24" x14ac:dyDescent="0.15">
      <c r="B460" s="42" t="s">
        <v>118</v>
      </c>
      <c r="I460" s="72" t="s">
        <v>118</v>
      </c>
      <c r="P460" s="72">
        <v>0</v>
      </c>
      <c r="Q460" s="72">
        <v>0</v>
      </c>
      <c r="R460" s="72" t="s">
        <v>118</v>
      </c>
      <c r="S460" s="72">
        <v>0</v>
      </c>
      <c r="T460" s="47">
        <v>0</v>
      </c>
      <c r="U460" s="72">
        <v>0</v>
      </c>
      <c r="V460" s="72">
        <v>0</v>
      </c>
      <c r="W460" s="72">
        <v>0</v>
      </c>
      <c r="X460" s="72" t="s">
        <v>118</v>
      </c>
    </row>
    <row r="461" spans="2:24" x14ac:dyDescent="0.15">
      <c r="B461" s="42" t="s">
        <v>118</v>
      </c>
      <c r="I461" s="72" t="s">
        <v>118</v>
      </c>
      <c r="P461" s="72">
        <v>0</v>
      </c>
      <c r="Q461" s="72">
        <v>0</v>
      </c>
      <c r="R461" s="72" t="s">
        <v>118</v>
      </c>
      <c r="S461" s="72">
        <v>0</v>
      </c>
      <c r="T461" s="47">
        <v>0</v>
      </c>
      <c r="U461" s="72">
        <v>0</v>
      </c>
      <c r="V461" s="72">
        <v>0</v>
      </c>
      <c r="W461" s="72">
        <v>0</v>
      </c>
      <c r="X461" s="72" t="s">
        <v>118</v>
      </c>
    </row>
    <row r="462" spans="2:24" x14ac:dyDescent="0.15">
      <c r="B462" s="42" t="s">
        <v>118</v>
      </c>
      <c r="I462" s="72" t="s">
        <v>118</v>
      </c>
      <c r="P462" s="72">
        <v>0</v>
      </c>
      <c r="Q462" s="72">
        <v>0</v>
      </c>
      <c r="R462" s="72" t="s">
        <v>118</v>
      </c>
      <c r="S462" s="72">
        <v>0</v>
      </c>
      <c r="T462" s="47">
        <v>0</v>
      </c>
      <c r="U462" s="72">
        <v>0</v>
      </c>
      <c r="V462" s="72">
        <v>0</v>
      </c>
      <c r="W462" s="72">
        <v>0</v>
      </c>
      <c r="X462" s="72" t="s">
        <v>118</v>
      </c>
    </row>
    <row r="463" spans="2:24" x14ac:dyDescent="0.15">
      <c r="B463" s="42" t="s">
        <v>118</v>
      </c>
      <c r="I463" s="72" t="s">
        <v>118</v>
      </c>
      <c r="P463" s="72">
        <v>0</v>
      </c>
      <c r="Q463" s="72">
        <v>0</v>
      </c>
      <c r="R463" s="72" t="s">
        <v>118</v>
      </c>
      <c r="S463" s="72">
        <v>0</v>
      </c>
      <c r="T463" s="47">
        <v>0</v>
      </c>
      <c r="U463" s="72">
        <v>0</v>
      </c>
      <c r="V463" s="72">
        <v>0</v>
      </c>
      <c r="W463" s="72">
        <v>0</v>
      </c>
      <c r="X463" s="72" t="s">
        <v>118</v>
      </c>
    </row>
    <row r="464" spans="2:24" x14ac:dyDescent="0.15">
      <c r="B464" s="42" t="s">
        <v>118</v>
      </c>
      <c r="I464" s="72" t="s">
        <v>118</v>
      </c>
      <c r="P464" s="72">
        <v>0</v>
      </c>
      <c r="Q464" s="72">
        <v>0</v>
      </c>
      <c r="R464" s="72" t="s">
        <v>118</v>
      </c>
      <c r="S464" s="72">
        <v>0</v>
      </c>
      <c r="T464" s="47">
        <v>0</v>
      </c>
      <c r="U464" s="72">
        <v>0</v>
      </c>
      <c r="V464" s="72">
        <v>0</v>
      </c>
      <c r="W464" s="72">
        <v>0</v>
      </c>
      <c r="X464" s="72" t="s">
        <v>118</v>
      </c>
    </row>
    <row r="465" spans="2:24" x14ac:dyDescent="0.15">
      <c r="B465" s="42" t="s">
        <v>118</v>
      </c>
      <c r="I465" s="72" t="s">
        <v>118</v>
      </c>
      <c r="P465" s="72">
        <v>0</v>
      </c>
      <c r="Q465" s="72">
        <v>0</v>
      </c>
      <c r="R465" s="72" t="s">
        <v>118</v>
      </c>
      <c r="S465" s="72">
        <v>0</v>
      </c>
      <c r="T465" s="47">
        <v>0</v>
      </c>
      <c r="U465" s="72">
        <v>0</v>
      </c>
      <c r="V465" s="72">
        <v>0</v>
      </c>
      <c r="W465" s="72">
        <v>0</v>
      </c>
      <c r="X465" s="72" t="s">
        <v>118</v>
      </c>
    </row>
    <row r="466" spans="2:24" x14ac:dyDescent="0.15">
      <c r="B466" s="42" t="s">
        <v>118</v>
      </c>
      <c r="I466" s="72" t="s">
        <v>118</v>
      </c>
      <c r="P466" s="72">
        <v>0</v>
      </c>
      <c r="Q466" s="72">
        <v>0</v>
      </c>
      <c r="R466" s="72" t="s">
        <v>118</v>
      </c>
      <c r="S466" s="72">
        <v>0</v>
      </c>
      <c r="T466" s="47">
        <v>0</v>
      </c>
      <c r="U466" s="72">
        <v>0</v>
      </c>
      <c r="V466" s="72">
        <v>0</v>
      </c>
      <c r="W466" s="72">
        <v>0</v>
      </c>
      <c r="X466" s="72" t="s">
        <v>118</v>
      </c>
    </row>
    <row r="467" spans="2:24" x14ac:dyDescent="0.15">
      <c r="B467" s="42" t="s">
        <v>118</v>
      </c>
      <c r="I467" s="72" t="s">
        <v>118</v>
      </c>
      <c r="P467" s="72">
        <v>0</v>
      </c>
      <c r="Q467" s="72">
        <v>0</v>
      </c>
      <c r="R467" s="72" t="s">
        <v>118</v>
      </c>
      <c r="S467" s="72">
        <v>0</v>
      </c>
      <c r="T467" s="47">
        <v>0</v>
      </c>
      <c r="U467" s="72">
        <v>0</v>
      </c>
      <c r="V467" s="72">
        <v>0</v>
      </c>
      <c r="W467" s="72">
        <v>0</v>
      </c>
      <c r="X467" s="72" t="s">
        <v>118</v>
      </c>
    </row>
    <row r="468" spans="2:24" x14ac:dyDescent="0.15">
      <c r="B468" s="42" t="s">
        <v>118</v>
      </c>
      <c r="I468" s="72" t="s">
        <v>118</v>
      </c>
      <c r="P468" s="72">
        <v>0</v>
      </c>
      <c r="Q468" s="72">
        <v>0</v>
      </c>
      <c r="R468" s="72" t="s">
        <v>118</v>
      </c>
      <c r="S468" s="72">
        <v>0</v>
      </c>
      <c r="T468" s="47">
        <v>0</v>
      </c>
      <c r="U468" s="72">
        <v>0</v>
      </c>
      <c r="V468" s="72">
        <v>0</v>
      </c>
      <c r="W468" s="72">
        <v>0</v>
      </c>
      <c r="X468" s="72" t="s">
        <v>118</v>
      </c>
    </row>
    <row r="469" spans="2:24" x14ac:dyDescent="0.15">
      <c r="B469" s="42" t="s">
        <v>118</v>
      </c>
      <c r="I469" s="72" t="s">
        <v>118</v>
      </c>
      <c r="P469" s="72">
        <v>0</v>
      </c>
      <c r="Q469" s="72">
        <v>0</v>
      </c>
      <c r="R469" s="72" t="s">
        <v>118</v>
      </c>
      <c r="S469" s="72">
        <v>0</v>
      </c>
      <c r="T469" s="47">
        <v>0</v>
      </c>
      <c r="U469" s="72">
        <v>0</v>
      </c>
      <c r="V469" s="72">
        <v>0</v>
      </c>
      <c r="W469" s="72">
        <v>0</v>
      </c>
      <c r="X469" s="72" t="s">
        <v>118</v>
      </c>
    </row>
    <row r="470" spans="2:24" x14ac:dyDescent="0.15">
      <c r="B470" s="42" t="s">
        <v>118</v>
      </c>
      <c r="I470" s="72" t="s">
        <v>118</v>
      </c>
      <c r="P470" s="72">
        <v>0</v>
      </c>
      <c r="Q470" s="72">
        <v>0</v>
      </c>
      <c r="R470" s="72" t="s">
        <v>118</v>
      </c>
      <c r="S470" s="72">
        <v>0</v>
      </c>
      <c r="T470" s="47">
        <v>0</v>
      </c>
      <c r="U470" s="72">
        <v>0</v>
      </c>
      <c r="V470" s="72">
        <v>0</v>
      </c>
      <c r="W470" s="72">
        <v>0</v>
      </c>
      <c r="X470" s="72" t="s">
        <v>118</v>
      </c>
    </row>
    <row r="471" spans="2:24" x14ac:dyDescent="0.15">
      <c r="B471" s="42" t="s">
        <v>118</v>
      </c>
      <c r="I471" s="72" t="s">
        <v>118</v>
      </c>
      <c r="P471" s="72">
        <v>0</v>
      </c>
      <c r="Q471" s="72">
        <v>0</v>
      </c>
      <c r="R471" s="72" t="s">
        <v>118</v>
      </c>
      <c r="S471" s="72">
        <v>0</v>
      </c>
      <c r="T471" s="47">
        <v>0</v>
      </c>
      <c r="U471" s="72">
        <v>0</v>
      </c>
      <c r="V471" s="72">
        <v>0</v>
      </c>
      <c r="W471" s="72">
        <v>0</v>
      </c>
      <c r="X471" s="72" t="s">
        <v>118</v>
      </c>
    </row>
    <row r="472" spans="2:24" x14ac:dyDescent="0.15">
      <c r="B472" s="42" t="s">
        <v>118</v>
      </c>
      <c r="I472" s="72" t="s">
        <v>118</v>
      </c>
      <c r="P472" s="72">
        <v>0</v>
      </c>
      <c r="Q472" s="72">
        <v>0</v>
      </c>
      <c r="R472" s="72" t="s">
        <v>118</v>
      </c>
      <c r="S472" s="72">
        <v>0</v>
      </c>
      <c r="T472" s="47">
        <v>0</v>
      </c>
      <c r="U472" s="72">
        <v>0</v>
      </c>
      <c r="V472" s="72">
        <v>0</v>
      </c>
      <c r="W472" s="72">
        <v>0</v>
      </c>
      <c r="X472" s="72" t="s">
        <v>118</v>
      </c>
    </row>
    <row r="473" spans="2:24" x14ac:dyDescent="0.15">
      <c r="B473" s="42" t="s">
        <v>118</v>
      </c>
      <c r="I473" s="72" t="s">
        <v>118</v>
      </c>
      <c r="P473" s="72">
        <v>0</v>
      </c>
      <c r="Q473" s="72">
        <v>0</v>
      </c>
      <c r="R473" s="72" t="s">
        <v>118</v>
      </c>
      <c r="S473" s="72">
        <v>0</v>
      </c>
      <c r="T473" s="47">
        <v>0</v>
      </c>
      <c r="U473" s="72">
        <v>0</v>
      </c>
      <c r="V473" s="72">
        <v>0</v>
      </c>
      <c r="W473" s="72">
        <v>0</v>
      </c>
      <c r="X473" s="72" t="s">
        <v>118</v>
      </c>
    </row>
    <row r="474" spans="2:24" x14ac:dyDescent="0.15">
      <c r="B474" s="42" t="s">
        <v>118</v>
      </c>
      <c r="I474" s="72" t="s">
        <v>118</v>
      </c>
      <c r="P474" s="72">
        <v>0</v>
      </c>
      <c r="Q474" s="72">
        <v>0</v>
      </c>
      <c r="R474" s="72" t="s">
        <v>118</v>
      </c>
      <c r="S474" s="72">
        <v>0</v>
      </c>
      <c r="T474" s="47">
        <v>0</v>
      </c>
      <c r="U474" s="72">
        <v>0</v>
      </c>
      <c r="V474" s="72">
        <v>0</v>
      </c>
      <c r="W474" s="72">
        <v>0</v>
      </c>
      <c r="X474" s="72" t="s">
        <v>118</v>
      </c>
    </row>
    <row r="475" spans="2:24" x14ac:dyDescent="0.15">
      <c r="B475" s="42" t="s">
        <v>118</v>
      </c>
      <c r="I475" s="72" t="s">
        <v>118</v>
      </c>
      <c r="P475" s="72">
        <v>0</v>
      </c>
      <c r="Q475" s="72">
        <v>0</v>
      </c>
      <c r="R475" s="72" t="s">
        <v>118</v>
      </c>
      <c r="S475" s="72">
        <v>0</v>
      </c>
      <c r="T475" s="47">
        <v>0</v>
      </c>
      <c r="U475" s="72">
        <v>0</v>
      </c>
      <c r="V475" s="72">
        <v>0</v>
      </c>
      <c r="W475" s="72">
        <v>0</v>
      </c>
      <c r="X475" s="72" t="s">
        <v>118</v>
      </c>
    </row>
    <row r="476" spans="2:24" x14ac:dyDescent="0.15">
      <c r="B476" s="42" t="s">
        <v>118</v>
      </c>
      <c r="I476" s="72" t="s">
        <v>118</v>
      </c>
      <c r="P476" s="72">
        <v>0</v>
      </c>
      <c r="Q476" s="72">
        <v>0</v>
      </c>
      <c r="R476" s="72" t="s">
        <v>118</v>
      </c>
      <c r="S476" s="72">
        <v>0</v>
      </c>
      <c r="T476" s="47">
        <v>0</v>
      </c>
      <c r="U476" s="72">
        <v>0</v>
      </c>
      <c r="V476" s="72">
        <v>0</v>
      </c>
      <c r="W476" s="72">
        <v>0</v>
      </c>
      <c r="X476" s="72" t="s">
        <v>118</v>
      </c>
    </row>
    <row r="477" spans="2:24" x14ac:dyDescent="0.15">
      <c r="B477" s="42" t="s">
        <v>118</v>
      </c>
      <c r="I477" s="72" t="s">
        <v>118</v>
      </c>
      <c r="P477" s="72">
        <v>0</v>
      </c>
      <c r="Q477" s="72">
        <v>0</v>
      </c>
      <c r="R477" s="72" t="s">
        <v>118</v>
      </c>
      <c r="S477" s="72">
        <v>0</v>
      </c>
      <c r="T477" s="47">
        <v>0</v>
      </c>
      <c r="U477" s="72">
        <v>0</v>
      </c>
      <c r="V477" s="72">
        <v>0</v>
      </c>
      <c r="W477" s="72">
        <v>0</v>
      </c>
      <c r="X477" s="72" t="s">
        <v>118</v>
      </c>
    </row>
    <row r="478" spans="2:24" x14ac:dyDescent="0.15">
      <c r="B478" s="42" t="s">
        <v>118</v>
      </c>
      <c r="I478" s="72" t="s">
        <v>118</v>
      </c>
      <c r="P478" s="72">
        <v>0</v>
      </c>
      <c r="Q478" s="72">
        <v>0</v>
      </c>
      <c r="R478" s="72" t="s">
        <v>118</v>
      </c>
      <c r="S478" s="72">
        <v>0</v>
      </c>
      <c r="T478" s="47">
        <v>0</v>
      </c>
      <c r="U478" s="72">
        <v>0</v>
      </c>
      <c r="V478" s="72">
        <v>0</v>
      </c>
      <c r="W478" s="72">
        <v>0</v>
      </c>
      <c r="X478" s="72" t="s">
        <v>118</v>
      </c>
    </row>
    <row r="479" spans="2:24" x14ac:dyDescent="0.15">
      <c r="B479" s="42" t="s">
        <v>118</v>
      </c>
      <c r="I479" s="72" t="s">
        <v>118</v>
      </c>
      <c r="P479" s="72">
        <v>0</v>
      </c>
      <c r="Q479" s="72">
        <v>0</v>
      </c>
      <c r="R479" s="72" t="s">
        <v>118</v>
      </c>
      <c r="S479" s="72">
        <v>0</v>
      </c>
      <c r="T479" s="47">
        <v>0</v>
      </c>
      <c r="U479" s="72">
        <v>0</v>
      </c>
      <c r="V479" s="72">
        <v>0</v>
      </c>
      <c r="W479" s="72">
        <v>0</v>
      </c>
      <c r="X479" s="72" t="s">
        <v>118</v>
      </c>
    </row>
    <row r="480" spans="2:24" x14ac:dyDescent="0.15">
      <c r="B480" s="42" t="s">
        <v>118</v>
      </c>
      <c r="I480" s="72" t="s">
        <v>118</v>
      </c>
      <c r="P480" s="72">
        <v>0</v>
      </c>
      <c r="Q480" s="72">
        <v>0</v>
      </c>
      <c r="R480" s="72" t="s">
        <v>118</v>
      </c>
      <c r="S480" s="72">
        <v>0</v>
      </c>
      <c r="T480" s="47">
        <v>0</v>
      </c>
      <c r="U480" s="72">
        <v>0</v>
      </c>
      <c r="V480" s="72">
        <v>0</v>
      </c>
      <c r="W480" s="72">
        <v>0</v>
      </c>
      <c r="X480" s="72" t="s">
        <v>118</v>
      </c>
    </row>
    <row r="481" spans="2:24" x14ac:dyDescent="0.15">
      <c r="B481" s="42" t="s">
        <v>118</v>
      </c>
      <c r="I481" s="72" t="s">
        <v>118</v>
      </c>
      <c r="P481" s="72">
        <v>0</v>
      </c>
      <c r="Q481" s="72">
        <v>0</v>
      </c>
      <c r="R481" s="72" t="s">
        <v>118</v>
      </c>
      <c r="S481" s="72">
        <v>0</v>
      </c>
      <c r="T481" s="47">
        <v>0</v>
      </c>
      <c r="U481" s="72">
        <v>0</v>
      </c>
      <c r="V481" s="72">
        <v>0</v>
      </c>
      <c r="W481" s="72">
        <v>0</v>
      </c>
      <c r="X481" s="72" t="s">
        <v>118</v>
      </c>
    </row>
    <row r="482" spans="2:24" x14ac:dyDescent="0.15">
      <c r="B482" s="42" t="s">
        <v>118</v>
      </c>
      <c r="I482" s="72" t="s">
        <v>118</v>
      </c>
      <c r="P482" s="72">
        <v>0</v>
      </c>
      <c r="Q482" s="72">
        <v>0</v>
      </c>
      <c r="R482" s="72" t="s">
        <v>118</v>
      </c>
      <c r="S482" s="72">
        <v>0</v>
      </c>
      <c r="T482" s="47">
        <v>0</v>
      </c>
      <c r="U482" s="72">
        <v>0</v>
      </c>
      <c r="V482" s="72">
        <v>0</v>
      </c>
      <c r="W482" s="72">
        <v>0</v>
      </c>
      <c r="X482" s="72" t="s">
        <v>118</v>
      </c>
    </row>
    <row r="483" spans="2:24" x14ac:dyDescent="0.15">
      <c r="B483" s="42" t="s">
        <v>118</v>
      </c>
      <c r="I483" s="72" t="s">
        <v>118</v>
      </c>
      <c r="P483" s="72">
        <v>0</v>
      </c>
      <c r="Q483" s="72">
        <v>0</v>
      </c>
      <c r="R483" s="72" t="s">
        <v>118</v>
      </c>
      <c r="S483" s="72">
        <v>0</v>
      </c>
      <c r="T483" s="47">
        <v>0</v>
      </c>
      <c r="U483" s="72">
        <v>0</v>
      </c>
      <c r="V483" s="72">
        <v>0</v>
      </c>
      <c r="W483" s="72">
        <v>0</v>
      </c>
      <c r="X483" s="72" t="s">
        <v>118</v>
      </c>
    </row>
    <row r="484" spans="2:24" x14ac:dyDescent="0.15">
      <c r="B484" s="42" t="s">
        <v>118</v>
      </c>
      <c r="I484" s="72" t="s">
        <v>118</v>
      </c>
      <c r="P484" s="72">
        <v>0</v>
      </c>
      <c r="Q484" s="72">
        <v>0</v>
      </c>
      <c r="R484" s="72" t="s">
        <v>118</v>
      </c>
      <c r="S484" s="72">
        <v>0</v>
      </c>
      <c r="T484" s="47">
        <v>0</v>
      </c>
      <c r="U484" s="72">
        <v>0</v>
      </c>
      <c r="V484" s="72">
        <v>0</v>
      </c>
      <c r="W484" s="72">
        <v>0</v>
      </c>
      <c r="X484" s="72" t="s">
        <v>118</v>
      </c>
    </row>
    <row r="485" spans="2:24" x14ac:dyDescent="0.15">
      <c r="B485" s="42" t="s">
        <v>118</v>
      </c>
      <c r="I485" s="72" t="s">
        <v>118</v>
      </c>
      <c r="P485" s="72">
        <v>0</v>
      </c>
      <c r="Q485" s="72">
        <v>0</v>
      </c>
      <c r="R485" s="72" t="s">
        <v>118</v>
      </c>
      <c r="S485" s="72">
        <v>0</v>
      </c>
      <c r="T485" s="47">
        <v>0</v>
      </c>
      <c r="U485" s="72">
        <v>0</v>
      </c>
      <c r="V485" s="72">
        <v>0</v>
      </c>
      <c r="W485" s="72">
        <v>0</v>
      </c>
      <c r="X485" s="72" t="s">
        <v>118</v>
      </c>
    </row>
    <row r="486" spans="2:24" x14ac:dyDescent="0.15">
      <c r="B486" s="42" t="s">
        <v>118</v>
      </c>
      <c r="I486" s="72" t="s">
        <v>118</v>
      </c>
      <c r="P486" s="72">
        <v>0</v>
      </c>
      <c r="Q486" s="72">
        <v>0</v>
      </c>
      <c r="R486" s="72" t="s">
        <v>118</v>
      </c>
      <c r="S486" s="72">
        <v>0</v>
      </c>
      <c r="T486" s="47">
        <v>0</v>
      </c>
      <c r="U486" s="72">
        <v>0</v>
      </c>
      <c r="V486" s="72">
        <v>0</v>
      </c>
      <c r="W486" s="72">
        <v>0</v>
      </c>
      <c r="X486" s="72" t="s">
        <v>118</v>
      </c>
    </row>
    <row r="487" spans="2:24" x14ac:dyDescent="0.15">
      <c r="B487" s="42" t="s">
        <v>118</v>
      </c>
      <c r="I487" s="72" t="s">
        <v>118</v>
      </c>
      <c r="P487" s="72">
        <v>0</v>
      </c>
      <c r="Q487" s="72">
        <v>0</v>
      </c>
      <c r="R487" s="72" t="s">
        <v>118</v>
      </c>
      <c r="S487" s="72">
        <v>0</v>
      </c>
      <c r="T487" s="47">
        <v>0</v>
      </c>
      <c r="U487" s="72">
        <v>0</v>
      </c>
      <c r="V487" s="72">
        <v>0</v>
      </c>
      <c r="W487" s="72">
        <v>0</v>
      </c>
      <c r="X487" s="72" t="s">
        <v>118</v>
      </c>
    </row>
    <row r="488" spans="2:24" x14ac:dyDescent="0.15">
      <c r="B488" s="42" t="s">
        <v>118</v>
      </c>
      <c r="I488" s="72" t="s">
        <v>118</v>
      </c>
      <c r="P488" s="72">
        <v>0</v>
      </c>
      <c r="Q488" s="72">
        <v>0</v>
      </c>
      <c r="R488" s="72" t="s">
        <v>118</v>
      </c>
      <c r="S488" s="72">
        <v>0</v>
      </c>
      <c r="T488" s="47">
        <v>0</v>
      </c>
      <c r="U488" s="72">
        <v>0</v>
      </c>
      <c r="V488" s="72">
        <v>0</v>
      </c>
      <c r="W488" s="72">
        <v>0</v>
      </c>
      <c r="X488" s="72" t="s">
        <v>118</v>
      </c>
    </row>
    <row r="489" spans="2:24" x14ac:dyDescent="0.15">
      <c r="B489" s="42" t="s">
        <v>118</v>
      </c>
      <c r="I489" s="72" t="s">
        <v>118</v>
      </c>
      <c r="P489" s="72">
        <v>0</v>
      </c>
      <c r="Q489" s="72">
        <v>0</v>
      </c>
      <c r="R489" s="72" t="s">
        <v>118</v>
      </c>
      <c r="S489" s="72">
        <v>0</v>
      </c>
      <c r="T489" s="47">
        <v>0</v>
      </c>
      <c r="U489" s="72">
        <v>0</v>
      </c>
      <c r="V489" s="72">
        <v>0</v>
      </c>
      <c r="W489" s="72">
        <v>0</v>
      </c>
      <c r="X489" s="72" t="s">
        <v>118</v>
      </c>
    </row>
    <row r="490" spans="2:24" x14ac:dyDescent="0.15">
      <c r="B490" s="42" t="s">
        <v>118</v>
      </c>
      <c r="I490" s="72" t="s">
        <v>118</v>
      </c>
      <c r="P490" s="72">
        <v>0</v>
      </c>
      <c r="Q490" s="72">
        <v>0</v>
      </c>
      <c r="R490" s="72" t="s">
        <v>118</v>
      </c>
      <c r="S490" s="72">
        <v>0</v>
      </c>
      <c r="T490" s="47">
        <v>0</v>
      </c>
      <c r="U490" s="72">
        <v>0</v>
      </c>
      <c r="V490" s="72">
        <v>0</v>
      </c>
      <c r="W490" s="72">
        <v>0</v>
      </c>
      <c r="X490" s="72" t="s">
        <v>118</v>
      </c>
    </row>
    <row r="491" spans="2:24" x14ac:dyDescent="0.15">
      <c r="B491" s="42" t="s">
        <v>118</v>
      </c>
      <c r="I491" s="72" t="s">
        <v>118</v>
      </c>
      <c r="P491" s="72">
        <v>0</v>
      </c>
      <c r="Q491" s="72">
        <v>0</v>
      </c>
      <c r="R491" s="72" t="s">
        <v>118</v>
      </c>
      <c r="S491" s="72">
        <v>0</v>
      </c>
      <c r="T491" s="47">
        <v>0</v>
      </c>
      <c r="U491" s="72">
        <v>0</v>
      </c>
      <c r="V491" s="72">
        <v>0</v>
      </c>
      <c r="W491" s="72">
        <v>0</v>
      </c>
      <c r="X491" s="72" t="s">
        <v>118</v>
      </c>
    </row>
    <row r="492" spans="2:24" x14ac:dyDescent="0.15">
      <c r="B492" s="42" t="s">
        <v>118</v>
      </c>
      <c r="I492" s="72" t="s">
        <v>118</v>
      </c>
      <c r="P492" s="72">
        <v>0</v>
      </c>
      <c r="Q492" s="72">
        <v>0</v>
      </c>
      <c r="R492" s="72" t="s">
        <v>118</v>
      </c>
      <c r="S492" s="72">
        <v>0</v>
      </c>
      <c r="T492" s="47">
        <v>0</v>
      </c>
      <c r="U492" s="72">
        <v>0</v>
      </c>
      <c r="V492" s="72">
        <v>0</v>
      </c>
      <c r="W492" s="72">
        <v>0</v>
      </c>
      <c r="X492" s="72" t="s">
        <v>118</v>
      </c>
    </row>
    <row r="493" spans="2:24" x14ac:dyDescent="0.15">
      <c r="B493" s="42" t="s">
        <v>118</v>
      </c>
      <c r="I493" s="72" t="s">
        <v>118</v>
      </c>
      <c r="P493" s="72">
        <v>0</v>
      </c>
      <c r="Q493" s="72">
        <v>0</v>
      </c>
      <c r="R493" s="72" t="s">
        <v>118</v>
      </c>
      <c r="S493" s="72">
        <v>0</v>
      </c>
      <c r="T493" s="47">
        <v>0</v>
      </c>
      <c r="U493" s="72">
        <v>0</v>
      </c>
      <c r="V493" s="72">
        <v>0</v>
      </c>
      <c r="W493" s="72">
        <v>0</v>
      </c>
      <c r="X493" s="72" t="s">
        <v>118</v>
      </c>
    </row>
    <row r="494" spans="2:24" x14ac:dyDescent="0.15">
      <c r="B494" s="42" t="s">
        <v>118</v>
      </c>
      <c r="I494" s="72" t="s">
        <v>118</v>
      </c>
      <c r="P494" s="72">
        <v>0</v>
      </c>
      <c r="Q494" s="72">
        <v>0</v>
      </c>
      <c r="R494" s="72" t="s">
        <v>118</v>
      </c>
      <c r="S494" s="72">
        <v>0</v>
      </c>
      <c r="T494" s="47">
        <v>0</v>
      </c>
      <c r="U494" s="72">
        <v>0</v>
      </c>
      <c r="V494" s="72">
        <v>0</v>
      </c>
      <c r="W494" s="72">
        <v>0</v>
      </c>
      <c r="X494" s="72" t="s">
        <v>118</v>
      </c>
    </row>
    <row r="495" spans="2:24" x14ac:dyDescent="0.15">
      <c r="B495" s="42" t="s">
        <v>118</v>
      </c>
      <c r="I495" s="72" t="s">
        <v>118</v>
      </c>
      <c r="P495" s="72">
        <v>0</v>
      </c>
      <c r="Q495" s="72">
        <v>0</v>
      </c>
      <c r="R495" s="72" t="s">
        <v>118</v>
      </c>
      <c r="S495" s="72">
        <v>0</v>
      </c>
      <c r="T495" s="47">
        <v>0</v>
      </c>
      <c r="U495" s="72">
        <v>0</v>
      </c>
      <c r="V495" s="72">
        <v>0</v>
      </c>
      <c r="W495" s="72">
        <v>0</v>
      </c>
      <c r="X495" s="72" t="s">
        <v>118</v>
      </c>
    </row>
    <row r="496" spans="2:24" x14ac:dyDescent="0.15">
      <c r="B496" s="42" t="s">
        <v>118</v>
      </c>
      <c r="I496" s="72" t="s">
        <v>118</v>
      </c>
      <c r="P496" s="72">
        <v>0</v>
      </c>
      <c r="Q496" s="72">
        <v>0</v>
      </c>
      <c r="R496" s="72" t="s">
        <v>118</v>
      </c>
      <c r="S496" s="72">
        <v>0</v>
      </c>
      <c r="T496" s="47">
        <v>0</v>
      </c>
      <c r="U496" s="72">
        <v>0</v>
      </c>
      <c r="V496" s="72">
        <v>0</v>
      </c>
      <c r="W496" s="72">
        <v>0</v>
      </c>
      <c r="X496" s="72" t="s">
        <v>118</v>
      </c>
    </row>
    <row r="497" spans="2:24" x14ac:dyDescent="0.15">
      <c r="B497" s="42" t="s">
        <v>118</v>
      </c>
      <c r="I497" s="72" t="s">
        <v>118</v>
      </c>
      <c r="P497" s="72">
        <v>0</v>
      </c>
      <c r="Q497" s="72">
        <v>0</v>
      </c>
      <c r="R497" s="72" t="s">
        <v>118</v>
      </c>
      <c r="S497" s="72">
        <v>0</v>
      </c>
      <c r="T497" s="47">
        <v>0</v>
      </c>
      <c r="U497" s="72">
        <v>0</v>
      </c>
      <c r="V497" s="72">
        <v>0</v>
      </c>
      <c r="W497" s="72">
        <v>0</v>
      </c>
      <c r="X497" s="72" t="s">
        <v>118</v>
      </c>
    </row>
    <row r="498" spans="2:24" x14ac:dyDescent="0.15">
      <c r="B498" s="42" t="s">
        <v>118</v>
      </c>
      <c r="I498" s="72" t="s">
        <v>118</v>
      </c>
      <c r="P498" s="72">
        <v>0</v>
      </c>
      <c r="Q498" s="72">
        <v>0</v>
      </c>
      <c r="R498" s="72" t="s">
        <v>118</v>
      </c>
      <c r="S498" s="72">
        <v>0</v>
      </c>
      <c r="T498" s="47">
        <v>0</v>
      </c>
      <c r="U498" s="72">
        <v>0</v>
      </c>
      <c r="V498" s="72">
        <v>0</v>
      </c>
      <c r="W498" s="72">
        <v>0</v>
      </c>
      <c r="X498" s="72" t="s">
        <v>118</v>
      </c>
    </row>
    <row r="499" spans="2:24" x14ac:dyDescent="0.15">
      <c r="B499" s="42" t="s">
        <v>118</v>
      </c>
      <c r="I499" s="72" t="s">
        <v>118</v>
      </c>
      <c r="P499" s="72">
        <v>0</v>
      </c>
      <c r="Q499" s="72">
        <v>0</v>
      </c>
      <c r="R499" s="72" t="s">
        <v>118</v>
      </c>
      <c r="S499" s="72">
        <v>0</v>
      </c>
      <c r="T499" s="47">
        <v>0</v>
      </c>
      <c r="U499" s="72">
        <v>0</v>
      </c>
      <c r="V499" s="72">
        <v>0</v>
      </c>
      <c r="W499" s="72">
        <v>0</v>
      </c>
      <c r="X499" s="72" t="s">
        <v>118</v>
      </c>
    </row>
    <row r="500" spans="2:24" x14ac:dyDescent="0.15">
      <c r="B500" s="42" t="s">
        <v>118</v>
      </c>
      <c r="I500" s="72" t="s">
        <v>118</v>
      </c>
      <c r="P500" s="72">
        <v>0</v>
      </c>
      <c r="Q500" s="72">
        <v>0</v>
      </c>
      <c r="R500" s="72" t="s">
        <v>118</v>
      </c>
      <c r="S500" s="72">
        <v>0</v>
      </c>
      <c r="T500" s="47">
        <v>0</v>
      </c>
      <c r="U500" s="72">
        <v>0</v>
      </c>
      <c r="V500" s="72">
        <v>0</v>
      </c>
      <c r="W500" s="72">
        <v>0</v>
      </c>
      <c r="X500" s="72" t="s">
        <v>118</v>
      </c>
    </row>
    <row r="501" spans="2:24" x14ac:dyDescent="0.15">
      <c r="B501" s="42" t="s">
        <v>118</v>
      </c>
      <c r="I501" s="72" t="s">
        <v>118</v>
      </c>
      <c r="P501" s="72">
        <v>0</v>
      </c>
      <c r="Q501" s="72">
        <v>0</v>
      </c>
      <c r="R501" s="72" t="s">
        <v>118</v>
      </c>
      <c r="S501" s="72">
        <v>0</v>
      </c>
      <c r="T501" s="47">
        <v>0</v>
      </c>
      <c r="U501" s="72">
        <v>0</v>
      </c>
      <c r="V501" s="72">
        <v>0</v>
      </c>
      <c r="W501" s="72">
        <v>0</v>
      </c>
      <c r="X501" s="72" t="s">
        <v>118</v>
      </c>
    </row>
    <row r="502" spans="2:24" x14ac:dyDescent="0.15">
      <c r="B502" s="42" t="s">
        <v>118</v>
      </c>
      <c r="I502" s="72" t="s">
        <v>118</v>
      </c>
      <c r="P502" s="72">
        <v>0</v>
      </c>
      <c r="Q502" s="72">
        <v>0</v>
      </c>
      <c r="R502" s="72" t="s">
        <v>118</v>
      </c>
      <c r="S502" s="72">
        <v>0</v>
      </c>
      <c r="T502" s="47">
        <v>0</v>
      </c>
      <c r="U502" s="72">
        <v>0</v>
      </c>
      <c r="V502" s="72">
        <v>0</v>
      </c>
      <c r="W502" s="72">
        <v>0</v>
      </c>
      <c r="X502" s="72" t="s">
        <v>118</v>
      </c>
    </row>
    <row r="503" spans="2:24" x14ac:dyDescent="0.15">
      <c r="B503" s="42" t="s">
        <v>118</v>
      </c>
      <c r="I503" s="72" t="s">
        <v>118</v>
      </c>
      <c r="P503" s="72">
        <v>0</v>
      </c>
      <c r="Q503" s="72">
        <v>0</v>
      </c>
      <c r="R503" s="72" t="s">
        <v>118</v>
      </c>
      <c r="S503" s="72">
        <v>0</v>
      </c>
      <c r="T503" s="47">
        <v>0</v>
      </c>
      <c r="U503" s="72">
        <v>0</v>
      </c>
      <c r="V503" s="72">
        <v>0</v>
      </c>
      <c r="W503" s="72">
        <v>0</v>
      </c>
      <c r="X503" s="72" t="s">
        <v>118</v>
      </c>
    </row>
    <row r="504" spans="2:24" x14ac:dyDescent="0.15">
      <c r="B504" s="42" t="s">
        <v>118</v>
      </c>
      <c r="I504" s="72" t="s">
        <v>118</v>
      </c>
      <c r="P504" s="72">
        <v>0</v>
      </c>
      <c r="Q504" s="72">
        <v>0</v>
      </c>
      <c r="R504" s="72" t="s">
        <v>118</v>
      </c>
      <c r="S504" s="72">
        <v>0</v>
      </c>
      <c r="T504" s="47">
        <v>0</v>
      </c>
      <c r="U504" s="72">
        <v>0</v>
      </c>
      <c r="V504" s="72">
        <v>0</v>
      </c>
      <c r="W504" s="72">
        <v>0</v>
      </c>
      <c r="X504" s="72" t="s">
        <v>118</v>
      </c>
    </row>
    <row r="505" spans="2:24" x14ac:dyDescent="0.15">
      <c r="B505" s="42" t="s">
        <v>118</v>
      </c>
      <c r="I505" s="72" t="s">
        <v>118</v>
      </c>
      <c r="P505" s="72">
        <v>0</v>
      </c>
      <c r="Q505" s="72">
        <v>0</v>
      </c>
      <c r="R505" s="72" t="s">
        <v>118</v>
      </c>
      <c r="S505" s="72">
        <v>0</v>
      </c>
      <c r="T505" s="47">
        <v>0</v>
      </c>
      <c r="U505" s="72">
        <v>0</v>
      </c>
      <c r="V505" s="72">
        <v>0</v>
      </c>
      <c r="W505" s="72">
        <v>0</v>
      </c>
      <c r="X505" s="72" t="s">
        <v>118</v>
      </c>
    </row>
    <row r="506" spans="2:24" x14ac:dyDescent="0.15">
      <c r="B506" s="42" t="s">
        <v>118</v>
      </c>
      <c r="I506" s="72" t="s">
        <v>118</v>
      </c>
      <c r="P506" s="72">
        <v>0</v>
      </c>
      <c r="Q506" s="72">
        <v>0</v>
      </c>
      <c r="R506" s="72" t="s">
        <v>118</v>
      </c>
      <c r="S506" s="72">
        <v>0</v>
      </c>
      <c r="T506" s="47">
        <v>0</v>
      </c>
      <c r="U506" s="72">
        <v>0</v>
      </c>
      <c r="V506" s="72">
        <v>0</v>
      </c>
      <c r="W506" s="72">
        <v>0</v>
      </c>
      <c r="X506" s="72" t="s">
        <v>118</v>
      </c>
    </row>
    <row r="507" spans="2:24" x14ac:dyDescent="0.15">
      <c r="B507" s="42" t="s">
        <v>118</v>
      </c>
      <c r="I507" s="72" t="s">
        <v>118</v>
      </c>
      <c r="P507" s="72">
        <v>0</v>
      </c>
      <c r="Q507" s="72">
        <v>0</v>
      </c>
      <c r="R507" s="72" t="s">
        <v>118</v>
      </c>
      <c r="S507" s="72">
        <v>0</v>
      </c>
      <c r="T507" s="47">
        <v>0</v>
      </c>
      <c r="U507" s="72">
        <v>0</v>
      </c>
      <c r="V507" s="72">
        <v>0</v>
      </c>
      <c r="W507" s="72">
        <v>0</v>
      </c>
      <c r="X507" s="72" t="s">
        <v>118</v>
      </c>
    </row>
    <row r="508" spans="2:24" x14ac:dyDescent="0.15">
      <c r="B508" s="42" t="s">
        <v>118</v>
      </c>
      <c r="I508" s="72" t="s">
        <v>118</v>
      </c>
      <c r="P508" s="72">
        <v>0</v>
      </c>
      <c r="Q508" s="72">
        <v>0</v>
      </c>
      <c r="R508" s="72" t="s">
        <v>118</v>
      </c>
      <c r="S508" s="72">
        <v>0</v>
      </c>
      <c r="T508" s="47">
        <v>0</v>
      </c>
      <c r="U508" s="72">
        <v>0</v>
      </c>
      <c r="V508" s="72">
        <v>0</v>
      </c>
      <c r="W508" s="72">
        <v>0</v>
      </c>
      <c r="X508" s="72" t="s">
        <v>118</v>
      </c>
    </row>
    <row r="509" spans="2:24" x14ac:dyDescent="0.15">
      <c r="B509" s="42" t="s">
        <v>118</v>
      </c>
      <c r="I509" s="72" t="s">
        <v>118</v>
      </c>
      <c r="P509" s="72">
        <v>0</v>
      </c>
      <c r="Q509" s="72">
        <v>0</v>
      </c>
      <c r="R509" s="72" t="s">
        <v>118</v>
      </c>
      <c r="S509" s="72">
        <v>0</v>
      </c>
      <c r="T509" s="47">
        <v>0</v>
      </c>
      <c r="U509" s="72">
        <v>0</v>
      </c>
      <c r="V509" s="72">
        <v>0</v>
      </c>
      <c r="W509" s="72">
        <v>0</v>
      </c>
      <c r="X509" s="72" t="s">
        <v>118</v>
      </c>
    </row>
    <row r="510" spans="2:24" x14ac:dyDescent="0.15">
      <c r="B510" s="42" t="s">
        <v>118</v>
      </c>
      <c r="I510" s="72" t="s">
        <v>118</v>
      </c>
      <c r="P510" s="72">
        <v>0</v>
      </c>
      <c r="Q510" s="72">
        <v>0</v>
      </c>
      <c r="R510" s="72" t="s">
        <v>118</v>
      </c>
      <c r="S510" s="72">
        <v>0</v>
      </c>
      <c r="T510" s="47">
        <v>0</v>
      </c>
      <c r="U510" s="72">
        <v>0</v>
      </c>
      <c r="V510" s="72">
        <v>0</v>
      </c>
      <c r="W510" s="72">
        <v>0</v>
      </c>
      <c r="X510" s="72" t="s">
        <v>118</v>
      </c>
    </row>
    <row r="511" spans="2:24" x14ac:dyDescent="0.15">
      <c r="B511" s="42" t="s">
        <v>118</v>
      </c>
      <c r="I511" s="72" t="s">
        <v>118</v>
      </c>
      <c r="P511" s="72">
        <v>0</v>
      </c>
      <c r="Q511" s="72">
        <v>0</v>
      </c>
      <c r="R511" s="72" t="s">
        <v>118</v>
      </c>
      <c r="S511" s="72">
        <v>0</v>
      </c>
      <c r="T511" s="47">
        <v>0</v>
      </c>
      <c r="U511" s="72">
        <v>0</v>
      </c>
      <c r="V511" s="72">
        <v>0</v>
      </c>
      <c r="W511" s="72">
        <v>0</v>
      </c>
      <c r="X511" s="72" t="s">
        <v>118</v>
      </c>
    </row>
    <row r="512" spans="2:24" x14ac:dyDescent="0.15">
      <c r="B512" s="42" t="s">
        <v>118</v>
      </c>
      <c r="I512" s="72" t="s">
        <v>118</v>
      </c>
      <c r="P512" s="72">
        <v>0</v>
      </c>
      <c r="Q512" s="72">
        <v>0</v>
      </c>
      <c r="R512" s="72" t="s">
        <v>118</v>
      </c>
      <c r="S512" s="72">
        <v>0</v>
      </c>
      <c r="T512" s="47">
        <v>0</v>
      </c>
      <c r="U512" s="72">
        <v>0</v>
      </c>
      <c r="V512" s="72">
        <v>0</v>
      </c>
      <c r="W512" s="72">
        <v>0</v>
      </c>
      <c r="X512" s="72" t="s">
        <v>118</v>
      </c>
    </row>
    <row r="513" spans="2:24" x14ac:dyDescent="0.15">
      <c r="B513" s="42" t="s">
        <v>118</v>
      </c>
      <c r="I513" s="72" t="s">
        <v>118</v>
      </c>
      <c r="P513" s="72">
        <v>0</v>
      </c>
      <c r="Q513" s="72">
        <v>0</v>
      </c>
      <c r="R513" s="72" t="s">
        <v>118</v>
      </c>
      <c r="S513" s="72">
        <v>0</v>
      </c>
      <c r="T513" s="47">
        <v>0</v>
      </c>
      <c r="U513" s="72">
        <v>0</v>
      </c>
      <c r="V513" s="72">
        <v>0</v>
      </c>
      <c r="W513" s="72">
        <v>0</v>
      </c>
      <c r="X513" s="72" t="s">
        <v>118</v>
      </c>
    </row>
    <row r="514" spans="2:24" x14ac:dyDescent="0.15">
      <c r="B514" s="42" t="s">
        <v>118</v>
      </c>
      <c r="I514" s="72" t="s">
        <v>118</v>
      </c>
      <c r="P514" s="72">
        <v>0</v>
      </c>
      <c r="Q514" s="72">
        <v>0</v>
      </c>
      <c r="R514" s="72" t="s">
        <v>118</v>
      </c>
      <c r="S514" s="72">
        <v>0</v>
      </c>
      <c r="T514" s="47">
        <v>0</v>
      </c>
      <c r="U514" s="72">
        <v>0</v>
      </c>
      <c r="V514" s="72">
        <v>0</v>
      </c>
      <c r="W514" s="72">
        <v>0</v>
      </c>
      <c r="X514" s="72" t="s">
        <v>118</v>
      </c>
    </row>
    <row r="515" spans="2:24" x14ac:dyDescent="0.15">
      <c r="B515" s="42" t="s">
        <v>118</v>
      </c>
      <c r="I515" s="72" t="s">
        <v>118</v>
      </c>
      <c r="P515" s="72">
        <v>0</v>
      </c>
      <c r="Q515" s="72">
        <v>0</v>
      </c>
      <c r="R515" s="72" t="s">
        <v>118</v>
      </c>
      <c r="S515" s="72">
        <v>0</v>
      </c>
      <c r="T515" s="47">
        <v>0</v>
      </c>
      <c r="U515" s="72">
        <v>0</v>
      </c>
      <c r="V515" s="72">
        <v>0</v>
      </c>
      <c r="W515" s="72">
        <v>0</v>
      </c>
      <c r="X515" s="72" t="s">
        <v>118</v>
      </c>
    </row>
    <row r="516" spans="2:24" x14ac:dyDescent="0.15">
      <c r="B516" s="42" t="s">
        <v>118</v>
      </c>
      <c r="I516" s="72" t="s">
        <v>118</v>
      </c>
      <c r="P516" s="72">
        <v>0</v>
      </c>
      <c r="Q516" s="72">
        <v>0</v>
      </c>
      <c r="R516" s="72" t="s">
        <v>118</v>
      </c>
      <c r="S516" s="72">
        <v>0</v>
      </c>
      <c r="T516" s="47">
        <v>0</v>
      </c>
      <c r="U516" s="72">
        <v>0</v>
      </c>
      <c r="V516" s="72">
        <v>0</v>
      </c>
      <c r="W516" s="72">
        <v>0</v>
      </c>
      <c r="X516" s="72" t="s">
        <v>118</v>
      </c>
    </row>
    <row r="517" spans="2:24" x14ac:dyDescent="0.15">
      <c r="B517" s="42" t="s">
        <v>118</v>
      </c>
      <c r="I517" s="72" t="s">
        <v>118</v>
      </c>
      <c r="P517" s="72">
        <v>0</v>
      </c>
      <c r="Q517" s="72">
        <v>0</v>
      </c>
      <c r="R517" s="72" t="s">
        <v>118</v>
      </c>
      <c r="S517" s="72">
        <v>0</v>
      </c>
      <c r="T517" s="47">
        <v>0</v>
      </c>
      <c r="U517" s="72">
        <v>0</v>
      </c>
      <c r="V517" s="72">
        <v>0</v>
      </c>
      <c r="W517" s="72">
        <v>0</v>
      </c>
      <c r="X517" s="72" t="s">
        <v>118</v>
      </c>
    </row>
    <row r="518" spans="2:24" x14ac:dyDescent="0.15">
      <c r="B518" s="42" t="s">
        <v>118</v>
      </c>
      <c r="I518" s="72" t="s">
        <v>118</v>
      </c>
      <c r="P518" s="72">
        <v>0</v>
      </c>
      <c r="Q518" s="72">
        <v>0</v>
      </c>
      <c r="R518" s="72" t="s">
        <v>118</v>
      </c>
      <c r="S518" s="72">
        <v>0</v>
      </c>
      <c r="T518" s="47">
        <v>0</v>
      </c>
      <c r="U518" s="72">
        <v>0</v>
      </c>
      <c r="V518" s="72">
        <v>0</v>
      </c>
      <c r="W518" s="72">
        <v>0</v>
      </c>
      <c r="X518" s="72" t="s">
        <v>118</v>
      </c>
    </row>
    <row r="519" spans="2:24" x14ac:dyDescent="0.15">
      <c r="B519" s="42" t="s">
        <v>118</v>
      </c>
      <c r="I519" s="72" t="s">
        <v>118</v>
      </c>
      <c r="P519" s="72">
        <v>0</v>
      </c>
      <c r="Q519" s="72">
        <v>0</v>
      </c>
      <c r="R519" s="72" t="s">
        <v>118</v>
      </c>
      <c r="S519" s="72">
        <v>0</v>
      </c>
      <c r="T519" s="47">
        <v>0</v>
      </c>
      <c r="U519" s="72">
        <v>0</v>
      </c>
      <c r="V519" s="72">
        <v>0</v>
      </c>
      <c r="W519" s="72">
        <v>0</v>
      </c>
      <c r="X519" s="72" t="s">
        <v>118</v>
      </c>
    </row>
    <row r="520" spans="2:24" x14ac:dyDescent="0.15">
      <c r="B520" s="42" t="s">
        <v>118</v>
      </c>
      <c r="I520" s="72" t="s">
        <v>118</v>
      </c>
      <c r="P520" s="72">
        <v>0</v>
      </c>
      <c r="Q520" s="72">
        <v>0</v>
      </c>
      <c r="R520" s="72" t="s">
        <v>118</v>
      </c>
      <c r="S520" s="72">
        <v>0</v>
      </c>
      <c r="T520" s="47">
        <v>0</v>
      </c>
      <c r="U520" s="72">
        <v>0</v>
      </c>
      <c r="V520" s="72">
        <v>0</v>
      </c>
      <c r="W520" s="72">
        <v>0</v>
      </c>
      <c r="X520" s="72" t="s">
        <v>118</v>
      </c>
    </row>
    <row r="521" spans="2:24" x14ac:dyDescent="0.15">
      <c r="B521" s="42" t="s">
        <v>118</v>
      </c>
      <c r="I521" s="72" t="s">
        <v>118</v>
      </c>
      <c r="P521" s="72">
        <v>0</v>
      </c>
      <c r="Q521" s="72">
        <v>0</v>
      </c>
      <c r="R521" s="72" t="s">
        <v>118</v>
      </c>
      <c r="S521" s="72">
        <v>0</v>
      </c>
      <c r="T521" s="47">
        <v>0</v>
      </c>
      <c r="U521" s="72">
        <v>0</v>
      </c>
      <c r="V521" s="72">
        <v>0</v>
      </c>
      <c r="W521" s="72">
        <v>0</v>
      </c>
      <c r="X521" s="72" t="s">
        <v>118</v>
      </c>
    </row>
    <row r="522" spans="2:24" x14ac:dyDescent="0.15">
      <c r="B522" s="42" t="s">
        <v>118</v>
      </c>
      <c r="I522" s="72" t="s">
        <v>118</v>
      </c>
      <c r="P522" s="72">
        <v>0</v>
      </c>
      <c r="Q522" s="72">
        <v>0</v>
      </c>
      <c r="R522" s="72" t="s">
        <v>118</v>
      </c>
      <c r="S522" s="72">
        <v>0</v>
      </c>
      <c r="T522" s="47">
        <v>0</v>
      </c>
      <c r="U522" s="72">
        <v>0</v>
      </c>
      <c r="V522" s="72">
        <v>0</v>
      </c>
      <c r="W522" s="72">
        <v>0</v>
      </c>
      <c r="X522" s="72" t="s">
        <v>118</v>
      </c>
    </row>
    <row r="523" spans="2:24" x14ac:dyDescent="0.15">
      <c r="B523" s="42" t="s">
        <v>118</v>
      </c>
      <c r="I523" s="72" t="s">
        <v>118</v>
      </c>
      <c r="P523" s="72">
        <v>0</v>
      </c>
      <c r="Q523" s="72">
        <v>0</v>
      </c>
      <c r="R523" s="72" t="s">
        <v>118</v>
      </c>
      <c r="S523" s="72">
        <v>0</v>
      </c>
      <c r="T523" s="47">
        <v>0</v>
      </c>
      <c r="U523" s="72">
        <v>0</v>
      </c>
      <c r="V523" s="72">
        <v>0</v>
      </c>
      <c r="W523" s="72">
        <v>0</v>
      </c>
      <c r="X523" s="72" t="s">
        <v>118</v>
      </c>
    </row>
    <row r="524" spans="2:24" x14ac:dyDescent="0.15">
      <c r="B524" s="42" t="s">
        <v>118</v>
      </c>
      <c r="I524" s="72" t="s">
        <v>118</v>
      </c>
      <c r="P524" s="72">
        <v>0</v>
      </c>
      <c r="Q524" s="72">
        <v>0</v>
      </c>
      <c r="R524" s="72" t="s">
        <v>118</v>
      </c>
      <c r="S524" s="72">
        <v>0</v>
      </c>
      <c r="T524" s="47">
        <v>0</v>
      </c>
      <c r="U524" s="72">
        <v>0</v>
      </c>
      <c r="V524" s="72">
        <v>0</v>
      </c>
      <c r="W524" s="72">
        <v>0</v>
      </c>
      <c r="X524" s="72" t="s">
        <v>118</v>
      </c>
    </row>
    <row r="525" spans="2:24" x14ac:dyDescent="0.15">
      <c r="B525" s="42" t="s">
        <v>118</v>
      </c>
      <c r="I525" s="72" t="s">
        <v>118</v>
      </c>
      <c r="P525" s="72">
        <v>0</v>
      </c>
      <c r="Q525" s="72">
        <v>0</v>
      </c>
      <c r="R525" s="72" t="s">
        <v>118</v>
      </c>
      <c r="S525" s="72">
        <v>0</v>
      </c>
      <c r="T525" s="47">
        <v>0</v>
      </c>
      <c r="U525" s="72">
        <v>0</v>
      </c>
      <c r="V525" s="72">
        <v>0</v>
      </c>
      <c r="W525" s="72">
        <v>0</v>
      </c>
      <c r="X525" s="72" t="s">
        <v>118</v>
      </c>
    </row>
    <row r="526" spans="2:24" x14ac:dyDescent="0.15">
      <c r="B526" s="42" t="s">
        <v>118</v>
      </c>
      <c r="I526" s="72" t="s">
        <v>118</v>
      </c>
      <c r="P526" s="72">
        <v>0</v>
      </c>
      <c r="Q526" s="72">
        <v>0</v>
      </c>
      <c r="R526" s="72" t="s">
        <v>118</v>
      </c>
      <c r="S526" s="72">
        <v>0</v>
      </c>
      <c r="T526" s="47">
        <v>0</v>
      </c>
      <c r="U526" s="72">
        <v>0</v>
      </c>
      <c r="V526" s="72">
        <v>0</v>
      </c>
      <c r="W526" s="72">
        <v>0</v>
      </c>
      <c r="X526" s="72" t="s">
        <v>118</v>
      </c>
    </row>
    <row r="527" spans="2:24" x14ac:dyDescent="0.15">
      <c r="B527" s="42" t="s">
        <v>118</v>
      </c>
      <c r="I527" s="72" t="s">
        <v>118</v>
      </c>
      <c r="P527" s="72">
        <v>0</v>
      </c>
      <c r="Q527" s="72">
        <v>0</v>
      </c>
      <c r="R527" s="72" t="s">
        <v>118</v>
      </c>
      <c r="S527" s="72">
        <v>0</v>
      </c>
      <c r="T527" s="47">
        <v>0</v>
      </c>
      <c r="U527" s="72">
        <v>0</v>
      </c>
      <c r="V527" s="72">
        <v>0</v>
      </c>
      <c r="W527" s="72">
        <v>0</v>
      </c>
      <c r="X527" s="72" t="s">
        <v>118</v>
      </c>
    </row>
    <row r="528" spans="2:24" x14ac:dyDescent="0.15">
      <c r="B528" s="42" t="s">
        <v>118</v>
      </c>
      <c r="I528" s="72" t="s">
        <v>118</v>
      </c>
      <c r="P528" s="72">
        <v>0</v>
      </c>
      <c r="Q528" s="72">
        <v>0</v>
      </c>
      <c r="R528" s="72" t="s">
        <v>118</v>
      </c>
      <c r="S528" s="72">
        <v>0</v>
      </c>
      <c r="T528" s="47">
        <v>0</v>
      </c>
      <c r="U528" s="72">
        <v>0</v>
      </c>
      <c r="V528" s="72">
        <v>0</v>
      </c>
      <c r="W528" s="72">
        <v>0</v>
      </c>
      <c r="X528" s="72" t="s">
        <v>118</v>
      </c>
    </row>
    <row r="529" spans="2:24" x14ac:dyDescent="0.15">
      <c r="B529" s="42" t="s">
        <v>118</v>
      </c>
      <c r="I529" s="72" t="s">
        <v>118</v>
      </c>
      <c r="P529" s="72">
        <v>0</v>
      </c>
      <c r="Q529" s="72">
        <v>0</v>
      </c>
      <c r="R529" s="72" t="s">
        <v>118</v>
      </c>
      <c r="S529" s="72">
        <v>0</v>
      </c>
      <c r="T529" s="47">
        <v>0</v>
      </c>
      <c r="U529" s="72">
        <v>0</v>
      </c>
      <c r="V529" s="72">
        <v>0</v>
      </c>
      <c r="W529" s="72">
        <v>0</v>
      </c>
      <c r="X529" s="72" t="s">
        <v>118</v>
      </c>
    </row>
    <row r="530" spans="2:24" x14ac:dyDescent="0.15">
      <c r="B530" s="42" t="s">
        <v>118</v>
      </c>
      <c r="I530" s="72" t="s">
        <v>118</v>
      </c>
      <c r="P530" s="72">
        <v>0</v>
      </c>
      <c r="Q530" s="72">
        <v>0</v>
      </c>
      <c r="R530" s="72" t="s">
        <v>118</v>
      </c>
      <c r="S530" s="72">
        <v>0</v>
      </c>
      <c r="T530" s="47">
        <v>0</v>
      </c>
      <c r="U530" s="72">
        <v>0</v>
      </c>
      <c r="V530" s="72">
        <v>0</v>
      </c>
      <c r="W530" s="72">
        <v>0</v>
      </c>
      <c r="X530" s="72" t="s">
        <v>118</v>
      </c>
    </row>
    <row r="531" spans="2:24" x14ac:dyDescent="0.15">
      <c r="B531" s="42" t="s">
        <v>118</v>
      </c>
      <c r="I531" s="72" t="s">
        <v>118</v>
      </c>
      <c r="P531" s="72">
        <v>0</v>
      </c>
      <c r="Q531" s="72">
        <v>0</v>
      </c>
      <c r="R531" s="72" t="s">
        <v>118</v>
      </c>
      <c r="S531" s="72">
        <v>0</v>
      </c>
      <c r="T531" s="47">
        <v>0</v>
      </c>
      <c r="U531" s="72">
        <v>0</v>
      </c>
      <c r="V531" s="72">
        <v>0</v>
      </c>
      <c r="W531" s="72">
        <v>0</v>
      </c>
      <c r="X531" s="72" t="s">
        <v>118</v>
      </c>
    </row>
    <row r="532" spans="2:24" x14ac:dyDescent="0.15">
      <c r="B532" s="42" t="s">
        <v>118</v>
      </c>
      <c r="I532" s="72" t="s">
        <v>118</v>
      </c>
      <c r="P532" s="72">
        <v>0</v>
      </c>
      <c r="Q532" s="72">
        <v>0</v>
      </c>
      <c r="R532" s="72" t="s">
        <v>118</v>
      </c>
      <c r="S532" s="72">
        <v>0</v>
      </c>
      <c r="T532" s="47">
        <v>0</v>
      </c>
      <c r="U532" s="72">
        <v>0</v>
      </c>
      <c r="V532" s="72">
        <v>0</v>
      </c>
      <c r="W532" s="72">
        <v>0</v>
      </c>
      <c r="X532" s="72" t="s">
        <v>118</v>
      </c>
    </row>
    <row r="533" spans="2:24" x14ac:dyDescent="0.15">
      <c r="B533" s="42" t="s">
        <v>118</v>
      </c>
      <c r="I533" s="72" t="s">
        <v>118</v>
      </c>
      <c r="P533" s="72">
        <v>0</v>
      </c>
      <c r="Q533" s="72">
        <v>0</v>
      </c>
      <c r="R533" s="72" t="s">
        <v>118</v>
      </c>
      <c r="S533" s="72">
        <v>0</v>
      </c>
      <c r="T533" s="47">
        <v>0</v>
      </c>
      <c r="U533" s="72">
        <v>0</v>
      </c>
      <c r="V533" s="72">
        <v>0</v>
      </c>
      <c r="W533" s="72">
        <v>0</v>
      </c>
      <c r="X533" s="72" t="s">
        <v>118</v>
      </c>
    </row>
    <row r="534" spans="2:24" x14ac:dyDescent="0.15">
      <c r="B534" s="42" t="s">
        <v>118</v>
      </c>
      <c r="I534" s="72" t="s">
        <v>118</v>
      </c>
      <c r="P534" s="72">
        <v>0</v>
      </c>
      <c r="Q534" s="72">
        <v>0</v>
      </c>
      <c r="R534" s="72" t="s">
        <v>118</v>
      </c>
      <c r="S534" s="72">
        <v>0</v>
      </c>
      <c r="T534" s="47">
        <v>0</v>
      </c>
      <c r="U534" s="72">
        <v>0</v>
      </c>
      <c r="V534" s="72">
        <v>0</v>
      </c>
      <c r="W534" s="72">
        <v>0</v>
      </c>
      <c r="X534" s="72" t="s">
        <v>118</v>
      </c>
    </row>
    <row r="535" spans="2:24" x14ac:dyDescent="0.15">
      <c r="B535" s="42" t="s">
        <v>118</v>
      </c>
      <c r="I535" s="72" t="s">
        <v>118</v>
      </c>
      <c r="P535" s="72">
        <v>0</v>
      </c>
      <c r="Q535" s="72">
        <v>0</v>
      </c>
      <c r="R535" s="72" t="s">
        <v>118</v>
      </c>
      <c r="S535" s="72">
        <v>0</v>
      </c>
      <c r="T535" s="47">
        <v>0</v>
      </c>
      <c r="U535" s="72">
        <v>0</v>
      </c>
      <c r="V535" s="72">
        <v>0</v>
      </c>
      <c r="W535" s="72">
        <v>0</v>
      </c>
      <c r="X535" s="72" t="s">
        <v>118</v>
      </c>
    </row>
    <row r="536" spans="2:24" x14ac:dyDescent="0.15">
      <c r="B536" s="42" t="s">
        <v>118</v>
      </c>
      <c r="I536" s="72" t="s">
        <v>118</v>
      </c>
      <c r="P536" s="72">
        <v>0</v>
      </c>
      <c r="Q536" s="72">
        <v>0</v>
      </c>
      <c r="R536" s="72" t="s">
        <v>118</v>
      </c>
      <c r="S536" s="72">
        <v>0</v>
      </c>
      <c r="T536" s="47">
        <v>0</v>
      </c>
      <c r="U536" s="72">
        <v>0</v>
      </c>
      <c r="V536" s="72">
        <v>0</v>
      </c>
      <c r="W536" s="72">
        <v>0</v>
      </c>
      <c r="X536" s="72" t="s">
        <v>118</v>
      </c>
    </row>
    <row r="537" spans="2:24" x14ac:dyDescent="0.15">
      <c r="B537" s="42" t="s">
        <v>118</v>
      </c>
      <c r="I537" s="72" t="s">
        <v>118</v>
      </c>
      <c r="P537" s="72">
        <v>0</v>
      </c>
      <c r="Q537" s="72">
        <v>0</v>
      </c>
      <c r="R537" s="72" t="s">
        <v>118</v>
      </c>
      <c r="S537" s="72">
        <v>0</v>
      </c>
      <c r="T537" s="47">
        <v>0</v>
      </c>
      <c r="U537" s="72">
        <v>0</v>
      </c>
      <c r="V537" s="72">
        <v>0</v>
      </c>
      <c r="W537" s="72">
        <v>0</v>
      </c>
      <c r="X537" s="72" t="s">
        <v>118</v>
      </c>
    </row>
    <row r="538" spans="2:24" x14ac:dyDescent="0.15">
      <c r="B538" s="42" t="s">
        <v>118</v>
      </c>
      <c r="I538" s="72" t="s">
        <v>118</v>
      </c>
      <c r="P538" s="72">
        <v>0</v>
      </c>
      <c r="Q538" s="72">
        <v>0</v>
      </c>
      <c r="R538" s="72" t="s">
        <v>118</v>
      </c>
      <c r="S538" s="72">
        <v>0</v>
      </c>
      <c r="T538" s="47">
        <v>0</v>
      </c>
      <c r="U538" s="72">
        <v>0</v>
      </c>
      <c r="V538" s="72">
        <v>0</v>
      </c>
      <c r="W538" s="72">
        <v>0</v>
      </c>
      <c r="X538" s="72" t="s">
        <v>118</v>
      </c>
    </row>
    <row r="539" spans="2:24" x14ac:dyDescent="0.15">
      <c r="B539" s="42" t="s">
        <v>118</v>
      </c>
      <c r="I539" s="72" t="s">
        <v>118</v>
      </c>
      <c r="P539" s="72">
        <v>0</v>
      </c>
      <c r="Q539" s="72">
        <v>0</v>
      </c>
      <c r="R539" s="72" t="s">
        <v>118</v>
      </c>
      <c r="S539" s="72">
        <v>0</v>
      </c>
      <c r="T539" s="47">
        <v>0</v>
      </c>
      <c r="U539" s="72">
        <v>0</v>
      </c>
      <c r="V539" s="72">
        <v>0</v>
      </c>
      <c r="W539" s="72">
        <v>0</v>
      </c>
      <c r="X539" s="72" t="s">
        <v>118</v>
      </c>
    </row>
    <row r="540" spans="2:24" x14ac:dyDescent="0.15">
      <c r="B540" s="42" t="s">
        <v>118</v>
      </c>
      <c r="I540" s="72" t="s">
        <v>118</v>
      </c>
      <c r="P540" s="72">
        <v>0</v>
      </c>
      <c r="Q540" s="72">
        <v>0</v>
      </c>
      <c r="R540" s="72" t="s">
        <v>118</v>
      </c>
      <c r="S540" s="72">
        <v>0</v>
      </c>
      <c r="T540" s="47">
        <v>0</v>
      </c>
      <c r="U540" s="72">
        <v>0</v>
      </c>
      <c r="V540" s="72">
        <v>0</v>
      </c>
      <c r="W540" s="72">
        <v>0</v>
      </c>
      <c r="X540" s="72" t="s">
        <v>118</v>
      </c>
    </row>
    <row r="541" spans="2:24" x14ac:dyDescent="0.15">
      <c r="B541" s="42" t="s">
        <v>118</v>
      </c>
      <c r="I541" s="72" t="s">
        <v>118</v>
      </c>
      <c r="P541" s="72">
        <v>0</v>
      </c>
      <c r="Q541" s="72">
        <v>0</v>
      </c>
      <c r="R541" s="72" t="s">
        <v>118</v>
      </c>
      <c r="S541" s="72">
        <v>0</v>
      </c>
      <c r="T541" s="47">
        <v>0</v>
      </c>
      <c r="U541" s="72">
        <v>0</v>
      </c>
      <c r="V541" s="72">
        <v>0</v>
      </c>
      <c r="W541" s="72">
        <v>0</v>
      </c>
      <c r="X541" s="72" t="s">
        <v>118</v>
      </c>
    </row>
    <row r="542" spans="2:24" x14ac:dyDescent="0.15">
      <c r="B542" s="42" t="s">
        <v>118</v>
      </c>
      <c r="I542" s="72" t="s">
        <v>118</v>
      </c>
      <c r="P542" s="72">
        <v>0</v>
      </c>
      <c r="Q542" s="72">
        <v>0</v>
      </c>
      <c r="R542" s="72" t="s">
        <v>118</v>
      </c>
      <c r="S542" s="72">
        <v>0</v>
      </c>
      <c r="T542" s="47">
        <v>0</v>
      </c>
      <c r="U542" s="72">
        <v>0</v>
      </c>
      <c r="V542" s="72">
        <v>0</v>
      </c>
      <c r="W542" s="72">
        <v>0</v>
      </c>
      <c r="X542" s="72" t="s">
        <v>118</v>
      </c>
    </row>
    <row r="543" spans="2:24" x14ac:dyDescent="0.15">
      <c r="B543" s="42" t="s">
        <v>118</v>
      </c>
      <c r="I543" s="72" t="s">
        <v>118</v>
      </c>
      <c r="P543" s="72">
        <v>0</v>
      </c>
      <c r="Q543" s="72">
        <v>0</v>
      </c>
      <c r="R543" s="72" t="s">
        <v>118</v>
      </c>
      <c r="S543" s="72">
        <v>0</v>
      </c>
      <c r="T543" s="47">
        <v>0</v>
      </c>
      <c r="U543" s="72">
        <v>0</v>
      </c>
      <c r="V543" s="72">
        <v>0</v>
      </c>
      <c r="W543" s="72">
        <v>0</v>
      </c>
      <c r="X543" s="72" t="s">
        <v>118</v>
      </c>
    </row>
    <row r="544" spans="2:24" x14ac:dyDescent="0.15">
      <c r="B544" s="42" t="s">
        <v>118</v>
      </c>
      <c r="I544" s="72" t="s">
        <v>118</v>
      </c>
      <c r="P544" s="72">
        <v>0</v>
      </c>
      <c r="Q544" s="72">
        <v>0</v>
      </c>
      <c r="R544" s="72" t="s">
        <v>118</v>
      </c>
      <c r="S544" s="72">
        <v>0</v>
      </c>
      <c r="T544" s="47">
        <v>0</v>
      </c>
      <c r="U544" s="72">
        <v>0</v>
      </c>
      <c r="V544" s="72">
        <v>0</v>
      </c>
      <c r="W544" s="72">
        <v>0</v>
      </c>
      <c r="X544" s="72" t="s">
        <v>118</v>
      </c>
    </row>
    <row r="545" spans="2:24" x14ac:dyDescent="0.15">
      <c r="B545" s="42" t="s">
        <v>118</v>
      </c>
      <c r="I545" s="72" t="s">
        <v>118</v>
      </c>
      <c r="P545" s="72">
        <v>0</v>
      </c>
      <c r="Q545" s="72">
        <v>0</v>
      </c>
      <c r="R545" s="72" t="s">
        <v>118</v>
      </c>
      <c r="S545" s="72">
        <v>0</v>
      </c>
      <c r="T545" s="47">
        <v>0</v>
      </c>
      <c r="U545" s="72">
        <v>0</v>
      </c>
      <c r="V545" s="72">
        <v>0</v>
      </c>
      <c r="W545" s="72">
        <v>0</v>
      </c>
      <c r="X545" s="72" t="s">
        <v>118</v>
      </c>
    </row>
    <row r="546" spans="2:24" x14ac:dyDescent="0.15">
      <c r="B546" s="42" t="s">
        <v>118</v>
      </c>
      <c r="I546" s="72" t="s">
        <v>118</v>
      </c>
      <c r="P546" s="72">
        <v>0</v>
      </c>
      <c r="Q546" s="72">
        <v>0</v>
      </c>
      <c r="R546" s="72" t="s">
        <v>118</v>
      </c>
      <c r="S546" s="72">
        <v>0</v>
      </c>
      <c r="T546" s="47">
        <v>0</v>
      </c>
      <c r="U546" s="72">
        <v>0</v>
      </c>
      <c r="V546" s="72">
        <v>0</v>
      </c>
      <c r="W546" s="72">
        <v>0</v>
      </c>
      <c r="X546" s="72" t="s">
        <v>118</v>
      </c>
    </row>
    <row r="547" spans="2:24" x14ac:dyDescent="0.15">
      <c r="B547" s="42" t="s">
        <v>118</v>
      </c>
      <c r="I547" s="72" t="s">
        <v>118</v>
      </c>
      <c r="P547" s="72">
        <v>0</v>
      </c>
      <c r="Q547" s="72">
        <v>0</v>
      </c>
      <c r="R547" s="72" t="s">
        <v>118</v>
      </c>
      <c r="S547" s="72">
        <v>0</v>
      </c>
      <c r="T547" s="47">
        <v>0</v>
      </c>
      <c r="U547" s="72">
        <v>0</v>
      </c>
      <c r="V547" s="72">
        <v>0</v>
      </c>
      <c r="W547" s="72">
        <v>0</v>
      </c>
      <c r="X547" s="72" t="s">
        <v>118</v>
      </c>
    </row>
    <row r="548" spans="2:24" x14ac:dyDescent="0.15">
      <c r="B548" s="42" t="s">
        <v>118</v>
      </c>
      <c r="I548" s="72" t="s">
        <v>118</v>
      </c>
      <c r="P548" s="72">
        <v>0</v>
      </c>
      <c r="Q548" s="72">
        <v>0</v>
      </c>
      <c r="R548" s="72" t="s">
        <v>118</v>
      </c>
      <c r="S548" s="72">
        <v>0</v>
      </c>
      <c r="T548" s="47">
        <v>0</v>
      </c>
      <c r="U548" s="72">
        <v>0</v>
      </c>
      <c r="V548" s="72">
        <v>0</v>
      </c>
      <c r="W548" s="72">
        <v>0</v>
      </c>
      <c r="X548" s="72" t="s">
        <v>118</v>
      </c>
    </row>
    <row r="549" spans="2:24" x14ac:dyDescent="0.15">
      <c r="B549" s="42" t="s">
        <v>118</v>
      </c>
      <c r="I549" s="72" t="s">
        <v>118</v>
      </c>
      <c r="P549" s="72">
        <v>0</v>
      </c>
      <c r="Q549" s="72">
        <v>0</v>
      </c>
      <c r="R549" s="72" t="s">
        <v>118</v>
      </c>
      <c r="S549" s="72">
        <v>0</v>
      </c>
      <c r="T549" s="47">
        <v>0</v>
      </c>
      <c r="U549" s="72">
        <v>0</v>
      </c>
      <c r="V549" s="72">
        <v>0</v>
      </c>
      <c r="W549" s="72">
        <v>0</v>
      </c>
      <c r="X549" s="72" t="s">
        <v>118</v>
      </c>
    </row>
    <row r="550" spans="2:24" x14ac:dyDescent="0.15">
      <c r="B550" s="42" t="s">
        <v>118</v>
      </c>
      <c r="I550" s="72" t="s">
        <v>118</v>
      </c>
      <c r="P550" s="72">
        <v>0</v>
      </c>
      <c r="Q550" s="72">
        <v>0</v>
      </c>
      <c r="R550" s="72" t="s">
        <v>118</v>
      </c>
      <c r="S550" s="72">
        <v>0</v>
      </c>
      <c r="T550" s="47">
        <v>0</v>
      </c>
      <c r="U550" s="72">
        <v>0</v>
      </c>
      <c r="V550" s="72">
        <v>0</v>
      </c>
      <c r="W550" s="72">
        <v>0</v>
      </c>
      <c r="X550" s="72" t="s">
        <v>118</v>
      </c>
    </row>
    <row r="551" spans="2:24" x14ac:dyDescent="0.15">
      <c r="B551" s="42" t="s">
        <v>118</v>
      </c>
      <c r="I551" s="72" t="s">
        <v>118</v>
      </c>
      <c r="P551" s="72">
        <v>0</v>
      </c>
      <c r="Q551" s="72">
        <v>0</v>
      </c>
      <c r="R551" s="72" t="s">
        <v>118</v>
      </c>
      <c r="S551" s="72">
        <v>0</v>
      </c>
      <c r="T551" s="47">
        <v>0</v>
      </c>
      <c r="U551" s="72">
        <v>0</v>
      </c>
      <c r="V551" s="72">
        <v>0</v>
      </c>
      <c r="W551" s="72">
        <v>0</v>
      </c>
      <c r="X551" s="72" t="s">
        <v>118</v>
      </c>
    </row>
    <row r="552" spans="2:24" x14ac:dyDescent="0.15">
      <c r="B552" s="42" t="s">
        <v>118</v>
      </c>
      <c r="I552" s="72" t="s">
        <v>118</v>
      </c>
      <c r="P552" s="72">
        <v>0</v>
      </c>
      <c r="Q552" s="72">
        <v>0</v>
      </c>
      <c r="R552" s="72" t="s">
        <v>118</v>
      </c>
      <c r="S552" s="72">
        <v>0</v>
      </c>
      <c r="T552" s="47">
        <v>0</v>
      </c>
      <c r="U552" s="72">
        <v>0</v>
      </c>
      <c r="V552" s="72">
        <v>0</v>
      </c>
      <c r="W552" s="72">
        <v>0</v>
      </c>
      <c r="X552" s="72" t="s">
        <v>118</v>
      </c>
    </row>
    <row r="553" spans="2:24" x14ac:dyDescent="0.15">
      <c r="B553" s="42" t="s">
        <v>118</v>
      </c>
      <c r="I553" s="72" t="s">
        <v>118</v>
      </c>
      <c r="P553" s="72">
        <v>0</v>
      </c>
      <c r="Q553" s="72">
        <v>0</v>
      </c>
      <c r="R553" s="72" t="s">
        <v>118</v>
      </c>
      <c r="S553" s="72">
        <v>0</v>
      </c>
      <c r="T553" s="47">
        <v>0</v>
      </c>
      <c r="U553" s="72">
        <v>0</v>
      </c>
      <c r="V553" s="72">
        <v>0</v>
      </c>
      <c r="W553" s="72">
        <v>0</v>
      </c>
      <c r="X553" s="72" t="s">
        <v>118</v>
      </c>
    </row>
    <row r="554" spans="2:24" x14ac:dyDescent="0.15">
      <c r="B554" s="42" t="s">
        <v>118</v>
      </c>
      <c r="I554" s="72" t="s">
        <v>118</v>
      </c>
      <c r="P554" s="72">
        <v>0</v>
      </c>
      <c r="Q554" s="72">
        <v>0</v>
      </c>
      <c r="R554" s="72" t="s">
        <v>118</v>
      </c>
      <c r="S554" s="72">
        <v>0</v>
      </c>
      <c r="T554" s="47">
        <v>0</v>
      </c>
      <c r="U554" s="72">
        <v>0</v>
      </c>
      <c r="V554" s="72">
        <v>0</v>
      </c>
      <c r="W554" s="72">
        <v>0</v>
      </c>
      <c r="X554" s="72" t="s">
        <v>118</v>
      </c>
    </row>
    <row r="555" spans="2:24" x14ac:dyDescent="0.15">
      <c r="B555" s="42" t="s">
        <v>118</v>
      </c>
      <c r="I555" s="72" t="s">
        <v>118</v>
      </c>
      <c r="P555" s="72">
        <v>0</v>
      </c>
      <c r="Q555" s="72">
        <v>0</v>
      </c>
      <c r="R555" s="72" t="s">
        <v>118</v>
      </c>
      <c r="S555" s="72">
        <v>0</v>
      </c>
      <c r="T555" s="47">
        <v>0</v>
      </c>
      <c r="U555" s="72">
        <v>0</v>
      </c>
      <c r="V555" s="72">
        <v>0</v>
      </c>
      <c r="W555" s="72">
        <v>0</v>
      </c>
      <c r="X555" s="72" t="s">
        <v>118</v>
      </c>
    </row>
    <row r="556" spans="2:24" x14ac:dyDescent="0.15">
      <c r="B556" s="42" t="s">
        <v>118</v>
      </c>
      <c r="I556" s="72" t="s">
        <v>118</v>
      </c>
      <c r="P556" s="72">
        <v>0</v>
      </c>
      <c r="Q556" s="72">
        <v>0</v>
      </c>
      <c r="R556" s="72" t="s">
        <v>118</v>
      </c>
      <c r="S556" s="72">
        <v>0</v>
      </c>
      <c r="T556" s="47">
        <v>0</v>
      </c>
      <c r="U556" s="72">
        <v>0</v>
      </c>
      <c r="V556" s="72">
        <v>0</v>
      </c>
      <c r="W556" s="72">
        <v>0</v>
      </c>
      <c r="X556" s="72" t="s">
        <v>118</v>
      </c>
    </row>
    <row r="557" spans="2:24" x14ac:dyDescent="0.15">
      <c r="B557" s="42" t="s">
        <v>118</v>
      </c>
      <c r="I557" s="72" t="s">
        <v>118</v>
      </c>
      <c r="P557" s="72">
        <v>0</v>
      </c>
      <c r="Q557" s="72">
        <v>0</v>
      </c>
      <c r="R557" s="72" t="s">
        <v>118</v>
      </c>
      <c r="S557" s="72">
        <v>0</v>
      </c>
      <c r="T557" s="47">
        <v>0</v>
      </c>
      <c r="U557" s="72">
        <v>0</v>
      </c>
      <c r="V557" s="72">
        <v>0</v>
      </c>
      <c r="W557" s="72">
        <v>0</v>
      </c>
      <c r="X557" s="72" t="s">
        <v>118</v>
      </c>
    </row>
    <row r="558" spans="2:24" x14ac:dyDescent="0.15">
      <c r="B558" s="42" t="s">
        <v>118</v>
      </c>
      <c r="I558" s="72" t="s">
        <v>118</v>
      </c>
      <c r="P558" s="72">
        <v>0</v>
      </c>
      <c r="Q558" s="72">
        <v>0</v>
      </c>
      <c r="R558" s="72" t="s">
        <v>118</v>
      </c>
      <c r="S558" s="72">
        <v>0</v>
      </c>
      <c r="T558" s="47">
        <v>0</v>
      </c>
      <c r="U558" s="72">
        <v>0</v>
      </c>
      <c r="V558" s="72">
        <v>0</v>
      </c>
      <c r="W558" s="72">
        <v>0</v>
      </c>
      <c r="X558" s="72" t="s">
        <v>118</v>
      </c>
    </row>
    <row r="559" spans="2:24" x14ac:dyDescent="0.15">
      <c r="B559" s="42" t="s">
        <v>118</v>
      </c>
      <c r="I559" s="72" t="s">
        <v>118</v>
      </c>
      <c r="P559" s="72">
        <v>0</v>
      </c>
      <c r="Q559" s="72">
        <v>0</v>
      </c>
      <c r="R559" s="72" t="s">
        <v>118</v>
      </c>
      <c r="S559" s="72">
        <v>0</v>
      </c>
      <c r="T559" s="47">
        <v>0</v>
      </c>
      <c r="U559" s="72">
        <v>0</v>
      </c>
      <c r="V559" s="72">
        <v>0</v>
      </c>
      <c r="W559" s="72">
        <v>0</v>
      </c>
      <c r="X559" s="72" t="s">
        <v>118</v>
      </c>
    </row>
    <row r="560" spans="2:24" x14ac:dyDescent="0.15">
      <c r="B560" s="42" t="s">
        <v>118</v>
      </c>
      <c r="I560" s="72" t="s">
        <v>118</v>
      </c>
      <c r="P560" s="72">
        <v>0</v>
      </c>
      <c r="Q560" s="72">
        <v>0</v>
      </c>
      <c r="R560" s="72" t="s">
        <v>118</v>
      </c>
      <c r="S560" s="72">
        <v>0</v>
      </c>
      <c r="T560" s="47">
        <v>0</v>
      </c>
      <c r="U560" s="72">
        <v>0</v>
      </c>
      <c r="V560" s="72">
        <v>0</v>
      </c>
      <c r="W560" s="72">
        <v>0</v>
      </c>
      <c r="X560" s="72" t="s">
        <v>118</v>
      </c>
    </row>
    <row r="561" spans="2:24" x14ac:dyDescent="0.15">
      <c r="B561" s="42" t="s">
        <v>118</v>
      </c>
      <c r="I561" s="72" t="s">
        <v>118</v>
      </c>
      <c r="P561" s="72">
        <v>0</v>
      </c>
      <c r="Q561" s="72">
        <v>0</v>
      </c>
      <c r="R561" s="72" t="s">
        <v>118</v>
      </c>
      <c r="S561" s="72">
        <v>0</v>
      </c>
      <c r="T561" s="47">
        <v>0</v>
      </c>
      <c r="U561" s="72">
        <v>0</v>
      </c>
      <c r="V561" s="72">
        <v>0</v>
      </c>
      <c r="W561" s="72">
        <v>0</v>
      </c>
      <c r="X561" s="72" t="s">
        <v>118</v>
      </c>
    </row>
    <row r="562" spans="2:24" x14ac:dyDescent="0.15">
      <c r="B562" s="42" t="s">
        <v>118</v>
      </c>
      <c r="I562" s="72" t="s">
        <v>118</v>
      </c>
      <c r="P562" s="72">
        <v>0</v>
      </c>
      <c r="Q562" s="72">
        <v>0</v>
      </c>
      <c r="R562" s="72" t="s">
        <v>118</v>
      </c>
      <c r="S562" s="72">
        <v>0</v>
      </c>
      <c r="T562" s="47">
        <v>0</v>
      </c>
      <c r="U562" s="72">
        <v>0</v>
      </c>
      <c r="V562" s="72">
        <v>0</v>
      </c>
      <c r="W562" s="72">
        <v>0</v>
      </c>
      <c r="X562" s="72" t="s">
        <v>118</v>
      </c>
    </row>
    <row r="563" spans="2:24" x14ac:dyDescent="0.15">
      <c r="B563" s="42" t="s">
        <v>118</v>
      </c>
      <c r="I563" s="72" t="s">
        <v>118</v>
      </c>
      <c r="P563" s="72">
        <v>0</v>
      </c>
      <c r="Q563" s="72">
        <v>0</v>
      </c>
      <c r="R563" s="72" t="s">
        <v>118</v>
      </c>
      <c r="S563" s="72">
        <v>0</v>
      </c>
      <c r="T563" s="47">
        <v>0</v>
      </c>
      <c r="U563" s="72">
        <v>0</v>
      </c>
      <c r="V563" s="72">
        <v>0</v>
      </c>
      <c r="W563" s="72">
        <v>0</v>
      </c>
      <c r="X563" s="72" t="s">
        <v>118</v>
      </c>
    </row>
    <row r="564" spans="2:24" x14ac:dyDescent="0.15">
      <c r="B564" s="42" t="s">
        <v>118</v>
      </c>
      <c r="I564" s="72" t="s">
        <v>118</v>
      </c>
      <c r="P564" s="72">
        <v>0</v>
      </c>
      <c r="Q564" s="72">
        <v>0</v>
      </c>
      <c r="R564" s="72" t="s">
        <v>118</v>
      </c>
      <c r="S564" s="72">
        <v>0</v>
      </c>
      <c r="T564" s="47">
        <v>0</v>
      </c>
      <c r="U564" s="72">
        <v>0</v>
      </c>
      <c r="V564" s="72">
        <v>0</v>
      </c>
      <c r="W564" s="72">
        <v>0</v>
      </c>
      <c r="X564" s="72" t="s">
        <v>118</v>
      </c>
    </row>
    <row r="565" spans="2:24" x14ac:dyDescent="0.15">
      <c r="B565" s="42" t="s">
        <v>118</v>
      </c>
      <c r="I565" s="72" t="s">
        <v>118</v>
      </c>
      <c r="P565" s="72">
        <v>0</v>
      </c>
      <c r="Q565" s="72">
        <v>0</v>
      </c>
      <c r="R565" s="72" t="s">
        <v>118</v>
      </c>
      <c r="S565" s="72">
        <v>0</v>
      </c>
      <c r="T565" s="47">
        <v>0</v>
      </c>
      <c r="U565" s="72">
        <v>0</v>
      </c>
      <c r="V565" s="72">
        <v>0</v>
      </c>
      <c r="W565" s="72">
        <v>0</v>
      </c>
      <c r="X565" s="72" t="s">
        <v>118</v>
      </c>
    </row>
    <row r="566" spans="2:24" x14ac:dyDescent="0.15">
      <c r="B566" s="42" t="s">
        <v>118</v>
      </c>
      <c r="I566" s="72" t="s">
        <v>118</v>
      </c>
      <c r="P566" s="72">
        <v>0</v>
      </c>
      <c r="Q566" s="72">
        <v>0</v>
      </c>
      <c r="R566" s="72" t="s">
        <v>118</v>
      </c>
      <c r="S566" s="72">
        <v>0</v>
      </c>
      <c r="T566" s="47">
        <v>0</v>
      </c>
      <c r="U566" s="72">
        <v>0</v>
      </c>
      <c r="V566" s="72">
        <v>0</v>
      </c>
      <c r="W566" s="72">
        <v>0</v>
      </c>
      <c r="X566" s="72" t="s">
        <v>118</v>
      </c>
    </row>
    <row r="567" spans="2:24" x14ac:dyDescent="0.15">
      <c r="B567" s="42" t="s">
        <v>118</v>
      </c>
      <c r="I567" s="72" t="s">
        <v>118</v>
      </c>
      <c r="P567" s="72">
        <v>0</v>
      </c>
      <c r="Q567" s="72">
        <v>0</v>
      </c>
      <c r="R567" s="72" t="s">
        <v>118</v>
      </c>
      <c r="S567" s="72">
        <v>0</v>
      </c>
      <c r="T567" s="47">
        <v>0</v>
      </c>
      <c r="U567" s="72">
        <v>0</v>
      </c>
      <c r="V567" s="72">
        <v>0</v>
      </c>
      <c r="W567" s="72">
        <v>0</v>
      </c>
      <c r="X567" s="72" t="s">
        <v>118</v>
      </c>
    </row>
    <row r="568" spans="2:24" x14ac:dyDescent="0.15">
      <c r="B568" s="42" t="s">
        <v>118</v>
      </c>
      <c r="I568" s="72" t="s">
        <v>118</v>
      </c>
      <c r="P568" s="72">
        <v>0</v>
      </c>
      <c r="Q568" s="72">
        <v>0</v>
      </c>
      <c r="R568" s="72" t="s">
        <v>118</v>
      </c>
      <c r="S568" s="72">
        <v>0</v>
      </c>
      <c r="T568" s="47">
        <v>0</v>
      </c>
      <c r="U568" s="72">
        <v>0</v>
      </c>
      <c r="V568" s="72">
        <v>0</v>
      </c>
      <c r="W568" s="72">
        <v>0</v>
      </c>
      <c r="X568" s="72" t="s">
        <v>118</v>
      </c>
    </row>
    <row r="569" spans="2:24" x14ac:dyDescent="0.15">
      <c r="B569" s="42" t="s">
        <v>118</v>
      </c>
      <c r="I569" s="72" t="s">
        <v>118</v>
      </c>
      <c r="P569" s="72">
        <v>0</v>
      </c>
      <c r="Q569" s="72">
        <v>0</v>
      </c>
      <c r="R569" s="72" t="s">
        <v>118</v>
      </c>
      <c r="S569" s="72">
        <v>0</v>
      </c>
      <c r="T569" s="47">
        <v>0</v>
      </c>
      <c r="U569" s="72">
        <v>0</v>
      </c>
      <c r="V569" s="72">
        <v>0</v>
      </c>
      <c r="W569" s="72">
        <v>0</v>
      </c>
      <c r="X569" s="72" t="s">
        <v>118</v>
      </c>
    </row>
    <row r="570" spans="2:24" x14ac:dyDescent="0.15">
      <c r="B570" s="42" t="s">
        <v>118</v>
      </c>
      <c r="I570" s="72" t="s">
        <v>118</v>
      </c>
      <c r="P570" s="72">
        <v>0</v>
      </c>
      <c r="Q570" s="72">
        <v>0</v>
      </c>
      <c r="R570" s="72" t="s">
        <v>118</v>
      </c>
      <c r="S570" s="72">
        <v>0</v>
      </c>
      <c r="T570" s="47">
        <v>0</v>
      </c>
      <c r="U570" s="72">
        <v>0</v>
      </c>
      <c r="V570" s="72">
        <v>0</v>
      </c>
      <c r="W570" s="72">
        <v>0</v>
      </c>
      <c r="X570" s="72" t="s">
        <v>118</v>
      </c>
    </row>
    <row r="571" spans="2:24" x14ac:dyDescent="0.15">
      <c r="B571" s="42" t="s">
        <v>118</v>
      </c>
      <c r="I571" s="72" t="s">
        <v>118</v>
      </c>
      <c r="P571" s="72">
        <v>0</v>
      </c>
      <c r="Q571" s="72">
        <v>0</v>
      </c>
      <c r="R571" s="72" t="s">
        <v>118</v>
      </c>
      <c r="S571" s="72">
        <v>0</v>
      </c>
      <c r="T571" s="47">
        <v>0</v>
      </c>
      <c r="U571" s="72">
        <v>0</v>
      </c>
      <c r="V571" s="72">
        <v>0</v>
      </c>
      <c r="W571" s="72">
        <v>0</v>
      </c>
      <c r="X571" s="72" t="s">
        <v>118</v>
      </c>
    </row>
    <row r="572" spans="2:24" x14ac:dyDescent="0.15">
      <c r="B572" s="42" t="s">
        <v>118</v>
      </c>
      <c r="I572" s="72" t="s">
        <v>118</v>
      </c>
      <c r="P572" s="72">
        <v>0</v>
      </c>
      <c r="Q572" s="72">
        <v>0</v>
      </c>
      <c r="R572" s="72" t="s">
        <v>118</v>
      </c>
      <c r="S572" s="72">
        <v>0</v>
      </c>
      <c r="T572" s="47">
        <v>0</v>
      </c>
      <c r="U572" s="72">
        <v>0</v>
      </c>
      <c r="V572" s="72">
        <v>0</v>
      </c>
      <c r="W572" s="72">
        <v>0</v>
      </c>
      <c r="X572" s="72" t="s">
        <v>118</v>
      </c>
    </row>
    <row r="573" spans="2:24" x14ac:dyDescent="0.15">
      <c r="B573" s="42" t="s">
        <v>118</v>
      </c>
      <c r="I573" s="72" t="s">
        <v>118</v>
      </c>
      <c r="P573" s="72">
        <v>0</v>
      </c>
      <c r="Q573" s="72">
        <v>0</v>
      </c>
      <c r="R573" s="72" t="s">
        <v>118</v>
      </c>
      <c r="S573" s="72">
        <v>0</v>
      </c>
      <c r="T573" s="47">
        <v>0</v>
      </c>
      <c r="U573" s="72">
        <v>0</v>
      </c>
      <c r="V573" s="72">
        <v>0</v>
      </c>
      <c r="W573" s="72">
        <v>0</v>
      </c>
      <c r="X573" s="72" t="s">
        <v>118</v>
      </c>
    </row>
    <row r="574" spans="2:24" x14ac:dyDescent="0.15">
      <c r="B574" s="42" t="s">
        <v>118</v>
      </c>
      <c r="I574" s="72" t="s">
        <v>118</v>
      </c>
      <c r="P574" s="72">
        <v>0</v>
      </c>
      <c r="Q574" s="72">
        <v>0</v>
      </c>
      <c r="R574" s="72" t="s">
        <v>118</v>
      </c>
      <c r="S574" s="72">
        <v>0</v>
      </c>
      <c r="T574" s="47">
        <v>0</v>
      </c>
      <c r="U574" s="72">
        <v>0</v>
      </c>
      <c r="V574" s="72">
        <v>0</v>
      </c>
      <c r="W574" s="72">
        <v>0</v>
      </c>
      <c r="X574" s="72" t="s">
        <v>118</v>
      </c>
    </row>
    <row r="575" spans="2:24" x14ac:dyDescent="0.15">
      <c r="B575" s="42" t="s">
        <v>118</v>
      </c>
      <c r="I575" s="72" t="s">
        <v>118</v>
      </c>
      <c r="P575" s="72">
        <v>0</v>
      </c>
      <c r="Q575" s="72">
        <v>0</v>
      </c>
      <c r="R575" s="72" t="s">
        <v>118</v>
      </c>
      <c r="S575" s="72">
        <v>0</v>
      </c>
      <c r="T575" s="47">
        <v>0</v>
      </c>
      <c r="U575" s="72">
        <v>0</v>
      </c>
      <c r="V575" s="72">
        <v>0</v>
      </c>
      <c r="W575" s="72">
        <v>0</v>
      </c>
      <c r="X575" s="72" t="s">
        <v>118</v>
      </c>
    </row>
    <row r="576" spans="2:24" x14ac:dyDescent="0.15">
      <c r="B576" s="42" t="s">
        <v>118</v>
      </c>
      <c r="I576" s="72" t="s">
        <v>118</v>
      </c>
      <c r="P576" s="72">
        <v>0</v>
      </c>
      <c r="Q576" s="72">
        <v>0</v>
      </c>
      <c r="R576" s="72" t="s">
        <v>118</v>
      </c>
      <c r="S576" s="72">
        <v>0</v>
      </c>
      <c r="T576" s="47">
        <v>0</v>
      </c>
      <c r="U576" s="72">
        <v>0</v>
      </c>
      <c r="V576" s="72">
        <v>0</v>
      </c>
      <c r="W576" s="72">
        <v>0</v>
      </c>
      <c r="X576" s="72" t="s">
        <v>118</v>
      </c>
    </row>
    <row r="577" spans="2:24" x14ac:dyDescent="0.15">
      <c r="B577" s="42" t="s">
        <v>118</v>
      </c>
      <c r="I577" s="72" t="s">
        <v>118</v>
      </c>
      <c r="P577" s="72">
        <v>0</v>
      </c>
      <c r="Q577" s="72">
        <v>0</v>
      </c>
      <c r="R577" s="72" t="s">
        <v>118</v>
      </c>
      <c r="S577" s="72">
        <v>0</v>
      </c>
      <c r="T577" s="47">
        <v>0</v>
      </c>
      <c r="U577" s="72">
        <v>0</v>
      </c>
      <c r="V577" s="72">
        <v>0</v>
      </c>
      <c r="W577" s="72">
        <v>0</v>
      </c>
      <c r="X577" s="72" t="s">
        <v>118</v>
      </c>
    </row>
    <row r="578" spans="2:24" x14ac:dyDescent="0.15">
      <c r="B578" s="42" t="s">
        <v>118</v>
      </c>
      <c r="I578" s="72" t="s">
        <v>118</v>
      </c>
      <c r="P578" s="72">
        <v>0</v>
      </c>
      <c r="Q578" s="72">
        <v>0</v>
      </c>
      <c r="R578" s="72" t="s">
        <v>118</v>
      </c>
      <c r="S578" s="72">
        <v>0</v>
      </c>
      <c r="T578" s="47">
        <v>0</v>
      </c>
      <c r="U578" s="72">
        <v>0</v>
      </c>
      <c r="V578" s="72">
        <v>0</v>
      </c>
      <c r="W578" s="72">
        <v>0</v>
      </c>
      <c r="X578" s="72" t="s">
        <v>118</v>
      </c>
    </row>
    <row r="579" spans="2:24" x14ac:dyDescent="0.15">
      <c r="B579" s="42" t="s">
        <v>118</v>
      </c>
      <c r="I579" s="72" t="s">
        <v>118</v>
      </c>
      <c r="P579" s="72">
        <v>0</v>
      </c>
      <c r="Q579" s="72">
        <v>0</v>
      </c>
      <c r="R579" s="72" t="s">
        <v>118</v>
      </c>
      <c r="S579" s="72">
        <v>0</v>
      </c>
      <c r="T579" s="47">
        <v>0</v>
      </c>
      <c r="U579" s="72">
        <v>0</v>
      </c>
      <c r="V579" s="72">
        <v>0</v>
      </c>
      <c r="W579" s="72">
        <v>0</v>
      </c>
      <c r="X579" s="72" t="s">
        <v>118</v>
      </c>
    </row>
    <row r="580" spans="2:24" x14ac:dyDescent="0.15">
      <c r="B580" s="42" t="s">
        <v>118</v>
      </c>
      <c r="I580" s="72" t="s">
        <v>118</v>
      </c>
      <c r="P580" s="72">
        <v>0</v>
      </c>
      <c r="Q580" s="72">
        <v>0</v>
      </c>
      <c r="R580" s="72" t="s">
        <v>118</v>
      </c>
      <c r="S580" s="72">
        <v>0</v>
      </c>
      <c r="T580" s="47">
        <v>0</v>
      </c>
      <c r="U580" s="72">
        <v>0</v>
      </c>
      <c r="V580" s="72">
        <v>0</v>
      </c>
      <c r="W580" s="72">
        <v>0</v>
      </c>
      <c r="X580" s="72" t="s">
        <v>118</v>
      </c>
    </row>
    <row r="581" spans="2:24" x14ac:dyDescent="0.15">
      <c r="B581" s="42" t="s">
        <v>118</v>
      </c>
      <c r="I581" s="72" t="s">
        <v>118</v>
      </c>
      <c r="P581" s="72">
        <v>0</v>
      </c>
      <c r="Q581" s="72">
        <v>0</v>
      </c>
      <c r="R581" s="72" t="s">
        <v>118</v>
      </c>
      <c r="S581" s="72">
        <v>0</v>
      </c>
      <c r="T581" s="47">
        <v>0</v>
      </c>
      <c r="U581" s="72">
        <v>0</v>
      </c>
      <c r="V581" s="72">
        <v>0</v>
      </c>
      <c r="W581" s="72">
        <v>0</v>
      </c>
      <c r="X581" s="72" t="s">
        <v>118</v>
      </c>
    </row>
    <row r="582" spans="2:24" x14ac:dyDescent="0.15">
      <c r="B582" s="42" t="s">
        <v>118</v>
      </c>
      <c r="I582" s="72" t="s">
        <v>118</v>
      </c>
      <c r="P582" s="72">
        <v>0</v>
      </c>
      <c r="Q582" s="72">
        <v>0</v>
      </c>
      <c r="R582" s="72" t="s">
        <v>118</v>
      </c>
      <c r="S582" s="72">
        <v>0</v>
      </c>
      <c r="T582" s="47">
        <v>0</v>
      </c>
      <c r="U582" s="72">
        <v>0</v>
      </c>
      <c r="V582" s="72">
        <v>0</v>
      </c>
      <c r="W582" s="72">
        <v>0</v>
      </c>
      <c r="X582" s="72" t="s">
        <v>118</v>
      </c>
    </row>
    <row r="583" spans="2:24" x14ac:dyDescent="0.15">
      <c r="B583" s="42" t="s">
        <v>118</v>
      </c>
      <c r="I583" s="72" t="s">
        <v>118</v>
      </c>
      <c r="P583" s="72">
        <v>0</v>
      </c>
      <c r="Q583" s="72">
        <v>0</v>
      </c>
      <c r="R583" s="72" t="s">
        <v>118</v>
      </c>
      <c r="S583" s="72">
        <v>0</v>
      </c>
      <c r="T583" s="47">
        <v>0</v>
      </c>
      <c r="U583" s="72">
        <v>0</v>
      </c>
      <c r="V583" s="72">
        <v>0</v>
      </c>
      <c r="W583" s="72">
        <v>0</v>
      </c>
      <c r="X583" s="72" t="s">
        <v>118</v>
      </c>
    </row>
    <row r="584" spans="2:24" x14ac:dyDescent="0.15">
      <c r="B584" s="42" t="s">
        <v>118</v>
      </c>
      <c r="I584" s="72" t="s">
        <v>118</v>
      </c>
      <c r="P584" s="72">
        <v>0</v>
      </c>
      <c r="Q584" s="72">
        <v>0</v>
      </c>
      <c r="R584" s="72" t="s">
        <v>118</v>
      </c>
      <c r="S584" s="72">
        <v>0</v>
      </c>
      <c r="T584" s="47">
        <v>0</v>
      </c>
      <c r="U584" s="72">
        <v>0</v>
      </c>
      <c r="V584" s="72">
        <v>0</v>
      </c>
      <c r="W584" s="72">
        <v>0</v>
      </c>
      <c r="X584" s="72" t="s">
        <v>118</v>
      </c>
    </row>
    <row r="585" spans="2:24" x14ac:dyDescent="0.15">
      <c r="B585" s="42" t="s">
        <v>118</v>
      </c>
      <c r="I585" s="72" t="s">
        <v>118</v>
      </c>
      <c r="P585" s="72">
        <v>0</v>
      </c>
      <c r="Q585" s="72">
        <v>0</v>
      </c>
      <c r="R585" s="72" t="s">
        <v>118</v>
      </c>
      <c r="S585" s="72">
        <v>0</v>
      </c>
      <c r="T585" s="47">
        <v>0</v>
      </c>
      <c r="U585" s="72">
        <v>0</v>
      </c>
      <c r="V585" s="72">
        <v>0</v>
      </c>
      <c r="W585" s="72">
        <v>0</v>
      </c>
      <c r="X585" s="72" t="s">
        <v>118</v>
      </c>
    </row>
    <row r="586" spans="2:24" x14ac:dyDescent="0.15">
      <c r="B586" s="42" t="s">
        <v>118</v>
      </c>
      <c r="I586" s="72" t="s">
        <v>118</v>
      </c>
      <c r="P586" s="72">
        <v>0</v>
      </c>
      <c r="Q586" s="72">
        <v>0</v>
      </c>
      <c r="R586" s="72" t="s">
        <v>118</v>
      </c>
      <c r="S586" s="72">
        <v>0</v>
      </c>
      <c r="T586" s="47">
        <v>0</v>
      </c>
      <c r="U586" s="72">
        <v>0</v>
      </c>
      <c r="V586" s="72">
        <v>0</v>
      </c>
      <c r="W586" s="72">
        <v>0</v>
      </c>
      <c r="X586" s="72" t="s">
        <v>118</v>
      </c>
    </row>
    <row r="587" spans="2:24" x14ac:dyDescent="0.15">
      <c r="B587" s="42" t="s">
        <v>118</v>
      </c>
      <c r="I587" s="72" t="s">
        <v>118</v>
      </c>
      <c r="P587" s="72">
        <v>0</v>
      </c>
      <c r="Q587" s="72">
        <v>0</v>
      </c>
      <c r="R587" s="72" t="s">
        <v>118</v>
      </c>
      <c r="S587" s="72">
        <v>0</v>
      </c>
      <c r="T587" s="47">
        <v>0</v>
      </c>
      <c r="U587" s="72">
        <v>0</v>
      </c>
      <c r="V587" s="72">
        <v>0</v>
      </c>
      <c r="W587" s="72">
        <v>0</v>
      </c>
      <c r="X587" s="72" t="s">
        <v>118</v>
      </c>
    </row>
    <row r="588" spans="2:24" x14ac:dyDescent="0.15">
      <c r="B588" s="42" t="s">
        <v>118</v>
      </c>
      <c r="I588" s="72" t="s">
        <v>118</v>
      </c>
      <c r="P588" s="72">
        <v>0</v>
      </c>
      <c r="Q588" s="72">
        <v>0</v>
      </c>
      <c r="R588" s="72" t="s">
        <v>118</v>
      </c>
      <c r="S588" s="72">
        <v>0</v>
      </c>
      <c r="T588" s="47">
        <v>0</v>
      </c>
      <c r="U588" s="72">
        <v>0</v>
      </c>
      <c r="V588" s="72">
        <v>0</v>
      </c>
      <c r="W588" s="72">
        <v>0</v>
      </c>
      <c r="X588" s="72" t="s">
        <v>118</v>
      </c>
    </row>
    <row r="589" spans="2:24" x14ac:dyDescent="0.15">
      <c r="B589" s="42" t="s">
        <v>118</v>
      </c>
      <c r="I589" s="72" t="s">
        <v>118</v>
      </c>
      <c r="P589" s="72">
        <v>0</v>
      </c>
      <c r="Q589" s="72">
        <v>0</v>
      </c>
      <c r="R589" s="72" t="s">
        <v>118</v>
      </c>
      <c r="S589" s="72">
        <v>0</v>
      </c>
      <c r="T589" s="47">
        <v>0</v>
      </c>
      <c r="U589" s="72">
        <v>0</v>
      </c>
      <c r="V589" s="72">
        <v>0</v>
      </c>
      <c r="W589" s="72">
        <v>0</v>
      </c>
      <c r="X589" s="72" t="s">
        <v>118</v>
      </c>
    </row>
    <row r="590" spans="2:24" x14ac:dyDescent="0.15">
      <c r="B590" s="42" t="s">
        <v>118</v>
      </c>
      <c r="I590" s="72" t="s">
        <v>118</v>
      </c>
      <c r="P590" s="72">
        <v>0</v>
      </c>
      <c r="Q590" s="72">
        <v>0</v>
      </c>
      <c r="R590" s="72" t="s">
        <v>118</v>
      </c>
      <c r="S590" s="72">
        <v>0</v>
      </c>
      <c r="T590" s="47">
        <v>0</v>
      </c>
      <c r="U590" s="72">
        <v>0</v>
      </c>
      <c r="V590" s="72">
        <v>0</v>
      </c>
      <c r="W590" s="72">
        <v>0</v>
      </c>
      <c r="X590" s="72" t="s">
        <v>118</v>
      </c>
    </row>
    <row r="591" spans="2:24" x14ac:dyDescent="0.15">
      <c r="B591" s="42" t="s">
        <v>118</v>
      </c>
      <c r="I591" s="72" t="s">
        <v>118</v>
      </c>
      <c r="P591" s="72">
        <v>0</v>
      </c>
      <c r="Q591" s="72">
        <v>0</v>
      </c>
      <c r="R591" s="72" t="s">
        <v>118</v>
      </c>
      <c r="S591" s="72">
        <v>0</v>
      </c>
      <c r="T591" s="47">
        <v>0</v>
      </c>
      <c r="U591" s="72">
        <v>0</v>
      </c>
      <c r="V591" s="72">
        <v>0</v>
      </c>
      <c r="W591" s="72">
        <v>0</v>
      </c>
      <c r="X591" s="72" t="s">
        <v>118</v>
      </c>
    </row>
    <row r="592" spans="2:24" x14ac:dyDescent="0.15">
      <c r="B592" s="42" t="s">
        <v>118</v>
      </c>
      <c r="I592" s="72" t="s">
        <v>118</v>
      </c>
      <c r="P592" s="72">
        <v>0</v>
      </c>
      <c r="Q592" s="72">
        <v>0</v>
      </c>
      <c r="R592" s="72" t="s">
        <v>118</v>
      </c>
      <c r="S592" s="72">
        <v>0</v>
      </c>
      <c r="T592" s="47">
        <v>0</v>
      </c>
      <c r="U592" s="72">
        <v>0</v>
      </c>
      <c r="V592" s="72">
        <v>0</v>
      </c>
      <c r="W592" s="72">
        <v>0</v>
      </c>
      <c r="X592" s="72" t="s">
        <v>118</v>
      </c>
    </row>
    <row r="593" spans="2:24" x14ac:dyDescent="0.15">
      <c r="B593" s="42" t="s">
        <v>118</v>
      </c>
      <c r="I593" s="72" t="s">
        <v>118</v>
      </c>
      <c r="P593" s="72">
        <v>0</v>
      </c>
      <c r="Q593" s="72">
        <v>0</v>
      </c>
      <c r="R593" s="72" t="s">
        <v>118</v>
      </c>
      <c r="S593" s="72">
        <v>0</v>
      </c>
      <c r="T593" s="47">
        <v>0</v>
      </c>
      <c r="U593" s="72">
        <v>0</v>
      </c>
      <c r="V593" s="72">
        <v>0</v>
      </c>
      <c r="W593" s="72">
        <v>0</v>
      </c>
      <c r="X593" s="72" t="s">
        <v>118</v>
      </c>
    </row>
    <row r="594" spans="2:24" x14ac:dyDescent="0.15">
      <c r="B594" s="42" t="s">
        <v>118</v>
      </c>
      <c r="I594" s="72" t="s">
        <v>118</v>
      </c>
      <c r="P594" s="72">
        <v>0</v>
      </c>
      <c r="Q594" s="72">
        <v>0</v>
      </c>
      <c r="R594" s="72" t="s">
        <v>118</v>
      </c>
      <c r="S594" s="72">
        <v>0</v>
      </c>
      <c r="T594" s="47">
        <v>0</v>
      </c>
      <c r="U594" s="72">
        <v>0</v>
      </c>
      <c r="V594" s="72">
        <v>0</v>
      </c>
      <c r="W594" s="72">
        <v>0</v>
      </c>
      <c r="X594" s="72" t="s">
        <v>118</v>
      </c>
    </row>
    <row r="595" spans="2:24" x14ac:dyDescent="0.15">
      <c r="B595" s="42" t="s">
        <v>118</v>
      </c>
      <c r="I595" s="72" t="s">
        <v>118</v>
      </c>
      <c r="P595" s="72">
        <v>0</v>
      </c>
      <c r="Q595" s="72">
        <v>0</v>
      </c>
      <c r="R595" s="72" t="s">
        <v>118</v>
      </c>
      <c r="S595" s="72">
        <v>0</v>
      </c>
      <c r="T595" s="47">
        <v>0</v>
      </c>
      <c r="U595" s="72">
        <v>0</v>
      </c>
      <c r="V595" s="72">
        <v>0</v>
      </c>
      <c r="W595" s="72">
        <v>0</v>
      </c>
      <c r="X595" s="72" t="s">
        <v>118</v>
      </c>
    </row>
    <row r="596" spans="2:24" x14ac:dyDescent="0.15">
      <c r="B596" s="42" t="s">
        <v>118</v>
      </c>
      <c r="I596" s="72" t="s">
        <v>118</v>
      </c>
      <c r="P596" s="72">
        <v>0</v>
      </c>
      <c r="Q596" s="72">
        <v>0</v>
      </c>
      <c r="R596" s="72" t="s">
        <v>118</v>
      </c>
      <c r="S596" s="72">
        <v>0</v>
      </c>
      <c r="T596" s="47">
        <v>0</v>
      </c>
      <c r="U596" s="72">
        <v>0</v>
      </c>
      <c r="V596" s="72">
        <v>0</v>
      </c>
      <c r="W596" s="72">
        <v>0</v>
      </c>
      <c r="X596" s="72" t="s">
        <v>118</v>
      </c>
    </row>
    <row r="597" spans="2:24" x14ac:dyDescent="0.15">
      <c r="B597" s="42" t="s">
        <v>118</v>
      </c>
      <c r="I597" s="72" t="s">
        <v>118</v>
      </c>
      <c r="P597" s="72">
        <v>0</v>
      </c>
      <c r="Q597" s="72">
        <v>0</v>
      </c>
      <c r="R597" s="72" t="s">
        <v>118</v>
      </c>
      <c r="S597" s="72">
        <v>0</v>
      </c>
      <c r="T597" s="47">
        <v>0</v>
      </c>
      <c r="U597" s="72">
        <v>0</v>
      </c>
      <c r="V597" s="72">
        <v>0</v>
      </c>
      <c r="W597" s="72">
        <v>0</v>
      </c>
      <c r="X597" s="72" t="s">
        <v>118</v>
      </c>
    </row>
    <row r="598" spans="2:24" x14ac:dyDescent="0.15">
      <c r="B598" s="42" t="s">
        <v>118</v>
      </c>
      <c r="I598" s="72" t="s">
        <v>118</v>
      </c>
      <c r="P598" s="72">
        <v>0</v>
      </c>
      <c r="Q598" s="72">
        <v>0</v>
      </c>
      <c r="R598" s="72" t="s">
        <v>118</v>
      </c>
      <c r="S598" s="72">
        <v>0</v>
      </c>
      <c r="T598" s="47">
        <v>0</v>
      </c>
      <c r="U598" s="72">
        <v>0</v>
      </c>
      <c r="V598" s="72">
        <v>0</v>
      </c>
      <c r="W598" s="72">
        <v>0</v>
      </c>
      <c r="X598" s="72" t="s">
        <v>118</v>
      </c>
    </row>
    <row r="599" spans="2:24" x14ac:dyDescent="0.15">
      <c r="B599" s="42" t="s">
        <v>118</v>
      </c>
      <c r="I599" s="72" t="s">
        <v>118</v>
      </c>
      <c r="P599" s="72">
        <v>0</v>
      </c>
      <c r="Q599" s="72">
        <v>0</v>
      </c>
      <c r="R599" s="72" t="s">
        <v>118</v>
      </c>
      <c r="S599" s="72">
        <v>0</v>
      </c>
      <c r="T599" s="47">
        <v>0</v>
      </c>
      <c r="U599" s="72">
        <v>0</v>
      </c>
      <c r="V599" s="72">
        <v>0</v>
      </c>
      <c r="W599" s="72">
        <v>0</v>
      </c>
      <c r="X599" s="72" t="s">
        <v>118</v>
      </c>
    </row>
    <row r="600" spans="2:24" x14ac:dyDescent="0.15">
      <c r="B600" s="42" t="s">
        <v>118</v>
      </c>
      <c r="I600" s="72" t="s">
        <v>118</v>
      </c>
      <c r="P600" s="72">
        <v>0</v>
      </c>
      <c r="Q600" s="72">
        <v>0</v>
      </c>
      <c r="R600" s="72" t="s">
        <v>118</v>
      </c>
      <c r="S600" s="72">
        <v>0</v>
      </c>
      <c r="T600" s="47">
        <v>0</v>
      </c>
      <c r="U600" s="72">
        <v>0</v>
      </c>
      <c r="V600" s="72">
        <v>0</v>
      </c>
      <c r="W600" s="72">
        <v>0</v>
      </c>
      <c r="X600" s="72" t="s">
        <v>118</v>
      </c>
    </row>
    <row r="601" spans="2:24" x14ac:dyDescent="0.15">
      <c r="B601" s="42" t="s">
        <v>118</v>
      </c>
      <c r="I601" s="72" t="s">
        <v>118</v>
      </c>
      <c r="P601" s="72">
        <v>0</v>
      </c>
      <c r="Q601" s="72">
        <v>0</v>
      </c>
      <c r="R601" s="72" t="s">
        <v>118</v>
      </c>
      <c r="S601" s="72">
        <v>0</v>
      </c>
      <c r="T601" s="47">
        <v>0</v>
      </c>
      <c r="U601" s="72">
        <v>0</v>
      </c>
      <c r="V601" s="72">
        <v>0</v>
      </c>
      <c r="W601" s="72">
        <v>0</v>
      </c>
      <c r="X601" s="72" t="s">
        <v>118</v>
      </c>
    </row>
    <row r="602" spans="2:24" x14ac:dyDescent="0.15">
      <c r="B602" s="42" t="s">
        <v>118</v>
      </c>
      <c r="I602" s="72" t="s">
        <v>118</v>
      </c>
      <c r="P602" s="72">
        <v>0</v>
      </c>
      <c r="Q602" s="72">
        <v>0</v>
      </c>
      <c r="R602" s="72" t="s">
        <v>118</v>
      </c>
      <c r="S602" s="72">
        <v>0</v>
      </c>
      <c r="T602" s="47">
        <v>0</v>
      </c>
      <c r="U602" s="72">
        <v>0</v>
      </c>
      <c r="V602" s="72">
        <v>0</v>
      </c>
      <c r="W602" s="72">
        <v>0</v>
      </c>
      <c r="X602" s="72" t="s">
        <v>118</v>
      </c>
    </row>
    <row r="603" spans="2:24" x14ac:dyDescent="0.15">
      <c r="B603" s="42" t="s">
        <v>118</v>
      </c>
      <c r="I603" s="72" t="s">
        <v>118</v>
      </c>
      <c r="P603" s="72">
        <v>0</v>
      </c>
      <c r="Q603" s="72">
        <v>0</v>
      </c>
      <c r="R603" s="72" t="s">
        <v>118</v>
      </c>
      <c r="S603" s="72">
        <v>0</v>
      </c>
      <c r="T603" s="47">
        <v>0</v>
      </c>
      <c r="U603" s="72">
        <v>0</v>
      </c>
      <c r="V603" s="72">
        <v>0</v>
      </c>
      <c r="W603" s="72">
        <v>0</v>
      </c>
      <c r="X603" s="72" t="s">
        <v>118</v>
      </c>
    </row>
    <row r="604" spans="2:24" x14ac:dyDescent="0.15">
      <c r="B604" s="42" t="s">
        <v>118</v>
      </c>
      <c r="I604" s="72" t="s">
        <v>118</v>
      </c>
      <c r="P604" s="72">
        <v>0</v>
      </c>
      <c r="Q604" s="72">
        <v>0</v>
      </c>
      <c r="R604" s="72" t="s">
        <v>118</v>
      </c>
      <c r="S604" s="72">
        <v>0</v>
      </c>
      <c r="T604" s="47">
        <v>0</v>
      </c>
      <c r="U604" s="72">
        <v>0</v>
      </c>
      <c r="V604" s="72">
        <v>0</v>
      </c>
      <c r="W604" s="72">
        <v>0</v>
      </c>
      <c r="X604" s="72" t="s">
        <v>118</v>
      </c>
    </row>
    <row r="605" spans="2:24" x14ac:dyDescent="0.15">
      <c r="B605" s="42" t="s">
        <v>118</v>
      </c>
      <c r="I605" s="72" t="s">
        <v>118</v>
      </c>
      <c r="P605" s="72">
        <v>0</v>
      </c>
      <c r="Q605" s="72">
        <v>0</v>
      </c>
      <c r="R605" s="72" t="s">
        <v>118</v>
      </c>
      <c r="S605" s="72">
        <v>0</v>
      </c>
      <c r="T605" s="47">
        <v>0</v>
      </c>
      <c r="U605" s="72">
        <v>0</v>
      </c>
      <c r="V605" s="72">
        <v>0</v>
      </c>
      <c r="W605" s="72">
        <v>0</v>
      </c>
      <c r="X605" s="72" t="s">
        <v>118</v>
      </c>
    </row>
    <row r="606" spans="2:24" x14ac:dyDescent="0.15">
      <c r="B606" s="42" t="s">
        <v>118</v>
      </c>
      <c r="I606" s="72" t="s">
        <v>118</v>
      </c>
      <c r="P606" s="72">
        <v>0</v>
      </c>
      <c r="Q606" s="72">
        <v>0</v>
      </c>
      <c r="R606" s="72" t="s">
        <v>118</v>
      </c>
      <c r="S606" s="72">
        <v>0</v>
      </c>
      <c r="T606" s="47">
        <v>0</v>
      </c>
      <c r="U606" s="72">
        <v>0</v>
      </c>
      <c r="V606" s="72">
        <v>0</v>
      </c>
      <c r="W606" s="72">
        <v>0</v>
      </c>
      <c r="X606" s="72" t="s">
        <v>118</v>
      </c>
    </row>
    <row r="607" spans="2:24" x14ac:dyDescent="0.15">
      <c r="B607" s="42" t="s">
        <v>118</v>
      </c>
      <c r="I607" s="72" t="s">
        <v>118</v>
      </c>
      <c r="P607" s="72">
        <v>0</v>
      </c>
      <c r="Q607" s="72">
        <v>0</v>
      </c>
      <c r="R607" s="72" t="s">
        <v>118</v>
      </c>
      <c r="S607" s="72">
        <v>0</v>
      </c>
      <c r="T607" s="47">
        <v>0</v>
      </c>
      <c r="U607" s="72">
        <v>0</v>
      </c>
      <c r="V607" s="72">
        <v>0</v>
      </c>
      <c r="W607" s="72">
        <v>0</v>
      </c>
      <c r="X607" s="72" t="s">
        <v>118</v>
      </c>
    </row>
    <row r="608" spans="2:24" x14ac:dyDescent="0.15">
      <c r="B608" s="42" t="s">
        <v>118</v>
      </c>
      <c r="I608" s="72" t="s">
        <v>118</v>
      </c>
      <c r="P608" s="72">
        <v>0</v>
      </c>
      <c r="Q608" s="72">
        <v>0</v>
      </c>
      <c r="R608" s="72" t="s">
        <v>118</v>
      </c>
      <c r="S608" s="72">
        <v>0</v>
      </c>
      <c r="T608" s="47">
        <v>0</v>
      </c>
      <c r="U608" s="72">
        <v>0</v>
      </c>
      <c r="V608" s="72">
        <v>0</v>
      </c>
      <c r="W608" s="72">
        <v>0</v>
      </c>
      <c r="X608" s="72" t="s">
        <v>118</v>
      </c>
    </row>
    <row r="609" spans="2:24" x14ac:dyDescent="0.15">
      <c r="B609" s="42" t="s">
        <v>118</v>
      </c>
      <c r="I609" s="72" t="s">
        <v>118</v>
      </c>
      <c r="P609" s="72">
        <v>0</v>
      </c>
      <c r="Q609" s="72">
        <v>0</v>
      </c>
      <c r="R609" s="72" t="s">
        <v>118</v>
      </c>
      <c r="S609" s="72">
        <v>0</v>
      </c>
      <c r="T609" s="47">
        <v>0</v>
      </c>
      <c r="U609" s="72">
        <v>0</v>
      </c>
      <c r="V609" s="72">
        <v>0</v>
      </c>
      <c r="W609" s="72">
        <v>0</v>
      </c>
      <c r="X609" s="72" t="s">
        <v>118</v>
      </c>
    </row>
    <row r="610" spans="2:24" x14ac:dyDescent="0.15">
      <c r="B610" s="42" t="s">
        <v>118</v>
      </c>
      <c r="I610" s="72" t="s">
        <v>118</v>
      </c>
      <c r="P610" s="72">
        <v>0</v>
      </c>
      <c r="Q610" s="72">
        <v>0</v>
      </c>
      <c r="R610" s="72" t="s">
        <v>118</v>
      </c>
      <c r="S610" s="72">
        <v>0</v>
      </c>
      <c r="T610" s="47">
        <v>0</v>
      </c>
      <c r="U610" s="72">
        <v>0</v>
      </c>
      <c r="V610" s="72">
        <v>0</v>
      </c>
      <c r="W610" s="72">
        <v>0</v>
      </c>
      <c r="X610" s="72" t="s">
        <v>118</v>
      </c>
    </row>
    <row r="611" spans="2:24" x14ac:dyDescent="0.15">
      <c r="B611" s="42" t="s">
        <v>118</v>
      </c>
      <c r="I611" s="72" t="s">
        <v>118</v>
      </c>
      <c r="P611" s="72">
        <v>0</v>
      </c>
      <c r="Q611" s="72">
        <v>0</v>
      </c>
      <c r="R611" s="72" t="s">
        <v>118</v>
      </c>
      <c r="S611" s="72">
        <v>0</v>
      </c>
      <c r="T611" s="47">
        <v>0</v>
      </c>
      <c r="U611" s="72">
        <v>0</v>
      </c>
      <c r="V611" s="72">
        <v>0</v>
      </c>
      <c r="W611" s="72">
        <v>0</v>
      </c>
      <c r="X611" s="72" t="s">
        <v>118</v>
      </c>
    </row>
    <row r="612" spans="2:24" x14ac:dyDescent="0.15">
      <c r="B612" s="42" t="s">
        <v>118</v>
      </c>
      <c r="I612" s="72" t="s">
        <v>118</v>
      </c>
      <c r="P612" s="72">
        <v>0</v>
      </c>
      <c r="Q612" s="72">
        <v>0</v>
      </c>
      <c r="R612" s="72" t="s">
        <v>118</v>
      </c>
      <c r="S612" s="72">
        <v>0</v>
      </c>
      <c r="T612" s="47">
        <v>0</v>
      </c>
      <c r="U612" s="72">
        <v>0</v>
      </c>
      <c r="V612" s="72">
        <v>0</v>
      </c>
      <c r="W612" s="72">
        <v>0</v>
      </c>
      <c r="X612" s="72" t="s">
        <v>118</v>
      </c>
    </row>
    <row r="613" spans="2:24" x14ac:dyDescent="0.15">
      <c r="B613" s="42" t="s">
        <v>118</v>
      </c>
      <c r="I613" s="72" t="s">
        <v>118</v>
      </c>
      <c r="P613" s="72">
        <v>0</v>
      </c>
      <c r="Q613" s="72">
        <v>0</v>
      </c>
      <c r="R613" s="72" t="s">
        <v>118</v>
      </c>
      <c r="S613" s="72">
        <v>0</v>
      </c>
      <c r="T613" s="47">
        <v>0</v>
      </c>
      <c r="U613" s="72">
        <v>0</v>
      </c>
      <c r="V613" s="72">
        <v>0</v>
      </c>
      <c r="W613" s="72">
        <v>0</v>
      </c>
      <c r="X613" s="72" t="s">
        <v>118</v>
      </c>
    </row>
    <row r="614" spans="2:24" x14ac:dyDescent="0.15">
      <c r="B614" s="42" t="s">
        <v>118</v>
      </c>
      <c r="I614" s="72" t="s">
        <v>118</v>
      </c>
      <c r="P614" s="72">
        <v>0</v>
      </c>
      <c r="Q614" s="72">
        <v>0</v>
      </c>
      <c r="R614" s="72" t="s">
        <v>118</v>
      </c>
      <c r="S614" s="72">
        <v>0</v>
      </c>
      <c r="T614" s="47">
        <v>0</v>
      </c>
      <c r="U614" s="72">
        <v>0</v>
      </c>
      <c r="V614" s="72">
        <v>0</v>
      </c>
      <c r="W614" s="72">
        <v>0</v>
      </c>
      <c r="X614" s="72" t="s">
        <v>118</v>
      </c>
    </row>
    <row r="615" spans="2:24" x14ac:dyDescent="0.15">
      <c r="B615" s="42" t="s">
        <v>118</v>
      </c>
      <c r="I615" s="72" t="s">
        <v>118</v>
      </c>
      <c r="P615" s="72">
        <v>0</v>
      </c>
      <c r="Q615" s="72">
        <v>0</v>
      </c>
      <c r="R615" s="72" t="s">
        <v>118</v>
      </c>
      <c r="S615" s="72">
        <v>0</v>
      </c>
      <c r="T615" s="47">
        <v>0</v>
      </c>
      <c r="U615" s="72">
        <v>0</v>
      </c>
      <c r="V615" s="72">
        <v>0</v>
      </c>
      <c r="W615" s="72">
        <v>0</v>
      </c>
      <c r="X615" s="72" t="s">
        <v>118</v>
      </c>
    </row>
    <row r="616" spans="2:24" x14ac:dyDescent="0.15">
      <c r="B616" s="42" t="s">
        <v>118</v>
      </c>
      <c r="I616" s="72" t="s">
        <v>118</v>
      </c>
      <c r="P616" s="72">
        <v>0</v>
      </c>
      <c r="Q616" s="72">
        <v>0</v>
      </c>
      <c r="R616" s="72" t="s">
        <v>118</v>
      </c>
      <c r="S616" s="72">
        <v>0</v>
      </c>
      <c r="T616" s="47">
        <v>0</v>
      </c>
      <c r="U616" s="72">
        <v>0</v>
      </c>
      <c r="V616" s="72">
        <v>0</v>
      </c>
      <c r="W616" s="72">
        <v>0</v>
      </c>
      <c r="X616" s="72" t="s">
        <v>118</v>
      </c>
    </row>
    <row r="617" spans="2:24" x14ac:dyDescent="0.15">
      <c r="B617" s="42" t="s">
        <v>118</v>
      </c>
      <c r="I617" s="72" t="s">
        <v>118</v>
      </c>
      <c r="P617" s="72">
        <v>0</v>
      </c>
      <c r="Q617" s="72">
        <v>0</v>
      </c>
      <c r="R617" s="72" t="s">
        <v>118</v>
      </c>
      <c r="S617" s="72">
        <v>0</v>
      </c>
      <c r="T617" s="47">
        <v>0</v>
      </c>
      <c r="U617" s="72">
        <v>0</v>
      </c>
      <c r="V617" s="72">
        <v>0</v>
      </c>
      <c r="W617" s="72">
        <v>0</v>
      </c>
      <c r="X617" s="72" t="s">
        <v>118</v>
      </c>
    </row>
    <row r="618" spans="2:24" x14ac:dyDescent="0.15">
      <c r="B618" s="42" t="s">
        <v>118</v>
      </c>
      <c r="I618" s="72" t="s">
        <v>118</v>
      </c>
      <c r="P618" s="72">
        <v>0</v>
      </c>
      <c r="Q618" s="72">
        <v>0</v>
      </c>
      <c r="R618" s="72" t="s">
        <v>118</v>
      </c>
      <c r="S618" s="72">
        <v>0</v>
      </c>
      <c r="T618" s="47">
        <v>0</v>
      </c>
      <c r="U618" s="72">
        <v>0</v>
      </c>
      <c r="V618" s="72">
        <v>0</v>
      </c>
      <c r="W618" s="72">
        <v>0</v>
      </c>
      <c r="X618" s="72" t="s">
        <v>118</v>
      </c>
    </row>
    <row r="619" spans="2:24" x14ac:dyDescent="0.15">
      <c r="B619" s="42" t="s">
        <v>118</v>
      </c>
      <c r="I619" s="72" t="s">
        <v>118</v>
      </c>
      <c r="P619" s="72">
        <v>0</v>
      </c>
      <c r="Q619" s="72">
        <v>0</v>
      </c>
      <c r="R619" s="72" t="s">
        <v>118</v>
      </c>
      <c r="S619" s="72">
        <v>0</v>
      </c>
      <c r="T619" s="47">
        <v>0</v>
      </c>
      <c r="U619" s="72">
        <v>0</v>
      </c>
      <c r="V619" s="72">
        <v>0</v>
      </c>
      <c r="W619" s="72">
        <v>0</v>
      </c>
      <c r="X619" s="72" t="s">
        <v>118</v>
      </c>
    </row>
    <row r="620" spans="2:24" x14ac:dyDescent="0.15">
      <c r="B620" s="42" t="s">
        <v>118</v>
      </c>
      <c r="I620" s="72" t="s">
        <v>118</v>
      </c>
      <c r="P620" s="72">
        <v>0</v>
      </c>
      <c r="Q620" s="72">
        <v>0</v>
      </c>
      <c r="R620" s="72" t="s">
        <v>118</v>
      </c>
      <c r="S620" s="72">
        <v>0</v>
      </c>
      <c r="T620" s="47">
        <v>0</v>
      </c>
      <c r="U620" s="72">
        <v>0</v>
      </c>
      <c r="V620" s="72">
        <v>0</v>
      </c>
      <c r="W620" s="72">
        <v>0</v>
      </c>
      <c r="X620" s="72" t="s">
        <v>118</v>
      </c>
    </row>
    <row r="621" spans="2:24" x14ac:dyDescent="0.15">
      <c r="B621" s="42" t="s">
        <v>118</v>
      </c>
      <c r="I621" s="72" t="s">
        <v>118</v>
      </c>
      <c r="P621" s="72">
        <v>0</v>
      </c>
      <c r="Q621" s="72">
        <v>0</v>
      </c>
      <c r="R621" s="72" t="s">
        <v>118</v>
      </c>
      <c r="S621" s="72">
        <v>0</v>
      </c>
      <c r="T621" s="47">
        <v>0</v>
      </c>
      <c r="U621" s="72">
        <v>0</v>
      </c>
      <c r="V621" s="72">
        <v>0</v>
      </c>
      <c r="W621" s="72">
        <v>0</v>
      </c>
      <c r="X621" s="72" t="s">
        <v>118</v>
      </c>
    </row>
    <row r="622" spans="2:24" x14ac:dyDescent="0.15">
      <c r="B622" s="42" t="s">
        <v>118</v>
      </c>
      <c r="I622" s="72" t="s">
        <v>118</v>
      </c>
      <c r="P622" s="72">
        <v>0</v>
      </c>
      <c r="Q622" s="72">
        <v>0</v>
      </c>
      <c r="R622" s="72" t="s">
        <v>118</v>
      </c>
      <c r="S622" s="72">
        <v>0</v>
      </c>
      <c r="T622" s="47">
        <v>0</v>
      </c>
      <c r="U622" s="72">
        <v>0</v>
      </c>
      <c r="V622" s="72">
        <v>0</v>
      </c>
      <c r="W622" s="72">
        <v>0</v>
      </c>
      <c r="X622" s="72" t="s">
        <v>118</v>
      </c>
    </row>
    <row r="623" spans="2:24" x14ac:dyDescent="0.15">
      <c r="B623" s="42" t="s">
        <v>118</v>
      </c>
      <c r="I623" s="72" t="s">
        <v>118</v>
      </c>
      <c r="P623" s="72">
        <v>0</v>
      </c>
      <c r="Q623" s="72">
        <v>0</v>
      </c>
      <c r="R623" s="72" t="s">
        <v>118</v>
      </c>
      <c r="S623" s="72">
        <v>0</v>
      </c>
      <c r="T623" s="47">
        <v>0</v>
      </c>
      <c r="U623" s="72">
        <v>0</v>
      </c>
      <c r="V623" s="72">
        <v>0</v>
      </c>
      <c r="W623" s="72">
        <v>0</v>
      </c>
      <c r="X623" s="72" t="s">
        <v>118</v>
      </c>
    </row>
    <row r="624" spans="2:24" x14ac:dyDescent="0.15">
      <c r="B624" s="42" t="s">
        <v>118</v>
      </c>
      <c r="I624" s="72" t="s">
        <v>118</v>
      </c>
      <c r="P624" s="72">
        <v>0</v>
      </c>
      <c r="Q624" s="72">
        <v>0</v>
      </c>
      <c r="R624" s="72" t="s">
        <v>118</v>
      </c>
      <c r="S624" s="72">
        <v>0</v>
      </c>
      <c r="T624" s="47">
        <v>0</v>
      </c>
      <c r="U624" s="72">
        <v>0</v>
      </c>
      <c r="V624" s="72">
        <v>0</v>
      </c>
      <c r="W624" s="72">
        <v>0</v>
      </c>
      <c r="X624" s="72" t="s">
        <v>118</v>
      </c>
    </row>
    <row r="625" spans="2:24" x14ac:dyDescent="0.15">
      <c r="B625" s="42" t="s">
        <v>118</v>
      </c>
      <c r="I625" s="72" t="s">
        <v>118</v>
      </c>
      <c r="P625" s="72">
        <v>0</v>
      </c>
      <c r="Q625" s="72">
        <v>0</v>
      </c>
      <c r="R625" s="72" t="s">
        <v>118</v>
      </c>
      <c r="S625" s="72">
        <v>0</v>
      </c>
      <c r="T625" s="47">
        <v>0</v>
      </c>
      <c r="U625" s="72">
        <v>0</v>
      </c>
      <c r="V625" s="72">
        <v>0</v>
      </c>
      <c r="W625" s="72">
        <v>0</v>
      </c>
      <c r="X625" s="72" t="s">
        <v>118</v>
      </c>
    </row>
    <row r="626" spans="2:24" x14ac:dyDescent="0.15">
      <c r="B626" s="42" t="s">
        <v>118</v>
      </c>
      <c r="I626" s="72" t="s">
        <v>118</v>
      </c>
      <c r="P626" s="72">
        <v>0</v>
      </c>
      <c r="Q626" s="72">
        <v>0</v>
      </c>
      <c r="R626" s="72" t="s">
        <v>118</v>
      </c>
      <c r="S626" s="72">
        <v>0</v>
      </c>
      <c r="T626" s="47">
        <v>0</v>
      </c>
      <c r="U626" s="72">
        <v>0</v>
      </c>
      <c r="V626" s="72">
        <v>0</v>
      </c>
      <c r="W626" s="72">
        <v>0</v>
      </c>
      <c r="X626" s="72" t="s">
        <v>118</v>
      </c>
    </row>
    <row r="627" spans="2:24" x14ac:dyDescent="0.15">
      <c r="B627" s="42" t="s">
        <v>118</v>
      </c>
      <c r="I627" s="72" t="s">
        <v>118</v>
      </c>
      <c r="P627" s="72">
        <v>0</v>
      </c>
      <c r="Q627" s="72">
        <v>0</v>
      </c>
      <c r="R627" s="72" t="s">
        <v>118</v>
      </c>
      <c r="S627" s="72">
        <v>0</v>
      </c>
      <c r="T627" s="47">
        <v>0</v>
      </c>
      <c r="U627" s="72">
        <v>0</v>
      </c>
      <c r="V627" s="72">
        <v>0</v>
      </c>
      <c r="W627" s="72">
        <v>0</v>
      </c>
      <c r="X627" s="72" t="s">
        <v>118</v>
      </c>
    </row>
    <row r="628" spans="2:24" x14ac:dyDescent="0.15">
      <c r="B628" s="42" t="s">
        <v>118</v>
      </c>
      <c r="I628" s="72" t="s">
        <v>118</v>
      </c>
      <c r="P628" s="72">
        <v>0</v>
      </c>
      <c r="Q628" s="72">
        <v>0</v>
      </c>
      <c r="R628" s="72" t="s">
        <v>118</v>
      </c>
      <c r="S628" s="72">
        <v>0</v>
      </c>
      <c r="T628" s="47">
        <v>0</v>
      </c>
      <c r="U628" s="72">
        <v>0</v>
      </c>
      <c r="V628" s="72">
        <v>0</v>
      </c>
      <c r="W628" s="72">
        <v>0</v>
      </c>
      <c r="X628" s="72" t="s">
        <v>118</v>
      </c>
    </row>
    <row r="629" spans="2:24" x14ac:dyDescent="0.15">
      <c r="B629" s="42" t="s">
        <v>118</v>
      </c>
      <c r="I629" s="72" t="s">
        <v>118</v>
      </c>
      <c r="P629" s="72">
        <v>0</v>
      </c>
      <c r="Q629" s="72">
        <v>0</v>
      </c>
      <c r="R629" s="72" t="s">
        <v>118</v>
      </c>
      <c r="S629" s="72">
        <v>0</v>
      </c>
      <c r="T629" s="47">
        <v>0</v>
      </c>
      <c r="U629" s="72">
        <v>0</v>
      </c>
      <c r="V629" s="72">
        <v>0</v>
      </c>
      <c r="W629" s="72">
        <v>0</v>
      </c>
      <c r="X629" s="72" t="s">
        <v>118</v>
      </c>
    </row>
    <row r="630" spans="2:24" x14ac:dyDescent="0.15">
      <c r="B630" s="42" t="s">
        <v>118</v>
      </c>
      <c r="I630" s="72" t="s">
        <v>118</v>
      </c>
      <c r="P630" s="72">
        <v>0</v>
      </c>
      <c r="Q630" s="72">
        <v>0</v>
      </c>
      <c r="R630" s="72" t="s">
        <v>118</v>
      </c>
      <c r="S630" s="72">
        <v>0</v>
      </c>
      <c r="T630" s="47">
        <v>0</v>
      </c>
      <c r="U630" s="72">
        <v>0</v>
      </c>
      <c r="V630" s="72">
        <v>0</v>
      </c>
      <c r="W630" s="72">
        <v>0</v>
      </c>
      <c r="X630" s="72" t="s">
        <v>118</v>
      </c>
    </row>
    <row r="631" spans="2:24" x14ac:dyDescent="0.15">
      <c r="B631" s="42" t="s">
        <v>118</v>
      </c>
      <c r="I631" s="72" t="s">
        <v>118</v>
      </c>
      <c r="P631" s="72">
        <v>0</v>
      </c>
      <c r="Q631" s="72">
        <v>0</v>
      </c>
      <c r="R631" s="72" t="s">
        <v>118</v>
      </c>
      <c r="S631" s="72">
        <v>0</v>
      </c>
      <c r="T631" s="47">
        <v>0</v>
      </c>
      <c r="U631" s="72">
        <v>0</v>
      </c>
      <c r="V631" s="72">
        <v>0</v>
      </c>
      <c r="W631" s="72">
        <v>0</v>
      </c>
      <c r="X631" s="72" t="s">
        <v>118</v>
      </c>
    </row>
    <row r="632" spans="2:24" x14ac:dyDescent="0.15">
      <c r="B632" s="42" t="s">
        <v>118</v>
      </c>
      <c r="I632" s="72" t="s">
        <v>118</v>
      </c>
      <c r="P632" s="72">
        <v>0</v>
      </c>
      <c r="Q632" s="72">
        <v>0</v>
      </c>
      <c r="R632" s="72" t="s">
        <v>118</v>
      </c>
      <c r="S632" s="72">
        <v>0</v>
      </c>
      <c r="T632" s="47">
        <v>0</v>
      </c>
      <c r="U632" s="72">
        <v>0</v>
      </c>
      <c r="V632" s="72">
        <v>0</v>
      </c>
      <c r="W632" s="72">
        <v>0</v>
      </c>
      <c r="X632" s="72" t="s">
        <v>118</v>
      </c>
    </row>
    <row r="633" spans="2:24" x14ac:dyDescent="0.15">
      <c r="B633" s="42" t="s">
        <v>118</v>
      </c>
      <c r="I633" s="72" t="s">
        <v>118</v>
      </c>
      <c r="P633" s="72">
        <v>0</v>
      </c>
      <c r="Q633" s="72">
        <v>0</v>
      </c>
      <c r="R633" s="72" t="s">
        <v>118</v>
      </c>
      <c r="S633" s="72">
        <v>0</v>
      </c>
      <c r="T633" s="47">
        <v>0</v>
      </c>
      <c r="U633" s="72">
        <v>0</v>
      </c>
      <c r="V633" s="72">
        <v>0</v>
      </c>
      <c r="W633" s="72">
        <v>0</v>
      </c>
      <c r="X633" s="72" t="s">
        <v>118</v>
      </c>
    </row>
    <row r="634" spans="2:24" x14ac:dyDescent="0.15">
      <c r="B634" s="42" t="s">
        <v>118</v>
      </c>
      <c r="I634" s="72" t="s">
        <v>118</v>
      </c>
      <c r="P634" s="72">
        <v>0</v>
      </c>
      <c r="Q634" s="72">
        <v>0</v>
      </c>
      <c r="R634" s="72" t="s">
        <v>118</v>
      </c>
      <c r="S634" s="72">
        <v>0</v>
      </c>
      <c r="T634" s="47">
        <v>0</v>
      </c>
      <c r="U634" s="72">
        <v>0</v>
      </c>
      <c r="V634" s="72">
        <v>0</v>
      </c>
      <c r="W634" s="72">
        <v>0</v>
      </c>
      <c r="X634" s="72" t="s">
        <v>118</v>
      </c>
    </row>
    <row r="635" spans="2:24" x14ac:dyDescent="0.15">
      <c r="B635" s="42" t="s">
        <v>118</v>
      </c>
      <c r="I635" s="72" t="s">
        <v>118</v>
      </c>
      <c r="P635" s="72">
        <v>0</v>
      </c>
      <c r="Q635" s="72">
        <v>0</v>
      </c>
      <c r="R635" s="72" t="s">
        <v>118</v>
      </c>
      <c r="S635" s="72">
        <v>0</v>
      </c>
      <c r="T635" s="47">
        <v>0</v>
      </c>
      <c r="U635" s="72">
        <v>0</v>
      </c>
      <c r="V635" s="72">
        <v>0</v>
      </c>
      <c r="W635" s="72">
        <v>0</v>
      </c>
      <c r="X635" s="72" t="s">
        <v>118</v>
      </c>
    </row>
    <row r="636" spans="2:24" x14ac:dyDescent="0.15">
      <c r="B636" s="42" t="s">
        <v>118</v>
      </c>
      <c r="I636" s="72" t="s">
        <v>118</v>
      </c>
      <c r="P636" s="72">
        <v>0</v>
      </c>
      <c r="Q636" s="72">
        <v>0</v>
      </c>
      <c r="R636" s="72" t="s">
        <v>118</v>
      </c>
      <c r="S636" s="72">
        <v>0</v>
      </c>
      <c r="T636" s="47">
        <v>0</v>
      </c>
      <c r="U636" s="72">
        <v>0</v>
      </c>
      <c r="V636" s="72">
        <v>0</v>
      </c>
      <c r="W636" s="72">
        <v>0</v>
      </c>
      <c r="X636" s="72" t="s">
        <v>118</v>
      </c>
    </row>
    <row r="637" spans="2:24" x14ac:dyDescent="0.15">
      <c r="B637" s="42" t="s">
        <v>118</v>
      </c>
      <c r="I637" s="72" t="s">
        <v>118</v>
      </c>
      <c r="P637" s="72">
        <v>0</v>
      </c>
      <c r="Q637" s="72">
        <v>0</v>
      </c>
      <c r="R637" s="72" t="s">
        <v>118</v>
      </c>
      <c r="S637" s="72">
        <v>0</v>
      </c>
      <c r="T637" s="47">
        <v>0</v>
      </c>
      <c r="U637" s="72">
        <v>0</v>
      </c>
      <c r="V637" s="72">
        <v>0</v>
      </c>
      <c r="W637" s="72">
        <v>0</v>
      </c>
      <c r="X637" s="72" t="s">
        <v>118</v>
      </c>
    </row>
    <row r="638" spans="2:24" x14ac:dyDescent="0.15">
      <c r="B638" s="42" t="s">
        <v>118</v>
      </c>
      <c r="I638" s="72" t="s">
        <v>118</v>
      </c>
      <c r="P638" s="72">
        <v>0</v>
      </c>
      <c r="Q638" s="72">
        <v>0</v>
      </c>
      <c r="R638" s="72" t="s">
        <v>118</v>
      </c>
      <c r="S638" s="72">
        <v>0</v>
      </c>
      <c r="T638" s="47">
        <v>0</v>
      </c>
      <c r="U638" s="72">
        <v>0</v>
      </c>
      <c r="V638" s="72">
        <v>0</v>
      </c>
      <c r="W638" s="72">
        <v>0</v>
      </c>
      <c r="X638" s="72" t="s">
        <v>118</v>
      </c>
    </row>
    <row r="639" spans="2:24" x14ac:dyDescent="0.15">
      <c r="B639" s="42" t="s">
        <v>118</v>
      </c>
      <c r="I639" s="72" t="s">
        <v>118</v>
      </c>
      <c r="P639" s="72">
        <v>0</v>
      </c>
      <c r="Q639" s="72">
        <v>0</v>
      </c>
      <c r="R639" s="72" t="s">
        <v>118</v>
      </c>
      <c r="S639" s="72">
        <v>0</v>
      </c>
      <c r="T639" s="47">
        <v>0</v>
      </c>
      <c r="U639" s="72">
        <v>0</v>
      </c>
      <c r="V639" s="72">
        <v>0</v>
      </c>
      <c r="W639" s="72">
        <v>0</v>
      </c>
      <c r="X639" s="72" t="s">
        <v>118</v>
      </c>
    </row>
    <row r="640" spans="2:24" x14ac:dyDescent="0.15">
      <c r="B640" s="42" t="s">
        <v>118</v>
      </c>
      <c r="I640" s="72" t="s">
        <v>118</v>
      </c>
      <c r="P640" s="72">
        <v>0</v>
      </c>
      <c r="Q640" s="72">
        <v>0</v>
      </c>
      <c r="R640" s="72" t="s">
        <v>118</v>
      </c>
      <c r="S640" s="72">
        <v>0</v>
      </c>
      <c r="T640" s="47">
        <v>0</v>
      </c>
      <c r="U640" s="72">
        <v>0</v>
      </c>
      <c r="V640" s="72">
        <v>0</v>
      </c>
      <c r="W640" s="72">
        <v>0</v>
      </c>
      <c r="X640" s="72" t="s">
        <v>118</v>
      </c>
    </row>
    <row r="641" spans="2:24" x14ac:dyDescent="0.15">
      <c r="B641" s="42" t="s">
        <v>118</v>
      </c>
      <c r="I641" s="72" t="s">
        <v>118</v>
      </c>
      <c r="P641" s="72">
        <v>0</v>
      </c>
      <c r="Q641" s="72">
        <v>0</v>
      </c>
      <c r="R641" s="72" t="s">
        <v>118</v>
      </c>
      <c r="S641" s="72">
        <v>0</v>
      </c>
      <c r="T641" s="47">
        <v>0</v>
      </c>
      <c r="U641" s="72">
        <v>0</v>
      </c>
      <c r="V641" s="72">
        <v>0</v>
      </c>
      <c r="W641" s="72">
        <v>0</v>
      </c>
      <c r="X641" s="72" t="s">
        <v>118</v>
      </c>
    </row>
    <row r="642" spans="2:24" x14ac:dyDescent="0.15">
      <c r="B642" s="42" t="s">
        <v>118</v>
      </c>
      <c r="I642" s="72" t="s">
        <v>118</v>
      </c>
      <c r="P642" s="72">
        <v>0</v>
      </c>
      <c r="Q642" s="72">
        <v>0</v>
      </c>
      <c r="R642" s="72" t="s">
        <v>118</v>
      </c>
      <c r="S642" s="72">
        <v>0</v>
      </c>
      <c r="T642" s="47">
        <v>0</v>
      </c>
      <c r="U642" s="72">
        <v>0</v>
      </c>
      <c r="V642" s="72">
        <v>0</v>
      </c>
      <c r="W642" s="72">
        <v>0</v>
      </c>
      <c r="X642" s="72" t="s">
        <v>118</v>
      </c>
    </row>
    <row r="643" spans="2:24" x14ac:dyDescent="0.15">
      <c r="B643" s="42" t="s">
        <v>118</v>
      </c>
      <c r="I643" s="72" t="s">
        <v>118</v>
      </c>
      <c r="P643" s="72">
        <v>0</v>
      </c>
      <c r="Q643" s="72">
        <v>0</v>
      </c>
      <c r="R643" s="72" t="s">
        <v>118</v>
      </c>
      <c r="S643" s="72">
        <v>0</v>
      </c>
      <c r="T643" s="47">
        <v>0</v>
      </c>
      <c r="U643" s="72">
        <v>0</v>
      </c>
      <c r="V643" s="72">
        <v>0</v>
      </c>
      <c r="W643" s="72">
        <v>0</v>
      </c>
      <c r="X643" s="72" t="s">
        <v>118</v>
      </c>
    </row>
    <row r="644" spans="2:24" x14ac:dyDescent="0.15">
      <c r="B644" s="42" t="s">
        <v>118</v>
      </c>
      <c r="I644" s="72" t="s">
        <v>118</v>
      </c>
      <c r="P644" s="72">
        <v>0</v>
      </c>
      <c r="Q644" s="72">
        <v>0</v>
      </c>
      <c r="R644" s="72" t="s">
        <v>118</v>
      </c>
      <c r="S644" s="72">
        <v>0</v>
      </c>
      <c r="T644" s="47">
        <v>0</v>
      </c>
      <c r="U644" s="72">
        <v>0</v>
      </c>
      <c r="V644" s="72">
        <v>0</v>
      </c>
      <c r="W644" s="72">
        <v>0</v>
      </c>
      <c r="X644" s="72" t="s">
        <v>118</v>
      </c>
    </row>
    <row r="645" spans="2:24" x14ac:dyDescent="0.15">
      <c r="B645" s="42" t="s">
        <v>118</v>
      </c>
      <c r="I645" s="72" t="s">
        <v>118</v>
      </c>
      <c r="P645" s="72">
        <v>0</v>
      </c>
      <c r="Q645" s="72">
        <v>0</v>
      </c>
      <c r="R645" s="72" t="s">
        <v>118</v>
      </c>
      <c r="S645" s="72">
        <v>0</v>
      </c>
      <c r="T645" s="47">
        <v>0</v>
      </c>
      <c r="U645" s="72">
        <v>0</v>
      </c>
      <c r="V645" s="72">
        <v>0</v>
      </c>
      <c r="W645" s="72">
        <v>0</v>
      </c>
      <c r="X645" s="72" t="s">
        <v>118</v>
      </c>
    </row>
    <row r="646" spans="2:24" x14ac:dyDescent="0.15">
      <c r="B646" s="42" t="s">
        <v>118</v>
      </c>
      <c r="I646" s="72" t="s">
        <v>118</v>
      </c>
      <c r="P646" s="72">
        <v>0</v>
      </c>
      <c r="Q646" s="72">
        <v>0</v>
      </c>
      <c r="R646" s="72" t="s">
        <v>118</v>
      </c>
      <c r="S646" s="72">
        <v>0</v>
      </c>
      <c r="T646" s="47">
        <v>0</v>
      </c>
      <c r="U646" s="72">
        <v>0</v>
      </c>
      <c r="V646" s="72">
        <v>0</v>
      </c>
      <c r="W646" s="72">
        <v>0</v>
      </c>
      <c r="X646" s="72" t="s">
        <v>118</v>
      </c>
    </row>
    <row r="647" spans="2:24" x14ac:dyDescent="0.15">
      <c r="B647" s="42" t="s">
        <v>118</v>
      </c>
      <c r="I647" s="72" t="s">
        <v>118</v>
      </c>
      <c r="P647" s="72">
        <v>0</v>
      </c>
      <c r="Q647" s="72">
        <v>0</v>
      </c>
      <c r="R647" s="72" t="s">
        <v>118</v>
      </c>
      <c r="S647" s="72">
        <v>0</v>
      </c>
      <c r="T647" s="47">
        <v>0</v>
      </c>
      <c r="U647" s="72">
        <v>0</v>
      </c>
      <c r="V647" s="72">
        <v>0</v>
      </c>
      <c r="W647" s="72">
        <v>0</v>
      </c>
      <c r="X647" s="72" t="s">
        <v>118</v>
      </c>
    </row>
    <row r="648" spans="2:24" x14ac:dyDescent="0.15">
      <c r="B648" s="42" t="s">
        <v>118</v>
      </c>
      <c r="I648" s="72" t="s">
        <v>118</v>
      </c>
      <c r="P648" s="72">
        <v>0</v>
      </c>
      <c r="Q648" s="72">
        <v>0</v>
      </c>
      <c r="R648" s="72" t="s">
        <v>118</v>
      </c>
      <c r="S648" s="72">
        <v>0</v>
      </c>
      <c r="T648" s="47">
        <v>0</v>
      </c>
      <c r="U648" s="72">
        <v>0</v>
      </c>
      <c r="V648" s="72">
        <v>0</v>
      </c>
      <c r="W648" s="72">
        <v>0</v>
      </c>
      <c r="X648" s="72" t="s">
        <v>118</v>
      </c>
    </row>
    <row r="649" spans="2:24" x14ac:dyDescent="0.15">
      <c r="B649" s="42" t="s">
        <v>118</v>
      </c>
      <c r="I649" s="72" t="s">
        <v>118</v>
      </c>
      <c r="P649" s="72">
        <v>0</v>
      </c>
      <c r="Q649" s="72">
        <v>0</v>
      </c>
      <c r="R649" s="72" t="s">
        <v>118</v>
      </c>
      <c r="S649" s="72">
        <v>0</v>
      </c>
      <c r="T649" s="47">
        <v>0</v>
      </c>
      <c r="U649" s="72">
        <v>0</v>
      </c>
      <c r="V649" s="72">
        <v>0</v>
      </c>
      <c r="W649" s="72">
        <v>0</v>
      </c>
      <c r="X649" s="72" t="s">
        <v>118</v>
      </c>
    </row>
    <row r="650" spans="2:24" x14ac:dyDescent="0.15">
      <c r="B650" s="42" t="s">
        <v>118</v>
      </c>
      <c r="I650" s="72" t="s">
        <v>118</v>
      </c>
      <c r="P650" s="72">
        <v>0</v>
      </c>
      <c r="Q650" s="72">
        <v>0</v>
      </c>
      <c r="R650" s="72" t="s">
        <v>118</v>
      </c>
      <c r="S650" s="72">
        <v>0</v>
      </c>
      <c r="T650" s="47">
        <v>0</v>
      </c>
      <c r="U650" s="72">
        <v>0</v>
      </c>
      <c r="V650" s="72">
        <v>0</v>
      </c>
      <c r="W650" s="72">
        <v>0</v>
      </c>
      <c r="X650" s="72" t="s">
        <v>118</v>
      </c>
    </row>
    <row r="651" spans="2:24" x14ac:dyDescent="0.15">
      <c r="B651" s="42" t="s">
        <v>118</v>
      </c>
      <c r="I651" s="72" t="s">
        <v>118</v>
      </c>
      <c r="P651" s="72">
        <v>0</v>
      </c>
      <c r="Q651" s="72">
        <v>0</v>
      </c>
      <c r="R651" s="72" t="s">
        <v>118</v>
      </c>
      <c r="S651" s="72">
        <v>0</v>
      </c>
      <c r="T651" s="47">
        <v>0</v>
      </c>
      <c r="U651" s="72">
        <v>0</v>
      </c>
      <c r="V651" s="72">
        <v>0</v>
      </c>
      <c r="W651" s="72">
        <v>0</v>
      </c>
      <c r="X651" s="72" t="s">
        <v>118</v>
      </c>
    </row>
    <row r="652" spans="2:24" x14ac:dyDescent="0.15">
      <c r="B652" s="42" t="s">
        <v>118</v>
      </c>
      <c r="I652" s="72" t="s">
        <v>118</v>
      </c>
      <c r="P652" s="72">
        <v>0</v>
      </c>
      <c r="Q652" s="72">
        <v>0</v>
      </c>
      <c r="R652" s="72" t="s">
        <v>118</v>
      </c>
      <c r="S652" s="72">
        <v>0</v>
      </c>
      <c r="T652" s="47">
        <v>0</v>
      </c>
      <c r="U652" s="72">
        <v>0</v>
      </c>
      <c r="V652" s="72">
        <v>0</v>
      </c>
      <c r="W652" s="72">
        <v>0</v>
      </c>
      <c r="X652" s="72" t="s">
        <v>118</v>
      </c>
    </row>
    <row r="653" spans="2:24" x14ac:dyDescent="0.15">
      <c r="B653" s="42" t="s">
        <v>118</v>
      </c>
      <c r="I653" s="72" t="s">
        <v>118</v>
      </c>
      <c r="P653" s="72">
        <v>0</v>
      </c>
      <c r="Q653" s="72">
        <v>0</v>
      </c>
      <c r="R653" s="72" t="s">
        <v>118</v>
      </c>
      <c r="S653" s="72">
        <v>0</v>
      </c>
      <c r="T653" s="47">
        <v>0</v>
      </c>
      <c r="U653" s="72">
        <v>0</v>
      </c>
      <c r="V653" s="72">
        <v>0</v>
      </c>
      <c r="W653" s="72">
        <v>0</v>
      </c>
      <c r="X653" s="72" t="s">
        <v>118</v>
      </c>
    </row>
    <row r="654" spans="2:24" x14ac:dyDescent="0.15">
      <c r="B654" s="42" t="s">
        <v>118</v>
      </c>
      <c r="I654" s="72" t="s">
        <v>118</v>
      </c>
      <c r="P654" s="72">
        <v>0</v>
      </c>
      <c r="Q654" s="72">
        <v>0</v>
      </c>
      <c r="R654" s="72" t="s">
        <v>118</v>
      </c>
      <c r="S654" s="72">
        <v>0</v>
      </c>
      <c r="T654" s="47">
        <v>0</v>
      </c>
      <c r="U654" s="72">
        <v>0</v>
      </c>
      <c r="V654" s="72">
        <v>0</v>
      </c>
      <c r="W654" s="72">
        <v>0</v>
      </c>
      <c r="X654" s="72" t="s">
        <v>118</v>
      </c>
    </row>
    <row r="655" spans="2:24" x14ac:dyDescent="0.15">
      <c r="B655" s="42" t="s">
        <v>118</v>
      </c>
      <c r="I655" s="72" t="s">
        <v>118</v>
      </c>
      <c r="P655" s="72">
        <v>0</v>
      </c>
      <c r="Q655" s="72">
        <v>0</v>
      </c>
      <c r="R655" s="72" t="s">
        <v>118</v>
      </c>
      <c r="S655" s="72">
        <v>0</v>
      </c>
      <c r="T655" s="47">
        <v>0</v>
      </c>
      <c r="U655" s="72">
        <v>0</v>
      </c>
      <c r="V655" s="72">
        <v>0</v>
      </c>
      <c r="W655" s="72">
        <v>0</v>
      </c>
      <c r="X655" s="72" t="s">
        <v>118</v>
      </c>
    </row>
    <row r="656" spans="2:24" x14ac:dyDescent="0.15">
      <c r="B656" s="42" t="s">
        <v>118</v>
      </c>
      <c r="I656" s="72" t="s">
        <v>118</v>
      </c>
      <c r="P656" s="72">
        <v>0</v>
      </c>
      <c r="Q656" s="72">
        <v>0</v>
      </c>
      <c r="R656" s="72" t="s">
        <v>118</v>
      </c>
      <c r="S656" s="72">
        <v>0</v>
      </c>
      <c r="T656" s="47">
        <v>0</v>
      </c>
      <c r="U656" s="72">
        <v>0</v>
      </c>
      <c r="V656" s="72">
        <v>0</v>
      </c>
      <c r="W656" s="72">
        <v>0</v>
      </c>
      <c r="X656" s="72" t="s">
        <v>118</v>
      </c>
    </row>
    <row r="657" spans="2:24" x14ac:dyDescent="0.15">
      <c r="B657" s="42" t="s">
        <v>118</v>
      </c>
      <c r="I657" s="72" t="s">
        <v>118</v>
      </c>
      <c r="P657" s="72">
        <v>0</v>
      </c>
      <c r="Q657" s="72">
        <v>0</v>
      </c>
      <c r="R657" s="72" t="s">
        <v>118</v>
      </c>
      <c r="S657" s="72">
        <v>0</v>
      </c>
      <c r="T657" s="47">
        <v>0</v>
      </c>
      <c r="U657" s="72">
        <v>0</v>
      </c>
      <c r="V657" s="72">
        <v>0</v>
      </c>
      <c r="W657" s="72">
        <v>0</v>
      </c>
      <c r="X657" s="72" t="s">
        <v>118</v>
      </c>
    </row>
    <row r="658" spans="2:24" x14ac:dyDescent="0.15">
      <c r="B658" s="42" t="s">
        <v>118</v>
      </c>
      <c r="I658" s="72" t="s">
        <v>118</v>
      </c>
      <c r="P658" s="72">
        <v>0</v>
      </c>
      <c r="Q658" s="72">
        <v>0</v>
      </c>
      <c r="R658" s="72" t="s">
        <v>118</v>
      </c>
      <c r="S658" s="72">
        <v>0</v>
      </c>
      <c r="T658" s="47">
        <v>0</v>
      </c>
      <c r="U658" s="72">
        <v>0</v>
      </c>
      <c r="V658" s="72">
        <v>0</v>
      </c>
      <c r="W658" s="72">
        <v>0</v>
      </c>
      <c r="X658" s="72" t="s">
        <v>118</v>
      </c>
    </row>
    <row r="659" spans="2:24" x14ac:dyDescent="0.15">
      <c r="B659" s="42" t="s">
        <v>118</v>
      </c>
      <c r="I659" s="72" t="s">
        <v>118</v>
      </c>
      <c r="P659" s="72">
        <v>0</v>
      </c>
      <c r="Q659" s="72">
        <v>0</v>
      </c>
      <c r="R659" s="72" t="s">
        <v>118</v>
      </c>
      <c r="S659" s="72">
        <v>0</v>
      </c>
      <c r="T659" s="47">
        <v>0</v>
      </c>
      <c r="U659" s="72">
        <v>0</v>
      </c>
      <c r="V659" s="72">
        <v>0</v>
      </c>
      <c r="W659" s="72">
        <v>0</v>
      </c>
      <c r="X659" s="72" t="s">
        <v>118</v>
      </c>
    </row>
    <row r="660" spans="2:24" x14ac:dyDescent="0.15">
      <c r="B660" s="42" t="s">
        <v>118</v>
      </c>
      <c r="I660" s="72" t="s">
        <v>118</v>
      </c>
      <c r="P660" s="72">
        <v>0</v>
      </c>
      <c r="Q660" s="72">
        <v>0</v>
      </c>
      <c r="R660" s="72" t="s">
        <v>118</v>
      </c>
      <c r="S660" s="72">
        <v>0</v>
      </c>
      <c r="T660" s="47">
        <v>0</v>
      </c>
      <c r="U660" s="72">
        <v>0</v>
      </c>
      <c r="V660" s="72">
        <v>0</v>
      </c>
      <c r="W660" s="72">
        <v>0</v>
      </c>
      <c r="X660" s="72" t="s">
        <v>118</v>
      </c>
    </row>
    <row r="661" spans="2:24" x14ac:dyDescent="0.15">
      <c r="B661" s="42" t="s">
        <v>118</v>
      </c>
      <c r="I661" s="72" t="s">
        <v>118</v>
      </c>
      <c r="P661" s="72">
        <v>0</v>
      </c>
      <c r="Q661" s="72">
        <v>0</v>
      </c>
      <c r="R661" s="72" t="s">
        <v>118</v>
      </c>
      <c r="S661" s="72">
        <v>0</v>
      </c>
      <c r="T661" s="47">
        <v>0</v>
      </c>
      <c r="U661" s="72">
        <v>0</v>
      </c>
      <c r="V661" s="72">
        <v>0</v>
      </c>
      <c r="W661" s="72">
        <v>0</v>
      </c>
      <c r="X661" s="72" t="s">
        <v>118</v>
      </c>
    </row>
    <row r="662" spans="2:24" x14ac:dyDescent="0.15">
      <c r="B662" s="42" t="s">
        <v>118</v>
      </c>
      <c r="I662" s="72" t="s">
        <v>118</v>
      </c>
      <c r="P662" s="72">
        <v>0</v>
      </c>
      <c r="Q662" s="72">
        <v>0</v>
      </c>
      <c r="R662" s="72" t="s">
        <v>118</v>
      </c>
      <c r="S662" s="72">
        <v>0</v>
      </c>
      <c r="T662" s="47">
        <v>0</v>
      </c>
      <c r="U662" s="72">
        <v>0</v>
      </c>
      <c r="V662" s="72">
        <v>0</v>
      </c>
      <c r="W662" s="72">
        <v>0</v>
      </c>
      <c r="X662" s="72" t="s">
        <v>118</v>
      </c>
    </row>
    <row r="663" spans="2:24" x14ac:dyDescent="0.15">
      <c r="B663" s="42" t="s">
        <v>118</v>
      </c>
      <c r="I663" s="72" t="s">
        <v>118</v>
      </c>
      <c r="P663" s="72">
        <v>0</v>
      </c>
      <c r="Q663" s="72">
        <v>0</v>
      </c>
      <c r="R663" s="72" t="s">
        <v>118</v>
      </c>
      <c r="S663" s="72">
        <v>0</v>
      </c>
      <c r="T663" s="47">
        <v>0</v>
      </c>
      <c r="U663" s="72">
        <v>0</v>
      </c>
      <c r="V663" s="72">
        <v>0</v>
      </c>
      <c r="W663" s="72">
        <v>0</v>
      </c>
      <c r="X663" s="72" t="s">
        <v>118</v>
      </c>
    </row>
    <row r="664" spans="2:24" x14ac:dyDescent="0.15">
      <c r="B664" s="42" t="s">
        <v>118</v>
      </c>
      <c r="I664" s="72" t="s">
        <v>118</v>
      </c>
      <c r="P664" s="72">
        <v>0</v>
      </c>
      <c r="Q664" s="72">
        <v>0</v>
      </c>
      <c r="R664" s="72" t="s">
        <v>118</v>
      </c>
      <c r="S664" s="72">
        <v>0</v>
      </c>
      <c r="T664" s="47">
        <v>0</v>
      </c>
      <c r="U664" s="72">
        <v>0</v>
      </c>
      <c r="V664" s="72">
        <v>0</v>
      </c>
      <c r="W664" s="72">
        <v>0</v>
      </c>
      <c r="X664" s="72" t="s">
        <v>118</v>
      </c>
    </row>
    <row r="665" spans="2:24" x14ac:dyDescent="0.15">
      <c r="B665" s="42" t="s">
        <v>118</v>
      </c>
      <c r="I665" s="72" t="s">
        <v>118</v>
      </c>
      <c r="P665" s="72">
        <v>0</v>
      </c>
      <c r="Q665" s="72">
        <v>0</v>
      </c>
      <c r="R665" s="72" t="s">
        <v>118</v>
      </c>
      <c r="S665" s="72">
        <v>0</v>
      </c>
      <c r="T665" s="47">
        <v>0</v>
      </c>
      <c r="U665" s="72">
        <v>0</v>
      </c>
      <c r="V665" s="72">
        <v>0</v>
      </c>
      <c r="W665" s="72">
        <v>0</v>
      </c>
      <c r="X665" s="72" t="s">
        <v>118</v>
      </c>
    </row>
    <row r="666" spans="2:24" x14ac:dyDescent="0.15">
      <c r="B666" s="42" t="s">
        <v>118</v>
      </c>
      <c r="I666" s="72" t="s">
        <v>118</v>
      </c>
      <c r="P666" s="72">
        <v>0</v>
      </c>
      <c r="Q666" s="72">
        <v>0</v>
      </c>
      <c r="R666" s="72" t="s">
        <v>118</v>
      </c>
      <c r="S666" s="72">
        <v>0</v>
      </c>
      <c r="T666" s="47">
        <v>0</v>
      </c>
      <c r="U666" s="72">
        <v>0</v>
      </c>
      <c r="V666" s="72">
        <v>0</v>
      </c>
      <c r="W666" s="72">
        <v>0</v>
      </c>
      <c r="X666" s="72" t="s">
        <v>118</v>
      </c>
    </row>
    <row r="667" spans="2:24" x14ac:dyDescent="0.15">
      <c r="B667" s="42" t="s">
        <v>118</v>
      </c>
      <c r="I667" s="72" t="s">
        <v>118</v>
      </c>
      <c r="P667" s="72">
        <v>0</v>
      </c>
      <c r="Q667" s="72">
        <v>0</v>
      </c>
      <c r="R667" s="72" t="s">
        <v>118</v>
      </c>
      <c r="S667" s="72">
        <v>0</v>
      </c>
      <c r="T667" s="47">
        <v>0</v>
      </c>
      <c r="U667" s="72">
        <v>0</v>
      </c>
      <c r="V667" s="72">
        <v>0</v>
      </c>
      <c r="W667" s="72">
        <v>0</v>
      </c>
      <c r="X667" s="72" t="s">
        <v>118</v>
      </c>
    </row>
    <row r="668" spans="2:24" x14ac:dyDescent="0.15">
      <c r="B668" s="42" t="s">
        <v>118</v>
      </c>
      <c r="I668" s="72" t="s">
        <v>118</v>
      </c>
      <c r="P668" s="72">
        <v>0</v>
      </c>
      <c r="Q668" s="72">
        <v>0</v>
      </c>
      <c r="R668" s="72" t="s">
        <v>118</v>
      </c>
      <c r="S668" s="72">
        <v>0</v>
      </c>
      <c r="T668" s="47">
        <v>0</v>
      </c>
      <c r="U668" s="72">
        <v>0</v>
      </c>
      <c r="V668" s="72">
        <v>0</v>
      </c>
      <c r="W668" s="72">
        <v>0</v>
      </c>
      <c r="X668" s="72" t="s">
        <v>118</v>
      </c>
    </row>
    <row r="669" spans="2:24" x14ac:dyDescent="0.15">
      <c r="B669" s="42" t="s">
        <v>118</v>
      </c>
      <c r="I669" s="72" t="s">
        <v>118</v>
      </c>
      <c r="P669" s="72">
        <v>0</v>
      </c>
      <c r="Q669" s="72">
        <v>0</v>
      </c>
      <c r="R669" s="72" t="s">
        <v>118</v>
      </c>
      <c r="S669" s="72">
        <v>0</v>
      </c>
      <c r="T669" s="47">
        <v>0</v>
      </c>
      <c r="U669" s="72">
        <v>0</v>
      </c>
      <c r="V669" s="72">
        <v>0</v>
      </c>
      <c r="W669" s="72">
        <v>0</v>
      </c>
      <c r="X669" s="72" t="s">
        <v>118</v>
      </c>
    </row>
    <row r="670" spans="2:24" x14ac:dyDescent="0.15">
      <c r="B670" s="42" t="s">
        <v>118</v>
      </c>
      <c r="I670" s="72" t="s">
        <v>118</v>
      </c>
      <c r="P670" s="72">
        <v>0</v>
      </c>
      <c r="Q670" s="72">
        <v>0</v>
      </c>
      <c r="R670" s="72" t="s">
        <v>118</v>
      </c>
      <c r="S670" s="72">
        <v>0</v>
      </c>
      <c r="T670" s="47">
        <v>0</v>
      </c>
      <c r="U670" s="72">
        <v>0</v>
      </c>
      <c r="V670" s="72">
        <v>0</v>
      </c>
      <c r="W670" s="72">
        <v>0</v>
      </c>
      <c r="X670" s="72" t="s">
        <v>118</v>
      </c>
    </row>
    <row r="671" spans="2:24" x14ac:dyDescent="0.15">
      <c r="B671" s="42" t="s">
        <v>118</v>
      </c>
      <c r="I671" s="72" t="s">
        <v>118</v>
      </c>
      <c r="P671" s="72">
        <v>0</v>
      </c>
      <c r="Q671" s="72">
        <v>0</v>
      </c>
      <c r="R671" s="72" t="s">
        <v>118</v>
      </c>
      <c r="S671" s="72">
        <v>0</v>
      </c>
      <c r="T671" s="47">
        <v>0</v>
      </c>
      <c r="U671" s="72">
        <v>0</v>
      </c>
      <c r="V671" s="72">
        <v>0</v>
      </c>
      <c r="W671" s="72">
        <v>0</v>
      </c>
      <c r="X671" s="72" t="s">
        <v>118</v>
      </c>
    </row>
    <row r="672" spans="2:24" x14ac:dyDescent="0.15">
      <c r="B672" s="42" t="s">
        <v>118</v>
      </c>
      <c r="I672" s="72" t="s">
        <v>118</v>
      </c>
      <c r="P672" s="72">
        <v>0</v>
      </c>
      <c r="Q672" s="72">
        <v>0</v>
      </c>
      <c r="R672" s="72" t="s">
        <v>118</v>
      </c>
      <c r="S672" s="72">
        <v>0</v>
      </c>
      <c r="T672" s="47">
        <v>0</v>
      </c>
      <c r="U672" s="72">
        <v>0</v>
      </c>
      <c r="V672" s="72">
        <v>0</v>
      </c>
      <c r="W672" s="72">
        <v>0</v>
      </c>
      <c r="X672" s="72" t="s">
        <v>118</v>
      </c>
    </row>
    <row r="673" spans="2:24" x14ac:dyDescent="0.15">
      <c r="B673" s="42" t="s">
        <v>118</v>
      </c>
      <c r="I673" s="72" t="s">
        <v>118</v>
      </c>
      <c r="P673" s="72">
        <v>0</v>
      </c>
      <c r="Q673" s="72">
        <v>0</v>
      </c>
      <c r="R673" s="72" t="s">
        <v>118</v>
      </c>
      <c r="S673" s="72">
        <v>0</v>
      </c>
      <c r="T673" s="47">
        <v>0</v>
      </c>
      <c r="U673" s="72">
        <v>0</v>
      </c>
      <c r="V673" s="72">
        <v>0</v>
      </c>
      <c r="W673" s="72">
        <v>0</v>
      </c>
      <c r="X673" s="72" t="s">
        <v>118</v>
      </c>
    </row>
    <row r="674" spans="2:24" x14ac:dyDescent="0.15">
      <c r="B674" s="42" t="s">
        <v>118</v>
      </c>
      <c r="I674" s="72" t="s">
        <v>118</v>
      </c>
      <c r="P674" s="72">
        <v>0</v>
      </c>
      <c r="Q674" s="72">
        <v>0</v>
      </c>
      <c r="R674" s="72" t="s">
        <v>118</v>
      </c>
      <c r="S674" s="72">
        <v>0</v>
      </c>
      <c r="T674" s="47">
        <v>0</v>
      </c>
      <c r="U674" s="72">
        <v>0</v>
      </c>
      <c r="V674" s="72">
        <v>0</v>
      </c>
      <c r="W674" s="72">
        <v>0</v>
      </c>
      <c r="X674" s="72" t="s">
        <v>118</v>
      </c>
    </row>
    <row r="675" spans="2:24" x14ac:dyDescent="0.15">
      <c r="B675" s="42" t="s">
        <v>118</v>
      </c>
      <c r="I675" s="72" t="s">
        <v>118</v>
      </c>
      <c r="P675" s="72">
        <v>0</v>
      </c>
      <c r="Q675" s="72">
        <v>0</v>
      </c>
      <c r="R675" s="72" t="s">
        <v>118</v>
      </c>
      <c r="S675" s="72">
        <v>0</v>
      </c>
      <c r="T675" s="47">
        <v>0</v>
      </c>
      <c r="U675" s="72">
        <v>0</v>
      </c>
      <c r="V675" s="72">
        <v>0</v>
      </c>
      <c r="W675" s="72">
        <v>0</v>
      </c>
      <c r="X675" s="72" t="s">
        <v>118</v>
      </c>
    </row>
    <row r="676" spans="2:24" x14ac:dyDescent="0.15">
      <c r="B676" s="42" t="s">
        <v>118</v>
      </c>
      <c r="I676" s="72" t="s">
        <v>118</v>
      </c>
      <c r="P676" s="72">
        <v>0</v>
      </c>
      <c r="Q676" s="72">
        <v>0</v>
      </c>
      <c r="R676" s="72" t="s">
        <v>118</v>
      </c>
      <c r="S676" s="72">
        <v>0</v>
      </c>
      <c r="T676" s="47">
        <v>0</v>
      </c>
      <c r="U676" s="72">
        <v>0</v>
      </c>
      <c r="V676" s="72">
        <v>0</v>
      </c>
      <c r="W676" s="72">
        <v>0</v>
      </c>
      <c r="X676" s="72" t="s">
        <v>118</v>
      </c>
    </row>
    <row r="677" spans="2:24" x14ac:dyDescent="0.15">
      <c r="B677" s="42" t="s">
        <v>118</v>
      </c>
      <c r="I677" s="72" t="s">
        <v>118</v>
      </c>
      <c r="P677" s="72">
        <v>0</v>
      </c>
      <c r="Q677" s="72">
        <v>0</v>
      </c>
      <c r="R677" s="72" t="s">
        <v>118</v>
      </c>
      <c r="S677" s="72">
        <v>0</v>
      </c>
      <c r="T677" s="47">
        <v>0</v>
      </c>
      <c r="U677" s="72">
        <v>0</v>
      </c>
      <c r="V677" s="72">
        <v>0</v>
      </c>
      <c r="W677" s="72">
        <v>0</v>
      </c>
      <c r="X677" s="72" t="s">
        <v>118</v>
      </c>
    </row>
    <row r="678" spans="2:24" x14ac:dyDescent="0.15">
      <c r="B678" s="42" t="s">
        <v>118</v>
      </c>
      <c r="I678" s="72" t="s">
        <v>118</v>
      </c>
      <c r="P678" s="72">
        <v>0</v>
      </c>
      <c r="Q678" s="72">
        <v>0</v>
      </c>
      <c r="R678" s="72" t="s">
        <v>118</v>
      </c>
      <c r="S678" s="72">
        <v>0</v>
      </c>
      <c r="T678" s="47">
        <v>0</v>
      </c>
      <c r="U678" s="72">
        <v>0</v>
      </c>
      <c r="V678" s="72">
        <v>0</v>
      </c>
      <c r="W678" s="72">
        <v>0</v>
      </c>
      <c r="X678" s="72" t="s">
        <v>118</v>
      </c>
    </row>
    <row r="679" spans="2:24" x14ac:dyDescent="0.15">
      <c r="B679" s="42" t="s">
        <v>118</v>
      </c>
      <c r="I679" s="72" t="s">
        <v>118</v>
      </c>
      <c r="P679" s="72">
        <v>0</v>
      </c>
      <c r="Q679" s="72">
        <v>0</v>
      </c>
      <c r="R679" s="72" t="s">
        <v>118</v>
      </c>
      <c r="S679" s="72">
        <v>0</v>
      </c>
      <c r="T679" s="47">
        <v>0</v>
      </c>
      <c r="U679" s="72">
        <v>0</v>
      </c>
      <c r="V679" s="72">
        <v>0</v>
      </c>
      <c r="W679" s="72">
        <v>0</v>
      </c>
      <c r="X679" s="72" t="s">
        <v>118</v>
      </c>
    </row>
    <row r="680" spans="2:24" x14ac:dyDescent="0.15">
      <c r="B680" s="42" t="s">
        <v>118</v>
      </c>
      <c r="I680" s="72" t="s">
        <v>118</v>
      </c>
      <c r="P680" s="72">
        <v>0</v>
      </c>
      <c r="Q680" s="72">
        <v>0</v>
      </c>
      <c r="R680" s="72" t="s">
        <v>118</v>
      </c>
      <c r="S680" s="72">
        <v>0</v>
      </c>
      <c r="T680" s="47">
        <v>0</v>
      </c>
      <c r="U680" s="72">
        <v>0</v>
      </c>
      <c r="V680" s="72">
        <v>0</v>
      </c>
      <c r="W680" s="72">
        <v>0</v>
      </c>
      <c r="X680" s="72" t="s">
        <v>118</v>
      </c>
    </row>
    <row r="681" spans="2:24" x14ac:dyDescent="0.15">
      <c r="B681" s="42" t="s">
        <v>118</v>
      </c>
      <c r="I681" s="72" t="s">
        <v>118</v>
      </c>
      <c r="P681" s="72">
        <v>0</v>
      </c>
      <c r="Q681" s="72">
        <v>0</v>
      </c>
      <c r="R681" s="72" t="s">
        <v>118</v>
      </c>
      <c r="S681" s="72">
        <v>0</v>
      </c>
      <c r="T681" s="47">
        <v>0</v>
      </c>
      <c r="U681" s="72">
        <v>0</v>
      </c>
      <c r="V681" s="72">
        <v>0</v>
      </c>
      <c r="W681" s="72">
        <v>0</v>
      </c>
      <c r="X681" s="72" t="s">
        <v>118</v>
      </c>
    </row>
    <row r="682" spans="2:24" x14ac:dyDescent="0.15">
      <c r="B682" s="42" t="s">
        <v>118</v>
      </c>
      <c r="I682" s="72" t="s">
        <v>118</v>
      </c>
      <c r="P682" s="72">
        <v>0</v>
      </c>
      <c r="Q682" s="72">
        <v>0</v>
      </c>
      <c r="R682" s="72" t="s">
        <v>118</v>
      </c>
      <c r="S682" s="72">
        <v>0</v>
      </c>
      <c r="T682" s="47">
        <v>0</v>
      </c>
      <c r="U682" s="72">
        <v>0</v>
      </c>
      <c r="V682" s="72">
        <v>0</v>
      </c>
      <c r="W682" s="72">
        <v>0</v>
      </c>
      <c r="X682" s="72" t="s">
        <v>118</v>
      </c>
    </row>
    <row r="683" spans="2:24" x14ac:dyDescent="0.15">
      <c r="B683" s="42" t="s">
        <v>118</v>
      </c>
      <c r="I683" s="72" t="s">
        <v>118</v>
      </c>
      <c r="P683" s="72">
        <v>0</v>
      </c>
      <c r="Q683" s="72">
        <v>0</v>
      </c>
      <c r="R683" s="72" t="s">
        <v>118</v>
      </c>
      <c r="S683" s="72">
        <v>0</v>
      </c>
      <c r="T683" s="47">
        <v>0</v>
      </c>
      <c r="U683" s="72">
        <v>0</v>
      </c>
      <c r="V683" s="72">
        <v>0</v>
      </c>
      <c r="W683" s="72">
        <v>0</v>
      </c>
      <c r="X683" s="72" t="s">
        <v>118</v>
      </c>
    </row>
    <row r="684" spans="2:24" x14ac:dyDescent="0.15">
      <c r="B684" s="42" t="s">
        <v>118</v>
      </c>
      <c r="I684" s="72" t="s">
        <v>118</v>
      </c>
      <c r="P684" s="72">
        <v>0</v>
      </c>
      <c r="Q684" s="72">
        <v>0</v>
      </c>
      <c r="R684" s="72" t="s">
        <v>118</v>
      </c>
      <c r="S684" s="72">
        <v>0</v>
      </c>
      <c r="T684" s="47">
        <v>0</v>
      </c>
      <c r="U684" s="72">
        <v>0</v>
      </c>
      <c r="V684" s="72">
        <v>0</v>
      </c>
      <c r="W684" s="72">
        <v>0</v>
      </c>
      <c r="X684" s="72" t="s">
        <v>118</v>
      </c>
    </row>
    <row r="685" spans="2:24" x14ac:dyDescent="0.15">
      <c r="B685" s="42" t="s">
        <v>118</v>
      </c>
      <c r="I685" s="72" t="s">
        <v>118</v>
      </c>
      <c r="P685" s="72">
        <v>0</v>
      </c>
      <c r="Q685" s="72">
        <v>0</v>
      </c>
      <c r="R685" s="72" t="s">
        <v>118</v>
      </c>
      <c r="S685" s="72">
        <v>0</v>
      </c>
      <c r="T685" s="47">
        <v>0</v>
      </c>
      <c r="U685" s="72">
        <v>0</v>
      </c>
      <c r="V685" s="72">
        <v>0</v>
      </c>
      <c r="W685" s="72">
        <v>0</v>
      </c>
      <c r="X685" s="72" t="s">
        <v>118</v>
      </c>
    </row>
    <row r="686" spans="2:24" x14ac:dyDescent="0.15">
      <c r="B686" s="42" t="s">
        <v>118</v>
      </c>
      <c r="I686" s="72" t="s">
        <v>118</v>
      </c>
      <c r="P686" s="72">
        <v>0</v>
      </c>
      <c r="Q686" s="72">
        <v>0</v>
      </c>
      <c r="R686" s="72" t="s">
        <v>118</v>
      </c>
      <c r="S686" s="72">
        <v>0</v>
      </c>
      <c r="T686" s="47">
        <v>0</v>
      </c>
      <c r="U686" s="72">
        <v>0</v>
      </c>
      <c r="V686" s="72">
        <v>0</v>
      </c>
      <c r="W686" s="72">
        <v>0</v>
      </c>
      <c r="X686" s="72" t="s">
        <v>118</v>
      </c>
    </row>
    <row r="687" spans="2:24" x14ac:dyDescent="0.15">
      <c r="B687" s="42" t="s">
        <v>118</v>
      </c>
      <c r="I687" s="72" t="s">
        <v>118</v>
      </c>
      <c r="P687" s="72">
        <v>0</v>
      </c>
      <c r="Q687" s="72">
        <v>0</v>
      </c>
      <c r="R687" s="72" t="s">
        <v>118</v>
      </c>
      <c r="S687" s="72">
        <v>0</v>
      </c>
      <c r="T687" s="47">
        <v>0</v>
      </c>
      <c r="U687" s="72">
        <v>0</v>
      </c>
      <c r="V687" s="72">
        <v>0</v>
      </c>
      <c r="W687" s="72">
        <v>0</v>
      </c>
      <c r="X687" s="72" t="s">
        <v>118</v>
      </c>
    </row>
    <row r="688" spans="2:24" x14ac:dyDescent="0.15">
      <c r="B688" s="42" t="s">
        <v>118</v>
      </c>
      <c r="I688" s="72" t="s">
        <v>118</v>
      </c>
      <c r="P688" s="72">
        <v>0</v>
      </c>
      <c r="Q688" s="72">
        <v>0</v>
      </c>
      <c r="R688" s="72" t="s">
        <v>118</v>
      </c>
      <c r="S688" s="72">
        <v>0</v>
      </c>
      <c r="T688" s="47">
        <v>0</v>
      </c>
      <c r="U688" s="72">
        <v>0</v>
      </c>
      <c r="V688" s="72">
        <v>0</v>
      </c>
      <c r="W688" s="72">
        <v>0</v>
      </c>
      <c r="X688" s="72" t="s">
        <v>118</v>
      </c>
    </row>
    <row r="689" spans="2:24" x14ac:dyDescent="0.15">
      <c r="B689" s="42" t="s">
        <v>118</v>
      </c>
      <c r="I689" s="72" t="s">
        <v>118</v>
      </c>
      <c r="P689" s="72">
        <v>0</v>
      </c>
      <c r="Q689" s="72">
        <v>0</v>
      </c>
      <c r="R689" s="72" t="s">
        <v>118</v>
      </c>
      <c r="S689" s="72">
        <v>0</v>
      </c>
      <c r="T689" s="47">
        <v>0</v>
      </c>
      <c r="U689" s="72">
        <v>0</v>
      </c>
      <c r="V689" s="72">
        <v>0</v>
      </c>
      <c r="W689" s="72">
        <v>0</v>
      </c>
      <c r="X689" s="72" t="s">
        <v>118</v>
      </c>
    </row>
    <row r="690" spans="2:24" x14ac:dyDescent="0.15">
      <c r="B690" s="42" t="s">
        <v>118</v>
      </c>
      <c r="I690" s="72" t="s">
        <v>118</v>
      </c>
      <c r="P690" s="72">
        <v>0</v>
      </c>
      <c r="Q690" s="72">
        <v>0</v>
      </c>
      <c r="R690" s="72" t="s">
        <v>118</v>
      </c>
      <c r="S690" s="72">
        <v>0</v>
      </c>
      <c r="T690" s="47">
        <v>0</v>
      </c>
      <c r="U690" s="72">
        <v>0</v>
      </c>
      <c r="V690" s="72">
        <v>0</v>
      </c>
      <c r="W690" s="72">
        <v>0</v>
      </c>
      <c r="X690" s="72" t="s">
        <v>118</v>
      </c>
    </row>
    <row r="691" spans="2:24" x14ac:dyDescent="0.15">
      <c r="B691" s="42" t="s">
        <v>118</v>
      </c>
      <c r="I691" s="72" t="s">
        <v>118</v>
      </c>
      <c r="P691" s="72">
        <v>0</v>
      </c>
      <c r="Q691" s="72">
        <v>0</v>
      </c>
      <c r="R691" s="72" t="s">
        <v>118</v>
      </c>
      <c r="S691" s="72">
        <v>0</v>
      </c>
      <c r="T691" s="47">
        <v>0</v>
      </c>
      <c r="U691" s="72">
        <v>0</v>
      </c>
      <c r="V691" s="72">
        <v>0</v>
      </c>
      <c r="W691" s="72">
        <v>0</v>
      </c>
      <c r="X691" s="72" t="s">
        <v>118</v>
      </c>
    </row>
    <row r="692" spans="2:24" x14ac:dyDescent="0.15">
      <c r="B692" s="42" t="s">
        <v>118</v>
      </c>
      <c r="I692" s="72" t="s">
        <v>118</v>
      </c>
      <c r="P692" s="72">
        <v>0</v>
      </c>
      <c r="Q692" s="72">
        <v>0</v>
      </c>
      <c r="R692" s="72" t="s">
        <v>118</v>
      </c>
      <c r="S692" s="72">
        <v>0</v>
      </c>
      <c r="T692" s="47">
        <v>0</v>
      </c>
      <c r="U692" s="72">
        <v>0</v>
      </c>
      <c r="V692" s="72">
        <v>0</v>
      </c>
      <c r="W692" s="72">
        <v>0</v>
      </c>
      <c r="X692" s="72" t="s">
        <v>118</v>
      </c>
    </row>
    <row r="693" spans="2:24" x14ac:dyDescent="0.15">
      <c r="B693" s="42" t="s">
        <v>118</v>
      </c>
      <c r="I693" s="72" t="s">
        <v>118</v>
      </c>
      <c r="P693" s="72">
        <v>0</v>
      </c>
      <c r="Q693" s="72">
        <v>0</v>
      </c>
      <c r="R693" s="72" t="s">
        <v>118</v>
      </c>
      <c r="S693" s="72">
        <v>0</v>
      </c>
      <c r="T693" s="47">
        <v>0</v>
      </c>
      <c r="U693" s="72">
        <v>0</v>
      </c>
      <c r="V693" s="72">
        <v>0</v>
      </c>
      <c r="W693" s="72">
        <v>0</v>
      </c>
      <c r="X693" s="72" t="s">
        <v>118</v>
      </c>
    </row>
    <row r="694" spans="2:24" x14ac:dyDescent="0.15">
      <c r="B694" s="42" t="s">
        <v>118</v>
      </c>
      <c r="I694" s="72" t="s">
        <v>118</v>
      </c>
      <c r="P694" s="72">
        <v>0</v>
      </c>
      <c r="Q694" s="72">
        <v>0</v>
      </c>
      <c r="R694" s="72" t="s">
        <v>118</v>
      </c>
      <c r="S694" s="72">
        <v>0</v>
      </c>
      <c r="T694" s="47">
        <v>0</v>
      </c>
      <c r="U694" s="72">
        <v>0</v>
      </c>
      <c r="V694" s="72">
        <v>0</v>
      </c>
      <c r="W694" s="72">
        <v>0</v>
      </c>
      <c r="X694" s="72" t="s">
        <v>118</v>
      </c>
    </row>
    <row r="695" spans="2:24" x14ac:dyDescent="0.15">
      <c r="B695" s="42" t="s">
        <v>118</v>
      </c>
      <c r="I695" s="72" t="s">
        <v>118</v>
      </c>
      <c r="P695" s="72">
        <v>0</v>
      </c>
      <c r="Q695" s="72">
        <v>0</v>
      </c>
      <c r="R695" s="72" t="s">
        <v>118</v>
      </c>
      <c r="S695" s="72">
        <v>0</v>
      </c>
      <c r="T695" s="47">
        <v>0</v>
      </c>
      <c r="U695" s="72">
        <v>0</v>
      </c>
      <c r="V695" s="72">
        <v>0</v>
      </c>
      <c r="W695" s="72">
        <v>0</v>
      </c>
      <c r="X695" s="72" t="s">
        <v>118</v>
      </c>
    </row>
    <row r="696" spans="2:24" x14ac:dyDescent="0.15">
      <c r="B696" s="42" t="s">
        <v>118</v>
      </c>
      <c r="I696" s="72" t="s">
        <v>118</v>
      </c>
      <c r="P696" s="72">
        <v>0</v>
      </c>
      <c r="Q696" s="72">
        <v>0</v>
      </c>
      <c r="R696" s="72" t="s">
        <v>118</v>
      </c>
      <c r="S696" s="72">
        <v>0</v>
      </c>
      <c r="T696" s="47">
        <v>0</v>
      </c>
      <c r="U696" s="72">
        <v>0</v>
      </c>
      <c r="V696" s="72">
        <v>0</v>
      </c>
      <c r="W696" s="72">
        <v>0</v>
      </c>
      <c r="X696" s="72" t="s">
        <v>118</v>
      </c>
    </row>
    <row r="697" spans="2:24" x14ac:dyDescent="0.15">
      <c r="B697" s="42" t="s">
        <v>118</v>
      </c>
      <c r="I697" s="72" t="s">
        <v>118</v>
      </c>
      <c r="P697" s="72">
        <v>0</v>
      </c>
      <c r="Q697" s="72">
        <v>0</v>
      </c>
      <c r="R697" s="72" t="s">
        <v>118</v>
      </c>
      <c r="S697" s="72">
        <v>0</v>
      </c>
      <c r="T697" s="47">
        <v>0</v>
      </c>
      <c r="U697" s="72">
        <v>0</v>
      </c>
      <c r="V697" s="72">
        <v>0</v>
      </c>
      <c r="W697" s="72">
        <v>0</v>
      </c>
      <c r="X697" s="72" t="s">
        <v>118</v>
      </c>
    </row>
    <row r="698" spans="2:24" x14ac:dyDescent="0.15">
      <c r="B698" s="42" t="s">
        <v>118</v>
      </c>
      <c r="I698" s="72" t="s">
        <v>118</v>
      </c>
      <c r="P698" s="72">
        <v>0</v>
      </c>
      <c r="Q698" s="72">
        <v>0</v>
      </c>
      <c r="R698" s="72" t="s">
        <v>118</v>
      </c>
      <c r="S698" s="72">
        <v>0</v>
      </c>
      <c r="T698" s="47">
        <v>0</v>
      </c>
      <c r="U698" s="72">
        <v>0</v>
      </c>
      <c r="V698" s="72">
        <v>0</v>
      </c>
      <c r="W698" s="72">
        <v>0</v>
      </c>
      <c r="X698" s="72" t="s">
        <v>118</v>
      </c>
    </row>
    <row r="699" spans="2:24" x14ac:dyDescent="0.15">
      <c r="B699" s="42" t="s">
        <v>118</v>
      </c>
      <c r="I699" s="72" t="s">
        <v>118</v>
      </c>
      <c r="P699" s="72">
        <v>0</v>
      </c>
      <c r="Q699" s="72">
        <v>0</v>
      </c>
      <c r="R699" s="72" t="s">
        <v>118</v>
      </c>
      <c r="S699" s="72">
        <v>0</v>
      </c>
      <c r="T699" s="47">
        <v>0</v>
      </c>
      <c r="U699" s="72">
        <v>0</v>
      </c>
      <c r="V699" s="72">
        <v>0</v>
      </c>
      <c r="W699" s="72">
        <v>0</v>
      </c>
      <c r="X699" s="72" t="s">
        <v>118</v>
      </c>
    </row>
    <row r="700" spans="2:24" x14ac:dyDescent="0.15">
      <c r="B700" s="42" t="s">
        <v>118</v>
      </c>
      <c r="I700" s="72" t="s">
        <v>118</v>
      </c>
      <c r="P700" s="72">
        <v>0</v>
      </c>
      <c r="Q700" s="72">
        <v>0</v>
      </c>
      <c r="R700" s="72" t="s">
        <v>118</v>
      </c>
      <c r="S700" s="72">
        <v>0</v>
      </c>
      <c r="T700" s="47">
        <v>0</v>
      </c>
      <c r="U700" s="72">
        <v>0</v>
      </c>
      <c r="V700" s="72">
        <v>0</v>
      </c>
      <c r="W700" s="72">
        <v>0</v>
      </c>
      <c r="X700" s="72" t="s">
        <v>118</v>
      </c>
    </row>
    <row r="701" spans="2:24" x14ac:dyDescent="0.15">
      <c r="B701" s="42" t="s">
        <v>118</v>
      </c>
      <c r="I701" s="72" t="s">
        <v>118</v>
      </c>
      <c r="P701" s="72">
        <v>0</v>
      </c>
      <c r="Q701" s="72">
        <v>0</v>
      </c>
      <c r="R701" s="72" t="s">
        <v>118</v>
      </c>
      <c r="S701" s="72">
        <v>0</v>
      </c>
      <c r="T701" s="47">
        <v>0</v>
      </c>
      <c r="U701" s="72">
        <v>0</v>
      </c>
      <c r="V701" s="72">
        <v>0</v>
      </c>
      <c r="W701" s="72">
        <v>0</v>
      </c>
      <c r="X701" s="72" t="s">
        <v>118</v>
      </c>
    </row>
    <row r="702" spans="2:24" x14ac:dyDescent="0.15">
      <c r="B702" s="42" t="s">
        <v>118</v>
      </c>
      <c r="I702" s="72" t="s">
        <v>118</v>
      </c>
      <c r="P702" s="72">
        <v>0</v>
      </c>
      <c r="Q702" s="72">
        <v>0</v>
      </c>
      <c r="R702" s="72" t="s">
        <v>118</v>
      </c>
      <c r="S702" s="72">
        <v>0</v>
      </c>
      <c r="T702" s="47">
        <v>0</v>
      </c>
      <c r="U702" s="72">
        <v>0</v>
      </c>
      <c r="V702" s="72">
        <v>0</v>
      </c>
      <c r="W702" s="72">
        <v>0</v>
      </c>
      <c r="X702" s="72" t="s">
        <v>118</v>
      </c>
    </row>
    <row r="703" spans="2:24" x14ac:dyDescent="0.15">
      <c r="B703" s="42" t="s">
        <v>118</v>
      </c>
      <c r="I703" s="72" t="s">
        <v>118</v>
      </c>
      <c r="P703" s="72">
        <v>0</v>
      </c>
      <c r="Q703" s="72">
        <v>0</v>
      </c>
      <c r="R703" s="72" t="s">
        <v>118</v>
      </c>
      <c r="S703" s="72">
        <v>0</v>
      </c>
      <c r="T703" s="47">
        <v>0</v>
      </c>
      <c r="U703" s="72">
        <v>0</v>
      </c>
      <c r="V703" s="72">
        <v>0</v>
      </c>
      <c r="W703" s="72">
        <v>0</v>
      </c>
      <c r="X703" s="72" t="s">
        <v>118</v>
      </c>
    </row>
    <row r="704" spans="2:24" x14ac:dyDescent="0.15">
      <c r="B704" s="42" t="s">
        <v>118</v>
      </c>
      <c r="I704" s="72" t="s">
        <v>118</v>
      </c>
      <c r="P704" s="72">
        <v>0</v>
      </c>
      <c r="Q704" s="72">
        <v>0</v>
      </c>
      <c r="R704" s="72" t="s">
        <v>118</v>
      </c>
      <c r="S704" s="72">
        <v>0</v>
      </c>
      <c r="T704" s="47">
        <v>0</v>
      </c>
      <c r="U704" s="72">
        <v>0</v>
      </c>
      <c r="V704" s="72">
        <v>0</v>
      </c>
      <c r="W704" s="72">
        <v>0</v>
      </c>
      <c r="X704" s="72" t="s">
        <v>118</v>
      </c>
    </row>
    <row r="705" spans="2:24" x14ac:dyDescent="0.15">
      <c r="B705" s="42" t="s">
        <v>118</v>
      </c>
      <c r="I705" s="72" t="s">
        <v>118</v>
      </c>
      <c r="P705" s="72">
        <v>0</v>
      </c>
      <c r="Q705" s="72">
        <v>0</v>
      </c>
      <c r="R705" s="72" t="s">
        <v>118</v>
      </c>
      <c r="S705" s="72">
        <v>0</v>
      </c>
      <c r="T705" s="47">
        <v>0</v>
      </c>
      <c r="U705" s="72">
        <v>0</v>
      </c>
      <c r="V705" s="72">
        <v>0</v>
      </c>
      <c r="W705" s="72">
        <v>0</v>
      </c>
      <c r="X705" s="72" t="s">
        <v>118</v>
      </c>
    </row>
    <row r="706" spans="2:24" x14ac:dyDescent="0.15">
      <c r="B706" s="42" t="s">
        <v>118</v>
      </c>
      <c r="I706" s="72" t="s">
        <v>118</v>
      </c>
      <c r="P706" s="72">
        <v>0</v>
      </c>
      <c r="Q706" s="72">
        <v>0</v>
      </c>
      <c r="R706" s="72" t="s">
        <v>118</v>
      </c>
      <c r="S706" s="72">
        <v>0</v>
      </c>
      <c r="T706" s="47">
        <v>0</v>
      </c>
      <c r="U706" s="72">
        <v>0</v>
      </c>
      <c r="V706" s="72">
        <v>0</v>
      </c>
      <c r="W706" s="72">
        <v>0</v>
      </c>
      <c r="X706" s="72" t="s">
        <v>118</v>
      </c>
    </row>
    <row r="707" spans="2:24" x14ac:dyDescent="0.15">
      <c r="B707" s="42" t="s">
        <v>118</v>
      </c>
      <c r="I707" s="72" t="s">
        <v>118</v>
      </c>
      <c r="P707" s="72">
        <v>0</v>
      </c>
      <c r="Q707" s="72">
        <v>0</v>
      </c>
      <c r="R707" s="72" t="s">
        <v>118</v>
      </c>
      <c r="S707" s="72">
        <v>0</v>
      </c>
      <c r="T707" s="47">
        <v>0</v>
      </c>
      <c r="U707" s="72">
        <v>0</v>
      </c>
      <c r="V707" s="72">
        <v>0</v>
      </c>
      <c r="W707" s="72">
        <v>0</v>
      </c>
      <c r="X707" s="72" t="s">
        <v>118</v>
      </c>
    </row>
    <row r="708" spans="2:24" x14ac:dyDescent="0.15">
      <c r="B708" s="42" t="s">
        <v>118</v>
      </c>
      <c r="I708" s="72" t="s">
        <v>118</v>
      </c>
      <c r="P708" s="72">
        <v>0</v>
      </c>
      <c r="Q708" s="72">
        <v>0</v>
      </c>
      <c r="R708" s="72" t="s">
        <v>118</v>
      </c>
      <c r="S708" s="72">
        <v>0</v>
      </c>
      <c r="T708" s="47">
        <v>0</v>
      </c>
      <c r="U708" s="72">
        <v>0</v>
      </c>
      <c r="V708" s="72">
        <v>0</v>
      </c>
      <c r="W708" s="72">
        <v>0</v>
      </c>
      <c r="X708" s="72" t="s">
        <v>118</v>
      </c>
    </row>
    <row r="709" spans="2:24" x14ac:dyDescent="0.15">
      <c r="B709" s="42" t="s">
        <v>118</v>
      </c>
      <c r="I709" s="72" t="s">
        <v>118</v>
      </c>
      <c r="P709" s="72">
        <v>0</v>
      </c>
      <c r="Q709" s="72">
        <v>0</v>
      </c>
      <c r="R709" s="72" t="s">
        <v>118</v>
      </c>
      <c r="S709" s="72">
        <v>0</v>
      </c>
      <c r="T709" s="47">
        <v>0</v>
      </c>
      <c r="U709" s="72">
        <v>0</v>
      </c>
      <c r="V709" s="72">
        <v>0</v>
      </c>
      <c r="W709" s="72">
        <v>0</v>
      </c>
      <c r="X709" s="72" t="s">
        <v>118</v>
      </c>
    </row>
    <row r="710" spans="2:24" x14ac:dyDescent="0.15">
      <c r="B710" s="42" t="s">
        <v>118</v>
      </c>
      <c r="I710" s="72" t="s">
        <v>118</v>
      </c>
      <c r="P710" s="72">
        <v>0</v>
      </c>
      <c r="Q710" s="72">
        <v>0</v>
      </c>
      <c r="R710" s="72" t="s">
        <v>118</v>
      </c>
      <c r="S710" s="72">
        <v>0</v>
      </c>
      <c r="T710" s="47">
        <v>0</v>
      </c>
      <c r="U710" s="72">
        <v>0</v>
      </c>
      <c r="V710" s="72">
        <v>0</v>
      </c>
      <c r="W710" s="72">
        <v>0</v>
      </c>
      <c r="X710" s="72" t="s">
        <v>118</v>
      </c>
    </row>
    <row r="711" spans="2:24" x14ac:dyDescent="0.15">
      <c r="B711" s="42" t="s">
        <v>118</v>
      </c>
      <c r="I711" s="72" t="s">
        <v>118</v>
      </c>
      <c r="P711" s="72">
        <v>0</v>
      </c>
      <c r="Q711" s="72">
        <v>0</v>
      </c>
      <c r="R711" s="72" t="s">
        <v>118</v>
      </c>
      <c r="S711" s="72">
        <v>0</v>
      </c>
      <c r="T711" s="47">
        <v>0</v>
      </c>
      <c r="U711" s="72">
        <v>0</v>
      </c>
      <c r="V711" s="72">
        <v>0</v>
      </c>
      <c r="W711" s="72">
        <v>0</v>
      </c>
      <c r="X711" s="72" t="s">
        <v>118</v>
      </c>
    </row>
    <row r="712" spans="2:24" x14ac:dyDescent="0.15">
      <c r="B712" s="42" t="s">
        <v>118</v>
      </c>
      <c r="I712" s="72" t="s">
        <v>118</v>
      </c>
      <c r="P712" s="72">
        <v>0</v>
      </c>
      <c r="Q712" s="72">
        <v>0</v>
      </c>
      <c r="R712" s="72" t="s">
        <v>118</v>
      </c>
      <c r="S712" s="72">
        <v>0</v>
      </c>
      <c r="T712" s="47">
        <v>0</v>
      </c>
      <c r="U712" s="72">
        <v>0</v>
      </c>
      <c r="V712" s="72">
        <v>0</v>
      </c>
      <c r="W712" s="72">
        <v>0</v>
      </c>
      <c r="X712" s="72" t="s">
        <v>118</v>
      </c>
    </row>
    <row r="713" spans="2:24" x14ac:dyDescent="0.15">
      <c r="B713" s="42" t="s">
        <v>118</v>
      </c>
      <c r="I713" s="72" t="s">
        <v>118</v>
      </c>
      <c r="P713" s="72">
        <v>0</v>
      </c>
      <c r="Q713" s="72">
        <v>0</v>
      </c>
      <c r="R713" s="72" t="s">
        <v>118</v>
      </c>
      <c r="S713" s="72">
        <v>0</v>
      </c>
      <c r="T713" s="47">
        <v>0</v>
      </c>
      <c r="U713" s="72">
        <v>0</v>
      </c>
      <c r="V713" s="72">
        <v>0</v>
      </c>
      <c r="W713" s="72">
        <v>0</v>
      </c>
      <c r="X713" s="72" t="s">
        <v>118</v>
      </c>
    </row>
    <row r="714" spans="2:24" x14ac:dyDescent="0.15">
      <c r="B714" s="42" t="s">
        <v>118</v>
      </c>
      <c r="I714" s="72" t="s">
        <v>118</v>
      </c>
      <c r="P714" s="72">
        <v>0</v>
      </c>
      <c r="Q714" s="72">
        <v>0</v>
      </c>
      <c r="R714" s="72" t="s">
        <v>118</v>
      </c>
      <c r="S714" s="72">
        <v>0</v>
      </c>
      <c r="T714" s="47">
        <v>0</v>
      </c>
      <c r="U714" s="72">
        <v>0</v>
      </c>
      <c r="V714" s="72">
        <v>0</v>
      </c>
      <c r="W714" s="72">
        <v>0</v>
      </c>
      <c r="X714" s="72" t="s">
        <v>118</v>
      </c>
    </row>
    <row r="715" spans="2:24" x14ac:dyDescent="0.15">
      <c r="B715" s="42" t="s">
        <v>118</v>
      </c>
      <c r="I715" s="72" t="s">
        <v>118</v>
      </c>
      <c r="P715" s="72">
        <v>0</v>
      </c>
      <c r="Q715" s="72">
        <v>0</v>
      </c>
      <c r="R715" s="72" t="s">
        <v>118</v>
      </c>
      <c r="S715" s="72">
        <v>0</v>
      </c>
      <c r="T715" s="47">
        <v>0</v>
      </c>
      <c r="U715" s="72">
        <v>0</v>
      </c>
      <c r="V715" s="72">
        <v>0</v>
      </c>
      <c r="W715" s="72">
        <v>0</v>
      </c>
      <c r="X715" s="72" t="s">
        <v>118</v>
      </c>
    </row>
    <row r="716" spans="2:24" x14ac:dyDescent="0.15">
      <c r="B716" s="42" t="s">
        <v>118</v>
      </c>
      <c r="I716" s="72" t="s">
        <v>118</v>
      </c>
      <c r="P716" s="72">
        <v>0</v>
      </c>
      <c r="Q716" s="72">
        <v>0</v>
      </c>
      <c r="R716" s="72" t="s">
        <v>118</v>
      </c>
      <c r="S716" s="72">
        <v>0</v>
      </c>
      <c r="T716" s="47">
        <v>0</v>
      </c>
      <c r="U716" s="72">
        <v>0</v>
      </c>
      <c r="V716" s="72">
        <v>0</v>
      </c>
      <c r="W716" s="72">
        <v>0</v>
      </c>
      <c r="X716" s="72" t="s">
        <v>118</v>
      </c>
    </row>
    <row r="717" spans="2:24" x14ac:dyDescent="0.15">
      <c r="B717" s="42" t="s">
        <v>118</v>
      </c>
      <c r="I717" s="72" t="s">
        <v>118</v>
      </c>
      <c r="P717" s="72">
        <v>0</v>
      </c>
      <c r="Q717" s="72">
        <v>0</v>
      </c>
      <c r="R717" s="72" t="s">
        <v>118</v>
      </c>
      <c r="S717" s="72">
        <v>0</v>
      </c>
      <c r="T717" s="47">
        <v>0</v>
      </c>
      <c r="U717" s="72">
        <v>0</v>
      </c>
      <c r="V717" s="72">
        <v>0</v>
      </c>
      <c r="W717" s="72">
        <v>0</v>
      </c>
      <c r="X717" s="72" t="s">
        <v>118</v>
      </c>
    </row>
    <row r="718" spans="2:24" x14ac:dyDescent="0.15">
      <c r="B718" s="42" t="s">
        <v>118</v>
      </c>
      <c r="I718" s="72" t="s">
        <v>118</v>
      </c>
      <c r="P718" s="72">
        <v>0</v>
      </c>
      <c r="Q718" s="72">
        <v>0</v>
      </c>
      <c r="R718" s="72" t="s">
        <v>118</v>
      </c>
      <c r="S718" s="72">
        <v>0</v>
      </c>
      <c r="T718" s="47">
        <v>0</v>
      </c>
      <c r="U718" s="72">
        <v>0</v>
      </c>
      <c r="V718" s="72">
        <v>0</v>
      </c>
      <c r="W718" s="72">
        <v>0</v>
      </c>
      <c r="X718" s="72" t="s">
        <v>118</v>
      </c>
    </row>
    <row r="719" spans="2:24" x14ac:dyDescent="0.15">
      <c r="B719" s="42" t="s">
        <v>118</v>
      </c>
      <c r="I719" s="72" t="s">
        <v>118</v>
      </c>
      <c r="P719" s="72">
        <v>0</v>
      </c>
      <c r="Q719" s="72">
        <v>0</v>
      </c>
      <c r="R719" s="72" t="s">
        <v>118</v>
      </c>
      <c r="S719" s="72">
        <v>0</v>
      </c>
      <c r="T719" s="47">
        <v>0</v>
      </c>
      <c r="U719" s="72">
        <v>0</v>
      </c>
      <c r="V719" s="72">
        <v>0</v>
      </c>
      <c r="W719" s="72">
        <v>0</v>
      </c>
      <c r="X719" s="72" t="s">
        <v>118</v>
      </c>
    </row>
    <row r="720" spans="2:24" x14ac:dyDescent="0.15">
      <c r="B720" s="42" t="s">
        <v>118</v>
      </c>
      <c r="I720" s="72" t="s">
        <v>118</v>
      </c>
      <c r="P720" s="72">
        <v>0</v>
      </c>
      <c r="Q720" s="72">
        <v>0</v>
      </c>
      <c r="R720" s="72" t="s">
        <v>118</v>
      </c>
      <c r="S720" s="72">
        <v>0</v>
      </c>
      <c r="T720" s="47">
        <v>0</v>
      </c>
      <c r="U720" s="72">
        <v>0</v>
      </c>
      <c r="V720" s="72">
        <v>0</v>
      </c>
      <c r="W720" s="72">
        <v>0</v>
      </c>
      <c r="X720" s="72" t="s">
        <v>118</v>
      </c>
    </row>
    <row r="721" spans="2:24" x14ac:dyDescent="0.15">
      <c r="B721" s="42" t="s">
        <v>118</v>
      </c>
      <c r="I721" s="72" t="s">
        <v>118</v>
      </c>
      <c r="P721" s="72">
        <v>0</v>
      </c>
      <c r="Q721" s="72">
        <v>0</v>
      </c>
      <c r="R721" s="72" t="s">
        <v>118</v>
      </c>
      <c r="S721" s="72">
        <v>0</v>
      </c>
      <c r="T721" s="47">
        <v>0</v>
      </c>
      <c r="U721" s="72">
        <v>0</v>
      </c>
      <c r="V721" s="72">
        <v>0</v>
      </c>
      <c r="W721" s="72">
        <v>0</v>
      </c>
      <c r="X721" s="72" t="s">
        <v>118</v>
      </c>
    </row>
    <row r="722" spans="2:24" x14ac:dyDescent="0.15">
      <c r="B722" s="42" t="s">
        <v>118</v>
      </c>
      <c r="I722" s="72" t="s">
        <v>118</v>
      </c>
      <c r="P722" s="72">
        <v>0</v>
      </c>
      <c r="Q722" s="72">
        <v>0</v>
      </c>
      <c r="R722" s="72" t="s">
        <v>118</v>
      </c>
      <c r="S722" s="72">
        <v>0</v>
      </c>
      <c r="T722" s="47">
        <v>0</v>
      </c>
      <c r="U722" s="72">
        <v>0</v>
      </c>
      <c r="V722" s="72">
        <v>0</v>
      </c>
      <c r="W722" s="72">
        <v>0</v>
      </c>
      <c r="X722" s="72" t="s">
        <v>118</v>
      </c>
    </row>
    <row r="723" spans="2:24" x14ac:dyDescent="0.15">
      <c r="B723" s="42" t="s">
        <v>118</v>
      </c>
      <c r="I723" s="72" t="s">
        <v>118</v>
      </c>
      <c r="P723" s="72">
        <v>0</v>
      </c>
      <c r="Q723" s="72">
        <v>0</v>
      </c>
      <c r="R723" s="72" t="s">
        <v>118</v>
      </c>
      <c r="S723" s="72">
        <v>0</v>
      </c>
      <c r="T723" s="47">
        <v>0</v>
      </c>
      <c r="U723" s="72">
        <v>0</v>
      </c>
      <c r="V723" s="72">
        <v>0</v>
      </c>
      <c r="W723" s="72">
        <v>0</v>
      </c>
      <c r="X723" s="72" t="s">
        <v>118</v>
      </c>
    </row>
    <row r="724" spans="2:24" x14ac:dyDescent="0.15">
      <c r="B724" s="42" t="s">
        <v>118</v>
      </c>
      <c r="I724" s="72" t="s">
        <v>118</v>
      </c>
      <c r="P724" s="72">
        <v>0</v>
      </c>
      <c r="Q724" s="72">
        <v>0</v>
      </c>
      <c r="R724" s="72" t="s">
        <v>118</v>
      </c>
      <c r="S724" s="72">
        <v>0</v>
      </c>
      <c r="T724" s="47">
        <v>0</v>
      </c>
      <c r="U724" s="72">
        <v>0</v>
      </c>
      <c r="V724" s="72">
        <v>0</v>
      </c>
      <c r="W724" s="72">
        <v>0</v>
      </c>
      <c r="X724" s="72" t="s">
        <v>118</v>
      </c>
    </row>
    <row r="725" spans="2:24" x14ac:dyDescent="0.15">
      <c r="B725" s="42" t="s">
        <v>118</v>
      </c>
      <c r="I725" s="72" t="s">
        <v>118</v>
      </c>
      <c r="P725" s="72">
        <v>0</v>
      </c>
      <c r="Q725" s="72">
        <v>0</v>
      </c>
      <c r="R725" s="72" t="s">
        <v>118</v>
      </c>
      <c r="S725" s="72">
        <v>0</v>
      </c>
      <c r="T725" s="47">
        <v>0</v>
      </c>
      <c r="U725" s="72">
        <v>0</v>
      </c>
      <c r="V725" s="72">
        <v>0</v>
      </c>
      <c r="W725" s="72">
        <v>0</v>
      </c>
      <c r="X725" s="72" t="s">
        <v>118</v>
      </c>
    </row>
    <row r="726" spans="2:24" x14ac:dyDescent="0.15">
      <c r="B726" s="42" t="s">
        <v>118</v>
      </c>
      <c r="I726" s="72" t="s">
        <v>118</v>
      </c>
      <c r="P726" s="72">
        <v>0</v>
      </c>
      <c r="Q726" s="72">
        <v>0</v>
      </c>
      <c r="R726" s="72" t="s">
        <v>118</v>
      </c>
      <c r="S726" s="72">
        <v>0</v>
      </c>
      <c r="T726" s="47">
        <v>0</v>
      </c>
      <c r="U726" s="72">
        <v>0</v>
      </c>
      <c r="V726" s="72">
        <v>0</v>
      </c>
      <c r="W726" s="72">
        <v>0</v>
      </c>
      <c r="X726" s="72" t="s">
        <v>118</v>
      </c>
    </row>
    <row r="727" spans="2:24" x14ac:dyDescent="0.15">
      <c r="B727" s="42" t="s">
        <v>118</v>
      </c>
      <c r="I727" s="72" t="s">
        <v>118</v>
      </c>
      <c r="P727" s="72">
        <v>0</v>
      </c>
      <c r="Q727" s="72">
        <v>0</v>
      </c>
      <c r="R727" s="72" t="s">
        <v>118</v>
      </c>
      <c r="S727" s="72">
        <v>0</v>
      </c>
      <c r="T727" s="47">
        <v>0</v>
      </c>
      <c r="U727" s="72">
        <v>0</v>
      </c>
      <c r="V727" s="72">
        <v>0</v>
      </c>
      <c r="W727" s="72">
        <v>0</v>
      </c>
      <c r="X727" s="72" t="s">
        <v>118</v>
      </c>
    </row>
    <row r="728" spans="2:24" x14ac:dyDescent="0.15">
      <c r="B728" s="42" t="s">
        <v>118</v>
      </c>
      <c r="I728" s="72" t="s">
        <v>118</v>
      </c>
      <c r="P728" s="72">
        <v>0</v>
      </c>
      <c r="Q728" s="72">
        <v>0</v>
      </c>
      <c r="R728" s="72" t="s">
        <v>118</v>
      </c>
      <c r="S728" s="72">
        <v>0</v>
      </c>
      <c r="T728" s="47">
        <v>0</v>
      </c>
      <c r="U728" s="72">
        <v>0</v>
      </c>
      <c r="V728" s="72">
        <v>0</v>
      </c>
      <c r="W728" s="72">
        <v>0</v>
      </c>
      <c r="X728" s="72" t="s">
        <v>118</v>
      </c>
    </row>
    <row r="729" spans="2:24" x14ac:dyDescent="0.15">
      <c r="B729" s="42" t="s">
        <v>118</v>
      </c>
      <c r="I729" s="72" t="s">
        <v>118</v>
      </c>
      <c r="P729" s="72">
        <v>0</v>
      </c>
      <c r="Q729" s="72">
        <v>0</v>
      </c>
      <c r="R729" s="72" t="s">
        <v>118</v>
      </c>
      <c r="S729" s="72">
        <v>0</v>
      </c>
      <c r="T729" s="47">
        <v>0</v>
      </c>
      <c r="U729" s="72">
        <v>0</v>
      </c>
      <c r="V729" s="72">
        <v>0</v>
      </c>
      <c r="W729" s="72">
        <v>0</v>
      </c>
      <c r="X729" s="72" t="s">
        <v>118</v>
      </c>
    </row>
    <row r="730" spans="2:24" x14ac:dyDescent="0.15">
      <c r="B730" s="42" t="s">
        <v>118</v>
      </c>
      <c r="I730" s="72" t="s">
        <v>118</v>
      </c>
      <c r="P730" s="72">
        <v>0</v>
      </c>
      <c r="Q730" s="72">
        <v>0</v>
      </c>
      <c r="R730" s="72" t="s">
        <v>118</v>
      </c>
      <c r="S730" s="72">
        <v>0</v>
      </c>
      <c r="T730" s="47">
        <v>0</v>
      </c>
      <c r="U730" s="72">
        <v>0</v>
      </c>
      <c r="V730" s="72">
        <v>0</v>
      </c>
      <c r="W730" s="72">
        <v>0</v>
      </c>
      <c r="X730" s="72" t="s">
        <v>118</v>
      </c>
    </row>
    <row r="731" spans="2:24" x14ac:dyDescent="0.15">
      <c r="B731" s="42" t="s">
        <v>118</v>
      </c>
      <c r="I731" s="72" t="s">
        <v>118</v>
      </c>
      <c r="P731" s="72">
        <v>0</v>
      </c>
      <c r="Q731" s="72">
        <v>0</v>
      </c>
      <c r="R731" s="72" t="s">
        <v>118</v>
      </c>
      <c r="S731" s="72">
        <v>0</v>
      </c>
      <c r="T731" s="47">
        <v>0</v>
      </c>
      <c r="U731" s="72">
        <v>0</v>
      </c>
      <c r="V731" s="72">
        <v>0</v>
      </c>
      <c r="W731" s="72">
        <v>0</v>
      </c>
      <c r="X731" s="72" t="s">
        <v>118</v>
      </c>
    </row>
    <row r="732" spans="2:24" x14ac:dyDescent="0.15">
      <c r="B732" s="42" t="s">
        <v>118</v>
      </c>
      <c r="I732" s="72" t="s">
        <v>118</v>
      </c>
      <c r="P732" s="72">
        <v>0</v>
      </c>
      <c r="Q732" s="72">
        <v>0</v>
      </c>
      <c r="R732" s="72" t="s">
        <v>118</v>
      </c>
      <c r="S732" s="72">
        <v>0</v>
      </c>
      <c r="T732" s="47">
        <v>0</v>
      </c>
      <c r="U732" s="72">
        <v>0</v>
      </c>
      <c r="V732" s="72">
        <v>0</v>
      </c>
      <c r="W732" s="72">
        <v>0</v>
      </c>
      <c r="X732" s="72" t="s">
        <v>118</v>
      </c>
    </row>
    <row r="733" spans="2:24" x14ac:dyDescent="0.15">
      <c r="B733" s="42" t="s">
        <v>118</v>
      </c>
      <c r="I733" s="72" t="s">
        <v>118</v>
      </c>
      <c r="P733" s="72">
        <v>0</v>
      </c>
      <c r="Q733" s="72">
        <v>0</v>
      </c>
      <c r="R733" s="72" t="s">
        <v>118</v>
      </c>
      <c r="S733" s="72">
        <v>0</v>
      </c>
      <c r="T733" s="47">
        <v>0</v>
      </c>
      <c r="U733" s="72">
        <v>0</v>
      </c>
      <c r="V733" s="72">
        <v>0</v>
      </c>
      <c r="W733" s="72">
        <v>0</v>
      </c>
      <c r="X733" s="72" t="s">
        <v>118</v>
      </c>
    </row>
    <row r="734" spans="2:24" x14ac:dyDescent="0.15">
      <c r="B734" s="42" t="s">
        <v>118</v>
      </c>
      <c r="I734" s="72" t="s">
        <v>118</v>
      </c>
      <c r="P734" s="72">
        <v>0</v>
      </c>
      <c r="Q734" s="72">
        <v>0</v>
      </c>
      <c r="R734" s="72" t="s">
        <v>118</v>
      </c>
      <c r="S734" s="72">
        <v>0</v>
      </c>
      <c r="T734" s="47">
        <v>0</v>
      </c>
      <c r="U734" s="72">
        <v>0</v>
      </c>
      <c r="V734" s="72">
        <v>0</v>
      </c>
      <c r="W734" s="72">
        <v>0</v>
      </c>
      <c r="X734" s="72" t="s">
        <v>118</v>
      </c>
    </row>
    <row r="735" spans="2:24" x14ac:dyDescent="0.15">
      <c r="B735" s="42" t="s">
        <v>118</v>
      </c>
      <c r="I735" s="72" t="s">
        <v>118</v>
      </c>
      <c r="P735" s="72">
        <v>0</v>
      </c>
      <c r="Q735" s="72">
        <v>0</v>
      </c>
      <c r="R735" s="72" t="s">
        <v>118</v>
      </c>
      <c r="S735" s="72">
        <v>0</v>
      </c>
      <c r="T735" s="47">
        <v>0</v>
      </c>
      <c r="U735" s="72">
        <v>0</v>
      </c>
      <c r="V735" s="72">
        <v>0</v>
      </c>
      <c r="W735" s="72">
        <v>0</v>
      </c>
      <c r="X735" s="72" t="s">
        <v>118</v>
      </c>
    </row>
    <row r="736" spans="2:24" x14ac:dyDescent="0.15">
      <c r="B736" s="42" t="s">
        <v>118</v>
      </c>
      <c r="I736" s="72" t="s">
        <v>118</v>
      </c>
      <c r="P736" s="72">
        <v>0</v>
      </c>
      <c r="Q736" s="72">
        <v>0</v>
      </c>
      <c r="R736" s="72" t="s">
        <v>118</v>
      </c>
      <c r="S736" s="72">
        <v>0</v>
      </c>
      <c r="T736" s="47">
        <v>0</v>
      </c>
      <c r="U736" s="72">
        <v>0</v>
      </c>
      <c r="V736" s="72">
        <v>0</v>
      </c>
      <c r="W736" s="72">
        <v>0</v>
      </c>
      <c r="X736" s="72" t="s">
        <v>118</v>
      </c>
    </row>
    <row r="737" spans="2:24" x14ac:dyDescent="0.15">
      <c r="B737" s="42" t="s">
        <v>118</v>
      </c>
      <c r="I737" s="72" t="s">
        <v>118</v>
      </c>
      <c r="P737" s="72">
        <v>0</v>
      </c>
      <c r="Q737" s="72">
        <v>0</v>
      </c>
      <c r="R737" s="72" t="s">
        <v>118</v>
      </c>
      <c r="S737" s="72">
        <v>0</v>
      </c>
      <c r="T737" s="47">
        <v>0</v>
      </c>
      <c r="U737" s="72">
        <v>0</v>
      </c>
      <c r="V737" s="72">
        <v>0</v>
      </c>
      <c r="W737" s="72">
        <v>0</v>
      </c>
      <c r="X737" s="72" t="s">
        <v>118</v>
      </c>
    </row>
    <row r="738" spans="2:24" x14ac:dyDescent="0.15">
      <c r="B738" s="42" t="s">
        <v>118</v>
      </c>
      <c r="I738" s="72" t="s">
        <v>118</v>
      </c>
      <c r="P738" s="72">
        <v>0</v>
      </c>
      <c r="Q738" s="72">
        <v>0</v>
      </c>
      <c r="R738" s="72" t="s">
        <v>118</v>
      </c>
      <c r="S738" s="72">
        <v>0</v>
      </c>
      <c r="T738" s="47">
        <v>0</v>
      </c>
      <c r="U738" s="72">
        <v>0</v>
      </c>
      <c r="V738" s="72">
        <v>0</v>
      </c>
      <c r="W738" s="72">
        <v>0</v>
      </c>
      <c r="X738" s="72" t="s">
        <v>118</v>
      </c>
    </row>
    <row r="739" spans="2:24" x14ac:dyDescent="0.15">
      <c r="B739" s="42" t="s">
        <v>118</v>
      </c>
      <c r="I739" s="72" t="s">
        <v>118</v>
      </c>
      <c r="P739" s="72">
        <v>0</v>
      </c>
      <c r="Q739" s="72">
        <v>0</v>
      </c>
      <c r="R739" s="72" t="s">
        <v>118</v>
      </c>
      <c r="S739" s="72">
        <v>0</v>
      </c>
      <c r="T739" s="47">
        <v>0</v>
      </c>
      <c r="U739" s="72">
        <v>0</v>
      </c>
      <c r="V739" s="72">
        <v>0</v>
      </c>
      <c r="W739" s="72">
        <v>0</v>
      </c>
      <c r="X739" s="72" t="s">
        <v>118</v>
      </c>
    </row>
    <row r="740" spans="2:24" x14ac:dyDescent="0.15">
      <c r="B740" s="42" t="s">
        <v>118</v>
      </c>
      <c r="I740" s="72" t="s">
        <v>118</v>
      </c>
      <c r="P740" s="72">
        <v>0</v>
      </c>
      <c r="Q740" s="72">
        <v>0</v>
      </c>
      <c r="R740" s="72" t="s">
        <v>118</v>
      </c>
      <c r="S740" s="72">
        <v>0</v>
      </c>
      <c r="T740" s="47">
        <v>0</v>
      </c>
      <c r="U740" s="72">
        <v>0</v>
      </c>
      <c r="V740" s="72">
        <v>0</v>
      </c>
      <c r="W740" s="72">
        <v>0</v>
      </c>
      <c r="X740" s="72" t="s">
        <v>118</v>
      </c>
    </row>
    <row r="741" spans="2:24" x14ac:dyDescent="0.15">
      <c r="B741" s="42" t="s">
        <v>118</v>
      </c>
      <c r="I741" s="72" t="s">
        <v>118</v>
      </c>
      <c r="P741" s="72">
        <v>0</v>
      </c>
      <c r="Q741" s="72">
        <v>0</v>
      </c>
      <c r="R741" s="72" t="s">
        <v>118</v>
      </c>
      <c r="S741" s="72">
        <v>0</v>
      </c>
      <c r="T741" s="47">
        <v>0</v>
      </c>
      <c r="U741" s="72">
        <v>0</v>
      </c>
      <c r="V741" s="72">
        <v>0</v>
      </c>
      <c r="W741" s="72">
        <v>0</v>
      </c>
      <c r="X741" s="72" t="s">
        <v>118</v>
      </c>
    </row>
    <row r="742" spans="2:24" x14ac:dyDescent="0.15">
      <c r="B742" s="42" t="s">
        <v>118</v>
      </c>
      <c r="I742" s="72" t="s">
        <v>118</v>
      </c>
      <c r="P742" s="72">
        <v>0</v>
      </c>
      <c r="Q742" s="72">
        <v>0</v>
      </c>
      <c r="R742" s="72" t="s">
        <v>118</v>
      </c>
      <c r="S742" s="72">
        <v>0</v>
      </c>
      <c r="T742" s="47">
        <v>0</v>
      </c>
      <c r="U742" s="72">
        <v>0</v>
      </c>
      <c r="V742" s="72">
        <v>0</v>
      </c>
      <c r="W742" s="72">
        <v>0</v>
      </c>
      <c r="X742" s="72" t="s">
        <v>118</v>
      </c>
    </row>
    <row r="743" spans="2:24" x14ac:dyDescent="0.15">
      <c r="B743" s="42" t="s">
        <v>118</v>
      </c>
      <c r="I743" s="72" t="s">
        <v>118</v>
      </c>
      <c r="P743" s="72">
        <v>0</v>
      </c>
      <c r="Q743" s="72">
        <v>0</v>
      </c>
      <c r="R743" s="72" t="s">
        <v>118</v>
      </c>
      <c r="S743" s="72">
        <v>0</v>
      </c>
      <c r="T743" s="47">
        <v>0</v>
      </c>
      <c r="U743" s="72">
        <v>0</v>
      </c>
      <c r="V743" s="72">
        <v>0</v>
      </c>
      <c r="W743" s="72">
        <v>0</v>
      </c>
      <c r="X743" s="72" t="s">
        <v>118</v>
      </c>
    </row>
    <row r="744" spans="2:24" x14ac:dyDescent="0.15">
      <c r="B744" s="42" t="s">
        <v>118</v>
      </c>
      <c r="I744" s="72" t="s">
        <v>118</v>
      </c>
      <c r="P744" s="72">
        <v>0</v>
      </c>
      <c r="Q744" s="72">
        <v>0</v>
      </c>
      <c r="R744" s="72" t="s">
        <v>118</v>
      </c>
      <c r="S744" s="72">
        <v>0</v>
      </c>
      <c r="T744" s="47">
        <v>0</v>
      </c>
      <c r="U744" s="72">
        <v>0</v>
      </c>
      <c r="V744" s="72">
        <v>0</v>
      </c>
      <c r="W744" s="72">
        <v>0</v>
      </c>
      <c r="X744" s="72" t="s">
        <v>118</v>
      </c>
    </row>
    <row r="745" spans="2:24" x14ac:dyDescent="0.15">
      <c r="B745" s="42" t="s">
        <v>118</v>
      </c>
      <c r="I745" s="72" t="s">
        <v>118</v>
      </c>
      <c r="P745" s="72">
        <v>0</v>
      </c>
      <c r="Q745" s="72">
        <v>0</v>
      </c>
      <c r="R745" s="72" t="s">
        <v>118</v>
      </c>
      <c r="S745" s="72">
        <v>0</v>
      </c>
      <c r="T745" s="47">
        <v>0</v>
      </c>
      <c r="U745" s="72">
        <v>0</v>
      </c>
      <c r="V745" s="72">
        <v>0</v>
      </c>
      <c r="W745" s="72">
        <v>0</v>
      </c>
      <c r="X745" s="72" t="s">
        <v>118</v>
      </c>
    </row>
    <row r="746" spans="2:24" x14ac:dyDescent="0.15">
      <c r="B746" s="42" t="s">
        <v>118</v>
      </c>
      <c r="I746" s="72" t="s">
        <v>118</v>
      </c>
      <c r="P746" s="72">
        <v>0</v>
      </c>
      <c r="Q746" s="72">
        <v>0</v>
      </c>
      <c r="R746" s="72" t="s">
        <v>118</v>
      </c>
      <c r="S746" s="72">
        <v>0</v>
      </c>
      <c r="T746" s="47">
        <v>0</v>
      </c>
      <c r="U746" s="72">
        <v>0</v>
      </c>
      <c r="V746" s="72">
        <v>0</v>
      </c>
      <c r="W746" s="72">
        <v>0</v>
      </c>
      <c r="X746" s="72" t="s">
        <v>118</v>
      </c>
    </row>
    <row r="747" spans="2:24" x14ac:dyDescent="0.15">
      <c r="B747" s="42" t="s">
        <v>118</v>
      </c>
      <c r="I747" s="72" t="s">
        <v>118</v>
      </c>
      <c r="P747" s="72">
        <v>0</v>
      </c>
      <c r="Q747" s="72">
        <v>0</v>
      </c>
      <c r="R747" s="72" t="s">
        <v>118</v>
      </c>
      <c r="S747" s="72">
        <v>0</v>
      </c>
      <c r="T747" s="47">
        <v>0</v>
      </c>
      <c r="U747" s="72">
        <v>0</v>
      </c>
      <c r="V747" s="72">
        <v>0</v>
      </c>
      <c r="W747" s="72">
        <v>0</v>
      </c>
      <c r="X747" s="72" t="s">
        <v>118</v>
      </c>
    </row>
    <row r="748" spans="2:24" x14ac:dyDescent="0.15">
      <c r="B748" s="42" t="s">
        <v>118</v>
      </c>
      <c r="I748" s="72" t="s">
        <v>118</v>
      </c>
      <c r="P748" s="72">
        <v>0</v>
      </c>
      <c r="Q748" s="72">
        <v>0</v>
      </c>
      <c r="R748" s="72" t="s">
        <v>118</v>
      </c>
      <c r="S748" s="72">
        <v>0</v>
      </c>
      <c r="T748" s="47">
        <v>0</v>
      </c>
      <c r="U748" s="72">
        <v>0</v>
      </c>
      <c r="V748" s="72">
        <v>0</v>
      </c>
      <c r="W748" s="72">
        <v>0</v>
      </c>
      <c r="X748" s="72" t="s">
        <v>118</v>
      </c>
    </row>
    <row r="749" spans="2:24" x14ac:dyDescent="0.15">
      <c r="B749" s="42" t="s">
        <v>118</v>
      </c>
      <c r="I749" s="72" t="s">
        <v>118</v>
      </c>
      <c r="P749" s="72">
        <v>0</v>
      </c>
      <c r="Q749" s="72">
        <v>0</v>
      </c>
      <c r="R749" s="72" t="s">
        <v>118</v>
      </c>
      <c r="S749" s="72">
        <v>0</v>
      </c>
      <c r="T749" s="47">
        <v>0</v>
      </c>
      <c r="U749" s="72">
        <v>0</v>
      </c>
      <c r="V749" s="72">
        <v>0</v>
      </c>
      <c r="W749" s="72">
        <v>0</v>
      </c>
      <c r="X749" s="72" t="s">
        <v>118</v>
      </c>
    </row>
    <row r="750" spans="2:24" x14ac:dyDescent="0.15">
      <c r="B750" s="42" t="s">
        <v>118</v>
      </c>
      <c r="I750" s="72" t="s">
        <v>118</v>
      </c>
      <c r="P750" s="72">
        <v>0</v>
      </c>
      <c r="Q750" s="72">
        <v>0</v>
      </c>
      <c r="R750" s="72" t="s">
        <v>118</v>
      </c>
      <c r="S750" s="72">
        <v>0</v>
      </c>
      <c r="T750" s="47">
        <v>0</v>
      </c>
      <c r="U750" s="72">
        <v>0</v>
      </c>
      <c r="V750" s="72">
        <v>0</v>
      </c>
      <c r="W750" s="72">
        <v>0</v>
      </c>
      <c r="X750" s="72" t="s">
        <v>118</v>
      </c>
    </row>
    <row r="751" spans="2:24" x14ac:dyDescent="0.15">
      <c r="B751" s="42" t="s">
        <v>118</v>
      </c>
      <c r="I751" s="72" t="s">
        <v>118</v>
      </c>
      <c r="P751" s="72">
        <v>0</v>
      </c>
      <c r="Q751" s="72">
        <v>0</v>
      </c>
      <c r="R751" s="72" t="s">
        <v>118</v>
      </c>
      <c r="S751" s="72">
        <v>0</v>
      </c>
      <c r="T751" s="47">
        <v>0</v>
      </c>
      <c r="U751" s="72">
        <v>0</v>
      </c>
      <c r="V751" s="72">
        <v>0</v>
      </c>
      <c r="W751" s="72">
        <v>0</v>
      </c>
      <c r="X751" s="72" t="s">
        <v>118</v>
      </c>
    </row>
    <row r="752" spans="2:24" x14ac:dyDescent="0.15">
      <c r="B752" s="42" t="s">
        <v>118</v>
      </c>
      <c r="I752" s="72" t="s">
        <v>118</v>
      </c>
      <c r="P752" s="72">
        <v>0</v>
      </c>
      <c r="Q752" s="72">
        <v>0</v>
      </c>
      <c r="R752" s="72" t="s">
        <v>118</v>
      </c>
      <c r="S752" s="72">
        <v>0</v>
      </c>
      <c r="T752" s="47">
        <v>0</v>
      </c>
      <c r="U752" s="72">
        <v>0</v>
      </c>
      <c r="V752" s="72">
        <v>0</v>
      </c>
      <c r="W752" s="72">
        <v>0</v>
      </c>
      <c r="X752" s="72" t="s">
        <v>118</v>
      </c>
    </row>
    <row r="753" spans="2:24" x14ac:dyDescent="0.15">
      <c r="B753" s="42" t="s">
        <v>118</v>
      </c>
      <c r="I753" s="72" t="s">
        <v>118</v>
      </c>
      <c r="P753" s="72">
        <v>0</v>
      </c>
      <c r="Q753" s="72">
        <v>0</v>
      </c>
      <c r="R753" s="72" t="s">
        <v>118</v>
      </c>
      <c r="S753" s="72">
        <v>0</v>
      </c>
      <c r="T753" s="47">
        <v>0</v>
      </c>
      <c r="U753" s="72">
        <v>0</v>
      </c>
      <c r="V753" s="72">
        <v>0</v>
      </c>
      <c r="W753" s="72">
        <v>0</v>
      </c>
      <c r="X753" s="72" t="s">
        <v>118</v>
      </c>
    </row>
    <row r="754" spans="2:24" x14ac:dyDescent="0.15">
      <c r="B754" s="42" t="s">
        <v>118</v>
      </c>
      <c r="I754" s="72" t="s">
        <v>118</v>
      </c>
      <c r="P754" s="72">
        <v>0</v>
      </c>
      <c r="Q754" s="72">
        <v>0</v>
      </c>
      <c r="R754" s="72" t="s">
        <v>118</v>
      </c>
      <c r="S754" s="72">
        <v>0</v>
      </c>
      <c r="T754" s="47">
        <v>0</v>
      </c>
      <c r="U754" s="72">
        <v>0</v>
      </c>
      <c r="V754" s="72">
        <v>0</v>
      </c>
      <c r="W754" s="72">
        <v>0</v>
      </c>
      <c r="X754" s="72" t="s">
        <v>118</v>
      </c>
    </row>
    <row r="755" spans="2:24" x14ac:dyDescent="0.15">
      <c r="B755" s="42" t="s">
        <v>118</v>
      </c>
      <c r="I755" s="72" t="s">
        <v>118</v>
      </c>
      <c r="P755" s="72">
        <v>0</v>
      </c>
      <c r="Q755" s="72">
        <v>0</v>
      </c>
      <c r="R755" s="72" t="s">
        <v>118</v>
      </c>
      <c r="S755" s="72">
        <v>0</v>
      </c>
      <c r="T755" s="47">
        <v>0</v>
      </c>
      <c r="U755" s="72">
        <v>0</v>
      </c>
      <c r="V755" s="72">
        <v>0</v>
      </c>
      <c r="W755" s="72">
        <v>0</v>
      </c>
      <c r="X755" s="72" t="s">
        <v>118</v>
      </c>
    </row>
    <row r="756" spans="2:24" x14ac:dyDescent="0.15">
      <c r="B756" s="42" t="s">
        <v>118</v>
      </c>
      <c r="I756" s="72" t="s">
        <v>118</v>
      </c>
      <c r="P756" s="72">
        <v>0</v>
      </c>
      <c r="Q756" s="72">
        <v>0</v>
      </c>
      <c r="R756" s="72" t="s">
        <v>118</v>
      </c>
      <c r="S756" s="72">
        <v>0</v>
      </c>
      <c r="T756" s="47">
        <v>0</v>
      </c>
      <c r="U756" s="72">
        <v>0</v>
      </c>
      <c r="V756" s="72">
        <v>0</v>
      </c>
      <c r="W756" s="72">
        <v>0</v>
      </c>
      <c r="X756" s="72" t="s">
        <v>118</v>
      </c>
    </row>
    <row r="757" spans="2:24" x14ac:dyDescent="0.15">
      <c r="B757" s="42" t="s">
        <v>118</v>
      </c>
      <c r="I757" s="72" t="s">
        <v>118</v>
      </c>
      <c r="P757" s="72">
        <v>0</v>
      </c>
      <c r="Q757" s="72">
        <v>0</v>
      </c>
      <c r="R757" s="72" t="s">
        <v>118</v>
      </c>
      <c r="S757" s="72">
        <v>0</v>
      </c>
      <c r="T757" s="47">
        <v>0</v>
      </c>
      <c r="U757" s="72">
        <v>0</v>
      </c>
      <c r="V757" s="72">
        <v>0</v>
      </c>
      <c r="W757" s="72">
        <v>0</v>
      </c>
      <c r="X757" s="72" t="s">
        <v>118</v>
      </c>
    </row>
    <row r="758" spans="2:24" x14ac:dyDescent="0.15">
      <c r="B758" s="42" t="s">
        <v>118</v>
      </c>
      <c r="I758" s="72" t="s">
        <v>118</v>
      </c>
      <c r="P758" s="72">
        <v>0</v>
      </c>
      <c r="Q758" s="72">
        <v>0</v>
      </c>
      <c r="R758" s="72" t="s">
        <v>118</v>
      </c>
      <c r="S758" s="72">
        <v>0</v>
      </c>
      <c r="T758" s="47">
        <v>0</v>
      </c>
      <c r="U758" s="72">
        <v>0</v>
      </c>
      <c r="V758" s="72">
        <v>0</v>
      </c>
      <c r="W758" s="72">
        <v>0</v>
      </c>
      <c r="X758" s="72" t="s">
        <v>118</v>
      </c>
    </row>
    <row r="759" spans="2:24" x14ac:dyDescent="0.15">
      <c r="B759" s="42" t="s">
        <v>118</v>
      </c>
      <c r="I759" s="72" t="s">
        <v>118</v>
      </c>
      <c r="P759" s="72">
        <v>0</v>
      </c>
      <c r="Q759" s="72">
        <v>0</v>
      </c>
      <c r="R759" s="72" t="s">
        <v>118</v>
      </c>
      <c r="S759" s="72">
        <v>0</v>
      </c>
      <c r="T759" s="47">
        <v>0</v>
      </c>
      <c r="U759" s="72">
        <v>0</v>
      </c>
      <c r="V759" s="72">
        <v>0</v>
      </c>
      <c r="W759" s="72">
        <v>0</v>
      </c>
      <c r="X759" s="72" t="s">
        <v>118</v>
      </c>
    </row>
    <row r="760" spans="2:24" x14ac:dyDescent="0.15">
      <c r="B760" s="42" t="s">
        <v>118</v>
      </c>
      <c r="I760" s="72" t="s">
        <v>118</v>
      </c>
      <c r="P760" s="72">
        <v>0</v>
      </c>
      <c r="Q760" s="72">
        <v>0</v>
      </c>
      <c r="R760" s="72" t="s">
        <v>118</v>
      </c>
      <c r="S760" s="72">
        <v>0</v>
      </c>
      <c r="T760" s="47">
        <v>0</v>
      </c>
      <c r="U760" s="72">
        <v>0</v>
      </c>
      <c r="V760" s="72">
        <v>0</v>
      </c>
      <c r="W760" s="72">
        <v>0</v>
      </c>
      <c r="X760" s="72" t="s">
        <v>118</v>
      </c>
    </row>
    <row r="761" spans="2:24" x14ac:dyDescent="0.15">
      <c r="B761" s="42" t="s">
        <v>118</v>
      </c>
      <c r="I761" s="72" t="s">
        <v>118</v>
      </c>
      <c r="P761" s="72">
        <v>0</v>
      </c>
      <c r="Q761" s="72">
        <v>0</v>
      </c>
      <c r="R761" s="72" t="s">
        <v>118</v>
      </c>
      <c r="S761" s="72">
        <v>0</v>
      </c>
      <c r="T761" s="47">
        <v>0</v>
      </c>
      <c r="U761" s="72">
        <v>0</v>
      </c>
      <c r="V761" s="72">
        <v>0</v>
      </c>
      <c r="W761" s="72">
        <v>0</v>
      </c>
      <c r="X761" s="72" t="s">
        <v>118</v>
      </c>
    </row>
    <row r="762" spans="2:24" x14ac:dyDescent="0.15">
      <c r="B762" s="42" t="s">
        <v>118</v>
      </c>
      <c r="I762" s="72" t="s">
        <v>118</v>
      </c>
      <c r="P762" s="72">
        <v>0</v>
      </c>
      <c r="Q762" s="72">
        <v>0</v>
      </c>
      <c r="R762" s="72" t="s">
        <v>118</v>
      </c>
      <c r="S762" s="72">
        <v>0</v>
      </c>
      <c r="T762" s="47">
        <v>0</v>
      </c>
      <c r="U762" s="72">
        <v>0</v>
      </c>
      <c r="V762" s="72">
        <v>0</v>
      </c>
      <c r="W762" s="72">
        <v>0</v>
      </c>
      <c r="X762" s="72" t="s">
        <v>118</v>
      </c>
    </row>
    <row r="763" spans="2:24" x14ac:dyDescent="0.15">
      <c r="B763" s="42" t="s">
        <v>118</v>
      </c>
      <c r="I763" s="72" t="s">
        <v>118</v>
      </c>
      <c r="P763" s="72">
        <v>0</v>
      </c>
      <c r="Q763" s="72">
        <v>0</v>
      </c>
      <c r="R763" s="72" t="s">
        <v>118</v>
      </c>
      <c r="S763" s="72">
        <v>0</v>
      </c>
      <c r="T763" s="47">
        <v>0</v>
      </c>
      <c r="U763" s="72">
        <v>0</v>
      </c>
      <c r="V763" s="72">
        <v>0</v>
      </c>
      <c r="W763" s="72">
        <v>0</v>
      </c>
      <c r="X763" s="72" t="s">
        <v>118</v>
      </c>
    </row>
    <row r="764" spans="2:24" x14ac:dyDescent="0.15">
      <c r="B764" s="42" t="s">
        <v>118</v>
      </c>
      <c r="I764" s="72" t="s">
        <v>118</v>
      </c>
      <c r="P764" s="72">
        <v>0</v>
      </c>
      <c r="Q764" s="72">
        <v>0</v>
      </c>
      <c r="R764" s="72" t="s">
        <v>118</v>
      </c>
      <c r="S764" s="72">
        <v>0</v>
      </c>
      <c r="T764" s="47">
        <v>0</v>
      </c>
      <c r="U764" s="72">
        <v>0</v>
      </c>
      <c r="V764" s="72">
        <v>0</v>
      </c>
      <c r="W764" s="72">
        <v>0</v>
      </c>
      <c r="X764" s="72" t="s">
        <v>118</v>
      </c>
    </row>
    <row r="765" spans="2:24" x14ac:dyDescent="0.15">
      <c r="B765" s="42" t="s">
        <v>118</v>
      </c>
      <c r="I765" s="72" t="s">
        <v>118</v>
      </c>
      <c r="P765" s="72">
        <v>0</v>
      </c>
      <c r="Q765" s="72">
        <v>0</v>
      </c>
      <c r="R765" s="72" t="s">
        <v>118</v>
      </c>
      <c r="S765" s="72">
        <v>0</v>
      </c>
      <c r="T765" s="47">
        <v>0</v>
      </c>
      <c r="U765" s="72">
        <v>0</v>
      </c>
      <c r="V765" s="72">
        <v>0</v>
      </c>
      <c r="W765" s="72">
        <v>0</v>
      </c>
      <c r="X765" s="72" t="s">
        <v>118</v>
      </c>
    </row>
    <row r="766" spans="2:24" x14ac:dyDescent="0.15">
      <c r="B766" s="42" t="s">
        <v>118</v>
      </c>
      <c r="I766" s="72" t="s">
        <v>118</v>
      </c>
      <c r="P766" s="72">
        <v>0</v>
      </c>
      <c r="Q766" s="72">
        <v>0</v>
      </c>
      <c r="R766" s="72" t="s">
        <v>118</v>
      </c>
      <c r="S766" s="72">
        <v>0</v>
      </c>
      <c r="T766" s="47">
        <v>0</v>
      </c>
      <c r="U766" s="72">
        <v>0</v>
      </c>
      <c r="V766" s="72">
        <v>0</v>
      </c>
      <c r="W766" s="72">
        <v>0</v>
      </c>
      <c r="X766" s="72" t="s">
        <v>118</v>
      </c>
    </row>
    <row r="767" spans="2:24" x14ac:dyDescent="0.15">
      <c r="B767" s="42" t="s">
        <v>118</v>
      </c>
      <c r="I767" s="72" t="s">
        <v>118</v>
      </c>
      <c r="P767" s="72">
        <v>0</v>
      </c>
      <c r="Q767" s="72">
        <v>0</v>
      </c>
      <c r="R767" s="72" t="s">
        <v>118</v>
      </c>
      <c r="S767" s="72">
        <v>0</v>
      </c>
      <c r="T767" s="47">
        <v>0</v>
      </c>
      <c r="U767" s="72">
        <v>0</v>
      </c>
      <c r="V767" s="72">
        <v>0</v>
      </c>
      <c r="W767" s="72">
        <v>0</v>
      </c>
      <c r="X767" s="72" t="s">
        <v>118</v>
      </c>
    </row>
    <row r="768" spans="2:24" x14ac:dyDescent="0.15">
      <c r="B768" s="42" t="s">
        <v>118</v>
      </c>
      <c r="I768" s="72" t="s">
        <v>118</v>
      </c>
      <c r="P768" s="72">
        <v>0</v>
      </c>
      <c r="Q768" s="72">
        <v>0</v>
      </c>
      <c r="R768" s="72" t="s">
        <v>118</v>
      </c>
      <c r="S768" s="72">
        <v>0</v>
      </c>
      <c r="T768" s="47">
        <v>0</v>
      </c>
      <c r="U768" s="72">
        <v>0</v>
      </c>
      <c r="V768" s="72">
        <v>0</v>
      </c>
      <c r="W768" s="72">
        <v>0</v>
      </c>
      <c r="X768" s="72" t="s">
        <v>118</v>
      </c>
    </row>
    <row r="769" spans="2:24" x14ac:dyDescent="0.15">
      <c r="B769" s="42" t="s">
        <v>118</v>
      </c>
      <c r="I769" s="72" t="s">
        <v>118</v>
      </c>
      <c r="P769" s="72">
        <v>0</v>
      </c>
      <c r="Q769" s="72">
        <v>0</v>
      </c>
      <c r="R769" s="72" t="s">
        <v>118</v>
      </c>
      <c r="S769" s="72">
        <v>0</v>
      </c>
      <c r="T769" s="47">
        <v>0</v>
      </c>
      <c r="U769" s="72">
        <v>0</v>
      </c>
      <c r="V769" s="72">
        <v>0</v>
      </c>
      <c r="W769" s="72">
        <v>0</v>
      </c>
      <c r="X769" s="72" t="s">
        <v>118</v>
      </c>
    </row>
    <row r="770" spans="2:24" x14ac:dyDescent="0.15">
      <c r="B770" s="42" t="s">
        <v>118</v>
      </c>
      <c r="I770" s="72" t="s">
        <v>118</v>
      </c>
      <c r="P770" s="72">
        <v>0</v>
      </c>
      <c r="Q770" s="72">
        <v>0</v>
      </c>
      <c r="R770" s="72" t="s">
        <v>118</v>
      </c>
      <c r="S770" s="72">
        <v>0</v>
      </c>
      <c r="T770" s="47">
        <v>0</v>
      </c>
      <c r="U770" s="72">
        <v>0</v>
      </c>
      <c r="V770" s="72">
        <v>0</v>
      </c>
      <c r="W770" s="72">
        <v>0</v>
      </c>
      <c r="X770" s="72" t="s">
        <v>118</v>
      </c>
    </row>
    <row r="771" spans="2:24" x14ac:dyDescent="0.15">
      <c r="B771" s="42" t="s">
        <v>118</v>
      </c>
      <c r="I771" s="72" t="s">
        <v>118</v>
      </c>
      <c r="P771" s="72">
        <v>0</v>
      </c>
      <c r="Q771" s="72">
        <v>0</v>
      </c>
      <c r="R771" s="72" t="s">
        <v>118</v>
      </c>
      <c r="S771" s="72">
        <v>0</v>
      </c>
      <c r="T771" s="47">
        <v>0</v>
      </c>
      <c r="U771" s="72">
        <v>0</v>
      </c>
      <c r="V771" s="72">
        <v>0</v>
      </c>
      <c r="W771" s="72">
        <v>0</v>
      </c>
      <c r="X771" s="72" t="s">
        <v>118</v>
      </c>
    </row>
    <row r="772" spans="2:24" x14ac:dyDescent="0.15">
      <c r="B772" s="42" t="s">
        <v>118</v>
      </c>
      <c r="I772" s="72" t="s">
        <v>118</v>
      </c>
      <c r="P772" s="72">
        <v>0</v>
      </c>
      <c r="Q772" s="72">
        <v>0</v>
      </c>
      <c r="R772" s="72" t="s">
        <v>118</v>
      </c>
      <c r="S772" s="72">
        <v>0</v>
      </c>
      <c r="T772" s="47">
        <v>0</v>
      </c>
      <c r="U772" s="72">
        <v>0</v>
      </c>
      <c r="V772" s="72">
        <v>0</v>
      </c>
      <c r="W772" s="72">
        <v>0</v>
      </c>
      <c r="X772" s="72" t="s">
        <v>118</v>
      </c>
    </row>
    <row r="773" spans="2:24" x14ac:dyDescent="0.15">
      <c r="B773" s="42" t="s">
        <v>118</v>
      </c>
      <c r="I773" s="72" t="s">
        <v>118</v>
      </c>
      <c r="P773" s="72">
        <v>0</v>
      </c>
      <c r="Q773" s="72">
        <v>0</v>
      </c>
      <c r="R773" s="72" t="s">
        <v>118</v>
      </c>
      <c r="S773" s="72">
        <v>0</v>
      </c>
      <c r="T773" s="47">
        <v>0</v>
      </c>
      <c r="U773" s="72">
        <v>0</v>
      </c>
      <c r="V773" s="72">
        <v>0</v>
      </c>
      <c r="W773" s="72">
        <v>0</v>
      </c>
      <c r="X773" s="72" t="s">
        <v>118</v>
      </c>
    </row>
    <row r="774" spans="2:24" x14ac:dyDescent="0.15">
      <c r="B774" s="42" t="s">
        <v>118</v>
      </c>
      <c r="I774" s="72" t="s">
        <v>118</v>
      </c>
      <c r="P774" s="72">
        <v>0</v>
      </c>
      <c r="Q774" s="72">
        <v>0</v>
      </c>
      <c r="R774" s="72" t="s">
        <v>118</v>
      </c>
      <c r="S774" s="72">
        <v>0</v>
      </c>
      <c r="T774" s="47">
        <v>0</v>
      </c>
      <c r="U774" s="72">
        <v>0</v>
      </c>
      <c r="V774" s="72">
        <v>0</v>
      </c>
      <c r="W774" s="72">
        <v>0</v>
      </c>
      <c r="X774" s="72" t="s">
        <v>118</v>
      </c>
    </row>
    <row r="775" spans="2:24" x14ac:dyDescent="0.15">
      <c r="B775" s="42" t="s">
        <v>118</v>
      </c>
      <c r="I775" s="72" t="s">
        <v>118</v>
      </c>
      <c r="P775" s="72">
        <v>0</v>
      </c>
      <c r="Q775" s="72">
        <v>0</v>
      </c>
      <c r="R775" s="72" t="s">
        <v>118</v>
      </c>
      <c r="S775" s="72">
        <v>0</v>
      </c>
      <c r="T775" s="47">
        <v>0</v>
      </c>
      <c r="U775" s="72">
        <v>0</v>
      </c>
      <c r="V775" s="72">
        <v>0</v>
      </c>
      <c r="W775" s="72">
        <v>0</v>
      </c>
      <c r="X775" s="72" t="s">
        <v>118</v>
      </c>
    </row>
    <row r="776" spans="2:24" x14ac:dyDescent="0.15">
      <c r="B776" s="42" t="s">
        <v>118</v>
      </c>
      <c r="I776" s="72" t="s">
        <v>118</v>
      </c>
      <c r="P776" s="72">
        <v>0</v>
      </c>
      <c r="Q776" s="72">
        <v>0</v>
      </c>
      <c r="R776" s="72" t="s">
        <v>118</v>
      </c>
      <c r="S776" s="72">
        <v>0</v>
      </c>
      <c r="T776" s="47">
        <v>0</v>
      </c>
      <c r="U776" s="72">
        <v>0</v>
      </c>
      <c r="V776" s="72">
        <v>0</v>
      </c>
      <c r="W776" s="72">
        <v>0</v>
      </c>
      <c r="X776" s="72" t="s">
        <v>118</v>
      </c>
    </row>
    <row r="777" spans="2:24" x14ac:dyDescent="0.15">
      <c r="B777" s="42" t="s">
        <v>118</v>
      </c>
      <c r="I777" s="72" t="s">
        <v>118</v>
      </c>
      <c r="P777" s="72">
        <v>0</v>
      </c>
      <c r="Q777" s="72">
        <v>0</v>
      </c>
      <c r="R777" s="72" t="s">
        <v>118</v>
      </c>
      <c r="S777" s="72">
        <v>0</v>
      </c>
      <c r="T777" s="47">
        <v>0</v>
      </c>
      <c r="U777" s="72">
        <v>0</v>
      </c>
      <c r="V777" s="72">
        <v>0</v>
      </c>
      <c r="W777" s="72">
        <v>0</v>
      </c>
      <c r="X777" s="72" t="s">
        <v>118</v>
      </c>
    </row>
    <row r="778" spans="2:24" x14ac:dyDescent="0.15">
      <c r="B778" s="42" t="s">
        <v>118</v>
      </c>
      <c r="I778" s="72" t="s">
        <v>118</v>
      </c>
      <c r="P778" s="72">
        <v>0</v>
      </c>
      <c r="Q778" s="72">
        <v>0</v>
      </c>
      <c r="R778" s="72" t="s">
        <v>118</v>
      </c>
      <c r="S778" s="72">
        <v>0</v>
      </c>
      <c r="T778" s="47">
        <v>0</v>
      </c>
      <c r="U778" s="72">
        <v>0</v>
      </c>
      <c r="V778" s="72">
        <v>0</v>
      </c>
      <c r="W778" s="72">
        <v>0</v>
      </c>
      <c r="X778" s="72" t="s">
        <v>118</v>
      </c>
    </row>
    <row r="779" spans="2:24" x14ac:dyDescent="0.15">
      <c r="B779" s="42" t="s">
        <v>118</v>
      </c>
      <c r="I779" s="72" t="s">
        <v>118</v>
      </c>
      <c r="P779" s="72">
        <v>0</v>
      </c>
      <c r="Q779" s="72">
        <v>0</v>
      </c>
      <c r="R779" s="72" t="s">
        <v>118</v>
      </c>
      <c r="S779" s="72">
        <v>0</v>
      </c>
      <c r="T779" s="47">
        <v>0</v>
      </c>
      <c r="U779" s="72">
        <v>0</v>
      </c>
      <c r="V779" s="72">
        <v>0</v>
      </c>
      <c r="W779" s="72">
        <v>0</v>
      </c>
      <c r="X779" s="72" t="s">
        <v>118</v>
      </c>
    </row>
    <row r="780" spans="2:24" x14ac:dyDescent="0.15">
      <c r="B780" s="42" t="s">
        <v>118</v>
      </c>
      <c r="I780" s="72" t="s">
        <v>118</v>
      </c>
      <c r="P780" s="72">
        <v>0</v>
      </c>
      <c r="Q780" s="72">
        <v>0</v>
      </c>
      <c r="R780" s="72" t="s">
        <v>118</v>
      </c>
      <c r="S780" s="72">
        <v>0</v>
      </c>
      <c r="T780" s="47">
        <v>0</v>
      </c>
      <c r="U780" s="72">
        <v>0</v>
      </c>
      <c r="V780" s="72">
        <v>0</v>
      </c>
      <c r="W780" s="72">
        <v>0</v>
      </c>
      <c r="X780" s="72" t="s">
        <v>118</v>
      </c>
    </row>
    <row r="781" spans="2:24" x14ac:dyDescent="0.15">
      <c r="B781" s="42" t="s">
        <v>118</v>
      </c>
      <c r="I781" s="72" t="s">
        <v>118</v>
      </c>
      <c r="P781" s="72">
        <v>0</v>
      </c>
      <c r="Q781" s="72">
        <v>0</v>
      </c>
      <c r="R781" s="72" t="s">
        <v>118</v>
      </c>
      <c r="S781" s="72">
        <v>0</v>
      </c>
      <c r="T781" s="47">
        <v>0</v>
      </c>
      <c r="U781" s="72">
        <v>0</v>
      </c>
      <c r="V781" s="72">
        <v>0</v>
      </c>
      <c r="W781" s="72">
        <v>0</v>
      </c>
      <c r="X781" s="72" t="s">
        <v>118</v>
      </c>
    </row>
    <row r="782" spans="2:24" x14ac:dyDescent="0.15">
      <c r="B782" s="42" t="s">
        <v>118</v>
      </c>
      <c r="I782" s="72" t="s">
        <v>118</v>
      </c>
      <c r="P782" s="72">
        <v>0</v>
      </c>
      <c r="Q782" s="72">
        <v>0</v>
      </c>
      <c r="R782" s="72" t="s">
        <v>118</v>
      </c>
      <c r="S782" s="72">
        <v>0</v>
      </c>
      <c r="T782" s="47">
        <v>0</v>
      </c>
      <c r="U782" s="72">
        <v>0</v>
      </c>
      <c r="V782" s="72">
        <v>0</v>
      </c>
      <c r="W782" s="72">
        <v>0</v>
      </c>
      <c r="X782" s="72" t="s">
        <v>118</v>
      </c>
    </row>
    <row r="783" spans="2:24" x14ac:dyDescent="0.15">
      <c r="B783" s="42" t="s">
        <v>118</v>
      </c>
      <c r="I783" s="72" t="s">
        <v>118</v>
      </c>
      <c r="P783" s="72">
        <v>0</v>
      </c>
      <c r="Q783" s="72">
        <v>0</v>
      </c>
      <c r="R783" s="72" t="s">
        <v>118</v>
      </c>
      <c r="S783" s="72">
        <v>0</v>
      </c>
      <c r="T783" s="47">
        <v>0</v>
      </c>
      <c r="U783" s="72">
        <v>0</v>
      </c>
      <c r="V783" s="72">
        <v>0</v>
      </c>
      <c r="W783" s="72">
        <v>0</v>
      </c>
      <c r="X783" s="72" t="s">
        <v>118</v>
      </c>
    </row>
    <row r="784" spans="2:24" x14ac:dyDescent="0.15">
      <c r="B784" s="42" t="s">
        <v>118</v>
      </c>
      <c r="I784" s="72" t="s">
        <v>118</v>
      </c>
      <c r="P784" s="72">
        <v>0</v>
      </c>
      <c r="Q784" s="72">
        <v>0</v>
      </c>
      <c r="R784" s="72" t="s">
        <v>118</v>
      </c>
      <c r="S784" s="72">
        <v>0</v>
      </c>
      <c r="T784" s="47">
        <v>0</v>
      </c>
      <c r="U784" s="72">
        <v>0</v>
      </c>
      <c r="V784" s="72">
        <v>0</v>
      </c>
      <c r="W784" s="72">
        <v>0</v>
      </c>
      <c r="X784" s="72" t="s">
        <v>118</v>
      </c>
    </row>
    <row r="785" spans="2:24" x14ac:dyDescent="0.15">
      <c r="B785" s="42" t="s">
        <v>118</v>
      </c>
      <c r="I785" s="72" t="s">
        <v>118</v>
      </c>
      <c r="P785" s="72">
        <v>0</v>
      </c>
      <c r="Q785" s="72">
        <v>0</v>
      </c>
      <c r="R785" s="72" t="s">
        <v>118</v>
      </c>
      <c r="S785" s="72">
        <v>0</v>
      </c>
      <c r="T785" s="47">
        <v>0</v>
      </c>
      <c r="U785" s="72">
        <v>0</v>
      </c>
      <c r="V785" s="72">
        <v>0</v>
      </c>
      <c r="W785" s="72">
        <v>0</v>
      </c>
      <c r="X785" s="72" t="s">
        <v>118</v>
      </c>
    </row>
    <row r="786" spans="2:24" x14ac:dyDescent="0.15">
      <c r="B786" s="42" t="s">
        <v>118</v>
      </c>
      <c r="I786" s="72" t="s">
        <v>118</v>
      </c>
      <c r="P786" s="72">
        <v>0</v>
      </c>
      <c r="Q786" s="72">
        <v>0</v>
      </c>
      <c r="R786" s="72" t="s">
        <v>118</v>
      </c>
      <c r="S786" s="72">
        <v>0</v>
      </c>
      <c r="T786" s="47">
        <v>0</v>
      </c>
      <c r="U786" s="72">
        <v>0</v>
      </c>
      <c r="V786" s="72">
        <v>0</v>
      </c>
      <c r="W786" s="72">
        <v>0</v>
      </c>
      <c r="X786" s="72" t="s">
        <v>118</v>
      </c>
    </row>
    <row r="787" spans="2:24" x14ac:dyDescent="0.15">
      <c r="B787" s="42" t="s">
        <v>118</v>
      </c>
      <c r="I787" s="72" t="s">
        <v>118</v>
      </c>
      <c r="P787" s="72">
        <v>0</v>
      </c>
      <c r="Q787" s="72">
        <v>0</v>
      </c>
      <c r="R787" s="72" t="s">
        <v>118</v>
      </c>
      <c r="S787" s="72">
        <v>0</v>
      </c>
      <c r="T787" s="47">
        <v>0</v>
      </c>
      <c r="U787" s="72">
        <v>0</v>
      </c>
      <c r="V787" s="72">
        <v>0</v>
      </c>
      <c r="W787" s="72">
        <v>0</v>
      </c>
      <c r="X787" s="72" t="s">
        <v>118</v>
      </c>
    </row>
    <row r="788" spans="2:24" x14ac:dyDescent="0.15">
      <c r="B788" s="42" t="s">
        <v>118</v>
      </c>
      <c r="I788" s="72" t="s">
        <v>118</v>
      </c>
      <c r="P788" s="72">
        <v>0</v>
      </c>
      <c r="Q788" s="72">
        <v>0</v>
      </c>
      <c r="R788" s="72" t="s">
        <v>118</v>
      </c>
      <c r="S788" s="72">
        <v>0</v>
      </c>
      <c r="T788" s="47">
        <v>0</v>
      </c>
      <c r="U788" s="72">
        <v>0</v>
      </c>
      <c r="V788" s="72">
        <v>0</v>
      </c>
      <c r="W788" s="72">
        <v>0</v>
      </c>
      <c r="X788" s="72" t="s">
        <v>118</v>
      </c>
    </row>
    <row r="789" spans="2:24" x14ac:dyDescent="0.15">
      <c r="B789" s="42" t="s">
        <v>118</v>
      </c>
      <c r="I789" s="72" t="s">
        <v>118</v>
      </c>
      <c r="P789" s="72">
        <v>0</v>
      </c>
      <c r="Q789" s="72">
        <v>0</v>
      </c>
      <c r="R789" s="72" t="s">
        <v>118</v>
      </c>
      <c r="S789" s="72">
        <v>0</v>
      </c>
      <c r="T789" s="47">
        <v>0</v>
      </c>
      <c r="U789" s="72">
        <v>0</v>
      </c>
      <c r="V789" s="72">
        <v>0</v>
      </c>
      <c r="W789" s="72">
        <v>0</v>
      </c>
      <c r="X789" s="72" t="s">
        <v>118</v>
      </c>
    </row>
    <row r="790" spans="2:24" x14ac:dyDescent="0.15">
      <c r="B790" s="42" t="s">
        <v>118</v>
      </c>
      <c r="I790" s="72" t="s">
        <v>118</v>
      </c>
      <c r="P790" s="72">
        <v>0</v>
      </c>
      <c r="Q790" s="72">
        <v>0</v>
      </c>
      <c r="R790" s="72" t="s">
        <v>118</v>
      </c>
      <c r="S790" s="72">
        <v>0</v>
      </c>
      <c r="T790" s="47">
        <v>0</v>
      </c>
      <c r="U790" s="72">
        <v>0</v>
      </c>
      <c r="V790" s="72">
        <v>0</v>
      </c>
      <c r="W790" s="72">
        <v>0</v>
      </c>
      <c r="X790" s="72" t="s">
        <v>118</v>
      </c>
    </row>
    <row r="791" spans="2:24" x14ac:dyDescent="0.15">
      <c r="B791" s="42" t="s">
        <v>118</v>
      </c>
      <c r="I791" s="72" t="s">
        <v>118</v>
      </c>
      <c r="P791" s="72">
        <v>0</v>
      </c>
      <c r="Q791" s="72">
        <v>0</v>
      </c>
      <c r="R791" s="72" t="s">
        <v>118</v>
      </c>
      <c r="S791" s="72">
        <v>0</v>
      </c>
      <c r="T791" s="47">
        <v>0</v>
      </c>
      <c r="U791" s="72">
        <v>0</v>
      </c>
      <c r="V791" s="72">
        <v>0</v>
      </c>
      <c r="W791" s="72">
        <v>0</v>
      </c>
      <c r="X791" s="72" t="s">
        <v>118</v>
      </c>
    </row>
    <row r="792" spans="2:24" x14ac:dyDescent="0.15">
      <c r="B792" s="42" t="s">
        <v>118</v>
      </c>
      <c r="I792" s="72" t="s">
        <v>118</v>
      </c>
      <c r="P792" s="72">
        <v>0</v>
      </c>
      <c r="Q792" s="72">
        <v>0</v>
      </c>
      <c r="R792" s="72" t="s">
        <v>118</v>
      </c>
      <c r="S792" s="72">
        <v>0</v>
      </c>
      <c r="T792" s="47">
        <v>0</v>
      </c>
      <c r="U792" s="72">
        <v>0</v>
      </c>
      <c r="V792" s="72">
        <v>0</v>
      </c>
      <c r="W792" s="72">
        <v>0</v>
      </c>
      <c r="X792" s="72" t="s">
        <v>118</v>
      </c>
    </row>
    <row r="793" spans="2:24" x14ac:dyDescent="0.15">
      <c r="B793" s="42" t="s">
        <v>118</v>
      </c>
      <c r="I793" s="72" t="s">
        <v>118</v>
      </c>
      <c r="P793" s="72">
        <v>0</v>
      </c>
      <c r="Q793" s="72">
        <v>0</v>
      </c>
      <c r="R793" s="72" t="s">
        <v>118</v>
      </c>
      <c r="S793" s="72">
        <v>0</v>
      </c>
      <c r="T793" s="47">
        <v>0</v>
      </c>
      <c r="U793" s="72">
        <v>0</v>
      </c>
      <c r="V793" s="72">
        <v>0</v>
      </c>
      <c r="W793" s="72">
        <v>0</v>
      </c>
      <c r="X793" s="72" t="s">
        <v>118</v>
      </c>
    </row>
    <row r="794" spans="2:24" x14ac:dyDescent="0.15">
      <c r="B794" s="42" t="s">
        <v>118</v>
      </c>
      <c r="I794" s="72" t="s">
        <v>118</v>
      </c>
      <c r="P794" s="72">
        <v>0</v>
      </c>
      <c r="Q794" s="72">
        <v>0</v>
      </c>
      <c r="R794" s="72" t="s">
        <v>118</v>
      </c>
      <c r="S794" s="72">
        <v>0</v>
      </c>
      <c r="T794" s="47">
        <v>0</v>
      </c>
      <c r="U794" s="72">
        <v>0</v>
      </c>
      <c r="V794" s="72">
        <v>0</v>
      </c>
      <c r="W794" s="72">
        <v>0</v>
      </c>
      <c r="X794" s="72" t="s">
        <v>118</v>
      </c>
    </row>
    <row r="795" spans="2:24" x14ac:dyDescent="0.15">
      <c r="B795" s="42" t="s">
        <v>118</v>
      </c>
      <c r="I795" s="72" t="s">
        <v>118</v>
      </c>
      <c r="P795" s="72">
        <v>0</v>
      </c>
      <c r="Q795" s="72">
        <v>0</v>
      </c>
      <c r="R795" s="72" t="s">
        <v>118</v>
      </c>
      <c r="S795" s="72">
        <v>0</v>
      </c>
      <c r="T795" s="47">
        <v>0</v>
      </c>
      <c r="U795" s="72">
        <v>0</v>
      </c>
      <c r="V795" s="72">
        <v>0</v>
      </c>
      <c r="W795" s="72">
        <v>0</v>
      </c>
      <c r="X795" s="72" t="s">
        <v>118</v>
      </c>
    </row>
    <row r="796" spans="2:24" x14ac:dyDescent="0.15">
      <c r="B796" s="42" t="s">
        <v>118</v>
      </c>
      <c r="I796" s="72" t="s">
        <v>118</v>
      </c>
      <c r="P796" s="72">
        <v>0</v>
      </c>
      <c r="Q796" s="72">
        <v>0</v>
      </c>
      <c r="R796" s="72" t="s">
        <v>118</v>
      </c>
      <c r="S796" s="72">
        <v>0</v>
      </c>
      <c r="T796" s="47">
        <v>0</v>
      </c>
      <c r="U796" s="72">
        <v>0</v>
      </c>
      <c r="V796" s="72">
        <v>0</v>
      </c>
      <c r="W796" s="72">
        <v>0</v>
      </c>
      <c r="X796" s="72" t="s">
        <v>118</v>
      </c>
    </row>
    <row r="797" spans="2:24" x14ac:dyDescent="0.15">
      <c r="B797" s="42" t="s">
        <v>118</v>
      </c>
      <c r="I797" s="72" t="s">
        <v>118</v>
      </c>
      <c r="P797" s="72">
        <v>0</v>
      </c>
      <c r="Q797" s="72">
        <v>0</v>
      </c>
      <c r="R797" s="72" t="s">
        <v>118</v>
      </c>
      <c r="S797" s="72">
        <v>0</v>
      </c>
      <c r="T797" s="47">
        <v>0</v>
      </c>
      <c r="U797" s="72">
        <v>0</v>
      </c>
      <c r="V797" s="72">
        <v>0</v>
      </c>
      <c r="W797" s="72">
        <v>0</v>
      </c>
      <c r="X797" s="72" t="s">
        <v>118</v>
      </c>
    </row>
    <row r="798" spans="2:24" x14ac:dyDescent="0.15">
      <c r="B798" s="42" t="s">
        <v>118</v>
      </c>
      <c r="I798" s="72" t="s">
        <v>118</v>
      </c>
      <c r="P798" s="72">
        <v>0</v>
      </c>
      <c r="Q798" s="72">
        <v>0</v>
      </c>
      <c r="R798" s="72" t="s">
        <v>118</v>
      </c>
      <c r="S798" s="72">
        <v>0</v>
      </c>
      <c r="T798" s="47">
        <v>0</v>
      </c>
      <c r="U798" s="72">
        <v>0</v>
      </c>
      <c r="V798" s="72">
        <v>0</v>
      </c>
      <c r="W798" s="72">
        <v>0</v>
      </c>
      <c r="X798" s="72" t="s">
        <v>118</v>
      </c>
    </row>
    <row r="799" spans="2:24" x14ac:dyDescent="0.15">
      <c r="B799" s="42" t="s">
        <v>118</v>
      </c>
      <c r="I799" s="72" t="s">
        <v>118</v>
      </c>
      <c r="P799" s="72">
        <v>0</v>
      </c>
      <c r="Q799" s="72">
        <v>0</v>
      </c>
      <c r="R799" s="72" t="s">
        <v>118</v>
      </c>
      <c r="S799" s="72">
        <v>0</v>
      </c>
      <c r="T799" s="47">
        <v>0</v>
      </c>
      <c r="U799" s="72">
        <v>0</v>
      </c>
      <c r="V799" s="72">
        <v>0</v>
      </c>
      <c r="W799" s="72">
        <v>0</v>
      </c>
      <c r="X799" s="72" t="s">
        <v>118</v>
      </c>
    </row>
    <row r="800" spans="2:24" x14ac:dyDescent="0.15">
      <c r="B800" s="42" t="s">
        <v>118</v>
      </c>
      <c r="I800" s="72" t="s">
        <v>118</v>
      </c>
      <c r="P800" s="72">
        <v>0</v>
      </c>
      <c r="Q800" s="72">
        <v>0</v>
      </c>
      <c r="R800" s="72" t="s">
        <v>118</v>
      </c>
      <c r="S800" s="72">
        <v>0</v>
      </c>
      <c r="T800" s="47">
        <v>0</v>
      </c>
      <c r="U800" s="72">
        <v>0</v>
      </c>
      <c r="V800" s="72">
        <v>0</v>
      </c>
      <c r="W800" s="72">
        <v>0</v>
      </c>
      <c r="X800" s="72" t="s">
        <v>118</v>
      </c>
    </row>
    <row r="801" spans="2:24" x14ac:dyDescent="0.15">
      <c r="B801" s="42" t="s">
        <v>118</v>
      </c>
      <c r="I801" s="72" t="s">
        <v>118</v>
      </c>
      <c r="P801" s="72">
        <v>0</v>
      </c>
      <c r="Q801" s="72">
        <v>0</v>
      </c>
      <c r="R801" s="72" t="s">
        <v>118</v>
      </c>
      <c r="S801" s="72">
        <v>0</v>
      </c>
      <c r="T801" s="47">
        <v>0</v>
      </c>
      <c r="U801" s="72">
        <v>0</v>
      </c>
      <c r="V801" s="72">
        <v>0</v>
      </c>
      <c r="W801" s="72">
        <v>0</v>
      </c>
      <c r="X801" s="72" t="s">
        <v>118</v>
      </c>
    </row>
    <row r="802" spans="2:24" x14ac:dyDescent="0.15">
      <c r="B802" s="42" t="s">
        <v>118</v>
      </c>
      <c r="I802" s="72" t="s">
        <v>118</v>
      </c>
      <c r="P802" s="72">
        <v>0</v>
      </c>
      <c r="Q802" s="72">
        <v>0</v>
      </c>
      <c r="R802" s="72" t="s">
        <v>118</v>
      </c>
      <c r="S802" s="72">
        <v>0</v>
      </c>
      <c r="T802" s="47">
        <v>0</v>
      </c>
      <c r="U802" s="72">
        <v>0</v>
      </c>
      <c r="V802" s="72">
        <v>0</v>
      </c>
      <c r="W802" s="72">
        <v>0</v>
      </c>
      <c r="X802" s="72" t="s">
        <v>118</v>
      </c>
    </row>
    <row r="803" spans="2:24" x14ac:dyDescent="0.15">
      <c r="B803" s="42" t="s">
        <v>118</v>
      </c>
      <c r="I803" s="72" t="s">
        <v>118</v>
      </c>
      <c r="P803" s="72">
        <v>0</v>
      </c>
      <c r="Q803" s="72">
        <v>0</v>
      </c>
      <c r="R803" s="72" t="s">
        <v>118</v>
      </c>
      <c r="S803" s="72">
        <v>0</v>
      </c>
      <c r="T803" s="47">
        <v>0</v>
      </c>
      <c r="U803" s="72">
        <v>0</v>
      </c>
      <c r="V803" s="72">
        <v>0</v>
      </c>
      <c r="W803" s="72">
        <v>0</v>
      </c>
      <c r="X803" s="72" t="s">
        <v>118</v>
      </c>
    </row>
    <row r="804" spans="2:24" x14ac:dyDescent="0.15">
      <c r="B804" s="42" t="s">
        <v>118</v>
      </c>
      <c r="I804" s="72" t="s">
        <v>118</v>
      </c>
      <c r="P804" s="72">
        <v>0</v>
      </c>
      <c r="Q804" s="72">
        <v>0</v>
      </c>
      <c r="R804" s="72" t="s">
        <v>118</v>
      </c>
      <c r="S804" s="72">
        <v>0</v>
      </c>
      <c r="T804" s="47">
        <v>0</v>
      </c>
      <c r="U804" s="72">
        <v>0</v>
      </c>
      <c r="V804" s="72">
        <v>0</v>
      </c>
      <c r="W804" s="72">
        <v>0</v>
      </c>
      <c r="X804" s="72" t="s">
        <v>118</v>
      </c>
    </row>
    <row r="805" spans="2:24" x14ac:dyDescent="0.15">
      <c r="B805" s="42" t="s">
        <v>118</v>
      </c>
      <c r="I805" s="72" t="s">
        <v>118</v>
      </c>
      <c r="P805" s="72">
        <v>0</v>
      </c>
      <c r="Q805" s="72">
        <v>0</v>
      </c>
      <c r="R805" s="72" t="s">
        <v>118</v>
      </c>
      <c r="S805" s="72">
        <v>0</v>
      </c>
      <c r="T805" s="47">
        <v>0</v>
      </c>
      <c r="U805" s="72">
        <v>0</v>
      </c>
      <c r="V805" s="72">
        <v>0</v>
      </c>
      <c r="W805" s="72">
        <v>0</v>
      </c>
      <c r="X805" s="72" t="s">
        <v>118</v>
      </c>
    </row>
    <row r="806" spans="2:24" x14ac:dyDescent="0.15">
      <c r="B806" s="42" t="s">
        <v>118</v>
      </c>
      <c r="I806" s="72" t="s">
        <v>118</v>
      </c>
      <c r="P806" s="72">
        <v>0</v>
      </c>
      <c r="Q806" s="72">
        <v>0</v>
      </c>
      <c r="R806" s="72" t="s">
        <v>118</v>
      </c>
      <c r="S806" s="72">
        <v>0</v>
      </c>
      <c r="T806" s="47">
        <v>0</v>
      </c>
      <c r="U806" s="72">
        <v>0</v>
      </c>
      <c r="V806" s="72">
        <v>0</v>
      </c>
      <c r="W806" s="72">
        <v>0</v>
      </c>
      <c r="X806" s="72" t="s">
        <v>118</v>
      </c>
    </row>
    <row r="807" spans="2:24" x14ac:dyDescent="0.15">
      <c r="B807" s="42" t="s">
        <v>118</v>
      </c>
      <c r="I807" s="72" t="s">
        <v>118</v>
      </c>
      <c r="P807" s="72">
        <v>0</v>
      </c>
      <c r="Q807" s="72">
        <v>0</v>
      </c>
      <c r="R807" s="72" t="s">
        <v>118</v>
      </c>
      <c r="S807" s="72">
        <v>0</v>
      </c>
      <c r="T807" s="47">
        <v>0</v>
      </c>
      <c r="U807" s="72">
        <v>0</v>
      </c>
      <c r="V807" s="72">
        <v>0</v>
      </c>
      <c r="W807" s="72">
        <v>0</v>
      </c>
      <c r="X807" s="72" t="s">
        <v>118</v>
      </c>
    </row>
    <row r="808" spans="2:24" x14ac:dyDescent="0.15">
      <c r="B808" s="42" t="s">
        <v>118</v>
      </c>
      <c r="I808" s="72" t="s">
        <v>118</v>
      </c>
      <c r="P808" s="72">
        <v>0</v>
      </c>
      <c r="Q808" s="72">
        <v>0</v>
      </c>
      <c r="R808" s="72" t="s">
        <v>118</v>
      </c>
      <c r="S808" s="72">
        <v>0</v>
      </c>
      <c r="T808" s="47">
        <v>0</v>
      </c>
      <c r="U808" s="72">
        <v>0</v>
      </c>
      <c r="V808" s="72">
        <v>0</v>
      </c>
      <c r="W808" s="72">
        <v>0</v>
      </c>
      <c r="X808" s="72" t="s">
        <v>118</v>
      </c>
    </row>
    <row r="809" spans="2:24" x14ac:dyDescent="0.15">
      <c r="B809" s="42" t="s">
        <v>118</v>
      </c>
      <c r="I809" s="72" t="s">
        <v>118</v>
      </c>
      <c r="P809" s="72">
        <v>0</v>
      </c>
      <c r="Q809" s="72">
        <v>0</v>
      </c>
      <c r="R809" s="72" t="s">
        <v>118</v>
      </c>
      <c r="S809" s="72">
        <v>0</v>
      </c>
      <c r="T809" s="47">
        <v>0</v>
      </c>
      <c r="U809" s="72">
        <v>0</v>
      </c>
      <c r="V809" s="72">
        <v>0</v>
      </c>
      <c r="W809" s="72">
        <v>0</v>
      </c>
      <c r="X809" s="72" t="s">
        <v>118</v>
      </c>
    </row>
    <row r="810" spans="2:24" x14ac:dyDescent="0.15">
      <c r="B810" s="42" t="s">
        <v>118</v>
      </c>
      <c r="I810" s="72" t="s">
        <v>118</v>
      </c>
      <c r="P810" s="72">
        <v>0</v>
      </c>
      <c r="Q810" s="72">
        <v>0</v>
      </c>
      <c r="R810" s="72" t="s">
        <v>118</v>
      </c>
      <c r="S810" s="72">
        <v>0</v>
      </c>
      <c r="T810" s="47">
        <v>0</v>
      </c>
      <c r="U810" s="72">
        <v>0</v>
      </c>
      <c r="V810" s="72">
        <v>0</v>
      </c>
      <c r="W810" s="72">
        <v>0</v>
      </c>
      <c r="X810" s="72" t="s">
        <v>118</v>
      </c>
    </row>
    <row r="811" spans="2:24" x14ac:dyDescent="0.15">
      <c r="B811" s="42" t="s">
        <v>118</v>
      </c>
      <c r="I811" s="72" t="s">
        <v>118</v>
      </c>
      <c r="P811" s="72">
        <v>0</v>
      </c>
      <c r="Q811" s="72">
        <v>0</v>
      </c>
      <c r="R811" s="72" t="s">
        <v>118</v>
      </c>
      <c r="S811" s="72">
        <v>0</v>
      </c>
      <c r="T811" s="47">
        <v>0</v>
      </c>
      <c r="U811" s="72">
        <v>0</v>
      </c>
      <c r="V811" s="72">
        <v>0</v>
      </c>
      <c r="W811" s="72">
        <v>0</v>
      </c>
      <c r="X811" s="72" t="s">
        <v>118</v>
      </c>
    </row>
    <row r="812" spans="2:24" x14ac:dyDescent="0.15">
      <c r="B812" s="42" t="s">
        <v>118</v>
      </c>
      <c r="I812" s="72" t="s">
        <v>118</v>
      </c>
      <c r="P812" s="72">
        <v>0</v>
      </c>
      <c r="Q812" s="72">
        <v>0</v>
      </c>
      <c r="R812" s="72" t="s">
        <v>118</v>
      </c>
      <c r="S812" s="72">
        <v>0</v>
      </c>
      <c r="T812" s="47">
        <v>0</v>
      </c>
      <c r="U812" s="72">
        <v>0</v>
      </c>
      <c r="V812" s="72">
        <v>0</v>
      </c>
      <c r="W812" s="72">
        <v>0</v>
      </c>
      <c r="X812" s="72" t="s">
        <v>118</v>
      </c>
    </row>
    <row r="813" spans="2:24" x14ac:dyDescent="0.15">
      <c r="B813" s="42" t="s">
        <v>118</v>
      </c>
      <c r="I813" s="72" t="s">
        <v>118</v>
      </c>
      <c r="P813" s="72">
        <v>0</v>
      </c>
      <c r="Q813" s="72">
        <v>0</v>
      </c>
      <c r="R813" s="72" t="s">
        <v>118</v>
      </c>
      <c r="S813" s="72">
        <v>0</v>
      </c>
      <c r="T813" s="47">
        <v>0</v>
      </c>
      <c r="U813" s="72">
        <v>0</v>
      </c>
      <c r="V813" s="72">
        <v>0</v>
      </c>
      <c r="W813" s="72">
        <v>0</v>
      </c>
      <c r="X813" s="72" t="s">
        <v>118</v>
      </c>
    </row>
    <row r="814" spans="2:24" x14ac:dyDescent="0.15">
      <c r="B814" s="42" t="s">
        <v>118</v>
      </c>
      <c r="I814" s="72" t="s">
        <v>118</v>
      </c>
      <c r="P814" s="72">
        <v>0</v>
      </c>
      <c r="Q814" s="72">
        <v>0</v>
      </c>
      <c r="R814" s="72" t="s">
        <v>118</v>
      </c>
      <c r="S814" s="72">
        <v>0</v>
      </c>
      <c r="T814" s="47">
        <v>0</v>
      </c>
      <c r="U814" s="72">
        <v>0</v>
      </c>
      <c r="V814" s="72">
        <v>0</v>
      </c>
      <c r="W814" s="72">
        <v>0</v>
      </c>
      <c r="X814" s="72" t="s">
        <v>118</v>
      </c>
    </row>
    <row r="815" spans="2:24" x14ac:dyDescent="0.15">
      <c r="B815" s="42" t="s">
        <v>118</v>
      </c>
      <c r="I815" s="72" t="s">
        <v>118</v>
      </c>
      <c r="P815" s="72">
        <v>0</v>
      </c>
      <c r="Q815" s="72">
        <v>0</v>
      </c>
      <c r="R815" s="72" t="s">
        <v>118</v>
      </c>
      <c r="S815" s="72">
        <v>0</v>
      </c>
      <c r="T815" s="47">
        <v>0</v>
      </c>
      <c r="U815" s="72">
        <v>0</v>
      </c>
      <c r="V815" s="72">
        <v>0</v>
      </c>
      <c r="W815" s="72">
        <v>0</v>
      </c>
      <c r="X815" s="72" t="s">
        <v>118</v>
      </c>
    </row>
    <row r="816" spans="2:24" x14ac:dyDescent="0.15">
      <c r="B816" s="42" t="s">
        <v>118</v>
      </c>
      <c r="I816" s="72" t="s">
        <v>118</v>
      </c>
      <c r="P816" s="72">
        <v>0</v>
      </c>
      <c r="Q816" s="72">
        <v>0</v>
      </c>
      <c r="R816" s="72" t="s">
        <v>118</v>
      </c>
      <c r="S816" s="72">
        <v>0</v>
      </c>
      <c r="T816" s="47">
        <v>0</v>
      </c>
      <c r="U816" s="72">
        <v>0</v>
      </c>
      <c r="V816" s="72">
        <v>0</v>
      </c>
      <c r="W816" s="72">
        <v>0</v>
      </c>
      <c r="X816" s="72" t="s">
        <v>118</v>
      </c>
    </row>
    <row r="817" spans="2:24" x14ac:dyDescent="0.15">
      <c r="B817" s="42" t="s">
        <v>118</v>
      </c>
      <c r="I817" s="72" t="s">
        <v>118</v>
      </c>
      <c r="P817" s="72">
        <v>0</v>
      </c>
      <c r="Q817" s="72">
        <v>0</v>
      </c>
      <c r="R817" s="72" t="s">
        <v>118</v>
      </c>
      <c r="S817" s="72">
        <v>0</v>
      </c>
      <c r="T817" s="47">
        <v>0</v>
      </c>
      <c r="U817" s="72">
        <v>0</v>
      </c>
      <c r="V817" s="72">
        <v>0</v>
      </c>
      <c r="W817" s="72">
        <v>0</v>
      </c>
      <c r="X817" s="72" t="s">
        <v>118</v>
      </c>
    </row>
    <row r="818" spans="2:24" x14ac:dyDescent="0.15">
      <c r="B818" s="42" t="s">
        <v>118</v>
      </c>
      <c r="I818" s="72" t="s">
        <v>118</v>
      </c>
      <c r="P818" s="72">
        <v>0</v>
      </c>
      <c r="Q818" s="72">
        <v>0</v>
      </c>
      <c r="R818" s="72" t="s">
        <v>118</v>
      </c>
      <c r="S818" s="72">
        <v>0</v>
      </c>
      <c r="T818" s="47">
        <v>0</v>
      </c>
      <c r="U818" s="72">
        <v>0</v>
      </c>
      <c r="V818" s="72">
        <v>0</v>
      </c>
      <c r="W818" s="72">
        <v>0</v>
      </c>
      <c r="X818" s="72" t="s">
        <v>118</v>
      </c>
    </row>
    <row r="819" spans="2:24" x14ac:dyDescent="0.15">
      <c r="B819" s="42" t="s">
        <v>118</v>
      </c>
      <c r="I819" s="72" t="s">
        <v>118</v>
      </c>
      <c r="P819" s="72">
        <v>0</v>
      </c>
      <c r="Q819" s="72">
        <v>0</v>
      </c>
      <c r="R819" s="72" t="s">
        <v>118</v>
      </c>
      <c r="S819" s="72">
        <v>0</v>
      </c>
      <c r="T819" s="47">
        <v>0</v>
      </c>
      <c r="U819" s="72">
        <v>0</v>
      </c>
      <c r="V819" s="72">
        <v>0</v>
      </c>
      <c r="W819" s="72">
        <v>0</v>
      </c>
      <c r="X819" s="72" t="s">
        <v>118</v>
      </c>
    </row>
    <row r="820" spans="2:24" x14ac:dyDescent="0.15">
      <c r="B820" s="42" t="s">
        <v>118</v>
      </c>
      <c r="I820" s="72" t="s">
        <v>118</v>
      </c>
      <c r="P820" s="72">
        <v>0</v>
      </c>
      <c r="Q820" s="72">
        <v>0</v>
      </c>
      <c r="R820" s="72" t="s">
        <v>118</v>
      </c>
      <c r="S820" s="72">
        <v>0</v>
      </c>
      <c r="T820" s="47">
        <v>0</v>
      </c>
      <c r="U820" s="72">
        <v>0</v>
      </c>
      <c r="V820" s="72">
        <v>0</v>
      </c>
      <c r="W820" s="72">
        <v>0</v>
      </c>
      <c r="X820" s="72" t="s">
        <v>118</v>
      </c>
    </row>
    <row r="821" spans="2:24" x14ac:dyDescent="0.15">
      <c r="B821" s="42" t="s">
        <v>118</v>
      </c>
      <c r="I821" s="72" t="s">
        <v>118</v>
      </c>
      <c r="P821" s="72">
        <v>0</v>
      </c>
      <c r="Q821" s="72">
        <v>0</v>
      </c>
      <c r="R821" s="72" t="s">
        <v>118</v>
      </c>
      <c r="S821" s="72">
        <v>0</v>
      </c>
      <c r="T821" s="47">
        <v>0</v>
      </c>
      <c r="U821" s="72">
        <v>0</v>
      </c>
      <c r="V821" s="72">
        <v>0</v>
      </c>
      <c r="W821" s="72">
        <v>0</v>
      </c>
      <c r="X821" s="72" t="s">
        <v>118</v>
      </c>
    </row>
    <row r="822" spans="2:24" x14ac:dyDescent="0.15">
      <c r="B822" s="42" t="s">
        <v>118</v>
      </c>
      <c r="I822" s="72" t="s">
        <v>118</v>
      </c>
      <c r="P822" s="72">
        <v>0</v>
      </c>
      <c r="Q822" s="72">
        <v>0</v>
      </c>
      <c r="R822" s="72" t="s">
        <v>118</v>
      </c>
      <c r="S822" s="72">
        <v>0</v>
      </c>
      <c r="T822" s="47">
        <v>0</v>
      </c>
      <c r="U822" s="72">
        <v>0</v>
      </c>
      <c r="V822" s="72">
        <v>0</v>
      </c>
      <c r="W822" s="72">
        <v>0</v>
      </c>
      <c r="X822" s="72" t="s">
        <v>118</v>
      </c>
    </row>
    <row r="823" spans="2:24" x14ac:dyDescent="0.15">
      <c r="B823" s="42" t="s">
        <v>118</v>
      </c>
      <c r="I823" s="72" t="s">
        <v>118</v>
      </c>
      <c r="P823" s="72">
        <v>0</v>
      </c>
      <c r="Q823" s="72">
        <v>0</v>
      </c>
      <c r="R823" s="72" t="s">
        <v>118</v>
      </c>
      <c r="S823" s="72">
        <v>0</v>
      </c>
      <c r="T823" s="47">
        <v>0</v>
      </c>
      <c r="U823" s="72">
        <v>0</v>
      </c>
      <c r="V823" s="72">
        <v>0</v>
      </c>
      <c r="W823" s="72">
        <v>0</v>
      </c>
      <c r="X823" s="72" t="s">
        <v>118</v>
      </c>
    </row>
    <row r="824" spans="2:24" x14ac:dyDescent="0.15">
      <c r="B824" s="42" t="s">
        <v>118</v>
      </c>
      <c r="I824" s="72" t="s">
        <v>118</v>
      </c>
      <c r="P824" s="72">
        <v>0</v>
      </c>
      <c r="Q824" s="72">
        <v>0</v>
      </c>
      <c r="R824" s="72" t="s">
        <v>118</v>
      </c>
      <c r="S824" s="72">
        <v>0</v>
      </c>
      <c r="T824" s="47">
        <v>0</v>
      </c>
      <c r="U824" s="72">
        <v>0</v>
      </c>
      <c r="V824" s="72">
        <v>0</v>
      </c>
      <c r="W824" s="72">
        <v>0</v>
      </c>
      <c r="X824" s="72" t="s">
        <v>118</v>
      </c>
    </row>
    <row r="825" spans="2:24" x14ac:dyDescent="0.15">
      <c r="B825" s="42" t="s">
        <v>118</v>
      </c>
      <c r="I825" s="72" t="s">
        <v>118</v>
      </c>
      <c r="P825" s="72">
        <v>0</v>
      </c>
      <c r="Q825" s="72">
        <v>0</v>
      </c>
      <c r="R825" s="72" t="s">
        <v>118</v>
      </c>
      <c r="S825" s="72">
        <v>0</v>
      </c>
      <c r="T825" s="47">
        <v>0</v>
      </c>
      <c r="U825" s="72">
        <v>0</v>
      </c>
      <c r="V825" s="72">
        <v>0</v>
      </c>
      <c r="W825" s="72">
        <v>0</v>
      </c>
      <c r="X825" s="72" t="s">
        <v>118</v>
      </c>
    </row>
    <row r="826" spans="2:24" x14ac:dyDescent="0.15">
      <c r="B826" s="42" t="s">
        <v>118</v>
      </c>
      <c r="I826" s="72" t="s">
        <v>118</v>
      </c>
      <c r="P826" s="72">
        <v>0</v>
      </c>
      <c r="Q826" s="72">
        <v>0</v>
      </c>
      <c r="R826" s="72" t="s">
        <v>118</v>
      </c>
      <c r="S826" s="72">
        <v>0</v>
      </c>
      <c r="T826" s="47">
        <v>0</v>
      </c>
      <c r="U826" s="72">
        <v>0</v>
      </c>
      <c r="V826" s="72">
        <v>0</v>
      </c>
      <c r="W826" s="72">
        <v>0</v>
      </c>
      <c r="X826" s="72" t="s">
        <v>118</v>
      </c>
    </row>
    <row r="827" spans="2:24" x14ac:dyDescent="0.15">
      <c r="B827" s="42" t="s">
        <v>118</v>
      </c>
      <c r="I827" s="72" t="s">
        <v>118</v>
      </c>
      <c r="P827" s="72">
        <v>0</v>
      </c>
      <c r="Q827" s="72">
        <v>0</v>
      </c>
      <c r="R827" s="72" t="s">
        <v>118</v>
      </c>
      <c r="S827" s="72">
        <v>0</v>
      </c>
      <c r="T827" s="47">
        <v>0</v>
      </c>
      <c r="U827" s="72">
        <v>0</v>
      </c>
      <c r="V827" s="72">
        <v>0</v>
      </c>
      <c r="W827" s="72">
        <v>0</v>
      </c>
      <c r="X827" s="72" t="s">
        <v>118</v>
      </c>
    </row>
    <row r="828" spans="2:24" x14ac:dyDescent="0.15">
      <c r="B828" s="42" t="s">
        <v>118</v>
      </c>
      <c r="I828" s="72" t="s">
        <v>118</v>
      </c>
      <c r="P828" s="72">
        <v>0</v>
      </c>
      <c r="Q828" s="72">
        <v>0</v>
      </c>
      <c r="R828" s="72" t="s">
        <v>118</v>
      </c>
      <c r="S828" s="72">
        <v>0</v>
      </c>
      <c r="T828" s="47">
        <v>0</v>
      </c>
      <c r="U828" s="72">
        <v>0</v>
      </c>
      <c r="V828" s="72">
        <v>0</v>
      </c>
      <c r="W828" s="72">
        <v>0</v>
      </c>
      <c r="X828" s="72" t="s">
        <v>118</v>
      </c>
    </row>
    <row r="829" spans="2:24" x14ac:dyDescent="0.15">
      <c r="B829" s="42" t="s">
        <v>118</v>
      </c>
      <c r="I829" s="72" t="s">
        <v>118</v>
      </c>
      <c r="P829" s="72">
        <v>0</v>
      </c>
      <c r="Q829" s="72">
        <v>0</v>
      </c>
      <c r="R829" s="72" t="s">
        <v>118</v>
      </c>
      <c r="S829" s="72">
        <v>0</v>
      </c>
      <c r="T829" s="47">
        <v>0</v>
      </c>
      <c r="U829" s="72">
        <v>0</v>
      </c>
      <c r="V829" s="72">
        <v>0</v>
      </c>
      <c r="W829" s="72">
        <v>0</v>
      </c>
      <c r="X829" s="72" t="s">
        <v>118</v>
      </c>
    </row>
    <row r="830" spans="2:24" x14ac:dyDescent="0.15">
      <c r="B830" s="42" t="s">
        <v>118</v>
      </c>
      <c r="I830" s="72" t="s">
        <v>118</v>
      </c>
      <c r="P830" s="72">
        <v>0</v>
      </c>
      <c r="Q830" s="72">
        <v>0</v>
      </c>
      <c r="R830" s="72" t="s">
        <v>118</v>
      </c>
      <c r="S830" s="72">
        <v>0</v>
      </c>
      <c r="T830" s="47">
        <v>0</v>
      </c>
      <c r="U830" s="72">
        <v>0</v>
      </c>
      <c r="V830" s="72">
        <v>0</v>
      </c>
      <c r="W830" s="72">
        <v>0</v>
      </c>
      <c r="X830" s="72" t="s">
        <v>118</v>
      </c>
    </row>
    <row r="831" spans="2:24" x14ac:dyDescent="0.15">
      <c r="B831" s="42" t="s">
        <v>118</v>
      </c>
      <c r="I831" s="72" t="s">
        <v>118</v>
      </c>
      <c r="P831" s="72">
        <v>0</v>
      </c>
      <c r="Q831" s="72">
        <v>0</v>
      </c>
      <c r="R831" s="72" t="s">
        <v>118</v>
      </c>
      <c r="S831" s="72">
        <v>0</v>
      </c>
      <c r="T831" s="47">
        <v>0</v>
      </c>
      <c r="U831" s="72">
        <v>0</v>
      </c>
      <c r="V831" s="72">
        <v>0</v>
      </c>
      <c r="W831" s="72">
        <v>0</v>
      </c>
      <c r="X831" s="72" t="s">
        <v>118</v>
      </c>
    </row>
    <row r="832" spans="2:24" x14ac:dyDescent="0.15">
      <c r="B832" s="42" t="s">
        <v>118</v>
      </c>
      <c r="I832" s="72" t="s">
        <v>118</v>
      </c>
      <c r="P832" s="72">
        <v>0</v>
      </c>
      <c r="Q832" s="72">
        <v>0</v>
      </c>
      <c r="R832" s="72" t="s">
        <v>118</v>
      </c>
      <c r="S832" s="72">
        <v>0</v>
      </c>
      <c r="T832" s="47">
        <v>0</v>
      </c>
      <c r="U832" s="72">
        <v>0</v>
      </c>
      <c r="V832" s="72">
        <v>0</v>
      </c>
      <c r="W832" s="72">
        <v>0</v>
      </c>
      <c r="X832" s="72" t="s">
        <v>118</v>
      </c>
    </row>
    <row r="833" spans="2:24" x14ac:dyDescent="0.15">
      <c r="B833" s="42" t="s">
        <v>118</v>
      </c>
      <c r="I833" s="72" t="s">
        <v>118</v>
      </c>
      <c r="P833" s="72">
        <v>0</v>
      </c>
      <c r="Q833" s="72">
        <v>0</v>
      </c>
      <c r="R833" s="72" t="s">
        <v>118</v>
      </c>
      <c r="S833" s="72">
        <v>0</v>
      </c>
      <c r="T833" s="47">
        <v>0</v>
      </c>
      <c r="U833" s="72">
        <v>0</v>
      </c>
      <c r="V833" s="72">
        <v>0</v>
      </c>
      <c r="W833" s="72">
        <v>0</v>
      </c>
      <c r="X833" s="72" t="s">
        <v>118</v>
      </c>
    </row>
    <row r="834" spans="2:24" x14ac:dyDescent="0.15">
      <c r="B834" s="42" t="s">
        <v>118</v>
      </c>
      <c r="I834" s="72" t="s">
        <v>118</v>
      </c>
      <c r="P834" s="72">
        <v>0</v>
      </c>
      <c r="Q834" s="72">
        <v>0</v>
      </c>
      <c r="R834" s="72" t="s">
        <v>118</v>
      </c>
      <c r="S834" s="72">
        <v>0</v>
      </c>
      <c r="T834" s="47">
        <v>0</v>
      </c>
      <c r="U834" s="72">
        <v>0</v>
      </c>
      <c r="V834" s="72">
        <v>0</v>
      </c>
      <c r="W834" s="72">
        <v>0</v>
      </c>
      <c r="X834" s="72" t="s">
        <v>118</v>
      </c>
    </row>
    <row r="835" spans="2:24" x14ac:dyDescent="0.15">
      <c r="B835" s="42" t="s">
        <v>118</v>
      </c>
      <c r="I835" s="72" t="s">
        <v>118</v>
      </c>
      <c r="P835" s="72">
        <v>0</v>
      </c>
      <c r="Q835" s="72">
        <v>0</v>
      </c>
      <c r="R835" s="72" t="s">
        <v>118</v>
      </c>
      <c r="S835" s="72">
        <v>0</v>
      </c>
      <c r="T835" s="47">
        <v>0</v>
      </c>
      <c r="U835" s="72">
        <v>0</v>
      </c>
      <c r="V835" s="72">
        <v>0</v>
      </c>
      <c r="W835" s="72">
        <v>0</v>
      </c>
      <c r="X835" s="72" t="s">
        <v>118</v>
      </c>
    </row>
    <row r="836" spans="2:24" x14ac:dyDescent="0.15">
      <c r="B836" s="42" t="s">
        <v>118</v>
      </c>
      <c r="I836" s="72" t="s">
        <v>118</v>
      </c>
      <c r="P836" s="72">
        <v>0</v>
      </c>
      <c r="Q836" s="72">
        <v>0</v>
      </c>
      <c r="R836" s="72" t="s">
        <v>118</v>
      </c>
      <c r="S836" s="72">
        <v>0</v>
      </c>
      <c r="T836" s="47">
        <v>0</v>
      </c>
      <c r="U836" s="72">
        <v>0</v>
      </c>
      <c r="V836" s="72">
        <v>0</v>
      </c>
      <c r="W836" s="72">
        <v>0</v>
      </c>
      <c r="X836" s="72" t="s">
        <v>118</v>
      </c>
    </row>
    <row r="837" spans="2:24" x14ac:dyDescent="0.15">
      <c r="B837" s="42" t="s">
        <v>118</v>
      </c>
      <c r="I837" s="72" t="s">
        <v>118</v>
      </c>
      <c r="P837" s="72">
        <v>0</v>
      </c>
      <c r="Q837" s="72">
        <v>0</v>
      </c>
      <c r="R837" s="72" t="s">
        <v>118</v>
      </c>
      <c r="S837" s="72">
        <v>0</v>
      </c>
      <c r="T837" s="47">
        <v>0</v>
      </c>
      <c r="U837" s="72">
        <v>0</v>
      </c>
      <c r="V837" s="72">
        <v>0</v>
      </c>
      <c r="W837" s="72">
        <v>0</v>
      </c>
      <c r="X837" s="72" t="s">
        <v>118</v>
      </c>
    </row>
    <row r="838" spans="2:24" x14ac:dyDescent="0.15">
      <c r="B838" s="42" t="s">
        <v>118</v>
      </c>
      <c r="I838" s="72" t="s">
        <v>118</v>
      </c>
      <c r="P838" s="72">
        <v>0</v>
      </c>
      <c r="Q838" s="72">
        <v>0</v>
      </c>
      <c r="R838" s="72" t="s">
        <v>118</v>
      </c>
      <c r="S838" s="72">
        <v>0</v>
      </c>
      <c r="T838" s="47">
        <v>0</v>
      </c>
      <c r="U838" s="72">
        <v>0</v>
      </c>
      <c r="V838" s="72">
        <v>0</v>
      </c>
      <c r="W838" s="72">
        <v>0</v>
      </c>
      <c r="X838" s="72" t="s">
        <v>118</v>
      </c>
    </row>
    <row r="839" spans="2:24" x14ac:dyDescent="0.15">
      <c r="B839" s="42" t="s">
        <v>118</v>
      </c>
      <c r="I839" s="72" t="s">
        <v>118</v>
      </c>
      <c r="P839" s="72">
        <v>0</v>
      </c>
      <c r="Q839" s="72">
        <v>0</v>
      </c>
      <c r="R839" s="72" t="s">
        <v>118</v>
      </c>
      <c r="S839" s="72">
        <v>0</v>
      </c>
      <c r="T839" s="47">
        <v>0</v>
      </c>
      <c r="U839" s="72">
        <v>0</v>
      </c>
      <c r="V839" s="72">
        <v>0</v>
      </c>
      <c r="W839" s="72">
        <v>0</v>
      </c>
      <c r="X839" s="72" t="s">
        <v>118</v>
      </c>
    </row>
    <row r="840" spans="2:24" x14ac:dyDescent="0.15">
      <c r="B840" s="42" t="s">
        <v>118</v>
      </c>
      <c r="I840" s="72" t="s">
        <v>118</v>
      </c>
      <c r="P840" s="72">
        <v>0</v>
      </c>
      <c r="Q840" s="72">
        <v>0</v>
      </c>
      <c r="R840" s="72" t="s">
        <v>118</v>
      </c>
      <c r="S840" s="72">
        <v>0</v>
      </c>
      <c r="T840" s="47">
        <v>0</v>
      </c>
      <c r="U840" s="72">
        <v>0</v>
      </c>
      <c r="V840" s="72">
        <v>0</v>
      </c>
      <c r="W840" s="72">
        <v>0</v>
      </c>
      <c r="X840" s="72" t="s">
        <v>118</v>
      </c>
    </row>
    <row r="841" spans="2:24" x14ac:dyDescent="0.15">
      <c r="B841" s="42" t="s">
        <v>118</v>
      </c>
      <c r="I841" s="72" t="s">
        <v>118</v>
      </c>
      <c r="P841" s="72">
        <v>0</v>
      </c>
      <c r="Q841" s="72">
        <v>0</v>
      </c>
      <c r="R841" s="72" t="s">
        <v>118</v>
      </c>
      <c r="S841" s="72">
        <v>0</v>
      </c>
      <c r="T841" s="47">
        <v>0</v>
      </c>
      <c r="U841" s="72">
        <v>0</v>
      </c>
      <c r="V841" s="72">
        <v>0</v>
      </c>
      <c r="W841" s="72">
        <v>0</v>
      </c>
      <c r="X841" s="72" t="s">
        <v>118</v>
      </c>
    </row>
    <row r="842" spans="2:24" x14ac:dyDescent="0.15">
      <c r="B842" s="42" t="s">
        <v>118</v>
      </c>
      <c r="I842" s="72" t="s">
        <v>118</v>
      </c>
      <c r="P842" s="72">
        <v>0</v>
      </c>
      <c r="Q842" s="72">
        <v>0</v>
      </c>
      <c r="R842" s="72" t="s">
        <v>118</v>
      </c>
      <c r="S842" s="72">
        <v>0</v>
      </c>
      <c r="T842" s="47">
        <v>0</v>
      </c>
      <c r="U842" s="72">
        <v>0</v>
      </c>
      <c r="V842" s="72">
        <v>0</v>
      </c>
      <c r="W842" s="72">
        <v>0</v>
      </c>
      <c r="X842" s="72" t="s">
        <v>118</v>
      </c>
    </row>
    <row r="843" spans="2:24" x14ac:dyDescent="0.15">
      <c r="B843" s="42" t="s">
        <v>118</v>
      </c>
      <c r="I843" s="72" t="s">
        <v>118</v>
      </c>
      <c r="P843" s="72">
        <v>0</v>
      </c>
      <c r="Q843" s="72">
        <v>0</v>
      </c>
      <c r="R843" s="72" t="s">
        <v>118</v>
      </c>
      <c r="S843" s="72">
        <v>0</v>
      </c>
      <c r="T843" s="47">
        <v>0</v>
      </c>
      <c r="U843" s="72">
        <v>0</v>
      </c>
      <c r="V843" s="72">
        <v>0</v>
      </c>
      <c r="W843" s="72">
        <v>0</v>
      </c>
      <c r="X843" s="72" t="s">
        <v>118</v>
      </c>
    </row>
    <row r="844" spans="2:24" x14ac:dyDescent="0.15">
      <c r="B844" s="42" t="s">
        <v>118</v>
      </c>
      <c r="I844" s="72" t="s">
        <v>118</v>
      </c>
      <c r="P844" s="72">
        <v>0</v>
      </c>
      <c r="Q844" s="72">
        <v>0</v>
      </c>
      <c r="R844" s="72" t="s">
        <v>118</v>
      </c>
      <c r="S844" s="72">
        <v>0</v>
      </c>
      <c r="T844" s="47">
        <v>0</v>
      </c>
      <c r="U844" s="72">
        <v>0</v>
      </c>
      <c r="V844" s="72">
        <v>0</v>
      </c>
      <c r="W844" s="72">
        <v>0</v>
      </c>
      <c r="X844" s="72" t="s">
        <v>118</v>
      </c>
    </row>
    <row r="845" spans="2:24" x14ac:dyDescent="0.15">
      <c r="B845" s="42" t="s">
        <v>118</v>
      </c>
      <c r="I845" s="72" t="s">
        <v>118</v>
      </c>
      <c r="P845" s="72">
        <v>0</v>
      </c>
      <c r="Q845" s="72">
        <v>0</v>
      </c>
      <c r="R845" s="72" t="s">
        <v>118</v>
      </c>
      <c r="S845" s="72">
        <v>0</v>
      </c>
      <c r="T845" s="47">
        <v>0</v>
      </c>
      <c r="U845" s="72">
        <v>0</v>
      </c>
      <c r="V845" s="72">
        <v>0</v>
      </c>
      <c r="W845" s="72">
        <v>0</v>
      </c>
      <c r="X845" s="72" t="s">
        <v>118</v>
      </c>
    </row>
    <row r="846" spans="2:24" x14ac:dyDescent="0.15">
      <c r="B846" s="42" t="s">
        <v>118</v>
      </c>
      <c r="I846" s="72" t="s">
        <v>118</v>
      </c>
      <c r="P846" s="72">
        <v>0</v>
      </c>
      <c r="Q846" s="72">
        <v>0</v>
      </c>
      <c r="R846" s="72" t="s">
        <v>118</v>
      </c>
      <c r="S846" s="72">
        <v>0</v>
      </c>
      <c r="T846" s="47">
        <v>0</v>
      </c>
      <c r="U846" s="72">
        <v>0</v>
      </c>
      <c r="V846" s="72">
        <v>0</v>
      </c>
      <c r="W846" s="72">
        <v>0</v>
      </c>
      <c r="X846" s="72" t="s">
        <v>118</v>
      </c>
    </row>
    <row r="847" spans="2:24" x14ac:dyDescent="0.15">
      <c r="B847" s="42" t="s">
        <v>118</v>
      </c>
      <c r="I847" s="72" t="s">
        <v>118</v>
      </c>
      <c r="P847" s="72">
        <v>0</v>
      </c>
      <c r="Q847" s="72">
        <v>0</v>
      </c>
      <c r="R847" s="72" t="s">
        <v>118</v>
      </c>
      <c r="S847" s="72">
        <v>0</v>
      </c>
      <c r="T847" s="47">
        <v>0</v>
      </c>
      <c r="U847" s="72">
        <v>0</v>
      </c>
      <c r="V847" s="72">
        <v>0</v>
      </c>
      <c r="W847" s="72">
        <v>0</v>
      </c>
      <c r="X847" s="72" t="s">
        <v>118</v>
      </c>
    </row>
    <row r="848" spans="2:24" x14ac:dyDescent="0.15">
      <c r="B848" s="42" t="s">
        <v>118</v>
      </c>
      <c r="I848" s="72" t="s">
        <v>118</v>
      </c>
      <c r="P848" s="72">
        <v>0</v>
      </c>
      <c r="Q848" s="72">
        <v>0</v>
      </c>
      <c r="R848" s="72" t="s">
        <v>118</v>
      </c>
      <c r="S848" s="72">
        <v>0</v>
      </c>
      <c r="T848" s="47">
        <v>0</v>
      </c>
      <c r="U848" s="72">
        <v>0</v>
      </c>
      <c r="V848" s="72">
        <v>0</v>
      </c>
      <c r="W848" s="72">
        <v>0</v>
      </c>
      <c r="X848" s="72" t="s">
        <v>118</v>
      </c>
    </row>
    <row r="849" spans="2:24" x14ac:dyDescent="0.15">
      <c r="B849" s="42" t="s">
        <v>118</v>
      </c>
      <c r="I849" s="72" t="s">
        <v>118</v>
      </c>
      <c r="P849" s="72">
        <v>0</v>
      </c>
      <c r="Q849" s="72">
        <v>0</v>
      </c>
      <c r="R849" s="72" t="s">
        <v>118</v>
      </c>
      <c r="S849" s="72">
        <v>0</v>
      </c>
      <c r="T849" s="47">
        <v>0</v>
      </c>
      <c r="U849" s="72">
        <v>0</v>
      </c>
      <c r="V849" s="72">
        <v>0</v>
      </c>
      <c r="W849" s="72">
        <v>0</v>
      </c>
      <c r="X849" s="72" t="s">
        <v>118</v>
      </c>
    </row>
    <row r="850" spans="2:24" x14ac:dyDescent="0.15">
      <c r="B850" s="42" t="s">
        <v>118</v>
      </c>
      <c r="I850" s="72" t="s">
        <v>118</v>
      </c>
      <c r="P850" s="72">
        <v>0</v>
      </c>
      <c r="Q850" s="72">
        <v>0</v>
      </c>
      <c r="R850" s="72" t="s">
        <v>118</v>
      </c>
      <c r="S850" s="72">
        <v>0</v>
      </c>
      <c r="T850" s="47">
        <v>0</v>
      </c>
      <c r="U850" s="72">
        <v>0</v>
      </c>
      <c r="V850" s="72">
        <v>0</v>
      </c>
      <c r="W850" s="72">
        <v>0</v>
      </c>
      <c r="X850" s="72" t="s">
        <v>118</v>
      </c>
    </row>
    <row r="851" spans="2:24" x14ac:dyDescent="0.15">
      <c r="B851" s="42" t="s">
        <v>118</v>
      </c>
      <c r="I851" s="72" t="s">
        <v>118</v>
      </c>
      <c r="P851" s="72">
        <v>0</v>
      </c>
      <c r="Q851" s="72">
        <v>0</v>
      </c>
      <c r="R851" s="72" t="s">
        <v>118</v>
      </c>
      <c r="S851" s="72">
        <v>0</v>
      </c>
      <c r="T851" s="47">
        <v>0</v>
      </c>
      <c r="U851" s="72">
        <v>0</v>
      </c>
      <c r="V851" s="72">
        <v>0</v>
      </c>
      <c r="W851" s="72">
        <v>0</v>
      </c>
      <c r="X851" s="72" t="s">
        <v>118</v>
      </c>
    </row>
    <row r="852" spans="2:24" x14ac:dyDescent="0.15">
      <c r="B852" s="42" t="s">
        <v>118</v>
      </c>
      <c r="I852" s="72" t="s">
        <v>118</v>
      </c>
      <c r="P852" s="72">
        <v>0</v>
      </c>
      <c r="Q852" s="72">
        <v>0</v>
      </c>
      <c r="R852" s="72" t="s">
        <v>118</v>
      </c>
      <c r="S852" s="72">
        <v>0</v>
      </c>
      <c r="T852" s="47">
        <v>0</v>
      </c>
      <c r="U852" s="72">
        <v>0</v>
      </c>
      <c r="V852" s="72">
        <v>0</v>
      </c>
      <c r="W852" s="72">
        <v>0</v>
      </c>
      <c r="X852" s="72" t="s">
        <v>118</v>
      </c>
    </row>
    <row r="853" spans="2:24" x14ac:dyDescent="0.15">
      <c r="B853" s="42" t="s">
        <v>118</v>
      </c>
      <c r="I853" s="72" t="s">
        <v>118</v>
      </c>
      <c r="P853" s="72">
        <v>0</v>
      </c>
      <c r="Q853" s="72">
        <v>0</v>
      </c>
      <c r="R853" s="72" t="s">
        <v>118</v>
      </c>
      <c r="S853" s="72">
        <v>0</v>
      </c>
      <c r="T853" s="47">
        <v>0</v>
      </c>
      <c r="U853" s="72">
        <v>0</v>
      </c>
      <c r="V853" s="72">
        <v>0</v>
      </c>
      <c r="W853" s="72">
        <v>0</v>
      </c>
      <c r="X853" s="72" t="s">
        <v>118</v>
      </c>
    </row>
    <row r="854" spans="2:24" x14ac:dyDescent="0.15">
      <c r="B854" s="42" t="s">
        <v>118</v>
      </c>
      <c r="I854" s="72" t="s">
        <v>118</v>
      </c>
      <c r="P854" s="72">
        <v>0</v>
      </c>
      <c r="Q854" s="72">
        <v>0</v>
      </c>
      <c r="R854" s="72" t="s">
        <v>118</v>
      </c>
      <c r="S854" s="72">
        <v>0</v>
      </c>
      <c r="T854" s="47">
        <v>0</v>
      </c>
      <c r="U854" s="72">
        <v>0</v>
      </c>
      <c r="V854" s="72">
        <v>0</v>
      </c>
      <c r="W854" s="72">
        <v>0</v>
      </c>
      <c r="X854" s="72" t="s">
        <v>118</v>
      </c>
    </row>
    <row r="855" spans="2:24" x14ac:dyDescent="0.15">
      <c r="B855" s="42" t="s">
        <v>118</v>
      </c>
      <c r="I855" s="72" t="s">
        <v>118</v>
      </c>
      <c r="P855" s="72">
        <v>0</v>
      </c>
      <c r="Q855" s="72">
        <v>0</v>
      </c>
      <c r="R855" s="72" t="s">
        <v>118</v>
      </c>
      <c r="S855" s="72">
        <v>0</v>
      </c>
      <c r="T855" s="47">
        <v>0</v>
      </c>
      <c r="U855" s="72">
        <v>0</v>
      </c>
      <c r="V855" s="72">
        <v>0</v>
      </c>
      <c r="W855" s="72">
        <v>0</v>
      </c>
      <c r="X855" s="72" t="s">
        <v>118</v>
      </c>
    </row>
    <row r="856" spans="2:24" x14ac:dyDescent="0.15">
      <c r="B856" s="42" t="s">
        <v>118</v>
      </c>
      <c r="I856" s="72" t="s">
        <v>118</v>
      </c>
      <c r="P856" s="72">
        <v>0</v>
      </c>
      <c r="Q856" s="72">
        <v>0</v>
      </c>
      <c r="R856" s="72" t="s">
        <v>118</v>
      </c>
      <c r="S856" s="72">
        <v>0</v>
      </c>
      <c r="T856" s="47">
        <v>0</v>
      </c>
      <c r="U856" s="72">
        <v>0</v>
      </c>
      <c r="V856" s="72">
        <v>0</v>
      </c>
      <c r="W856" s="72">
        <v>0</v>
      </c>
      <c r="X856" s="72" t="s">
        <v>118</v>
      </c>
    </row>
    <row r="857" spans="2:24" x14ac:dyDescent="0.15">
      <c r="B857" s="42" t="s">
        <v>118</v>
      </c>
      <c r="I857" s="72" t="s">
        <v>118</v>
      </c>
      <c r="P857" s="72">
        <v>0</v>
      </c>
      <c r="Q857" s="72">
        <v>0</v>
      </c>
      <c r="R857" s="72" t="s">
        <v>118</v>
      </c>
      <c r="S857" s="72">
        <v>0</v>
      </c>
      <c r="T857" s="47">
        <v>0</v>
      </c>
      <c r="U857" s="72">
        <v>0</v>
      </c>
      <c r="V857" s="72">
        <v>0</v>
      </c>
      <c r="W857" s="72">
        <v>0</v>
      </c>
      <c r="X857" s="72" t="s">
        <v>118</v>
      </c>
    </row>
    <row r="858" spans="2:24" x14ac:dyDescent="0.15">
      <c r="B858" s="42" t="s">
        <v>118</v>
      </c>
      <c r="I858" s="72" t="s">
        <v>118</v>
      </c>
      <c r="P858" s="72">
        <v>0</v>
      </c>
      <c r="Q858" s="72">
        <v>0</v>
      </c>
      <c r="R858" s="72" t="s">
        <v>118</v>
      </c>
      <c r="S858" s="72">
        <v>0</v>
      </c>
      <c r="T858" s="47">
        <v>0</v>
      </c>
      <c r="U858" s="72">
        <v>0</v>
      </c>
      <c r="V858" s="72">
        <v>0</v>
      </c>
      <c r="W858" s="72">
        <v>0</v>
      </c>
      <c r="X858" s="72" t="s">
        <v>118</v>
      </c>
    </row>
    <row r="859" spans="2:24" x14ac:dyDescent="0.15">
      <c r="B859" s="42" t="s">
        <v>118</v>
      </c>
      <c r="I859" s="72" t="s">
        <v>118</v>
      </c>
      <c r="P859" s="72">
        <v>0</v>
      </c>
      <c r="Q859" s="72">
        <v>0</v>
      </c>
      <c r="R859" s="72" t="s">
        <v>118</v>
      </c>
      <c r="S859" s="72">
        <v>0</v>
      </c>
      <c r="T859" s="47">
        <v>0</v>
      </c>
      <c r="U859" s="72">
        <v>0</v>
      </c>
      <c r="V859" s="72">
        <v>0</v>
      </c>
      <c r="W859" s="72">
        <v>0</v>
      </c>
      <c r="X859" s="72" t="s">
        <v>118</v>
      </c>
    </row>
    <row r="860" spans="2:24" x14ac:dyDescent="0.15">
      <c r="B860" s="42" t="s">
        <v>118</v>
      </c>
      <c r="I860" s="72" t="s">
        <v>118</v>
      </c>
      <c r="P860" s="72">
        <v>0</v>
      </c>
      <c r="Q860" s="72">
        <v>0</v>
      </c>
      <c r="R860" s="72" t="s">
        <v>118</v>
      </c>
      <c r="S860" s="72">
        <v>0</v>
      </c>
      <c r="T860" s="47">
        <v>0</v>
      </c>
      <c r="U860" s="72">
        <v>0</v>
      </c>
      <c r="V860" s="72">
        <v>0</v>
      </c>
      <c r="W860" s="72">
        <v>0</v>
      </c>
      <c r="X860" s="72" t="s">
        <v>118</v>
      </c>
    </row>
    <row r="861" spans="2:24" x14ac:dyDescent="0.15">
      <c r="B861" s="42" t="s">
        <v>118</v>
      </c>
      <c r="I861" s="72" t="s">
        <v>118</v>
      </c>
      <c r="P861" s="72">
        <v>0</v>
      </c>
      <c r="Q861" s="72">
        <v>0</v>
      </c>
      <c r="R861" s="72" t="s">
        <v>118</v>
      </c>
      <c r="S861" s="72">
        <v>0</v>
      </c>
      <c r="T861" s="47">
        <v>0</v>
      </c>
      <c r="U861" s="72">
        <v>0</v>
      </c>
      <c r="V861" s="72">
        <v>0</v>
      </c>
      <c r="W861" s="72">
        <v>0</v>
      </c>
      <c r="X861" s="72" t="s">
        <v>118</v>
      </c>
    </row>
    <row r="862" spans="2:24" x14ac:dyDescent="0.15">
      <c r="B862" s="42" t="s">
        <v>118</v>
      </c>
      <c r="I862" s="72" t="s">
        <v>118</v>
      </c>
      <c r="P862" s="72">
        <v>0</v>
      </c>
      <c r="Q862" s="72">
        <v>0</v>
      </c>
      <c r="R862" s="72" t="s">
        <v>118</v>
      </c>
      <c r="S862" s="72">
        <v>0</v>
      </c>
      <c r="T862" s="47">
        <v>0</v>
      </c>
      <c r="U862" s="72">
        <v>0</v>
      </c>
      <c r="V862" s="72">
        <v>0</v>
      </c>
      <c r="W862" s="72">
        <v>0</v>
      </c>
      <c r="X862" s="72" t="s">
        <v>118</v>
      </c>
    </row>
    <row r="863" spans="2:24" x14ac:dyDescent="0.15">
      <c r="B863" s="42" t="s">
        <v>118</v>
      </c>
      <c r="I863" s="72" t="s">
        <v>118</v>
      </c>
      <c r="P863" s="72">
        <v>0</v>
      </c>
      <c r="Q863" s="72">
        <v>0</v>
      </c>
      <c r="R863" s="72" t="s">
        <v>118</v>
      </c>
      <c r="S863" s="72">
        <v>0</v>
      </c>
      <c r="T863" s="47">
        <v>0</v>
      </c>
      <c r="U863" s="72">
        <v>0</v>
      </c>
      <c r="V863" s="72">
        <v>0</v>
      </c>
      <c r="W863" s="72">
        <v>0</v>
      </c>
      <c r="X863" s="72" t="s">
        <v>118</v>
      </c>
    </row>
    <row r="864" spans="2:24" x14ac:dyDescent="0.15">
      <c r="B864" s="42" t="s">
        <v>118</v>
      </c>
      <c r="I864" s="72" t="s">
        <v>118</v>
      </c>
      <c r="P864" s="72">
        <v>0</v>
      </c>
      <c r="Q864" s="72">
        <v>0</v>
      </c>
      <c r="R864" s="72" t="s">
        <v>118</v>
      </c>
      <c r="S864" s="72">
        <v>0</v>
      </c>
      <c r="T864" s="47">
        <v>0</v>
      </c>
      <c r="U864" s="72">
        <v>0</v>
      </c>
      <c r="V864" s="72">
        <v>0</v>
      </c>
      <c r="W864" s="72">
        <v>0</v>
      </c>
      <c r="X864" s="72" t="s">
        <v>118</v>
      </c>
    </row>
    <row r="865" spans="2:24" x14ac:dyDescent="0.15">
      <c r="B865" s="42" t="s">
        <v>118</v>
      </c>
      <c r="I865" s="72" t="s">
        <v>118</v>
      </c>
      <c r="P865" s="72">
        <v>0</v>
      </c>
      <c r="Q865" s="72">
        <v>0</v>
      </c>
      <c r="R865" s="72" t="s">
        <v>118</v>
      </c>
      <c r="S865" s="72">
        <v>0</v>
      </c>
      <c r="T865" s="47">
        <v>0</v>
      </c>
      <c r="U865" s="72">
        <v>0</v>
      </c>
      <c r="V865" s="72">
        <v>0</v>
      </c>
      <c r="W865" s="72">
        <v>0</v>
      </c>
      <c r="X865" s="72" t="s">
        <v>118</v>
      </c>
    </row>
    <row r="866" spans="2:24" x14ac:dyDescent="0.15">
      <c r="B866" s="42" t="s">
        <v>118</v>
      </c>
      <c r="I866" s="72" t="s">
        <v>118</v>
      </c>
      <c r="P866" s="72">
        <v>0</v>
      </c>
      <c r="Q866" s="72">
        <v>0</v>
      </c>
      <c r="R866" s="72" t="s">
        <v>118</v>
      </c>
      <c r="S866" s="72">
        <v>0</v>
      </c>
      <c r="T866" s="47">
        <v>0</v>
      </c>
      <c r="U866" s="72">
        <v>0</v>
      </c>
      <c r="V866" s="72">
        <v>0</v>
      </c>
      <c r="W866" s="72">
        <v>0</v>
      </c>
      <c r="X866" s="72" t="s">
        <v>118</v>
      </c>
    </row>
    <row r="867" spans="2:24" x14ac:dyDescent="0.15">
      <c r="B867" s="42" t="s">
        <v>118</v>
      </c>
      <c r="I867" s="72" t="s">
        <v>118</v>
      </c>
      <c r="P867" s="72">
        <v>0</v>
      </c>
      <c r="Q867" s="72">
        <v>0</v>
      </c>
      <c r="R867" s="72" t="s">
        <v>118</v>
      </c>
      <c r="S867" s="72">
        <v>0</v>
      </c>
      <c r="T867" s="47">
        <v>0</v>
      </c>
      <c r="U867" s="72">
        <v>0</v>
      </c>
      <c r="V867" s="72">
        <v>0</v>
      </c>
      <c r="W867" s="72">
        <v>0</v>
      </c>
      <c r="X867" s="72" t="s">
        <v>118</v>
      </c>
    </row>
    <row r="868" spans="2:24" x14ac:dyDescent="0.15">
      <c r="B868" s="42" t="s">
        <v>118</v>
      </c>
      <c r="I868" s="72" t="s">
        <v>118</v>
      </c>
      <c r="P868" s="72">
        <v>0</v>
      </c>
      <c r="Q868" s="72">
        <v>0</v>
      </c>
      <c r="R868" s="72" t="s">
        <v>118</v>
      </c>
      <c r="S868" s="72">
        <v>0</v>
      </c>
      <c r="T868" s="47">
        <v>0</v>
      </c>
      <c r="U868" s="72">
        <v>0</v>
      </c>
      <c r="V868" s="72">
        <v>0</v>
      </c>
      <c r="W868" s="72">
        <v>0</v>
      </c>
      <c r="X868" s="72" t="s">
        <v>118</v>
      </c>
    </row>
    <row r="869" spans="2:24" x14ac:dyDescent="0.15">
      <c r="B869" s="42" t="s">
        <v>118</v>
      </c>
      <c r="I869" s="72" t="s">
        <v>118</v>
      </c>
      <c r="P869" s="72">
        <v>0</v>
      </c>
      <c r="Q869" s="72">
        <v>0</v>
      </c>
      <c r="R869" s="72" t="s">
        <v>118</v>
      </c>
      <c r="S869" s="72">
        <v>0</v>
      </c>
      <c r="T869" s="47">
        <v>0</v>
      </c>
      <c r="U869" s="72">
        <v>0</v>
      </c>
      <c r="V869" s="72">
        <v>0</v>
      </c>
      <c r="W869" s="72">
        <v>0</v>
      </c>
      <c r="X869" s="72" t="s">
        <v>118</v>
      </c>
    </row>
    <row r="870" spans="2:24" x14ac:dyDescent="0.15">
      <c r="B870" s="42" t="s">
        <v>118</v>
      </c>
      <c r="I870" s="72" t="s">
        <v>118</v>
      </c>
      <c r="P870" s="72">
        <v>0</v>
      </c>
      <c r="Q870" s="72">
        <v>0</v>
      </c>
      <c r="R870" s="72" t="s">
        <v>118</v>
      </c>
      <c r="S870" s="72">
        <v>0</v>
      </c>
      <c r="T870" s="47">
        <v>0</v>
      </c>
      <c r="U870" s="72">
        <v>0</v>
      </c>
      <c r="V870" s="72">
        <v>0</v>
      </c>
      <c r="W870" s="72">
        <v>0</v>
      </c>
      <c r="X870" s="72" t="s">
        <v>118</v>
      </c>
    </row>
    <row r="871" spans="2:24" x14ac:dyDescent="0.15">
      <c r="B871" s="42" t="s">
        <v>118</v>
      </c>
      <c r="I871" s="72" t="s">
        <v>118</v>
      </c>
      <c r="P871" s="72">
        <v>0</v>
      </c>
      <c r="Q871" s="72">
        <v>0</v>
      </c>
      <c r="R871" s="72" t="s">
        <v>118</v>
      </c>
      <c r="S871" s="72">
        <v>0</v>
      </c>
      <c r="T871" s="47">
        <v>0</v>
      </c>
      <c r="U871" s="72">
        <v>0</v>
      </c>
      <c r="V871" s="72">
        <v>0</v>
      </c>
      <c r="W871" s="72">
        <v>0</v>
      </c>
      <c r="X871" s="72" t="s">
        <v>118</v>
      </c>
    </row>
    <row r="872" spans="2:24" x14ac:dyDescent="0.15">
      <c r="B872" s="42" t="s">
        <v>118</v>
      </c>
      <c r="I872" s="72" t="s">
        <v>118</v>
      </c>
      <c r="P872" s="72">
        <v>0</v>
      </c>
      <c r="Q872" s="72">
        <v>0</v>
      </c>
      <c r="R872" s="72" t="s">
        <v>118</v>
      </c>
      <c r="S872" s="72">
        <v>0</v>
      </c>
      <c r="T872" s="47">
        <v>0</v>
      </c>
      <c r="U872" s="72">
        <v>0</v>
      </c>
      <c r="V872" s="72">
        <v>0</v>
      </c>
      <c r="W872" s="72">
        <v>0</v>
      </c>
      <c r="X872" s="72" t="s">
        <v>118</v>
      </c>
    </row>
    <row r="873" spans="2:24" x14ac:dyDescent="0.15">
      <c r="B873" s="42" t="s">
        <v>118</v>
      </c>
      <c r="I873" s="72" t="s">
        <v>118</v>
      </c>
      <c r="P873" s="72">
        <v>0</v>
      </c>
      <c r="Q873" s="72">
        <v>0</v>
      </c>
      <c r="R873" s="72" t="s">
        <v>118</v>
      </c>
      <c r="S873" s="72">
        <v>0</v>
      </c>
      <c r="T873" s="47">
        <v>0</v>
      </c>
      <c r="U873" s="72">
        <v>0</v>
      </c>
      <c r="V873" s="72">
        <v>0</v>
      </c>
      <c r="W873" s="72">
        <v>0</v>
      </c>
      <c r="X873" s="72" t="s">
        <v>118</v>
      </c>
    </row>
    <row r="874" spans="2:24" x14ac:dyDescent="0.15">
      <c r="B874" s="42" t="s">
        <v>118</v>
      </c>
      <c r="I874" s="72" t="s">
        <v>118</v>
      </c>
      <c r="P874" s="72">
        <v>0</v>
      </c>
      <c r="Q874" s="72">
        <v>0</v>
      </c>
      <c r="R874" s="72" t="s">
        <v>118</v>
      </c>
      <c r="S874" s="72">
        <v>0</v>
      </c>
      <c r="T874" s="47">
        <v>0</v>
      </c>
      <c r="U874" s="72">
        <v>0</v>
      </c>
      <c r="V874" s="72">
        <v>0</v>
      </c>
      <c r="W874" s="72">
        <v>0</v>
      </c>
      <c r="X874" s="72" t="s">
        <v>118</v>
      </c>
    </row>
    <row r="875" spans="2:24" x14ac:dyDescent="0.15">
      <c r="B875" s="42" t="s">
        <v>118</v>
      </c>
      <c r="I875" s="72" t="s">
        <v>118</v>
      </c>
      <c r="P875" s="72">
        <v>0</v>
      </c>
      <c r="Q875" s="72">
        <v>0</v>
      </c>
      <c r="R875" s="72" t="s">
        <v>118</v>
      </c>
      <c r="S875" s="72">
        <v>0</v>
      </c>
      <c r="T875" s="47">
        <v>0</v>
      </c>
      <c r="U875" s="72">
        <v>0</v>
      </c>
      <c r="V875" s="72">
        <v>0</v>
      </c>
      <c r="W875" s="72">
        <v>0</v>
      </c>
      <c r="X875" s="72" t="s">
        <v>118</v>
      </c>
    </row>
    <row r="876" spans="2:24" x14ac:dyDescent="0.15">
      <c r="B876" s="42" t="s">
        <v>118</v>
      </c>
      <c r="I876" s="72" t="s">
        <v>118</v>
      </c>
      <c r="P876" s="72">
        <v>0</v>
      </c>
      <c r="Q876" s="72">
        <v>0</v>
      </c>
      <c r="R876" s="72" t="s">
        <v>118</v>
      </c>
      <c r="S876" s="72">
        <v>0</v>
      </c>
      <c r="T876" s="47">
        <v>0</v>
      </c>
      <c r="U876" s="72">
        <v>0</v>
      </c>
      <c r="V876" s="72">
        <v>0</v>
      </c>
      <c r="W876" s="72">
        <v>0</v>
      </c>
      <c r="X876" s="72" t="s">
        <v>118</v>
      </c>
    </row>
    <row r="877" spans="2:24" x14ac:dyDescent="0.15">
      <c r="B877" s="42" t="s">
        <v>118</v>
      </c>
      <c r="I877" s="72" t="s">
        <v>118</v>
      </c>
      <c r="P877" s="72">
        <v>0</v>
      </c>
      <c r="Q877" s="72">
        <v>0</v>
      </c>
      <c r="R877" s="72" t="s">
        <v>118</v>
      </c>
      <c r="S877" s="72">
        <v>0</v>
      </c>
      <c r="T877" s="47">
        <v>0</v>
      </c>
      <c r="U877" s="72">
        <v>0</v>
      </c>
      <c r="V877" s="72">
        <v>0</v>
      </c>
      <c r="W877" s="72">
        <v>0</v>
      </c>
      <c r="X877" s="72" t="s">
        <v>118</v>
      </c>
    </row>
    <row r="878" spans="2:24" x14ac:dyDescent="0.15">
      <c r="B878" s="42" t="s">
        <v>118</v>
      </c>
      <c r="I878" s="72" t="s">
        <v>118</v>
      </c>
      <c r="P878" s="72">
        <v>0</v>
      </c>
      <c r="Q878" s="72">
        <v>0</v>
      </c>
      <c r="R878" s="72" t="s">
        <v>118</v>
      </c>
      <c r="S878" s="72">
        <v>0</v>
      </c>
      <c r="T878" s="47">
        <v>0</v>
      </c>
      <c r="U878" s="72">
        <v>0</v>
      </c>
      <c r="V878" s="72">
        <v>0</v>
      </c>
      <c r="W878" s="72">
        <v>0</v>
      </c>
      <c r="X878" s="72" t="s">
        <v>118</v>
      </c>
    </row>
    <row r="879" spans="2:24" x14ac:dyDescent="0.15">
      <c r="B879" s="42" t="s">
        <v>118</v>
      </c>
      <c r="I879" s="72" t="s">
        <v>118</v>
      </c>
      <c r="P879" s="72">
        <v>0</v>
      </c>
      <c r="Q879" s="72">
        <v>0</v>
      </c>
      <c r="R879" s="72" t="s">
        <v>118</v>
      </c>
      <c r="S879" s="72">
        <v>0</v>
      </c>
      <c r="T879" s="47">
        <v>0</v>
      </c>
      <c r="U879" s="72">
        <v>0</v>
      </c>
      <c r="V879" s="72">
        <v>0</v>
      </c>
      <c r="W879" s="72">
        <v>0</v>
      </c>
      <c r="X879" s="72" t="s">
        <v>118</v>
      </c>
    </row>
    <row r="880" spans="2:24" x14ac:dyDescent="0.15">
      <c r="B880" s="42" t="s">
        <v>118</v>
      </c>
      <c r="I880" s="72" t="s">
        <v>118</v>
      </c>
      <c r="P880" s="72">
        <v>0</v>
      </c>
      <c r="Q880" s="72">
        <v>0</v>
      </c>
      <c r="R880" s="72" t="s">
        <v>118</v>
      </c>
      <c r="S880" s="72">
        <v>0</v>
      </c>
      <c r="T880" s="47">
        <v>0</v>
      </c>
      <c r="U880" s="72">
        <v>0</v>
      </c>
      <c r="V880" s="72">
        <v>0</v>
      </c>
      <c r="W880" s="72">
        <v>0</v>
      </c>
      <c r="X880" s="72" t="s">
        <v>118</v>
      </c>
    </row>
    <row r="881" spans="2:24" x14ac:dyDescent="0.15">
      <c r="B881" s="42" t="s">
        <v>118</v>
      </c>
      <c r="I881" s="72" t="s">
        <v>118</v>
      </c>
      <c r="P881" s="72">
        <v>0</v>
      </c>
      <c r="Q881" s="72">
        <v>0</v>
      </c>
      <c r="R881" s="72" t="s">
        <v>118</v>
      </c>
      <c r="S881" s="72">
        <v>0</v>
      </c>
      <c r="T881" s="47">
        <v>0</v>
      </c>
      <c r="U881" s="72">
        <v>0</v>
      </c>
      <c r="V881" s="72">
        <v>0</v>
      </c>
      <c r="W881" s="72">
        <v>0</v>
      </c>
      <c r="X881" s="72" t="s">
        <v>118</v>
      </c>
    </row>
    <row r="882" spans="2:24" x14ac:dyDescent="0.15">
      <c r="B882" s="42" t="s">
        <v>118</v>
      </c>
      <c r="I882" s="72" t="s">
        <v>118</v>
      </c>
      <c r="P882" s="72">
        <v>0</v>
      </c>
      <c r="Q882" s="72">
        <v>0</v>
      </c>
      <c r="R882" s="72" t="s">
        <v>118</v>
      </c>
      <c r="S882" s="72">
        <v>0</v>
      </c>
      <c r="T882" s="47">
        <v>0</v>
      </c>
      <c r="U882" s="72">
        <v>0</v>
      </c>
      <c r="V882" s="72">
        <v>0</v>
      </c>
      <c r="W882" s="72">
        <v>0</v>
      </c>
      <c r="X882" s="72" t="s">
        <v>118</v>
      </c>
    </row>
    <row r="883" spans="2:24" x14ac:dyDescent="0.15">
      <c r="B883" s="42" t="s">
        <v>118</v>
      </c>
      <c r="I883" s="72" t="s">
        <v>118</v>
      </c>
      <c r="P883" s="72">
        <v>0</v>
      </c>
      <c r="Q883" s="72">
        <v>0</v>
      </c>
      <c r="R883" s="72" t="s">
        <v>118</v>
      </c>
      <c r="S883" s="72">
        <v>0</v>
      </c>
      <c r="T883" s="47">
        <v>0</v>
      </c>
      <c r="U883" s="72">
        <v>0</v>
      </c>
      <c r="V883" s="72">
        <v>0</v>
      </c>
      <c r="W883" s="72">
        <v>0</v>
      </c>
      <c r="X883" s="72" t="s">
        <v>118</v>
      </c>
    </row>
    <row r="884" spans="2:24" x14ac:dyDescent="0.15">
      <c r="B884" s="42" t="s">
        <v>118</v>
      </c>
      <c r="I884" s="72" t="s">
        <v>118</v>
      </c>
      <c r="P884" s="72">
        <v>0</v>
      </c>
      <c r="Q884" s="72">
        <v>0</v>
      </c>
      <c r="R884" s="72" t="s">
        <v>118</v>
      </c>
      <c r="S884" s="72">
        <v>0</v>
      </c>
      <c r="T884" s="47">
        <v>0</v>
      </c>
      <c r="U884" s="72">
        <v>0</v>
      </c>
      <c r="V884" s="72">
        <v>0</v>
      </c>
      <c r="W884" s="72">
        <v>0</v>
      </c>
      <c r="X884" s="72" t="s">
        <v>118</v>
      </c>
    </row>
    <row r="885" spans="2:24" x14ac:dyDescent="0.15">
      <c r="B885" s="42" t="s">
        <v>118</v>
      </c>
      <c r="I885" s="72" t="s">
        <v>118</v>
      </c>
      <c r="P885" s="72">
        <v>0</v>
      </c>
      <c r="Q885" s="72">
        <v>0</v>
      </c>
      <c r="R885" s="72" t="s">
        <v>118</v>
      </c>
      <c r="S885" s="72">
        <v>0</v>
      </c>
      <c r="T885" s="47">
        <v>0</v>
      </c>
      <c r="U885" s="72">
        <v>0</v>
      </c>
      <c r="V885" s="72">
        <v>0</v>
      </c>
      <c r="W885" s="72">
        <v>0</v>
      </c>
      <c r="X885" s="72" t="s">
        <v>118</v>
      </c>
    </row>
    <row r="886" spans="2:24" x14ac:dyDescent="0.15">
      <c r="B886" s="42" t="s">
        <v>118</v>
      </c>
      <c r="I886" s="72" t="s">
        <v>118</v>
      </c>
      <c r="P886" s="72">
        <v>0</v>
      </c>
      <c r="Q886" s="72">
        <v>0</v>
      </c>
      <c r="R886" s="72" t="s">
        <v>118</v>
      </c>
      <c r="S886" s="72">
        <v>0</v>
      </c>
      <c r="T886" s="47">
        <v>0</v>
      </c>
      <c r="U886" s="72">
        <v>0</v>
      </c>
      <c r="V886" s="72">
        <v>0</v>
      </c>
      <c r="W886" s="72">
        <v>0</v>
      </c>
      <c r="X886" s="72" t="s">
        <v>118</v>
      </c>
    </row>
    <row r="887" spans="2:24" x14ac:dyDescent="0.15">
      <c r="B887" s="42" t="s">
        <v>118</v>
      </c>
      <c r="I887" s="72" t="s">
        <v>118</v>
      </c>
      <c r="P887" s="72">
        <v>0</v>
      </c>
      <c r="Q887" s="72">
        <v>0</v>
      </c>
      <c r="R887" s="72" t="s">
        <v>118</v>
      </c>
      <c r="S887" s="72">
        <v>0</v>
      </c>
      <c r="T887" s="47">
        <v>0</v>
      </c>
      <c r="U887" s="72">
        <v>0</v>
      </c>
      <c r="V887" s="72">
        <v>0</v>
      </c>
      <c r="W887" s="72">
        <v>0</v>
      </c>
      <c r="X887" s="72" t="s">
        <v>118</v>
      </c>
    </row>
    <row r="888" spans="2:24" x14ac:dyDescent="0.15">
      <c r="B888" s="42" t="s">
        <v>118</v>
      </c>
      <c r="I888" s="72" t="s">
        <v>118</v>
      </c>
      <c r="P888" s="72">
        <v>0</v>
      </c>
      <c r="Q888" s="72">
        <v>0</v>
      </c>
      <c r="R888" s="72" t="s">
        <v>118</v>
      </c>
      <c r="S888" s="72">
        <v>0</v>
      </c>
      <c r="T888" s="47">
        <v>0</v>
      </c>
      <c r="U888" s="72">
        <v>0</v>
      </c>
      <c r="V888" s="72">
        <v>0</v>
      </c>
      <c r="W888" s="72">
        <v>0</v>
      </c>
      <c r="X888" s="72" t="s">
        <v>118</v>
      </c>
    </row>
    <row r="889" spans="2:24" x14ac:dyDescent="0.15">
      <c r="B889" s="42" t="s">
        <v>118</v>
      </c>
      <c r="I889" s="72" t="s">
        <v>118</v>
      </c>
      <c r="P889" s="72">
        <v>0</v>
      </c>
      <c r="Q889" s="72">
        <v>0</v>
      </c>
      <c r="R889" s="72" t="s">
        <v>118</v>
      </c>
      <c r="S889" s="72">
        <v>0</v>
      </c>
      <c r="T889" s="47">
        <v>0</v>
      </c>
      <c r="U889" s="72">
        <v>0</v>
      </c>
      <c r="V889" s="72">
        <v>0</v>
      </c>
      <c r="W889" s="72">
        <v>0</v>
      </c>
      <c r="X889" s="72" t="s">
        <v>118</v>
      </c>
    </row>
    <row r="890" spans="2:24" x14ac:dyDescent="0.15">
      <c r="B890" s="42" t="s">
        <v>118</v>
      </c>
      <c r="I890" s="72" t="s">
        <v>118</v>
      </c>
      <c r="P890" s="72">
        <v>0</v>
      </c>
      <c r="Q890" s="72">
        <v>0</v>
      </c>
      <c r="R890" s="72" t="s">
        <v>118</v>
      </c>
      <c r="S890" s="72">
        <v>0</v>
      </c>
      <c r="T890" s="47">
        <v>0</v>
      </c>
      <c r="U890" s="72">
        <v>0</v>
      </c>
      <c r="V890" s="72">
        <v>0</v>
      </c>
      <c r="W890" s="72">
        <v>0</v>
      </c>
      <c r="X890" s="72" t="s">
        <v>118</v>
      </c>
    </row>
    <row r="891" spans="2:24" x14ac:dyDescent="0.15">
      <c r="B891" s="42" t="s">
        <v>118</v>
      </c>
      <c r="I891" s="72" t="s">
        <v>118</v>
      </c>
      <c r="P891" s="72">
        <v>0</v>
      </c>
      <c r="Q891" s="72">
        <v>0</v>
      </c>
      <c r="R891" s="72" t="s">
        <v>118</v>
      </c>
      <c r="S891" s="72">
        <v>0</v>
      </c>
      <c r="T891" s="47">
        <v>0</v>
      </c>
      <c r="U891" s="72">
        <v>0</v>
      </c>
      <c r="V891" s="72">
        <v>0</v>
      </c>
      <c r="W891" s="72">
        <v>0</v>
      </c>
      <c r="X891" s="72" t="s">
        <v>118</v>
      </c>
    </row>
    <row r="892" spans="2:24" x14ac:dyDescent="0.15">
      <c r="B892" s="42" t="s">
        <v>118</v>
      </c>
      <c r="I892" s="72" t="s">
        <v>118</v>
      </c>
      <c r="P892" s="72">
        <v>0</v>
      </c>
      <c r="Q892" s="72">
        <v>0</v>
      </c>
      <c r="R892" s="72" t="s">
        <v>118</v>
      </c>
      <c r="S892" s="72">
        <v>0</v>
      </c>
      <c r="T892" s="47">
        <v>0</v>
      </c>
      <c r="U892" s="72">
        <v>0</v>
      </c>
      <c r="V892" s="72">
        <v>0</v>
      </c>
      <c r="W892" s="72">
        <v>0</v>
      </c>
      <c r="X892" s="72" t="s">
        <v>118</v>
      </c>
    </row>
    <row r="893" spans="2:24" x14ac:dyDescent="0.15">
      <c r="B893" s="42" t="s">
        <v>118</v>
      </c>
      <c r="I893" s="72" t="s">
        <v>118</v>
      </c>
      <c r="P893" s="72">
        <v>0</v>
      </c>
      <c r="Q893" s="72">
        <v>0</v>
      </c>
      <c r="R893" s="72" t="s">
        <v>118</v>
      </c>
      <c r="S893" s="72">
        <v>0</v>
      </c>
      <c r="T893" s="47">
        <v>0</v>
      </c>
      <c r="U893" s="72">
        <v>0</v>
      </c>
      <c r="V893" s="72">
        <v>0</v>
      </c>
      <c r="W893" s="72">
        <v>0</v>
      </c>
      <c r="X893" s="72" t="s">
        <v>118</v>
      </c>
    </row>
    <row r="894" spans="2:24" x14ac:dyDescent="0.15">
      <c r="B894" s="42" t="s">
        <v>118</v>
      </c>
      <c r="I894" s="72" t="s">
        <v>118</v>
      </c>
      <c r="P894" s="72">
        <v>0</v>
      </c>
      <c r="Q894" s="72">
        <v>0</v>
      </c>
      <c r="R894" s="72" t="s">
        <v>118</v>
      </c>
      <c r="S894" s="72">
        <v>0</v>
      </c>
      <c r="T894" s="47">
        <v>0</v>
      </c>
      <c r="U894" s="72">
        <v>0</v>
      </c>
      <c r="V894" s="72">
        <v>0</v>
      </c>
      <c r="W894" s="72">
        <v>0</v>
      </c>
      <c r="X894" s="72" t="s">
        <v>118</v>
      </c>
    </row>
    <row r="895" spans="2:24" x14ac:dyDescent="0.15">
      <c r="B895" s="42" t="s">
        <v>118</v>
      </c>
      <c r="I895" s="72" t="s">
        <v>118</v>
      </c>
      <c r="P895" s="72">
        <v>0</v>
      </c>
      <c r="Q895" s="72">
        <v>0</v>
      </c>
      <c r="R895" s="72" t="s">
        <v>118</v>
      </c>
      <c r="S895" s="72">
        <v>0</v>
      </c>
      <c r="T895" s="47">
        <v>0</v>
      </c>
      <c r="U895" s="72">
        <v>0</v>
      </c>
      <c r="V895" s="72">
        <v>0</v>
      </c>
      <c r="W895" s="72">
        <v>0</v>
      </c>
      <c r="X895" s="72" t="s">
        <v>118</v>
      </c>
    </row>
    <row r="896" spans="2:24" x14ac:dyDescent="0.15">
      <c r="B896" s="42" t="s">
        <v>118</v>
      </c>
      <c r="I896" s="72" t="s">
        <v>118</v>
      </c>
      <c r="P896" s="72">
        <v>0</v>
      </c>
      <c r="Q896" s="72">
        <v>0</v>
      </c>
      <c r="R896" s="72" t="s">
        <v>118</v>
      </c>
      <c r="S896" s="72">
        <v>0</v>
      </c>
      <c r="T896" s="47">
        <v>0</v>
      </c>
      <c r="U896" s="72">
        <v>0</v>
      </c>
      <c r="V896" s="72">
        <v>0</v>
      </c>
      <c r="W896" s="72">
        <v>0</v>
      </c>
      <c r="X896" s="72" t="s">
        <v>118</v>
      </c>
    </row>
    <row r="897" spans="2:24" x14ac:dyDescent="0.15">
      <c r="B897" s="42" t="s">
        <v>118</v>
      </c>
      <c r="I897" s="72" t="s">
        <v>118</v>
      </c>
      <c r="P897" s="72">
        <v>0</v>
      </c>
      <c r="Q897" s="72">
        <v>0</v>
      </c>
      <c r="R897" s="72" t="s">
        <v>118</v>
      </c>
      <c r="S897" s="72">
        <v>0</v>
      </c>
      <c r="T897" s="47">
        <v>0</v>
      </c>
      <c r="U897" s="72">
        <v>0</v>
      </c>
      <c r="V897" s="72">
        <v>0</v>
      </c>
      <c r="W897" s="72">
        <v>0</v>
      </c>
      <c r="X897" s="72" t="s">
        <v>118</v>
      </c>
    </row>
    <row r="898" spans="2:24" x14ac:dyDescent="0.15">
      <c r="B898" s="42" t="s">
        <v>118</v>
      </c>
      <c r="I898" s="72" t="s">
        <v>118</v>
      </c>
      <c r="P898" s="72">
        <v>0</v>
      </c>
      <c r="Q898" s="72">
        <v>0</v>
      </c>
      <c r="R898" s="72" t="s">
        <v>118</v>
      </c>
      <c r="S898" s="72">
        <v>0</v>
      </c>
      <c r="T898" s="47">
        <v>0</v>
      </c>
      <c r="U898" s="72">
        <v>0</v>
      </c>
      <c r="V898" s="72">
        <v>0</v>
      </c>
      <c r="W898" s="72">
        <v>0</v>
      </c>
      <c r="X898" s="72" t="s">
        <v>118</v>
      </c>
    </row>
    <row r="899" spans="2:24" x14ac:dyDescent="0.15">
      <c r="B899" s="42" t="s">
        <v>118</v>
      </c>
      <c r="I899" s="72" t="s">
        <v>118</v>
      </c>
      <c r="P899" s="72">
        <v>0</v>
      </c>
      <c r="Q899" s="72">
        <v>0</v>
      </c>
      <c r="R899" s="72" t="s">
        <v>118</v>
      </c>
      <c r="S899" s="72">
        <v>0</v>
      </c>
      <c r="T899" s="47">
        <v>0</v>
      </c>
      <c r="U899" s="72">
        <v>0</v>
      </c>
      <c r="V899" s="72">
        <v>0</v>
      </c>
      <c r="W899" s="72">
        <v>0</v>
      </c>
      <c r="X899" s="72" t="s">
        <v>118</v>
      </c>
    </row>
    <row r="900" spans="2:24" x14ac:dyDescent="0.15">
      <c r="B900" s="42" t="s">
        <v>118</v>
      </c>
      <c r="I900" s="72" t="s">
        <v>118</v>
      </c>
      <c r="P900" s="72">
        <v>0</v>
      </c>
      <c r="Q900" s="72">
        <v>0</v>
      </c>
      <c r="R900" s="72" t="s">
        <v>118</v>
      </c>
      <c r="S900" s="72">
        <v>0</v>
      </c>
      <c r="T900" s="47">
        <v>0</v>
      </c>
      <c r="U900" s="72">
        <v>0</v>
      </c>
      <c r="V900" s="72">
        <v>0</v>
      </c>
      <c r="W900" s="72">
        <v>0</v>
      </c>
      <c r="X900" s="72" t="s">
        <v>118</v>
      </c>
    </row>
    <row r="901" spans="2:24" x14ac:dyDescent="0.15">
      <c r="B901" s="42" t="s">
        <v>118</v>
      </c>
      <c r="I901" s="72" t="s">
        <v>118</v>
      </c>
      <c r="P901" s="72">
        <v>0</v>
      </c>
      <c r="Q901" s="72">
        <v>0</v>
      </c>
      <c r="R901" s="72" t="s">
        <v>118</v>
      </c>
      <c r="S901" s="72">
        <v>0</v>
      </c>
      <c r="T901" s="47">
        <v>0</v>
      </c>
      <c r="U901" s="72">
        <v>0</v>
      </c>
      <c r="V901" s="72">
        <v>0</v>
      </c>
      <c r="W901" s="72">
        <v>0</v>
      </c>
      <c r="X901" s="72" t="s">
        <v>118</v>
      </c>
    </row>
    <row r="902" spans="2:24" x14ac:dyDescent="0.15">
      <c r="B902" s="42" t="s">
        <v>118</v>
      </c>
      <c r="I902" s="72" t="s">
        <v>118</v>
      </c>
      <c r="P902" s="72">
        <v>0</v>
      </c>
      <c r="Q902" s="72">
        <v>0</v>
      </c>
      <c r="R902" s="72" t="s">
        <v>118</v>
      </c>
      <c r="S902" s="72">
        <v>0</v>
      </c>
      <c r="T902" s="47">
        <v>0</v>
      </c>
      <c r="U902" s="72">
        <v>0</v>
      </c>
      <c r="V902" s="72">
        <v>0</v>
      </c>
      <c r="W902" s="72">
        <v>0</v>
      </c>
      <c r="X902" s="72" t="s">
        <v>118</v>
      </c>
    </row>
    <row r="903" spans="2:24" x14ac:dyDescent="0.15">
      <c r="B903" s="42" t="s">
        <v>118</v>
      </c>
      <c r="I903" s="72" t="s">
        <v>118</v>
      </c>
      <c r="P903" s="72">
        <v>0</v>
      </c>
      <c r="Q903" s="72">
        <v>0</v>
      </c>
      <c r="R903" s="72" t="s">
        <v>118</v>
      </c>
      <c r="S903" s="72">
        <v>0</v>
      </c>
      <c r="T903" s="47">
        <v>0</v>
      </c>
      <c r="U903" s="72">
        <v>0</v>
      </c>
      <c r="V903" s="72">
        <v>0</v>
      </c>
      <c r="W903" s="72">
        <v>0</v>
      </c>
      <c r="X903" s="72" t="s">
        <v>118</v>
      </c>
    </row>
    <row r="904" spans="2:24" x14ac:dyDescent="0.15">
      <c r="B904" s="42" t="s">
        <v>118</v>
      </c>
      <c r="I904" s="72" t="s">
        <v>118</v>
      </c>
      <c r="P904" s="72">
        <v>0</v>
      </c>
      <c r="Q904" s="72">
        <v>0</v>
      </c>
      <c r="R904" s="72" t="s">
        <v>118</v>
      </c>
      <c r="S904" s="72">
        <v>0</v>
      </c>
      <c r="T904" s="47">
        <v>0</v>
      </c>
      <c r="U904" s="72">
        <v>0</v>
      </c>
      <c r="V904" s="72">
        <v>0</v>
      </c>
      <c r="W904" s="72">
        <v>0</v>
      </c>
      <c r="X904" s="72" t="s">
        <v>118</v>
      </c>
    </row>
    <row r="905" spans="2:24" x14ac:dyDescent="0.15">
      <c r="B905" s="42" t="s">
        <v>118</v>
      </c>
      <c r="I905" s="72" t="s">
        <v>118</v>
      </c>
      <c r="P905" s="72">
        <v>0</v>
      </c>
      <c r="Q905" s="72">
        <v>0</v>
      </c>
      <c r="R905" s="72" t="s">
        <v>118</v>
      </c>
      <c r="S905" s="72">
        <v>0</v>
      </c>
      <c r="T905" s="47">
        <v>0</v>
      </c>
      <c r="U905" s="72">
        <v>0</v>
      </c>
      <c r="V905" s="72">
        <v>0</v>
      </c>
      <c r="W905" s="72">
        <v>0</v>
      </c>
      <c r="X905" s="72" t="s">
        <v>118</v>
      </c>
    </row>
    <row r="906" spans="2:24" x14ac:dyDescent="0.15">
      <c r="B906" s="42" t="s">
        <v>118</v>
      </c>
      <c r="I906" s="72" t="s">
        <v>118</v>
      </c>
      <c r="P906" s="72">
        <v>0</v>
      </c>
      <c r="Q906" s="72">
        <v>0</v>
      </c>
      <c r="R906" s="72" t="s">
        <v>118</v>
      </c>
      <c r="S906" s="72">
        <v>0</v>
      </c>
      <c r="T906" s="47">
        <v>0</v>
      </c>
      <c r="U906" s="72">
        <v>0</v>
      </c>
      <c r="V906" s="72">
        <v>0</v>
      </c>
      <c r="W906" s="72">
        <v>0</v>
      </c>
      <c r="X906" s="72" t="s">
        <v>118</v>
      </c>
    </row>
    <row r="907" spans="2:24" x14ac:dyDescent="0.15">
      <c r="B907" s="42" t="s">
        <v>118</v>
      </c>
      <c r="I907" s="72" t="s">
        <v>118</v>
      </c>
      <c r="P907" s="72">
        <v>0</v>
      </c>
      <c r="Q907" s="72">
        <v>0</v>
      </c>
      <c r="R907" s="72" t="s">
        <v>118</v>
      </c>
      <c r="S907" s="72">
        <v>0</v>
      </c>
      <c r="T907" s="47">
        <v>0</v>
      </c>
      <c r="U907" s="72">
        <v>0</v>
      </c>
      <c r="V907" s="72">
        <v>0</v>
      </c>
      <c r="W907" s="72">
        <v>0</v>
      </c>
      <c r="X907" s="72" t="s">
        <v>118</v>
      </c>
    </row>
    <row r="908" spans="2:24" x14ac:dyDescent="0.15">
      <c r="B908" s="42" t="s">
        <v>118</v>
      </c>
      <c r="I908" s="72" t="s">
        <v>118</v>
      </c>
      <c r="P908" s="72">
        <v>0</v>
      </c>
      <c r="Q908" s="72">
        <v>0</v>
      </c>
      <c r="R908" s="72" t="s">
        <v>118</v>
      </c>
      <c r="S908" s="72">
        <v>0</v>
      </c>
      <c r="T908" s="47">
        <v>0</v>
      </c>
      <c r="U908" s="72">
        <v>0</v>
      </c>
      <c r="V908" s="72">
        <v>0</v>
      </c>
      <c r="W908" s="72">
        <v>0</v>
      </c>
      <c r="X908" s="72" t="s">
        <v>118</v>
      </c>
    </row>
    <row r="909" spans="2:24" x14ac:dyDescent="0.15">
      <c r="B909" s="42" t="s">
        <v>118</v>
      </c>
      <c r="I909" s="72" t="s">
        <v>118</v>
      </c>
      <c r="P909" s="72">
        <v>0</v>
      </c>
      <c r="Q909" s="72">
        <v>0</v>
      </c>
      <c r="R909" s="72" t="s">
        <v>118</v>
      </c>
      <c r="S909" s="72">
        <v>0</v>
      </c>
      <c r="T909" s="47">
        <v>0</v>
      </c>
      <c r="U909" s="72">
        <v>0</v>
      </c>
      <c r="V909" s="72">
        <v>0</v>
      </c>
      <c r="W909" s="72">
        <v>0</v>
      </c>
      <c r="X909" s="72" t="s">
        <v>118</v>
      </c>
    </row>
    <row r="910" spans="2:24" x14ac:dyDescent="0.15">
      <c r="B910" s="42" t="s">
        <v>118</v>
      </c>
      <c r="I910" s="72" t="s">
        <v>118</v>
      </c>
      <c r="P910" s="72">
        <v>0</v>
      </c>
      <c r="Q910" s="72">
        <v>0</v>
      </c>
      <c r="R910" s="72" t="s">
        <v>118</v>
      </c>
      <c r="S910" s="72">
        <v>0</v>
      </c>
      <c r="T910" s="47">
        <v>0</v>
      </c>
      <c r="U910" s="72">
        <v>0</v>
      </c>
      <c r="V910" s="72">
        <v>0</v>
      </c>
      <c r="W910" s="72">
        <v>0</v>
      </c>
      <c r="X910" s="72" t="s">
        <v>118</v>
      </c>
    </row>
    <row r="911" spans="2:24" x14ac:dyDescent="0.15">
      <c r="B911" s="42" t="s">
        <v>118</v>
      </c>
      <c r="I911" s="72" t="s">
        <v>118</v>
      </c>
      <c r="P911" s="72">
        <v>0</v>
      </c>
      <c r="Q911" s="72">
        <v>0</v>
      </c>
      <c r="R911" s="72" t="s">
        <v>118</v>
      </c>
      <c r="S911" s="72">
        <v>0</v>
      </c>
      <c r="T911" s="47">
        <v>0</v>
      </c>
      <c r="U911" s="72">
        <v>0</v>
      </c>
      <c r="V911" s="72">
        <v>0</v>
      </c>
      <c r="W911" s="72">
        <v>0</v>
      </c>
      <c r="X911" s="72" t="s">
        <v>118</v>
      </c>
    </row>
    <row r="912" spans="2:24" x14ac:dyDescent="0.15">
      <c r="B912" s="42" t="s">
        <v>118</v>
      </c>
      <c r="I912" s="72" t="s">
        <v>118</v>
      </c>
      <c r="P912" s="72">
        <v>0</v>
      </c>
      <c r="Q912" s="72">
        <v>0</v>
      </c>
      <c r="R912" s="72" t="s">
        <v>118</v>
      </c>
      <c r="S912" s="72">
        <v>0</v>
      </c>
      <c r="T912" s="47">
        <v>0</v>
      </c>
      <c r="U912" s="72">
        <v>0</v>
      </c>
      <c r="V912" s="72">
        <v>0</v>
      </c>
      <c r="W912" s="72">
        <v>0</v>
      </c>
      <c r="X912" s="72" t="s">
        <v>118</v>
      </c>
    </row>
    <row r="913" spans="2:24" x14ac:dyDescent="0.15">
      <c r="B913" s="42" t="s">
        <v>118</v>
      </c>
      <c r="I913" s="72" t="s">
        <v>118</v>
      </c>
      <c r="P913" s="72">
        <v>0</v>
      </c>
      <c r="Q913" s="72">
        <v>0</v>
      </c>
      <c r="R913" s="72" t="s">
        <v>118</v>
      </c>
      <c r="S913" s="72">
        <v>0</v>
      </c>
      <c r="T913" s="47">
        <v>0</v>
      </c>
      <c r="U913" s="72">
        <v>0</v>
      </c>
      <c r="V913" s="72">
        <v>0</v>
      </c>
      <c r="W913" s="72">
        <v>0</v>
      </c>
      <c r="X913" s="72" t="s">
        <v>118</v>
      </c>
    </row>
    <row r="914" spans="2:24" x14ac:dyDescent="0.15">
      <c r="B914" s="42" t="s">
        <v>118</v>
      </c>
      <c r="I914" s="72" t="s">
        <v>118</v>
      </c>
      <c r="P914" s="72">
        <v>0</v>
      </c>
      <c r="Q914" s="72">
        <v>0</v>
      </c>
      <c r="R914" s="72" t="s">
        <v>118</v>
      </c>
      <c r="S914" s="72">
        <v>0</v>
      </c>
      <c r="T914" s="47">
        <v>0</v>
      </c>
      <c r="U914" s="72">
        <v>0</v>
      </c>
      <c r="V914" s="72">
        <v>0</v>
      </c>
      <c r="W914" s="72">
        <v>0</v>
      </c>
      <c r="X914" s="72" t="s">
        <v>118</v>
      </c>
    </row>
    <row r="915" spans="2:24" x14ac:dyDescent="0.15">
      <c r="B915" s="42" t="s">
        <v>118</v>
      </c>
      <c r="I915" s="72" t="s">
        <v>118</v>
      </c>
      <c r="P915" s="72">
        <v>0</v>
      </c>
      <c r="Q915" s="72">
        <v>0</v>
      </c>
      <c r="R915" s="72" t="s">
        <v>118</v>
      </c>
      <c r="S915" s="72">
        <v>0</v>
      </c>
      <c r="T915" s="47">
        <v>0</v>
      </c>
      <c r="U915" s="72">
        <v>0</v>
      </c>
      <c r="V915" s="72">
        <v>0</v>
      </c>
      <c r="W915" s="72">
        <v>0</v>
      </c>
      <c r="X915" s="72" t="s">
        <v>118</v>
      </c>
    </row>
    <row r="916" spans="2:24" x14ac:dyDescent="0.15">
      <c r="B916" s="42" t="s">
        <v>118</v>
      </c>
      <c r="I916" s="72" t="s">
        <v>118</v>
      </c>
      <c r="P916" s="72">
        <v>0</v>
      </c>
      <c r="Q916" s="72">
        <v>0</v>
      </c>
      <c r="R916" s="72" t="s">
        <v>118</v>
      </c>
      <c r="S916" s="72">
        <v>0</v>
      </c>
      <c r="T916" s="47">
        <v>0</v>
      </c>
      <c r="U916" s="72">
        <v>0</v>
      </c>
      <c r="V916" s="72">
        <v>0</v>
      </c>
      <c r="W916" s="72">
        <v>0</v>
      </c>
      <c r="X916" s="72" t="s">
        <v>118</v>
      </c>
    </row>
    <row r="917" spans="2:24" x14ac:dyDescent="0.15">
      <c r="B917" s="42" t="s">
        <v>118</v>
      </c>
      <c r="I917" s="72" t="s">
        <v>118</v>
      </c>
      <c r="P917" s="72">
        <v>0</v>
      </c>
      <c r="Q917" s="72">
        <v>0</v>
      </c>
      <c r="R917" s="72" t="s">
        <v>118</v>
      </c>
      <c r="S917" s="72">
        <v>0</v>
      </c>
      <c r="T917" s="47">
        <v>0</v>
      </c>
      <c r="U917" s="72">
        <v>0</v>
      </c>
      <c r="V917" s="72">
        <v>0</v>
      </c>
      <c r="W917" s="72">
        <v>0</v>
      </c>
      <c r="X917" s="72" t="s">
        <v>118</v>
      </c>
    </row>
    <row r="918" spans="2:24" x14ac:dyDescent="0.15">
      <c r="B918" s="42" t="s">
        <v>118</v>
      </c>
      <c r="I918" s="72" t="s">
        <v>118</v>
      </c>
      <c r="P918" s="72">
        <v>0</v>
      </c>
      <c r="Q918" s="72">
        <v>0</v>
      </c>
      <c r="R918" s="72" t="s">
        <v>118</v>
      </c>
      <c r="S918" s="72">
        <v>0</v>
      </c>
      <c r="T918" s="47">
        <v>0</v>
      </c>
      <c r="U918" s="72">
        <v>0</v>
      </c>
      <c r="V918" s="72">
        <v>0</v>
      </c>
      <c r="W918" s="72">
        <v>0</v>
      </c>
      <c r="X918" s="72" t="s">
        <v>118</v>
      </c>
    </row>
    <row r="919" spans="2:24" x14ac:dyDescent="0.15">
      <c r="B919" s="42" t="s">
        <v>118</v>
      </c>
      <c r="I919" s="72" t="s">
        <v>118</v>
      </c>
      <c r="P919" s="72">
        <v>0</v>
      </c>
      <c r="Q919" s="72">
        <v>0</v>
      </c>
      <c r="R919" s="72" t="s">
        <v>118</v>
      </c>
      <c r="S919" s="72">
        <v>0</v>
      </c>
      <c r="T919" s="47">
        <v>0</v>
      </c>
      <c r="U919" s="72">
        <v>0</v>
      </c>
      <c r="V919" s="72">
        <v>0</v>
      </c>
      <c r="W919" s="72">
        <v>0</v>
      </c>
      <c r="X919" s="72" t="s">
        <v>118</v>
      </c>
    </row>
    <row r="920" spans="2:24" x14ac:dyDescent="0.15">
      <c r="B920" s="42" t="s">
        <v>118</v>
      </c>
      <c r="I920" s="72" t="s">
        <v>118</v>
      </c>
      <c r="P920" s="72">
        <v>0</v>
      </c>
      <c r="Q920" s="72">
        <v>0</v>
      </c>
      <c r="R920" s="72" t="s">
        <v>118</v>
      </c>
      <c r="S920" s="72">
        <v>0</v>
      </c>
      <c r="T920" s="47">
        <v>0</v>
      </c>
      <c r="U920" s="72">
        <v>0</v>
      </c>
      <c r="V920" s="72">
        <v>0</v>
      </c>
      <c r="W920" s="72">
        <v>0</v>
      </c>
      <c r="X920" s="72" t="s">
        <v>118</v>
      </c>
    </row>
    <row r="921" spans="2:24" x14ac:dyDescent="0.15">
      <c r="B921" s="42" t="s">
        <v>118</v>
      </c>
      <c r="I921" s="72" t="s">
        <v>118</v>
      </c>
      <c r="P921" s="72">
        <v>0</v>
      </c>
      <c r="Q921" s="72">
        <v>0</v>
      </c>
      <c r="R921" s="72" t="s">
        <v>118</v>
      </c>
      <c r="S921" s="72">
        <v>0</v>
      </c>
      <c r="T921" s="47">
        <v>0</v>
      </c>
      <c r="U921" s="72">
        <v>0</v>
      </c>
      <c r="V921" s="72">
        <v>0</v>
      </c>
      <c r="W921" s="72">
        <v>0</v>
      </c>
      <c r="X921" s="72" t="s">
        <v>118</v>
      </c>
    </row>
    <row r="922" spans="2:24" x14ac:dyDescent="0.15">
      <c r="B922" s="42" t="s">
        <v>118</v>
      </c>
      <c r="I922" s="72" t="s">
        <v>118</v>
      </c>
      <c r="P922" s="72">
        <v>0</v>
      </c>
      <c r="Q922" s="72">
        <v>0</v>
      </c>
      <c r="R922" s="72" t="s">
        <v>118</v>
      </c>
      <c r="S922" s="72">
        <v>0</v>
      </c>
      <c r="T922" s="47">
        <v>0</v>
      </c>
      <c r="U922" s="72">
        <v>0</v>
      </c>
      <c r="V922" s="72">
        <v>0</v>
      </c>
      <c r="W922" s="72">
        <v>0</v>
      </c>
      <c r="X922" s="72" t="s">
        <v>118</v>
      </c>
    </row>
    <row r="923" spans="2:24" x14ac:dyDescent="0.15">
      <c r="B923" s="42" t="s">
        <v>118</v>
      </c>
      <c r="I923" s="72" t="s">
        <v>118</v>
      </c>
      <c r="P923" s="72">
        <v>0</v>
      </c>
      <c r="Q923" s="72">
        <v>0</v>
      </c>
      <c r="R923" s="72" t="s">
        <v>118</v>
      </c>
      <c r="S923" s="72">
        <v>0</v>
      </c>
      <c r="T923" s="47">
        <v>0</v>
      </c>
      <c r="U923" s="72">
        <v>0</v>
      </c>
      <c r="V923" s="72">
        <v>0</v>
      </c>
      <c r="W923" s="72">
        <v>0</v>
      </c>
      <c r="X923" s="72" t="s">
        <v>118</v>
      </c>
    </row>
    <row r="924" spans="2:24" x14ac:dyDescent="0.15">
      <c r="B924" s="42" t="s">
        <v>118</v>
      </c>
      <c r="I924" s="72" t="s">
        <v>118</v>
      </c>
      <c r="P924" s="72">
        <v>0</v>
      </c>
      <c r="Q924" s="72">
        <v>0</v>
      </c>
      <c r="R924" s="72" t="s">
        <v>118</v>
      </c>
      <c r="S924" s="72">
        <v>0</v>
      </c>
      <c r="T924" s="47">
        <v>0</v>
      </c>
      <c r="U924" s="72">
        <v>0</v>
      </c>
      <c r="V924" s="72">
        <v>0</v>
      </c>
      <c r="W924" s="72">
        <v>0</v>
      </c>
      <c r="X924" s="72" t="s">
        <v>118</v>
      </c>
    </row>
    <row r="925" spans="2:24" x14ac:dyDescent="0.15">
      <c r="B925" s="42" t="s">
        <v>118</v>
      </c>
      <c r="I925" s="72" t="s">
        <v>118</v>
      </c>
      <c r="P925" s="72">
        <v>0</v>
      </c>
      <c r="Q925" s="72">
        <v>0</v>
      </c>
      <c r="R925" s="72" t="s">
        <v>118</v>
      </c>
      <c r="S925" s="72">
        <v>0</v>
      </c>
      <c r="T925" s="47">
        <v>0</v>
      </c>
      <c r="U925" s="72">
        <v>0</v>
      </c>
      <c r="V925" s="72">
        <v>0</v>
      </c>
      <c r="W925" s="72">
        <v>0</v>
      </c>
      <c r="X925" s="72" t="s">
        <v>118</v>
      </c>
    </row>
    <row r="926" spans="2:24" x14ac:dyDescent="0.15">
      <c r="B926" s="42" t="s">
        <v>118</v>
      </c>
      <c r="I926" s="72" t="s">
        <v>118</v>
      </c>
      <c r="P926" s="72">
        <v>0</v>
      </c>
      <c r="Q926" s="72">
        <v>0</v>
      </c>
      <c r="R926" s="72" t="s">
        <v>118</v>
      </c>
      <c r="S926" s="72">
        <v>0</v>
      </c>
      <c r="T926" s="47">
        <v>0</v>
      </c>
      <c r="U926" s="72">
        <v>0</v>
      </c>
      <c r="V926" s="72">
        <v>0</v>
      </c>
      <c r="W926" s="72">
        <v>0</v>
      </c>
      <c r="X926" s="72" t="s">
        <v>118</v>
      </c>
    </row>
    <row r="927" spans="2:24" x14ac:dyDescent="0.15">
      <c r="B927" s="42" t="s">
        <v>118</v>
      </c>
      <c r="I927" s="72" t="s">
        <v>118</v>
      </c>
      <c r="P927" s="72">
        <v>0</v>
      </c>
      <c r="Q927" s="72">
        <v>0</v>
      </c>
      <c r="R927" s="72" t="s">
        <v>118</v>
      </c>
      <c r="S927" s="72">
        <v>0</v>
      </c>
      <c r="T927" s="47">
        <v>0</v>
      </c>
      <c r="U927" s="72">
        <v>0</v>
      </c>
      <c r="V927" s="72">
        <v>0</v>
      </c>
      <c r="W927" s="72">
        <v>0</v>
      </c>
      <c r="X927" s="72" t="s">
        <v>118</v>
      </c>
    </row>
    <row r="928" spans="2:24" x14ac:dyDescent="0.15">
      <c r="B928" s="42" t="s">
        <v>118</v>
      </c>
      <c r="I928" s="72" t="s">
        <v>118</v>
      </c>
      <c r="P928" s="72">
        <v>0</v>
      </c>
      <c r="Q928" s="72">
        <v>0</v>
      </c>
      <c r="R928" s="72" t="s">
        <v>118</v>
      </c>
      <c r="S928" s="72">
        <v>0</v>
      </c>
      <c r="T928" s="47">
        <v>0</v>
      </c>
      <c r="U928" s="72">
        <v>0</v>
      </c>
      <c r="V928" s="72">
        <v>0</v>
      </c>
      <c r="W928" s="72">
        <v>0</v>
      </c>
      <c r="X928" s="72" t="s">
        <v>118</v>
      </c>
    </row>
    <row r="929" spans="2:24" x14ac:dyDescent="0.15">
      <c r="B929" s="42" t="s">
        <v>118</v>
      </c>
      <c r="I929" s="72" t="s">
        <v>118</v>
      </c>
      <c r="P929" s="72">
        <v>0</v>
      </c>
      <c r="Q929" s="72">
        <v>0</v>
      </c>
      <c r="R929" s="72" t="s">
        <v>118</v>
      </c>
      <c r="S929" s="72">
        <v>0</v>
      </c>
      <c r="T929" s="47">
        <v>0</v>
      </c>
      <c r="U929" s="72">
        <v>0</v>
      </c>
      <c r="V929" s="72">
        <v>0</v>
      </c>
      <c r="W929" s="72">
        <v>0</v>
      </c>
      <c r="X929" s="72" t="s">
        <v>118</v>
      </c>
    </row>
    <row r="930" spans="2:24" x14ac:dyDescent="0.15">
      <c r="B930" s="42" t="s">
        <v>118</v>
      </c>
      <c r="I930" s="72" t="s">
        <v>118</v>
      </c>
      <c r="P930" s="72">
        <v>0</v>
      </c>
      <c r="Q930" s="72">
        <v>0</v>
      </c>
      <c r="R930" s="72" t="s">
        <v>118</v>
      </c>
      <c r="S930" s="72">
        <v>0</v>
      </c>
      <c r="T930" s="47">
        <v>0</v>
      </c>
      <c r="U930" s="72">
        <v>0</v>
      </c>
      <c r="V930" s="72">
        <v>0</v>
      </c>
      <c r="W930" s="72">
        <v>0</v>
      </c>
      <c r="X930" s="72" t="s">
        <v>118</v>
      </c>
    </row>
    <row r="931" spans="2:24" x14ac:dyDescent="0.15">
      <c r="B931" s="42" t="s">
        <v>118</v>
      </c>
      <c r="I931" s="72" t="s">
        <v>118</v>
      </c>
      <c r="P931" s="72">
        <v>0</v>
      </c>
      <c r="Q931" s="72">
        <v>0</v>
      </c>
      <c r="R931" s="72" t="s">
        <v>118</v>
      </c>
      <c r="S931" s="72">
        <v>0</v>
      </c>
      <c r="T931" s="47">
        <v>0</v>
      </c>
      <c r="U931" s="72">
        <v>0</v>
      </c>
      <c r="V931" s="72">
        <v>0</v>
      </c>
      <c r="W931" s="72">
        <v>0</v>
      </c>
      <c r="X931" s="72" t="s">
        <v>118</v>
      </c>
    </row>
    <row r="932" spans="2:24" x14ac:dyDescent="0.15">
      <c r="B932" s="42" t="s">
        <v>118</v>
      </c>
      <c r="I932" s="72" t="s">
        <v>118</v>
      </c>
      <c r="P932" s="72">
        <v>0</v>
      </c>
      <c r="Q932" s="72">
        <v>0</v>
      </c>
      <c r="R932" s="72" t="s">
        <v>118</v>
      </c>
      <c r="S932" s="72">
        <v>0</v>
      </c>
      <c r="T932" s="47">
        <v>0</v>
      </c>
      <c r="U932" s="72">
        <v>0</v>
      </c>
      <c r="V932" s="72">
        <v>0</v>
      </c>
      <c r="W932" s="72">
        <v>0</v>
      </c>
      <c r="X932" s="72" t="s">
        <v>118</v>
      </c>
    </row>
    <row r="933" spans="2:24" x14ac:dyDescent="0.15">
      <c r="B933" s="42" t="s">
        <v>118</v>
      </c>
      <c r="I933" s="72" t="s">
        <v>118</v>
      </c>
      <c r="P933" s="72">
        <v>0</v>
      </c>
      <c r="Q933" s="72">
        <v>0</v>
      </c>
      <c r="R933" s="72" t="s">
        <v>118</v>
      </c>
      <c r="S933" s="72">
        <v>0</v>
      </c>
      <c r="T933" s="47">
        <v>0</v>
      </c>
      <c r="U933" s="72">
        <v>0</v>
      </c>
      <c r="V933" s="72">
        <v>0</v>
      </c>
      <c r="W933" s="72">
        <v>0</v>
      </c>
      <c r="X933" s="72" t="s">
        <v>118</v>
      </c>
    </row>
    <row r="934" spans="2:24" x14ac:dyDescent="0.15">
      <c r="B934" s="42" t="s">
        <v>118</v>
      </c>
      <c r="I934" s="72" t="s">
        <v>118</v>
      </c>
      <c r="P934" s="72">
        <v>0</v>
      </c>
      <c r="Q934" s="72">
        <v>0</v>
      </c>
      <c r="R934" s="72" t="s">
        <v>118</v>
      </c>
      <c r="S934" s="72">
        <v>0</v>
      </c>
      <c r="T934" s="47">
        <v>0</v>
      </c>
      <c r="U934" s="72">
        <v>0</v>
      </c>
      <c r="V934" s="72">
        <v>0</v>
      </c>
      <c r="W934" s="72">
        <v>0</v>
      </c>
      <c r="X934" s="72" t="s">
        <v>118</v>
      </c>
    </row>
    <row r="935" spans="2:24" x14ac:dyDescent="0.15">
      <c r="B935" s="42" t="s">
        <v>118</v>
      </c>
      <c r="I935" s="72" t="s">
        <v>118</v>
      </c>
      <c r="P935" s="72">
        <v>0</v>
      </c>
      <c r="Q935" s="72">
        <v>0</v>
      </c>
      <c r="R935" s="72" t="s">
        <v>118</v>
      </c>
      <c r="S935" s="72">
        <v>0</v>
      </c>
      <c r="T935" s="47">
        <v>0</v>
      </c>
      <c r="U935" s="72">
        <v>0</v>
      </c>
      <c r="V935" s="72">
        <v>0</v>
      </c>
      <c r="W935" s="72">
        <v>0</v>
      </c>
      <c r="X935" s="72" t="s">
        <v>118</v>
      </c>
    </row>
    <row r="936" spans="2:24" x14ac:dyDescent="0.15">
      <c r="B936" s="42" t="s">
        <v>118</v>
      </c>
      <c r="I936" s="72" t="s">
        <v>118</v>
      </c>
      <c r="P936" s="72">
        <v>0</v>
      </c>
      <c r="Q936" s="72">
        <v>0</v>
      </c>
      <c r="R936" s="72" t="s">
        <v>118</v>
      </c>
      <c r="S936" s="72">
        <v>0</v>
      </c>
      <c r="T936" s="47">
        <v>0</v>
      </c>
      <c r="U936" s="72">
        <v>0</v>
      </c>
      <c r="V936" s="72">
        <v>0</v>
      </c>
      <c r="W936" s="72">
        <v>0</v>
      </c>
      <c r="X936" s="72" t="s">
        <v>118</v>
      </c>
    </row>
    <row r="937" spans="2:24" x14ac:dyDescent="0.15">
      <c r="B937" s="42" t="s">
        <v>118</v>
      </c>
      <c r="I937" s="72" t="s">
        <v>118</v>
      </c>
      <c r="P937" s="72">
        <v>0</v>
      </c>
      <c r="Q937" s="72">
        <v>0</v>
      </c>
      <c r="R937" s="72" t="s">
        <v>118</v>
      </c>
      <c r="S937" s="72">
        <v>0</v>
      </c>
      <c r="T937" s="47">
        <v>0</v>
      </c>
      <c r="U937" s="72">
        <v>0</v>
      </c>
      <c r="V937" s="72">
        <v>0</v>
      </c>
      <c r="W937" s="72">
        <v>0</v>
      </c>
      <c r="X937" s="72" t="s">
        <v>118</v>
      </c>
    </row>
    <row r="938" spans="2:24" x14ac:dyDescent="0.15">
      <c r="B938" s="42" t="s">
        <v>118</v>
      </c>
      <c r="I938" s="72" t="s">
        <v>118</v>
      </c>
      <c r="P938" s="72">
        <v>0</v>
      </c>
      <c r="Q938" s="72">
        <v>0</v>
      </c>
      <c r="R938" s="72" t="s">
        <v>118</v>
      </c>
      <c r="S938" s="72">
        <v>0</v>
      </c>
      <c r="T938" s="47">
        <v>0</v>
      </c>
      <c r="U938" s="72">
        <v>0</v>
      </c>
      <c r="V938" s="72">
        <v>0</v>
      </c>
      <c r="W938" s="72">
        <v>0</v>
      </c>
      <c r="X938" s="72" t="s">
        <v>118</v>
      </c>
    </row>
    <row r="939" spans="2:24" x14ac:dyDescent="0.15">
      <c r="B939" s="42" t="s">
        <v>118</v>
      </c>
      <c r="I939" s="72" t="s">
        <v>118</v>
      </c>
      <c r="P939" s="72">
        <v>0</v>
      </c>
      <c r="Q939" s="72">
        <v>0</v>
      </c>
      <c r="R939" s="72" t="s">
        <v>118</v>
      </c>
      <c r="S939" s="72">
        <v>0</v>
      </c>
      <c r="T939" s="47">
        <v>0</v>
      </c>
      <c r="U939" s="72">
        <v>0</v>
      </c>
      <c r="V939" s="72">
        <v>0</v>
      </c>
      <c r="W939" s="72">
        <v>0</v>
      </c>
      <c r="X939" s="72" t="s">
        <v>118</v>
      </c>
    </row>
    <row r="940" spans="2:24" x14ac:dyDescent="0.15">
      <c r="B940" s="42" t="s">
        <v>118</v>
      </c>
      <c r="I940" s="72" t="s">
        <v>118</v>
      </c>
      <c r="P940" s="72">
        <v>0</v>
      </c>
      <c r="Q940" s="72">
        <v>0</v>
      </c>
      <c r="R940" s="72" t="s">
        <v>118</v>
      </c>
      <c r="S940" s="72">
        <v>0</v>
      </c>
      <c r="T940" s="47">
        <v>0</v>
      </c>
      <c r="U940" s="72">
        <v>0</v>
      </c>
      <c r="V940" s="72">
        <v>0</v>
      </c>
      <c r="W940" s="72">
        <v>0</v>
      </c>
      <c r="X940" s="72" t="s">
        <v>118</v>
      </c>
    </row>
    <row r="941" spans="2:24" x14ac:dyDescent="0.15">
      <c r="B941" s="42" t="s">
        <v>118</v>
      </c>
      <c r="I941" s="72" t="s">
        <v>118</v>
      </c>
      <c r="P941" s="72">
        <v>0</v>
      </c>
      <c r="Q941" s="72">
        <v>0</v>
      </c>
      <c r="R941" s="72" t="s">
        <v>118</v>
      </c>
      <c r="S941" s="72">
        <v>0</v>
      </c>
      <c r="T941" s="47">
        <v>0</v>
      </c>
      <c r="U941" s="72">
        <v>0</v>
      </c>
      <c r="V941" s="72">
        <v>0</v>
      </c>
      <c r="W941" s="72">
        <v>0</v>
      </c>
      <c r="X941" s="72" t="s">
        <v>118</v>
      </c>
    </row>
    <row r="942" spans="2:24" x14ac:dyDescent="0.15">
      <c r="B942" s="42" t="s">
        <v>118</v>
      </c>
      <c r="I942" s="72" t="s">
        <v>118</v>
      </c>
      <c r="P942" s="72">
        <v>0</v>
      </c>
      <c r="Q942" s="72">
        <v>0</v>
      </c>
      <c r="R942" s="72" t="s">
        <v>118</v>
      </c>
      <c r="S942" s="72">
        <v>0</v>
      </c>
      <c r="T942" s="47">
        <v>0</v>
      </c>
      <c r="U942" s="72">
        <v>0</v>
      </c>
      <c r="V942" s="72">
        <v>0</v>
      </c>
      <c r="W942" s="72">
        <v>0</v>
      </c>
      <c r="X942" s="72" t="s">
        <v>118</v>
      </c>
    </row>
    <row r="943" spans="2:24" x14ac:dyDescent="0.15">
      <c r="B943" s="42" t="s">
        <v>118</v>
      </c>
      <c r="I943" s="72" t="s">
        <v>118</v>
      </c>
      <c r="P943" s="72">
        <v>0</v>
      </c>
      <c r="Q943" s="72">
        <v>0</v>
      </c>
      <c r="R943" s="72" t="s">
        <v>118</v>
      </c>
      <c r="S943" s="72">
        <v>0</v>
      </c>
      <c r="T943" s="47">
        <v>0</v>
      </c>
      <c r="U943" s="72">
        <v>0</v>
      </c>
      <c r="V943" s="72">
        <v>0</v>
      </c>
      <c r="W943" s="72">
        <v>0</v>
      </c>
      <c r="X943" s="72" t="s">
        <v>118</v>
      </c>
    </row>
    <row r="944" spans="2:24" x14ac:dyDescent="0.15">
      <c r="B944" s="42" t="s">
        <v>118</v>
      </c>
      <c r="I944" s="72" t="s">
        <v>118</v>
      </c>
      <c r="P944" s="72">
        <v>0</v>
      </c>
      <c r="Q944" s="72">
        <v>0</v>
      </c>
      <c r="R944" s="72" t="s">
        <v>118</v>
      </c>
      <c r="S944" s="72">
        <v>0</v>
      </c>
      <c r="T944" s="47">
        <v>0</v>
      </c>
      <c r="U944" s="72">
        <v>0</v>
      </c>
      <c r="V944" s="72">
        <v>0</v>
      </c>
      <c r="W944" s="72">
        <v>0</v>
      </c>
      <c r="X944" s="72" t="s">
        <v>118</v>
      </c>
    </row>
    <row r="945" spans="2:24" x14ac:dyDescent="0.15">
      <c r="B945" s="42" t="s">
        <v>118</v>
      </c>
      <c r="I945" s="72" t="s">
        <v>118</v>
      </c>
      <c r="P945" s="72">
        <v>0</v>
      </c>
      <c r="Q945" s="72">
        <v>0</v>
      </c>
      <c r="R945" s="72" t="s">
        <v>118</v>
      </c>
      <c r="S945" s="72">
        <v>0</v>
      </c>
      <c r="T945" s="47">
        <v>0</v>
      </c>
      <c r="U945" s="72">
        <v>0</v>
      </c>
      <c r="V945" s="72">
        <v>0</v>
      </c>
      <c r="W945" s="72">
        <v>0</v>
      </c>
      <c r="X945" s="72" t="s">
        <v>118</v>
      </c>
    </row>
    <row r="946" spans="2:24" x14ac:dyDescent="0.15">
      <c r="B946" s="42" t="s">
        <v>118</v>
      </c>
      <c r="I946" s="72" t="s">
        <v>118</v>
      </c>
      <c r="P946" s="72">
        <v>0</v>
      </c>
      <c r="Q946" s="72">
        <v>0</v>
      </c>
      <c r="R946" s="72" t="s">
        <v>118</v>
      </c>
      <c r="S946" s="72">
        <v>0</v>
      </c>
      <c r="T946" s="47">
        <v>0</v>
      </c>
      <c r="U946" s="72">
        <v>0</v>
      </c>
      <c r="V946" s="72">
        <v>0</v>
      </c>
      <c r="W946" s="72">
        <v>0</v>
      </c>
      <c r="X946" s="72" t="s">
        <v>118</v>
      </c>
    </row>
    <row r="947" spans="2:24" x14ac:dyDescent="0.15">
      <c r="B947" s="42" t="s">
        <v>118</v>
      </c>
      <c r="I947" s="72" t="s">
        <v>118</v>
      </c>
      <c r="P947" s="72">
        <v>0</v>
      </c>
      <c r="Q947" s="72">
        <v>0</v>
      </c>
      <c r="R947" s="72" t="s">
        <v>118</v>
      </c>
      <c r="S947" s="72">
        <v>0</v>
      </c>
      <c r="T947" s="47">
        <v>0</v>
      </c>
      <c r="U947" s="72">
        <v>0</v>
      </c>
      <c r="V947" s="72">
        <v>0</v>
      </c>
      <c r="W947" s="72">
        <v>0</v>
      </c>
      <c r="X947" s="72" t="s">
        <v>118</v>
      </c>
    </row>
    <row r="948" spans="2:24" x14ac:dyDescent="0.15">
      <c r="B948" s="42" t="s">
        <v>118</v>
      </c>
      <c r="I948" s="72" t="s">
        <v>118</v>
      </c>
      <c r="P948" s="72">
        <v>0</v>
      </c>
      <c r="Q948" s="72">
        <v>0</v>
      </c>
      <c r="R948" s="72" t="s">
        <v>118</v>
      </c>
      <c r="S948" s="72">
        <v>0</v>
      </c>
      <c r="T948" s="47">
        <v>0</v>
      </c>
      <c r="U948" s="72">
        <v>0</v>
      </c>
      <c r="V948" s="72">
        <v>0</v>
      </c>
      <c r="W948" s="72">
        <v>0</v>
      </c>
      <c r="X948" s="72" t="s">
        <v>118</v>
      </c>
    </row>
    <row r="949" spans="2:24" x14ac:dyDescent="0.15">
      <c r="B949" s="42" t="s">
        <v>118</v>
      </c>
      <c r="I949" s="72" t="s">
        <v>118</v>
      </c>
      <c r="P949" s="72">
        <v>0</v>
      </c>
      <c r="Q949" s="72">
        <v>0</v>
      </c>
      <c r="R949" s="72" t="s">
        <v>118</v>
      </c>
      <c r="S949" s="72">
        <v>0</v>
      </c>
      <c r="T949" s="47">
        <v>0</v>
      </c>
      <c r="U949" s="72">
        <v>0</v>
      </c>
      <c r="V949" s="72">
        <v>0</v>
      </c>
      <c r="W949" s="72">
        <v>0</v>
      </c>
      <c r="X949" s="72" t="s">
        <v>118</v>
      </c>
    </row>
    <row r="950" spans="2:24" x14ac:dyDescent="0.15">
      <c r="B950" s="42" t="s">
        <v>118</v>
      </c>
      <c r="I950" s="72" t="s">
        <v>118</v>
      </c>
      <c r="P950" s="72">
        <v>0</v>
      </c>
      <c r="Q950" s="72">
        <v>0</v>
      </c>
      <c r="R950" s="72" t="s">
        <v>118</v>
      </c>
      <c r="S950" s="72">
        <v>0</v>
      </c>
      <c r="T950" s="47">
        <v>0</v>
      </c>
      <c r="U950" s="72">
        <v>0</v>
      </c>
      <c r="V950" s="72">
        <v>0</v>
      </c>
      <c r="W950" s="72">
        <v>0</v>
      </c>
      <c r="X950" s="72" t="s">
        <v>118</v>
      </c>
    </row>
    <row r="951" spans="2:24" x14ac:dyDescent="0.15">
      <c r="B951" s="42" t="s">
        <v>118</v>
      </c>
      <c r="I951" s="72" t="s">
        <v>118</v>
      </c>
      <c r="P951" s="72">
        <v>0</v>
      </c>
      <c r="Q951" s="72">
        <v>0</v>
      </c>
      <c r="R951" s="72" t="s">
        <v>118</v>
      </c>
      <c r="S951" s="72">
        <v>0</v>
      </c>
      <c r="T951" s="47">
        <v>0</v>
      </c>
      <c r="U951" s="72">
        <v>0</v>
      </c>
      <c r="V951" s="72">
        <v>0</v>
      </c>
      <c r="W951" s="72">
        <v>0</v>
      </c>
      <c r="X951" s="72" t="s">
        <v>118</v>
      </c>
    </row>
    <row r="952" spans="2:24" x14ac:dyDescent="0.15">
      <c r="B952" s="42" t="s">
        <v>118</v>
      </c>
      <c r="I952" s="72" t="s">
        <v>118</v>
      </c>
      <c r="P952" s="72">
        <v>0</v>
      </c>
      <c r="Q952" s="72">
        <v>0</v>
      </c>
      <c r="R952" s="72" t="s">
        <v>118</v>
      </c>
      <c r="S952" s="72">
        <v>0</v>
      </c>
      <c r="T952" s="47">
        <v>0</v>
      </c>
      <c r="U952" s="72">
        <v>0</v>
      </c>
      <c r="V952" s="72">
        <v>0</v>
      </c>
      <c r="W952" s="72">
        <v>0</v>
      </c>
      <c r="X952" s="72" t="s">
        <v>118</v>
      </c>
    </row>
    <row r="953" spans="2:24" x14ac:dyDescent="0.15">
      <c r="B953" s="42" t="s">
        <v>118</v>
      </c>
      <c r="I953" s="72" t="s">
        <v>118</v>
      </c>
      <c r="P953" s="72">
        <v>0</v>
      </c>
      <c r="Q953" s="72">
        <v>0</v>
      </c>
      <c r="R953" s="72" t="s">
        <v>118</v>
      </c>
      <c r="S953" s="72">
        <v>0</v>
      </c>
      <c r="T953" s="47">
        <v>0</v>
      </c>
      <c r="U953" s="72">
        <v>0</v>
      </c>
      <c r="V953" s="72">
        <v>0</v>
      </c>
      <c r="W953" s="72">
        <v>0</v>
      </c>
      <c r="X953" s="72" t="s">
        <v>118</v>
      </c>
    </row>
    <row r="954" spans="2:24" x14ac:dyDescent="0.15">
      <c r="B954" s="42" t="s">
        <v>118</v>
      </c>
      <c r="I954" s="72" t="s">
        <v>118</v>
      </c>
      <c r="P954" s="72">
        <v>0</v>
      </c>
      <c r="Q954" s="72">
        <v>0</v>
      </c>
      <c r="R954" s="72" t="s">
        <v>118</v>
      </c>
      <c r="S954" s="72">
        <v>0</v>
      </c>
      <c r="T954" s="47">
        <v>0</v>
      </c>
      <c r="U954" s="72">
        <v>0</v>
      </c>
      <c r="V954" s="72">
        <v>0</v>
      </c>
      <c r="W954" s="72">
        <v>0</v>
      </c>
      <c r="X954" s="72" t="s">
        <v>118</v>
      </c>
    </row>
    <row r="955" spans="2:24" x14ac:dyDescent="0.15">
      <c r="B955" s="42" t="s">
        <v>118</v>
      </c>
      <c r="I955" s="72" t="s">
        <v>118</v>
      </c>
      <c r="P955" s="72">
        <v>0</v>
      </c>
      <c r="Q955" s="72">
        <v>0</v>
      </c>
      <c r="R955" s="72" t="s">
        <v>118</v>
      </c>
      <c r="S955" s="72">
        <v>0</v>
      </c>
      <c r="T955" s="47">
        <v>0</v>
      </c>
      <c r="U955" s="72">
        <v>0</v>
      </c>
      <c r="V955" s="72">
        <v>0</v>
      </c>
      <c r="W955" s="72">
        <v>0</v>
      </c>
      <c r="X955" s="72" t="s">
        <v>118</v>
      </c>
    </row>
    <row r="956" spans="2:24" x14ac:dyDescent="0.15">
      <c r="B956" s="42" t="s">
        <v>118</v>
      </c>
      <c r="I956" s="72" t="s">
        <v>118</v>
      </c>
      <c r="P956" s="72">
        <v>0</v>
      </c>
      <c r="Q956" s="72">
        <v>0</v>
      </c>
      <c r="R956" s="72" t="s">
        <v>118</v>
      </c>
      <c r="S956" s="72">
        <v>0</v>
      </c>
      <c r="T956" s="47">
        <v>0</v>
      </c>
      <c r="U956" s="72">
        <v>0</v>
      </c>
      <c r="V956" s="72">
        <v>0</v>
      </c>
      <c r="W956" s="72">
        <v>0</v>
      </c>
      <c r="X956" s="72" t="s">
        <v>118</v>
      </c>
    </row>
    <row r="957" spans="2:24" x14ac:dyDescent="0.15">
      <c r="B957" s="42" t="s">
        <v>118</v>
      </c>
      <c r="I957" s="72" t="s">
        <v>118</v>
      </c>
      <c r="P957" s="72">
        <v>0</v>
      </c>
      <c r="Q957" s="72">
        <v>0</v>
      </c>
      <c r="R957" s="72" t="s">
        <v>118</v>
      </c>
      <c r="S957" s="72">
        <v>0</v>
      </c>
      <c r="T957" s="47">
        <v>0</v>
      </c>
      <c r="U957" s="72">
        <v>0</v>
      </c>
      <c r="V957" s="72">
        <v>0</v>
      </c>
      <c r="W957" s="72">
        <v>0</v>
      </c>
      <c r="X957" s="72" t="s">
        <v>118</v>
      </c>
    </row>
    <row r="958" spans="2:24" x14ac:dyDescent="0.15">
      <c r="B958" s="42" t="s">
        <v>118</v>
      </c>
      <c r="I958" s="72" t="s">
        <v>118</v>
      </c>
      <c r="P958" s="72">
        <v>0</v>
      </c>
      <c r="Q958" s="72">
        <v>0</v>
      </c>
      <c r="R958" s="72" t="s">
        <v>118</v>
      </c>
      <c r="S958" s="72">
        <v>0</v>
      </c>
      <c r="T958" s="47">
        <v>0</v>
      </c>
      <c r="U958" s="72">
        <v>0</v>
      </c>
      <c r="V958" s="72">
        <v>0</v>
      </c>
      <c r="W958" s="72">
        <v>0</v>
      </c>
      <c r="X958" s="72" t="s">
        <v>118</v>
      </c>
    </row>
    <row r="959" spans="2:24" x14ac:dyDescent="0.15">
      <c r="B959" s="42" t="s">
        <v>118</v>
      </c>
      <c r="I959" s="72" t="s">
        <v>118</v>
      </c>
      <c r="P959" s="72">
        <v>0</v>
      </c>
      <c r="Q959" s="72">
        <v>0</v>
      </c>
      <c r="R959" s="72" t="s">
        <v>118</v>
      </c>
      <c r="S959" s="72">
        <v>0</v>
      </c>
      <c r="T959" s="47">
        <v>0</v>
      </c>
      <c r="U959" s="72">
        <v>0</v>
      </c>
      <c r="V959" s="72">
        <v>0</v>
      </c>
      <c r="W959" s="72">
        <v>0</v>
      </c>
      <c r="X959" s="72" t="s">
        <v>118</v>
      </c>
    </row>
    <row r="960" spans="2:24" x14ac:dyDescent="0.15">
      <c r="B960" s="42" t="s">
        <v>118</v>
      </c>
      <c r="I960" s="72" t="s">
        <v>118</v>
      </c>
      <c r="P960" s="72">
        <v>0</v>
      </c>
      <c r="Q960" s="72">
        <v>0</v>
      </c>
      <c r="R960" s="72" t="s">
        <v>118</v>
      </c>
      <c r="S960" s="72">
        <v>0</v>
      </c>
      <c r="T960" s="47">
        <v>0</v>
      </c>
      <c r="U960" s="72">
        <v>0</v>
      </c>
      <c r="V960" s="72">
        <v>0</v>
      </c>
      <c r="W960" s="72">
        <v>0</v>
      </c>
      <c r="X960" s="72" t="s">
        <v>118</v>
      </c>
    </row>
    <row r="961" spans="2:24" x14ac:dyDescent="0.15">
      <c r="B961" s="42" t="s">
        <v>118</v>
      </c>
      <c r="I961" s="72" t="s">
        <v>118</v>
      </c>
      <c r="P961" s="72">
        <v>0</v>
      </c>
      <c r="Q961" s="72">
        <v>0</v>
      </c>
      <c r="R961" s="72" t="s">
        <v>118</v>
      </c>
      <c r="S961" s="72">
        <v>0</v>
      </c>
      <c r="T961" s="47">
        <v>0</v>
      </c>
      <c r="U961" s="72">
        <v>0</v>
      </c>
      <c r="V961" s="72">
        <v>0</v>
      </c>
      <c r="W961" s="72">
        <v>0</v>
      </c>
      <c r="X961" s="72" t="s">
        <v>118</v>
      </c>
    </row>
    <row r="962" spans="2:24" x14ac:dyDescent="0.15">
      <c r="B962" s="42" t="s">
        <v>118</v>
      </c>
      <c r="I962" s="72" t="s">
        <v>118</v>
      </c>
      <c r="P962" s="72">
        <v>0</v>
      </c>
      <c r="Q962" s="72">
        <v>0</v>
      </c>
      <c r="R962" s="72" t="s">
        <v>118</v>
      </c>
      <c r="S962" s="72">
        <v>0</v>
      </c>
      <c r="T962" s="47">
        <v>0</v>
      </c>
      <c r="U962" s="72">
        <v>0</v>
      </c>
      <c r="V962" s="72">
        <v>0</v>
      </c>
      <c r="W962" s="72">
        <v>0</v>
      </c>
      <c r="X962" s="72" t="s">
        <v>118</v>
      </c>
    </row>
    <row r="963" spans="2:24" x14ac:dyDescent="0.15">
      <c r="B963" s="42" t="s">
        <v>118</v>
      </c>
      <c r="I963" s="72" t="s">
        <v>118</v>
      </c>
      <c r="P963" s="72">
        <v>0</v>
      </c>
      <c r="Q963" s="72">
        <v>0</v>
      </c>
      <c r="R963" s="72" t="s">
        <v>118</v>
      </c>
      <c r="S963" s="72">
        <v>0</v>
      </c>
      <c r="T963" s="47">
        <v>0</v>
      </c>
      <c r="U963" s="72">
        <v>0</v>
      </c>
      <c r="V963" s="72">
        <v>0</v>
      </c>
      <c r="W963" s="72">
        <v>0</v>
      </c>
      <c r="X963" s="72" t="s">
        <v>118</v>
      </c>
    </row>
    <row r="964" spans="2:24" x14ac:dyDescent="0.15">
      <c r="B964" s="42" t="s">
        <v>118</v>
      </c>
      <c r="I964" s="72" t="s">
        <v>118</v>
      </c>
      <c r="P964" s="72">
        <v>0</v>
      </c>
      <c r="Q964" s="72">
        <v>0</v>
      </c>
      <c r="R964" s="72" t="s">
        <v>118</v>
      </c>
      <c r="S964" s="72">
        <v>0</v>
      </c>
      <c r="T964" s="47">
        <v>0</v>
      </c>
      <c r="U964" s="72">
        <v>0</v>
      </c>
      <c r="V964" s="72">
        <v>0</v>
      </c>
      <c r="W964" s="72">
        <v>0</v>
      </c>
      <c r="X964" s="72" t="s">
        <v>118</v>
      </c>
    </row>
    <row r="965" spans="2:24" x14ac:dyDescent="0.15">
      <c r="B965" s="42" t="s">
        <v>118</v>
      </c>
      <c r="I965" s="72" t="s">
        <v>118</v>
      </c>
      <c r="P965" s="72">
        <v>0</v>
      </c>
      <c r="Q965" s="72">
        <v>0</v>
      </c>
      <c r="R965" s="72" t="s">
        <v>118</v>
      </c>
      <c r="S965" s="72">
        <v>0</v>
      </c>
      <c r="T965" s="47">
        <v>0</v>
      </c>
      <c r="U965" s="72">
        <v>0</v>
      </c>
      <c r="V965" s="72">
        <v>0</v>
      </c>
      <c r="W965" s="72">
        <v>0</v>
      </c>
      <c r="X965" s="72" t="s">
        <v>118</v>
      </c>
    </row>
    <row r="966" spans="2:24" x14ac:dyDescent="0.15">
      <c r="B966" s="42" t="s">
        <v>118</v>
      </c>
      <c r="I966" s="72" t="s">
        <v>118</v>
      </c>
      <c r="P966" s="72">
        <v>0</v>
      </c>
      <c r="Q966" s="72">
        <v>0</v>
      </c>
      <c r="R966" s="72" t="s">
        <v>118</v>
      </c>
      <c r="S966" s="72">
        <v>0</v>
      </c>
      <c r="T966" s="47">
        <v>0</v>
      </c>
      <c r="U966" s="72">
        <v>0</v>
      </c>
      <c r="V966" s="72">
        <v>0</v>
      </c>
      <c r="W966" s="72">
        <v>0</v>
      </c>
      <c r="X966" s="72" t="s">
        <v>118</v>
      </c>
    </row>
    <row r="967" spans="2:24" x14ac:dyDescent="0.15">
      <c r="B967" s="42" t="s">
        <v>118</v>
      </c>
      <c r="I967" s="72" t="s">
        <v>118</v>
      </c>
      <c r="P967" s="72">
        <v>0</v>
      </c>
      <c r="Q967" s="72">
        <v>0</v>
      </c>
      <c r="R967" s="72" t="s">
        <v>118</v>
      </c>
      <c r="S967" s="72">
        <v>0</v>
      </c>
      <c r="T967" s="47">
        <v>0</v>
      </c>
      <c r="U967" s="72">
        <v>0</v>
      </c>
      <c r="V967" s="72">
        <v>0</v>
      </c>
      <c r="W967" s="72">
        <v>0</v>
      </c>
      <c r="X967" s="72" t="s">
        <v>118</v>
      </c>
    </row>
    <row r="968" spans="2:24" x14ac:dyDescent="0.15">
      <c r="B968" s="42" t="s">
        <v>118</v>
      </c>
      <c r="I968" s="72" t="s">
        <v>118</v>
      </c>
      <c r="P968" s="72">
        <v>0</v>
      </c>
      <c r="Q968" s="72">
        <v>0</v>
      </c>
      <c r="R968" s="72" t="s">
        <v>118</v>
      </c>
      <c r="S968" s="72">
        <v>0</v>
      </c>
      <c r="T968" s="47">
        <v>0</v>
      </c>
      <c r="U968" s="72">
        <v>0</v>
      </c>
      <c r="V968" s="72">
        <v>0</v>
      </c>
      <c r="W968" s="72">
        <v>0</v>
      </c>
      <c r="X968" s="72" t="s">
        <v>118</v>
      </c>
    </row>
    <row r="969" spans="2:24" x14ac:dyDescent="0.15">
      <c r="B969" s="42" t="s">
        <v>118</v>
      </c>
      <c r="I969" s="72" t="s">
        <v>118</v>
      </c>
      <c r="P969" s="72">
        <v>0</v>
      </c>
      <c r="Q969" s="72">
        <v>0</v>
      </c>
      <c r="R969" s="72" t="s">
        <v>118</v>
      </c>
      <c r="S969" s="72">
        <v>0</v>
      </c>
      <c r="T969" s="47">
        <v>0</v>
      </c>
      <c r="U969" s="72">
        <v>0</v>
      </c>
      <c r="V969" s="72">
        <v>0</v>
      </c>
      <c r="W969" s="72">
        <v>0</v>
      </c>
      <c r="X969" s="72" t="s">
        <v>118</v>
      </c>
    </row>
    <row r="970" spans="2:24" x14ac:dyDescent="0.15">
      <c r="B970" s="42" t="s">
        <v>118</v>
      </c>
      <c r="I970" s="72" t="s">
        <v>118</v>
      </c>
      <c r="P970" s="72">
        <v>0</v>
      </c>
      <c r="Q970" s="72">
        <v>0</v>
      </c>
      <c r="R970" s="72" t="s">
        <v>118</v>
      </c>
      <c r="S970" s="72">
        <v>0</v>
      </c>
      <c r="T970" s="47">
        <v>0</v>
      </c>
      <c r="U970" s="72">
        <v>0</v>
      </c>
      <c r="V970" s="72">
        <v>0</v>
      </c>
      <c r="W970" s="72">
        <v>0</v>
      </c>
      <c r="X970" s="72" t="s">
        <v>118</v>
      </c>
    </row>
    <row r="971" spans="2:24" x14ac:dyDescent="0.15">
      <c r="B971" s="42" t="s">
        <v>118</v>
      </c>
      <c r="I971" s="72" t="s">
        <v>118</v>
      </c>
      <c r="P971" s="72">
        <v>0</v>
      </c>
      <c r="Q971" s="72">
        <v>0</v>
      </c>
      <c r="R971" s="72" t="s">
        <v>118</v>
      </c>
      <c r="S971" s="72">
        <v>0</v>
      </c>
      <c r="T971" s="47">
        <v>0</v>
      </c>
      <c r="U971" s="72">
        <v>0</v>
      </c>
      <c r="V971" s="72">
        <v>0</v>
      </c>
      <c r="W971" s="72">
        <v>0</v>
      </c>
      <c r="X971" s="72" t="s">
        <v>118</v>
      </c>
    </row>
    <row r="972" spans="2:24" x14ac:dyDescent="0.15">
      <c r="B972" s="42" t="s">
        <v>118</v>
      </c>
      <c r="I972" s="72" t="s">
        <v>118</v>
      </c>
      <c r="P972" s="72">
        <v>0</v>
      </c>
      <c r="Q972" s="72">
        <v>0</v>
      </c>
      <c r="R972" s="72" t="s">
        <v>118</v>
      </c>
      <c r="S972" s="72">
        <v>0</v>
      </c>
      <c r="T972" s="47">
        <v>0</v>
      </c>
      <c r="U972" s="72">
        <v>0</v>
      </c>
      <c r="V972" s="72">
        <v>0</v>
      </c>
      <c r="W972" s="72">
        <v>0</v>
      </c>
      <c r="X972" s="72" t="s">
        <v>118</v>
      </c>
    </row>
    <row r="973" spans="2:24" x14ac:dyDescent="0.15">
      <c r="B973" s="42" t="s">
        <v>118</v>
      </c>
      <c r="I973" s="72" t="s">
        <v>118</v>
      </c>
      <c r="P973" s="72">
        <v>0</v>
      </c>
      <c r="Q973" s="72">
        <v>0</v>
      </c>
      <c r="R973" s="72" t="s">
        <v>118</v>
      </c>
      <c r="S973" s="72">
        <v>0</v>
      </c>
      <c r="T973" s="47">
        <v>0</v>
      </c>
      <c r="U973" s="72">
        <v>0</v>
      </c>
      <c r="V973" s="72">
        <v>0</v>
      </c>
      <c r="W973" s="72">
        <v>0</v>
      </c>
      <c r="X973" s="72" t="s">
        <v>118</v>
      </c>
    </row>
    <row r="974" spans="2:24" x14ac:dyDescent="0.15">
      <c r="B974" s="42" t="s">
        <v>118</v>
      </c>
      <c r="I974" s="72" t="s">
        <v>118</v>
      </c>
      <c r="P974" s="72">
        <v>0</v>
      </c>
      <c r="Q974" s="72">
        <v>0</v>
      </c>
      <c r="R974" s="72" t="s">
        <v>118</v>
      </c>
      <c r="S974" s="72">
        <v>0</v>
      </c>
      <c r="T974" s="47">
        <v>0</v>
      </c>
      <c r="U974" s="72">
        <v>0</v>
      </c>
      <c r="V974" s="72">
        <v>0</v>
      </c>
      <c r="W974" s="72">
        <v>0</v>
      </c>
      <c r="X974" s="72" t="s">
        <v>118</v>
      </c>
    </row>
    <row r="975" spans="2:24" x14ac:dyDescent="0.15">
      <c r="B975" s="42" t="s">
        <v>118</v>
      </c>
      <c r="I975" s="72" t="s">
        <v>118</v>
      </c>
      <c r="P975" s="72">
        <v>0</v>
      </c>
      <c r="Q975" s="72">
        <v>0</v>
      </c>
      <c r="R975" s="72" t="s">
        <v>118</v>
      </c>
      <c r="S975" s="72">
        <v>0</v>
      </c>
      <c r="T975" s="47">
        <v>0</v>
      </c>
      <c r="U975" s="72">
        <v>0</v>
      </c>
      <c r="V975" s="72">
        <v>0</v>
      </c>
      <c r="W975" s="72">
        <v>0</v>
      </c>
      <c r="X975" s="72" t="s">
        <v>118</v>
      </c>
    </row>
    <row r="976" spans="2:24" x14ac:dyDescent="0.15">
      <c r="B976" s="42" t="s">
        <v>118</v>
      </c>
      <c r="I976" s="72" t="s">
        <v>118</v>
      </c>
      <c r="P976" s="72">
        <v>0</v>
      </c>
      <c r="Q976" s="72">
        <v>0</v>
      </c>
      <c r="R976" s="72" t="s">
        <v>118</v>
      </c>
      <c r="S976" s="72">
        <v>0</v>
      </c>
      <c r="T976" s="47">
        <v>0</v>
      </c>
      <c r="U976" s="72">
        <v>0</v>
      </c>
      <c r="V976" s="72">
        <v>0</v>
      </c>
      <c r="W976" s="72">
        <v>0</v>
      </c>
      <c r="X976" s="72" t="s">
        <v>118</v>
      </c>
    </row>
    <row r="977" spans="2:24" x14ac:dyDescent="0.15">
      <c r="B977" s="42" t="s">
        <v>118</v>
      </c>
      <c r="I977" s="72" t="s">
        <v>118</v>
      </c>
      <c r="P977" s="72">
        <v>0</v>
      </c>
      <c r="Q977" s="72">
        <v>0</v>
      </c>
      <c r="R977" s="72" t="s">
        <v>118</v>
      </c>
      <c r="S977" s="72">
        <v>0</v>
      </c>
      <c r="T977" s="47">
        <v>0</v>
      </c>
      <c r="U977" s="72">
        <v>0</v>
      </c>
      <c r="V977" s="72">
        <v>0</v>
      </c>
      <c r="W977" s="72">
        <v>0</v>
      </c>
      <c r="X977" s="72" t="s">
        <v>118</v>
      </c>
    </row>
    <row r="978" spans="2:24" x14ac:dyDescent="0.15">
      <c r="B978" s="42" t="s">
        <v>118</v>
      </c>
      <c r="I978" s="72" t="s">
        <v>118</v>
      </c>
      <c r="P978" s="72">
        <v>0</v>
      </c>
      <c r="Q978" s="72">
        <v>0</v>
      </c>
      <c r="R978" s="72" t="s">
        <v>118</v>
      </c>
      <c r="S978" s="72">
        <v>0</v>
      </c>
      <c r="T978" s="47">
        <v>0</v>
      </c>
      <c r="U978" s="72">
        <v>0</v>
      </c>
      <c r="V978" s="72">
        <v>0</v>
      </c>
      <c r="W978" s="72">
        <v>0</v>
      </c>
      <c r="X978" s="72" t="s">
        <v>118</v>
      </c>
    </row>
    <row r="979" spans="2:24" x14ac:dyDescent="0.15">
      <c r="B979" s="42" t="s">
        <v>118</v>
      </c>
      <c r="I979" s="72" t="s">
        <v>118</v>
      </c>
      <c r="P979" s="72">
        <v>0</v>
      </c>
      <c r="Q979" s="72">
        <v>0</v>
      </c>
      <c r="R979" s="72" t="s">
        <v>118</v>
      </c>
      <c r="S979" s="72">
        <v>0</v>
      </c>
      <c r="T979" s="47">
        <v>0</v>
      </c>
      <c r="U979" s="72">
        <v>0</v>
      </c>
      <c r="V979" s="72">
        <v>0</v>
      </c>
      <c r="W979" s="72">
        <v>0</v>
      </c>
      <c r="X979" s="72" t="s">
        <v>118</v>
      </c>
    </row>
    <row r="980" spans="2:24" x14ac:dyDescent="0.15">
      <c r="B980" s="42" t="s">
        <v>118</v>
      </c>
      <c r="I980" s="72" t="s">
        <v>118</v>
      </c>
      <c r="P980" s="72">
        <v>0</v>
      </c>
      <c r="Q980" s="72">
        <v>0</v>
      </c>
      <c r="R980" s="72" t="s">
        <v>118</v>
      </c>
      <c r="S980" s="72">
        <v>0</v>
      </c>
      <c r="T980" s="47">
        <v>0</v>
      </c>
      <c r="U980" s="72">
        <v>0</v>
      </c>
      <c r="V980" s="72">
        <v>0</v>
      </c>
      <c r="W980" s="72">
        <v>0</v>
      </c>
      <c r="X980" s="72" t="s">
        <v>118</v>
      </c>
    </row>
    <row r="981" spans="2:24" x14ac:dyDescent="0.15">
      <c r="B981" s="42" t="s">
        <v>118</v>
      </c>
      <c r="I981" s="72" t="s">
        <v>118</v>
      </c>
      <c r="P981" s="72">
        <v>0</v>
      </c>
      <c r="Q981" s="72">
        <v>0</v>
      </c>
      <c r="R981" s="72" t="s">
        <v>118</v>
      </c>
      <c r="S981" s="72">
        <v>0</v>
      </c>
      <c r="T981" s="47">
        <v>0</v>
      </c>
      <c r="U981" s="72">
        <v>0</v>
      </c>
      <c r="V981" s="72">
        <v>0</v>
      </c>
      <c r="W981" s="72">
        <v>0</v>
      </c>
      <c r="X981" s="72" t="s">
        <v>118</v>
      </c>
    </row>
    <row r="982" spans="2:24" x14ac:dyDescent="0.15">
      <c r="B982" s="42" t="s">
        <v>118</v>
      </c>
      <c r="I982" s="72" t="s">
        <v>118</v>
      </c>
      <c r="P982" s="72">
        <v>0</v>
      </c>
      <c r="Q982" s="72">
        <v>0</v>
      </c>
      <c r="R982" s="72" t="s">
        <v>118</v>
      </c>
      <c r="S982" s="72">
        <v>0</v>
      </c>
      <c r="T982" s="47">
        <v>0</v>
      </c>
      <c r="U982" s="72">
        <v>0</v>
      </c>
      <c r="V982" s="72">
        <v>0</v>
      </c>
      <c r="W982" s="72">
        <v>0</v>
      </c>
      <c r="X982" s="72" t="s">
        <v>118</v>
      </c>
    </row>
    <row r="983" spans="2:24" x14ac:dyDescent="0.15">
      <c r="B983" s="42" t="s">
        <v>118</v>
      </c>
      <c r="I983" s="72" t="s">
        <v>118</v>
      </c>
      <c r="P983" s="72">
        <v>0</v>
      </c>
      <c r="Q983" s="72">
        <v>0</v>
      </c>
      <c r="R983" s="72" t="s">
        <v>118</v>
      </c>
      <c r="S983" s="72">
        <v>0</v>
      </c>
      <c r="T983" s="47">
        <v>0</v>
      </c>
      <c r="U983" s="72">
        <v>0</v>
      </c>
      <c r="V983" s="72">
        <v>0</v>
      </c>
      <c r="W983" s="72">
        <v>0</v>
      </c>
      <c r="X983" s="72" t="s">
        <v>118</v>
      </c>
    </row>
    <row r="984" spans="2:24" x14ac:dyDescent="0.15">
      <c r="B984" s="42" t="s">
        <v>118</v>
      </c>
      <c r="I984" s="72" t="s">
        <v>118</v>
      </c>
      <c r="P984" s="72">
        <v>0</v>
      </c>
      <c r="Q984" s="72">
        <v>0</v>
      </c>
      <c r="R984" s="72" t="s">
        <v>118</v>
      </c>
      <c r="S984" s="72">
        <v>0</v>
      </c>
      <c r="T984" s="47">
        <v>0</v>
      </c>
      <c r="U984" s="72">
        <v>0</v>
      </c>
      <c r="V984" s="72">
        <v>0</v>
      </c>
      <c r="W984" s="72">
        <v>0</v>
      </c>
      <c r="X984" s="72" t="s">
        <v>118</v>
      </c>
    </row>
    <row r="985" spans="2:24" x14ac:dyDescent="0.15">
      <c r="B985" s="42" t="s">
        <v>118</v>
      </c>
      <c r="I985" s="72" t="s">
        <v>118</v>
      </c>
      <c r="P985" s="72">
        <v>0</v>
      </c>
      <c r="Q985" s="72">
        <v>0</v>
      </c>
      <c r="R985" s="72" t="s">
        <v>118</v>
      </c>
      <c r="S985" s="72">
        <v>0</v>
      </c>
      <c r="T985" s="47">
        <v>0</v>
      </c>
      <c r="U985" s="72">
        <v>0</v>
      </c>
      <c r="V985" s="72">
        <v>0</v>
      </c>
      <c r="W985" s="72">
        <v>0</v>
      </c>
      <c r="X985" s="72" t="s">
        <v>118</v>
      </c>
    </row>
    <row r="986" spans="2:24" x14ac:dyDescent="0.15">
      <c r="B986" s="42" t="s">
        <v>118</v>
      </c>
      <c r="I986" s="72" t="s">
        <v>118</v>
      </c>
      <c r="P986" s="72">
        <v>0</v>
      </c>
      <c r="Q986" s="72">
        <v>0</v>
      </c>
      <c r="R986" s="72" t="s">
        <v>118</v>
      </c>
      <c r="S986" s="72">
        <v>0</v>
      </c>
      <c r="T986" s="47">
        <v>0</v>
      </c>
      <c r="U986" s="72">
        <v>0</v>
      </c>
      <c r="V986" s="72">
        <v>0</v>
      </c>
      <c r="W986" s="72">
        <v>0</v>
      </c>
      <c r="X986" s="72" t="s">
        <v>118</v>
      </c>
    </row>
    <row r="987" spans="2:24" x14ac:dyDescent="0.15">
      <c r="B987" s="42" t="s">
        <v>118</v>
      </c>
      <c r="I987" s="72" t="s">
        <v>118</v>
      </c>
      <c r="P987" s="72">
        <v>0</v>
      </c>
      <c r="Q987" s="72">
        <v>0</v>
      </c>
      <c r="R987" s="72" t="s">
        <v>118</v>
      </c>
      <c r="S987" s="72">
        <v>0</v>
      </c>
      <c r="T987" s="47">
        <v>0</v>
      </c>
      <c r="U987" s="72">
        <v>0</v>
      </c>
      <c r="V987" s="72">
        <v>0</v>
      </c>
      <c r="W987" s="72">
        <v>0</v>
      </c>
      <c r="X987" s="72" t="s">
        <v>118</v>
      </c>
    </row>
    <row r="988" spans="2:24" x14ac:dyDescent="0.15">
      <c r="B988" s="42" t="s">
        <v>118</v>
      </c>
      <c r="I988" s="72" t="s">
        <v>118</v>
      </c>
      <c r="P988" s="72">
        <v>0</v>
      </c>
      <c r="Q988" s="72">
        <v>0</v>
      </c>
      <c r="R988" s="72" t="s">
        <v>118</v>
      </c>
      <c r="S988" s="72">
        <v>0</v>
      </c>
      <c r="T988" s="47">
        <v>0</v>
      </c>
      <c r="U988" s="72">
        <v>0</v>
      </c>
      <c r="V988" s="72">
        <v>0</v>
      </c>
      <c r="W988" s="72">
        <v>0</v>
      </c>
      <c r="X988" s="72" t="s">
        <v>118</v>
      </c>
    </row>
    <row r="989" spans="2:24" x14ac:dyDescent="0.15">
      <c r="B989" s="42" t="s">
        <v>118</v>
      </c>
      <c r="I989" s="72" t="s">
        <v>118</v>
      </c>
      <c r="P989" s="72">
        <v>0</v>
      </c>
      <c r="Q989" s="72">
        <v>0</v>
      </c>
      <c r="R989" s="72" t="s">
        <v>118</v>
      </c>
      <c r="S989" s="72">
        <v>0</v>
      </c>
      <c r="T989" s="47">
        <v>0</v>
      </c>
      <c r="U989" s="72">
        <v>0</v>
      </c>
      <c r="V989" s="72">
        <v>0</v>
      </c>
      <c r="W989" s="72">
        <v>0</v>
      </c>
      <c r="X989" s="72" t="s">
        <v>118</v>
      </c>
    </row>
    <row r="990" spans="2:24" x14ac:dyDescent="0.15">
      <c r="B990" s="42" t="s">
        <v>118</v>
      </c>
      <c r="I990" s="72" t="s">
        <v>118</v>
      </c>
      <c r="P990" s="72">
        <v>0</v>
      </c>
      <c r="Q990" s="72">
        <v>0</v>
      </c>
      <c r="R990" s="72" t="s">
        <v>118</v>
      </c>
      <c r="S990" s="72">
        <v>0</v>
      </c>
      <c r="T990" s="47">
        <v>0</v>
      </c>
      <c r="U990" s="72">
        <v>0</v>
      </c>
      <c r="V990" s="72">
        <v>0</v>
      </c>
      <c r="W990" s="72">
        <v>0</v>
      </c>
      <c r="X990" s="72" t="s">
        <v>118</v>
      </c>
    </row>
    <row r="991" spans="2:24" x14ac:dyDescent="0.15">
      <c r="B991" s="42" t="s">
        <v>118</v>
      </c>
      <c r="I991" s="72" t="s">
        <v>118</v>
      </c>
      <c r="P991" s="72">
        <v>0</v>
      </c>
      <c r="Q991" s="72">
        <v>0</v>
      </c>
      <c r="R991" s="72" t="s">
        <v>118</v>
      </c>
      <c r="S991" s="72">
        <v>0</v>
      </c>
      <c r="T991" s="47">
        <v>0</v>
      </c>
      <c r="U991" s="72">
        <v>0</v>
      </c>
      <c r="V991" s="72">
        <v>0</v>
      </c>
      <c r="W991" s="72">
        <v>0</v>
      </c>
      <c r="X991" s="72" t="s">
        <v>118</v>
      </c>
    </row>
    <row r="992" spans="2:24" x14ac:dyDescent="0.15">
      <c r="B992" s="42" t="s">
        <v>118</v>
      </c>
      <c r="I992" s="72" t="s">
        <v>118</v>
      </c>
      <c r="P992" s="72">
        <v>0</v>
      </c>
      <c r="Q992" s="72">
        <v>0</v>
      </c>
      <c r="R992" s="72" t="s">
        <v>118</v>
      </c>
      <c r="S992" s="72">
        <v>0</v>
      </c>
      <c r="T992" s="47">
        <v>0</v>
      </c>
      <c r="U992" s="72">
        <v>0</v>
      </c>
      <c r="V992" s="72">
        <v>0</v>
      </c>
      <c r="W992" s="72">
        <v>0</v>
      </c>
      <c r="X992" s="72" t="s">
        <v>118</v>
      </c>
    </row>
    <row r="993" spans="2:24" x14ac:dyDescent="0.15">
      <c r="B993" s="42" t="s">
        <v>118</v>
      </c>
      <c r="I993" s="72" t="s">
        <v>118</v>
      </c>
      <c r="P993" s="72">
        <v>0</v>
      </c>
      <c r="Q993" s="72">
        <v>0</v>
      </c>
      <c r="R993" s="72" t="s">
        <v>118</v>
      </c>
      <c r="S993" s="72">
        <v>0</v>
      </c>
      <c r="T993" s="47">
        <v>0</v>
      </c>
      <c r="U993" s="72">
        <v>0</v>
      </c>
      <c r="V993" s="72">
        <v>0</v>
      </c>
      <c r="W993" s="72">
        <v>0</v>
      </c>
      <c r="X993" s="72" t="s">
        <v>118</v>
      </c>
    </row>
    <row r="994" spans="2:24" x14ac:dyDescent="0.15">
      <c r="B994" s="42" t="s">
        <v>118</v>
      </c>
      <c r="I994" s="72" t="s">
        <v>118</v>
      </c>
      <c r="P994" s="72">
        <v>0</v>
      </c>
      <c r="Q994" s="72">
        <v>0</v>
      </c>
      <c r="R994" s="72" t="s">
        <v>118</v>
      </c>
      <c r="S994" s="72">
        <v>0</v>
      </c>
      <c r="T994" s="47">
        <v>0</v>
      </c>
      <c r="U994" s="72">
        <v>0</v>
      </c>
      <c r="V994" s="72">
        <v>0</v>
      </c>
      <c r="W994" s="72">
        <v>0</v>
      </c>
      <c r="X994" s="72" t="s">
        <v>118</v>
      </c>
    </row>
    <row r="995" spans="2:24" x14ac:dyDescent="0.15">
      <c r="B995" s="42" t="s">
        <v>118</v>
      </c>
      <c r="I995" s="72" t="s">
        <v>118</v>
      </c>
      <c r="P995" s="72">
        <v>0</v>
      </c>
      <c r="Q995" s="72">
        <v>0</v>
      </c>
      <c r="R995" s="72" t="s">
        <v>118</v>
      </c>
      <c r="S995" s="72">
        <v>0</v>
      </c>
      <c r="T995" s="47">
        <v>0</v>
      </c>
      <c r="U995" s="72">
        <v>0</v>
      </c>
      <c r="V995" s="72">
        <v>0</v>
      </c>
      <c r="W995" s="72">
        <v>0</v>
      </c>
      <c r="X995" s="72" t="s">
        <v>118</v>
      </c>
    </row>
    <row r="996" spans="2:24" x14ac:dyDescent="0.15">
      <c r="B996" s="42" t="s">
        <v>118</v>
      </c>
      <c r="I996" s="72" t="s">
        <v>118</v>
      </c>
      <c r="P996" s="72">
        <v>0</v>
      </c>
      <c r="Q996" s="72">
        <v>0</v>
      </c>
      <c r="R996" s="72" t="s">
        <v>118</v>
      </c>
      <c r="S996" s="72">
        <v>0</v>
      </c>
      <c r="T996" s="47">
        <v>0</v>
      </c>
      <c r="U996" s="72">
        <v>0</v>
      </c>
      <c r="V996" s="72">
        <v>0</v>
      </c>
      <c r="W996" s="72">
        <v>0</v>
      </c>
      <c r="X996" s="72" t="s">
        <v>118</v>
      </c>
    </row>
    <row r="997" spans="2:24" x14ac:dyDescent="0.15">
      <c r="B997" s="42" t="s">
        <v>118</v>
      </c>
      <c r="I997" s="72" t="s">
        <v>118</v>
      </c>
      <c r="P997" s="72">
        <v>0</v>
      </c>
      <c r="Q997" s="72">
        <v>0</v>
      </c>
      <c r="R997" s="72" t="s">
        <v>118</v>
      </c>
      <c r="S997" s="72">
        <v>0</v>
      </c>
      <c r="T997" s="47">
        <v>0</v>
      </c>
      <c r="U997" s="72">
        <v>0</v>
      </c>
      <c r="V997" s="72">
        <v>0</v>
      </c>
      <c r="W997" s="72">
        <v>0</v>
      </c>
      <c r="X997" s="72" t="s">
        <v>118</v>
      </c>
    </row>
    <row r="998" spans="2:24" x14ac:dyDescent="0.15">
      <c r="B998" s="42" t="s">
        <v>118</v>
      </c>
      <c r="I998" s="72" t="s">
        <v>118</v>
      </c>
      <c r="P998" s="72">
        <v>0</v>
      </c>
      <c r="Q998" s="72">
        <v>0</v>
      </c>
      <c r="R998" s="72" t="s">
        <v>118</v>
      </c>
      <c r="S998" s="72">
        <v>0</v>
      </c>
      <c r="T998" s="47">
        <v>0</v>
      </c>
      <c r="U998" s="72">
        <v>0</v>
      </c>
      <c r="V998" s="72">
        <v>0</v>
      </c>
      <c r="W998" s="72">
        <v>0</v>
      </c>
      <c r="X998" s="72" t="s">
        <v>118</v>
      </c>
    </row>
    <row r="999" spans="2:24" x14ac:dyDescent="0.15">
      <c r="B999" s="42" t="s">
        <v>118</v>
      </c>
      <c r="I999" s="72" t="s">
        <v>118</v>
      </c>
      <c r="P999" s="72">
        <v>0</v>
      </c>
      <c r="Q999" s="72">
        <v>0</v>
      </c>
      <c r="R999" s="72" t="s">
        <v>118</v>
      </c>
      <c r="S999" s="72">
        <v>0</v>
      </c>
      <c r="T999" s="47">
        <v>0</v>
      </c>
      <c r="U999" s="72">
        <v>0</v>
      </c>
      <c r="V999" s="72">
        <v>0</v>
      </c>
      <c r="W999" s="72">
        <v>0</v>
      </c>
      <c r="X999" s="72" t="s">
        <v>118</v>
      </c>
    </row>
    <row r="1000" spans="2:24" x14ac:dyDescent="0.15">
      <c r="B1000" s="42" t="s">
        <v>118</v>
      </c>
      <c r="I1000" s="72" t="s">
        <v>118</v>
      </c>
      <c r="P1000" s="72">
        <v>0</v>
      </c>
      <c r="Q1000" s="72">
        <v>0</v>
      </c>
      <c r="R1000" s="72" t="s">
        <v>118</v>
      </c>
      <c r="S1000" s="72">
        <v>0</v>
      </c>
      <c r="T1000" s="47">
        <v>0</v>
      </c>
      <c r="U1000" s="72">
        <v>0</v>
      </c>
      <c r="V1000" s="72">
        <v>0</v>
      </c>
      <c r="W1000" s="72">
        <v>0</v>
      </c>
      <c r="X1000" s="72" t="s">
        <v>118</v>
      </c>
    </row>
    <row r="1001" spans="2:24" x14ac:dyDescent="0.15">
      <c r="B1001" s="42" t="s">
        <v>118</v>
      </c>
      <c r="I1001" s="72" t="s">
        <v>118</v>
      </c>
      <c r="P1001" s="72">
        <v>0</v>
      </c>
      <c r="Q1001" s="72">
        <v>0</v>
      </c>
      <c r="R1001" s="72" t="s">
        <v>118</v>
      </c>
      <c r="S1001" s="72">
        <v>0</v>
      </c>
      <c r="T1001" s="47">
        <v>0</v>
      </c>
      <c r="U1001" s="72">
        <v>0</v>
      </c>
      <c r="V1001" s="72">
        <v>0</v>
      </c>
      <c r="W1001" s="72">
        <v>0</v>
      </c>
      <c r="X1001" s="72" t="s">
        <v>118</v>
      </c>
    </row>
    <row r="1002" spans="2:24" x14ac:dyDescent="0.15">
      <c r="B1002" s="42" t="s">
        <v>118</v>
      </c>
      <c r="I1002" s="72" t="s">
        <v>118</v>
      </c>
      <c r="P1002" s="72">
        <v>0</v>
      </c>
      <c r="Q1002" s="72">
        <v>0</v>
      </c>
      <c r="R1002" s="72" t="s">
        <v>118</v>
      </c>
      <c r="S1002" s="72">
        <v>0</v>
      </c>
      <c r="T1002" s="47">
        <v>0</v>
      </c>
      <c r="U1002" s="72">
        <v>0</v>
      </c>
      <c r="V1002" s="72">
        <v>0</v>
      </c>
      <c r="W1002" s="72">
        <v>0</v>
      </c>
      <c r="X1002" s="72" t="s">
        <v>118</v>
      </c>
    </row>
  </sheetData>
  <mergeCells count="20">
    <mergeCell ref="G1:O1"/>
    <mergeCell ref="B1:B2"/>
    <mergeCell ref="C1:C2"/>
    <mergeCell ref="D1:D2"/>
    <mergeCell ref="E1:E2"/>
    <mergeCell ref="F1:F2"/>
    <mergeCell ref="P1:X1"/>
    <mergeCell ref="Y1:AH1"/>
    <mergeCell ref="AM1:AO1"/>
    <mergeCell ref="AP1:AR1"/>
    <mergeCell ref="AS1:AS2"/>
    <mergeCell ref="AV1:AV2"/>
    <mergeCell ref="Y2:Z2"/>
    <mergeCell ref="AA2:AB2"/>
    <mergeCell ref="AC2:AD2"/>
    <mergeCell ref="AE2:AF2"/>
    <mergeCell ref="AG2:AH2"/>
    <mergeCell ref="AI2:AJ2"/>
    <mergeCell ref="AK2:AL2"/>
    <mergeCell ref="AT1:AT2"/>
  </mergeCells>
  <phoneticPr fontId="1"/>
  <conditionalFormatting sqref="G1:G2">
    <cfRule type="duplicateValues" dxfId="28" priority="4"/>
  </conditionalFormatting>
  <conditionalFormatting sqref="AO3:AO282">
    <cfRule type="cellIs" dxfId="27" priority="3" operator="equal">
      <formula>"×"</formula>
    </cfRule>
  </conditionalFormatting>
  <conditionalFormatting sqref="AO4:AO220">
    <cfRule type="cellIs" dxfId="26" priority="2" operator="equal">
      <formula>"×"</formula>
    </cfRule>
  </conditionalFormatting>
  <conditionalFormatting sqref="G3:G282">
    <cfRule type="duplicateValues" dxfId="25" priority="1"/>
  </conditionalFormatting>
  <dataValidations count="1">
    <dataValidation imeMode="off" allowBlank="1" showInputMessage="1" showErrorMessage="1" sqref="AM2:AR2 Y2 AK2 AI2 AG2 AA2 AE2 AC2"/>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200"/>
  <sheetViews>
    <sheetView zoomScaleNormal="100" workbookViewId="0">
      <selection activeCell="N14" sqref="N14:N15"/>
    </sheetView>
  </sheetViews>
  <sheetFormatPr defaultRowHeight="17.25" x14ac:dyDescent="0.15"/>
  <cols>
    <col min="1" max="1" width="6.875" style="104" customWidth="1"/>
    <col min="2" max="2" width="9" style="104" customWidth="1"/>
    <col min="3" max="3" width="21.375" style="104" customWidth="1"/>
    <col min="4" max="4" width="9" style="104" customWidth="1"/>
    <col min="5" max="5" width="12.875" style="104" customWidth="1"/>
    <col min="6" max="6" width="6.375" style="104" hidden="1" customWidth="1"/>
    <col min="7" max="7" width="3.125" style="104" hidden="1" customWidth="1"/>
    <col min="8" max="8" width="14.125" style="104" hidden="1" customWidth="1"/>
    <col min="9" max="9" width="14.125" style="104" customWidth="1"/>
    <col min="10" max="10" width="16" style="118" hidden="1" customWidth="1"/>
    <col min="11" max="11" width="11.625" style="105" customWidth="1"/>
    <col min="12" max="12" width="5.75" style="119" hidden="1" customWidth="1"/>
    <col min="13" max="13" width="4.75" style="104" customWidth="1"/>
    <col min="14" max="14" width="12.75" style="104" customWidth="1"/>
    <col min="15" max="16" width="9.5" style="104" customWidth="1"/>
    <col min="17" max="17" width="9" style="104" customWidth="1"/>
    <col min="18" max="18" width="5.75" style="120" hidden="1" customWidth="1"/>
    <col min="19" max="19" width="13.75" style="121" hidden="1" customWidth="1"/>
    <col min="20" max="20" width="9" style="118" hidden="1" customWidth="1"/>
    <col min="21" max="21" width="6.5" style="104" hidden="1" customWidth="1"/>
    <col min="22" max="22" width="12.125" style="104" hidden="1" customWidth="1"/>
    <col min="23" max="24" width="9" style="104" hidden="1" customWidth="1"/>
    <col min="25" max="25" width="7.375" style="104" hidden="1" customWidth="1"/>
    <col min="26" max="28" width="6" style="104" hidden="1" customWidth="1"/>
    <col min="29" max="34" width="9" style="104" hidden="1" customWidth="1"/>
    <col min="35" max="40" width="9" style="104" customWidth="1"/>
    <col min="41" max="16384" width="9" style="104"/>
  </cols>
  <sheetData>
    <row r="1" spans="1:37" ht="13.5" customHeight="1" x14ac:dyDescent="0.15">
      <c r="A1" s="245"/>
      <c r="B1" s="512" t="s">
        <v>3514</v>
      </c>
      <c r="C1" s="512"/>
      <c r="D1" s="281"/>
      <c r="E1" s="303"/>
      <c r="F1" s="272"/>
      <c r="G1" s="272"/>
      <c r="H1" s="245"/>
      <c r="I1" s="273"/>
      <c r="J1" s="273"/>
      <c r="K1" s="274"/>
      <c r="L1" s="244"/>
      <c r="M1" s="244"/>
      <c r="N1" s="244"/>
      <c r="O1" s="244"/>
      <c r="P1" s="244"/>
      <c r="Q1" s="244"/>
      <c r="R1" s="106">
        <v>9000</v>
      </c>
      <c r="S1" s="106"/>
      <c r="T1" s="106"/>
      <c r="U1" s="106"/>
      <c r="V1" s="106"/>
      <c r="W1" s="106"/>
      <c r="X1" s="106"/>
      <c r="Y1" s="106"/>
      <c r="Z1" s="106"/>
      <c r="AA1" s="106"/>
      <c r="AB1" s="106"/>
      <c r="AC1" s="106"/>
      <c r="AD1" s="109"/>
    </row>
    <row r="2" spans="1:37" ht="13.5" hidden="1" customHeight="1" x14ac:dyDescent="0.15">
      <c r="A2" s="245"/>
      <c r="B2" s="245"/>
      <c r="C2" s="245"/>
      <c r="D2" s="281"/>
      <c r="E2" s="303"/>
      <c r="F2" s="272"/>
      <c r="G2" s="272"/>
      <c r="H2" s="245"/>
      <c r="I2" s="273"/>
      <c r="J2" s="273"/>
      <c r="K2" s="274"/>
      <c r="L2" s="244"/>
      <c r="M2" s="244"/>
      <c r="N2" s="244"/>
      <c r="O2" s="244"/>
      <c r="P2" s="244"/>
      <c r="Q2" s="244"/>
      <c r="R2" s="106"/>
      <c r="S2" s="106"/>
      <c r="T2" s="106"/>
      <c r="U2" s="106"/>
      <c r="V2" s="106"/>
      <c r="W2" s="106"/>
      <c r="X2" s="106"/>
      <c r="Y2" s="106"/>
      <c r="Z2" s="106"/>
      <c r="AA2" s="106"/>
      <c r="AB2" s="106"/>
      <c r="AC2" s="106"/>
    </row>
    <row r="3" spans="1:37" ht="13.5" customHeight="1" x14ac:dyDescent="0.15">
      <c r="A3" s="245"/>
      <c r="B3" s="245"/>
      <c r="C3" s="245"/>
      <c r="D3" s="281"/>
      <c r="E3" s="303"/>
      <c r="F3" s="272"/>
      <c r="G3" s="272"/>
      <c r="H3" s="245"/>
      <c r="I3" s="273"/>
      <c r="J3" s="273"/>
      <c r="K3" s="274"/>
      <c r="L3" s="244"/>
      <c r="M3" s="244"/>
      <c r="N3" s="244"/>
      <c r="O3" s="244"/>
      <c r="P3" s="244"/>
      <c r="Q3" s="244"/>
      <c r="R3" s="106">
        <v>12000</v>
      </c>
      <c r="S3" s="106"/>
      <c r="T3" s="106"/>
      <c r="U3" s="106"/>
      <c r="V3" s="106"/>
      <c r="W3" s="106"/>
      <c r="X3" s="106"/>
      <c r="Y3" s="106"/>
      <c r="Z3" s="106"/>
      <c r="AA3" s="106"/>
      <c r="AB3" s="106"/>
      <c r="AC3" s="106"/>
    </row>
    <row r="4" spans="1:37" ht="13.5" customHeight="1" x14ac:dyDescent="0.15">
      <c r="A4" s="245"/>
      <c r="B4" s="513" t="s">
        <v>3427</v>
      </c>
      <c r="C4" s="244" t="s">
        <v>3434</v>
      </c>
      <c r="D4" s="281"/>
      <c r="E4" s="303"/>
      <c r="F4" s="272"/>
      <c r="G4" s="272"/>
      <c r="H4" s="245"/>
      <c r="I4" s="273"/>
      <c r="J4" s="273"/>
      <c r="K4" s="245"/>
      <c r="L4" s="244"/>
      <c r="M4" s="244"/>
      <c r="N4" s="304" t="s">
        <v>3434</v>
      </c>
      <c r="O4" s="305">
        <f>T4</f>
        <v>0</v>
      </c>
      <c r="P4" s="277">
        <f>U4</f>
        <v>0</v>
      </c>
      <c r="Q4" s="306"/>
      <c r="R4" s="111"/>
      <c r="S4" s="108" t="s">
        <v>3434</v>
      </c>
      <c r="T4" s="104">
        <f>COUNTIF($N$14:$N$155,"ペア")</f>
        <v>0</v>
      </c>
      <c r="U4" s="104">
        <f>$R$1*T4</f>
        <v>0</v>
      </c>
      <c r="V4" s="108"/>
      <c r="Y4" s="109"/>
      <c r="AC4" s="108"/>
    </row>
    <row r="5" spans="1:37" ht="13.5" customHeight="1" x14ac:dyDescent="0.15">
      <c r="A5" s="245"/>
      <c r="B5" s="513"/>
      <c r="C5" s="246" t="s">
        <v>3555</v>
      </c>
      <c r="D5" s="281"/>
      <c r="E5" s="303"/>
      <c r="F5" s="272"/>
      <c r="G5" s="272"/>
      <c r="H5" s="245"/>
      <c r="I5" s="273"/>
      <c r="J5" s="273"/>
      <c r="K5" s="245"/>
      <c r="L5" s="244"/>
      <c r="M5" s="244"/>
      <c r="N5" s="304" t="s">
        <v>3523</v>
      </c>
      <c r="O5" s="305">
        <f>T5</f>
        <v>0</v>
      </c>
      <c r="P5" s="277">
        <f>U5</f>
        <v>0</v>
      </c>
      <c r="Q5" s="244"/>
      <c r="R5" s="106"/>
      <c r="S5" s="108" t="s">
        <v>3560</v>
      </c>
      <c r="T5" s="104">
        <f>COUNTIF($N$14:$N$155,"フリー ペア")</f>
        <v>0</v>
      </c>
      <c r="U5" s="104">
        <f>$R$3*T5</f>
        <v>0</v>
      </c>
      <c r="V5" s="106"/>
      <c r="W5" s="106"/>
      <c r="X5" s="106"/>
      <c r="Y5" s="106"/>
      <c r="Z5" s="106"/>
      <c r="AA5" s="106"/>
      <c r="AB5" s="106"/>
      <c r="AC5" s="106"/>
      <c r="AD5" s="106"/>
    </row>
    <row r="6" spans="1:37" ht="13.5" hidden="1" customHeight="1" x14ac:dyDescent="0.15">
      <c r="A6" s="245"/>
      <c r="B6" s="245"/>
      <c r="C6" s="245"/>
      <c r="D6" s="281"/>
      <c r="E6" s="303"/>
      <c r="F6" s="272"/>
      <c r="G6" s="272"/>
      <c r="H6" s="245"/>
      <c r="I6" s="273"/>
      <c r="J6" s="273"/>
      <c r="K6" s="245"/>
      <c r="L6" s="244"/>
      <c r="M6" s="244"/>
      <c r="N6" s="244"/>
      <c r="O6" s="244"/>
      <c r="P6" s="244"/>
      <c r="Q6" s="244"/>
      <c r="R6" s="106"/>
      <c r="S6" s="106"/>
      <c r="T6" s="106"/>
      <c r="U6" s="106"/>
      <c r="V6" s="106"/>
      <c r="W6" s="106"/>
      <c r="X6" s="106"/>
      <c r="Y6" s="106"/>
      <c r="Z6" s="106"/>
      <c r="AA6" s="106"/>
      <c r="AB6" s="106"/>
      <c r="AC6" s="106"/>
      <c r="AD6" s="106"/>
    </row>
    <row r="7" spans="1:37" ht="13.5" hidden="1" customHeight="1" x14ac:dyDescent="0.15">
      <c r="A7" s="245"/>
      <c r="B7" s="245"/>
      <c r="C7" s="245"/>
      <c r="D7" s="281"/>
      <c r="E7" s="303"/>
      <c r="F7" s="272"/>
      <c r="G7" s="272"/>
      <c r="H7" s="245"/>
      <c r="I7" s="273"/>
      <c r="J7" s="273"/>
      <c r="K7" s="245"/>
      <c r="L7" s="244"/>
      <c r="M7" s="244"/>
      <c r="N7" s="244"/>
      <c r="O7" s="244"/>
      <c r="P7" s="244"/>
      <c r="Q7" s="244"/>
      <c r="R7" s="106"/>
      <c r="S7" s="106"/>
      <c r="T7" s="106"/>
      <c r="U7" s="106"/>
      <c r="V7" s="106"/>
      <c r="W7" s="106"/>
      <c r="X7" s="106"/>
      <c r="Y7" s="106"/>
      <c r="Z7" s="106"/>
      <c r="AA7" s="106"/>
      <c r="AB7" s="106"/>
      <c r="AC7" s="106"/>
      <c r="AD7" s="106"/>
    </row>
    <row r="8" spans="1:37" ht="13.5" hidden="1" customHeight="1" x14ac:dyDescent="0.15">
      <c r="A8" s="245"/>
      <c r="B8" s="245"/>
      <c r="C8" s="245"/>
      <c r="D8" s="281"/>
      <c r="E8" s="303"/>
      <c r="F8" s="272"/>
      <c r="G8" s="272"/>
      <c r="H8" s="245"/>
      <c r="I8" s="273"/>
      <c r="J8" s="279"/>
      <c r="K8" s="245"/>
      <c r="L8" s="244"/>
      <c r="M8" s="244"/>
      <c r="N8" s="244"/>
      <c r="O8" s="244"/>
      <c r="P8" s="244"/>
      <c r="Q8" s="244"/>
      <c r="R8" s="106"/>
      <c r="S8" s="106"/>
      <c r="T8" s="106"/>
      <c r="U8" s="106"/>
      <c r="V8" s="106"/>
      <c r="W8" s="106"/>
      <c r="X8" s="106"/>
      <c r="Y8" s="106"/>
      <c r="Z8" s="106"/>
      <c r="AA8" s="106"/>
      <c r="AB8" s="106"/>
      <c r="AC8" s="106"/>
      <c r="AD8" s="106"/>
    </row>
    <row r="9" spans="1:37" ht="13.5" customHeight="1" x14ac:dyDescent="0.15">
      <c r="A9" s="245"/>
      <c r="B9" s="284"/>
      <c r="C9" s="244"/>
      <c r="D9" s="281"/>
      <c r="E9" s="303"/>
      <c r="F9" s="272"/>
      <c r="G9" s="272"/>
      <c r="H9" s="245"/>
      <c r="I9" s="280"/>
      <c r="J9" s="279"/>
      <c r="K9" s="281"/>
      <c r="L9" s="245"/>
      <c r="M9" s="282"/>
      <c r="N9" s="288" t="s">
        <v>3424</v>
      </c>
      <c r="O9" s="276">
        <f>SUM(O1:O8)</f>
        <v>0</v>
      </c>
      <c r="P9" s="277">
        <f>SUM(P1:P8)</f>
        <v>0</v>
      </c>
      <c r="Q9" s="306"/>
      <c r="R9" s="111"/>
      <c r="S9" s="108"/>
      <c r="T9" s="104"/>
      <c r="V9" s="108"/>
      <c r="Y9" s="109"/>
      <c r="AC9" s="108"/>
    </row>
    <row r="10" spans="1:37" ht="13.5" hidden="1" customHeight="1" x14ac:dyDescent="0.15">
      <c r="A10" s="245"/>
      <c r="B10" s="284"/>
      <c r="C10" s="244"/>
      <c r="D10" s="281"/>
      <c r="E10" s="303"/>
      <c r="F10" s="272"/>
      <c r="G10" s="272"/>
      <c r="H10" s="245"/>
      <c r="I10" s="280"/>
      <c r="J10" s="279"/>
      <c r="K10" s="281"/>
      <c r="L10" s="281"/>
      <c r="M10" s="285"/>
      <c r="N10" s="285"/>
      <c r="O10" s="303"/>
      <c r="P10" s="303"/>
      <c r="Q10" s="306"/>
      <c r="R10" s="111"/>
      <c r="S10" s="108"/>
      <c r="T10" s="104"/>
      <c r="V10" s="108"/>
      <c r="Y10" s="109"/>
      <c r="AC10" s="108"/>
    </row>
    <row r="11" spans="1:37" ht="13.5" customHeight="1" x14ac:dyDescent="0.15">
      <c r="A11" s="245"/>
      <c r="B11" s="280"/>
      <c r="C11" s="280"/>
      <c r="D11" s="286"/>
      <c r="E11" s="307"/>
      <c r="F11" s="308"/>
      <c r="G11" s="309"/>
      <c r="H11" s="310"/>
      <c r="I11" s="280"/>
      <c r="J11" s="279"/>
      <c r="K11" s="311"/>
      <c r="L11" s="286"/>
      <c r="M11" s="287"/>
      <c r="N11" s="309"/>
      <c r="O11" s="307"/>
      <c r="P11" s="307"/>
      <c r="Q11" s="306"/>
      <c r="R11" s="111"/>
      <c r="S11" s="113"/>
      <c r="T11" s="114"/>
      <c r="V11" s="112"/>
      <c r="W11" s="112"/>
      <c r="X11" s="115"/>
      <c r="Y11" s="110"/>
      <c r="AC11" s="108"/>
    </row>
    <row r="12" spans="1:37" x14ac:dyDescent="0.15">
      <c r="A12" s="245"/>
      <c r="B12" s="521" t="s">
        <v>3423</v>
      </c>
      <c r="C12" s="522" t="s">
        <v>3428</v>
      </c>
      <c r="D12" s="522" t="s">
        <v>3422</v>
      </c>
      <c r="E12" s="517" t="s">
        <v>3418</v>
      </c>
      <c r="F12" s="517"/>
      <c r="G12" s="296"/>
      <c r="H12" s="297"/>
      <c r="I12" s="519" t="s">
        <v>3421</v>
      </c>
      <c r="J12" s="297"/>
      <c r="K12" s="519" t="s">
        <v>87</v>
      </c>
      <c r="L12" s="297"/>
      <c r="M12" s="514" t="s">
        <v>3419</v>
      </c>
      <c r="N12" s="515"/>
      <c r="O12" s="515"/>
      <c r="P12" s="516"/>
      <c r="Q12" s="245"/>
      <c r="R12" s="101"/>
      <c r="S12" s="100"/>
      <c r="T12" s="99"/>
      <c r="AC12" s="108"/>
    </row>
    <row r="13" spans="1:37" ht="18" thickBot="1" x14ac:dyDescent="0.2">
      <c r="A13" s="245"/>
      <c r="B13" s="528"/>
      <c r="C13" s="529"/>
      <c r="D13" s="529"/>
      <c r="E13" s="530"/>
      <c r="F13" s="530"/>
      <c r="G13" s="312"/>
      <c r="H13" s="313"/>
      <c r="I13" s="524"/>
      <c r="J13" s="313"/>
      <c r="K13" s="524"/>
      <c r="L13" s="314"/>
      <c r="M13" s="315" t="s">
        <v>3420</v>
      </c>
      <c r="N13" s="296" t="s">
        <v>3457</v>
      </c>
      <c r="O13" s="301" t="s">
        <v>3458</v>
      </c>
      <c r="P13" s="316" t="s">
        <v>3416</v>
      </c>
      <c r="Q13" s="245"/>
      <c r="R13" s="98"/>
      <c r="S13" s="97"/>
      <c r="T13" s="96"/>
      <c r="W13" s="104" t="s">
        <v>3415</v>
      </c>
      <c r="AC13" s="108"/>
    </row>
    <row r="14" spans="1:37" s="116" customFormat="1" x14ac:dyDescent="0.15">
      <c r="A14" s="289"/>
      <c r="B14" s="525">
        <v>201</v>
      </c>
      <c r="C14" s="140" t="str">
        <f>IF(D14="","",VLOOKUP(D14,団体登録内容!$A$1:$Y$1000,3,FALSE))</f>
        <v/>
      </c>
      <c r="D14" s="140" t="str">
        <f>IF(E14="","",VLOOKUP(E14,構成員入金済み!$A$1:$Y$1000,7,FALSE))</f>
        <v/>
      </c>
      <c r="E14" s="137"/>
      <c r="F14" s="138" t="str">
        <f>C14</f>
        <v/>
      </c>
      <c r="G14" s="139" t="s">
        <v>3436</v>
      </c>
      <c r="H14" s="140" t="str">
        <f>IF(E14="","",VLOOKUP(E14,構成員入金済み!$A$1:$Y$1000,3,FALSE))</f>
        <v/>
      </c>
      <c r="I14" s="141"/>
      <c r="J14" s="140" t="str">
        <f>IF(E14="","",VLOOKUP(E14,構成員入金済み!$A$1:$Y$1000,4,FALSE))</f>
        <v/>
      </c>
      <c r="K14" s="142"/>
      <c r="L14" s="140" t="str">
        <f>IF(E14="","",VLOOKUP(E14,構成員入金済み!$A$1:$Y$1000,18,FALSE))</f>
        <v/>
      </c>
      <c r="M14" s="141" t="s">
        <v>3397</v>
      </c>
      <c r="N14" s="531" t="s">
        <v>3397</v>
      </c>
      <c r="O14" s="533" t="s">
        <v>3397</v>
      </c>
      <c r="P14" s="535" t="s">
        <v>3397</v>
      </c>
      <c r="Q14" s="289"/>
      <c r="R14" s="95" t="e">
        <f>IF(ISNA(VLOOKUP(E14,#REF!,10,FALSE)),"",VLOOKUP(E14,#REF!,6,FALSE))</f>
        <v>#REF!</v>
      </c>
      <c r="S14" s="94" t="e">
        <f>IF(ISNA(VLOOKUP(E14,#REF!,16,FALSE)),"",VLOOKUP(E14,#REF!,16,FALSE))</f>
        <v>#REF!</v>
      </c>
      <c r="T14" s="89" t="e">
        <f>IF(ISNA(VLOOKUP(E14,#REF!,5,FALSE)),"",VLOOKUP(E14,#REF!,5,FALSE))</f>
        <v>#REF!</v>
      </c>
      <c r="V14" s="116" t="s">
        <v>3414</v>
      </c>
      <c r="W14" s="88">
        <f>[3]構成員入金済み!$E$10</f>
        <v>40542</v>
      </c>
      <c r="X14" s="88" t="e">
        <f>IF(ISNA(VLOOKUP(E14,#REF!,7,FALSE)),"",VLOOKUP(E14,#REF!,7,FALSE))</f>
        <v>#REF!</v>
      </c>
      <c r="Y14" s="117" t="e">
        <f t="shared" ref="Y14:Y45" si="0">IF(EXACT(W14,X14),"OK","")</f>
        <v>#REF!</v>
      </c>
      <c r="Z14" s="117"/>
      <c r="AC14" s="87"/>
      <c r="AD14" s="104"/>
      <c r="AE14" s="104"/>
      <c r="AF14" s="104"/>
      <c r="AG14" s="104"/>
      <c r="AH14" s="104"/>
      <c r="AI14" s="104"/>
      <c r="AJ14" s="104"/>
      <c r="AK14" s="104"/>
    </row>
    <row r="15" spans="1:37" s="116" customFormat="1" ht="18" thickBot="1" x14ac:dyDescent="0.2">
      <c r="A15" s="289"/>
      <c r="B15" s="526"/>
      <c r="C15" s="146" t="str">
        <f>IF(D15="","",VLOOKUP(D15,団体登録内容!$A$1:$Y$1000,3,FALSE))</f>
        <v/>
      </c>
      <c r="D15" s="146" t="str">
        <f>IF(E15="","",VLOOKUP(E15,構成員入金済み!$A$1:$Y$1000,7,FALSE))</f>
        <v/>
      </c>
      <c r="E15" s="143"/>
      <c r="F15" s="144" t="str">
        <f>C15</f>
        <v/>
      </c>
      <c r="G15" s="145" t="s">
        <v>3437</v>
      </c>
      <c r="H15" s="146" t="str">
        <f>IF(E15="","",VLOOKUP(E15,構成員入金済み!$A$1:$Y$1000,3,FALSE))</f>
        <v/>
      </c>
      <c r="I15" s="147"/>
      <c r="J15" s="146" t="str">
        <f>IF(E15="","",VLOOKUP(E15,構成員入金済み!$A$1:$Y$1000,4,FALSE))</f>
        <v/>
      </c>
      <c r="K15" s="148"/>
      <c r="L15" s="146" t="str">
        <f>IF(E15="","",VLOOKUP(E15,構成員入金済み!$A$1:$Y$1000,18,FALSE))</f>
        <v/>
      </c>
      <c r="M15" s="147" t="s">
        <v>3397</v>
      </c>
      <c r="N15" s="532"/>
      <c r="O15" s="534"/>
      <c r="P15" s="536"/>
      <c r="Q15" s="289"/>
      <c r="R15" s="95" t="e">
        <f>IF(ISNA(VLOOKUP(E15,#REF!,10,FALSE)),"",VLOOKUP(E15,#REF!,6,FALSE))</f>
        <v>#REF!</v>
      </c>
      <c r="S15" s="94" t="e">
        <f>IF(ISNA(VLOOKUP(E15,#REF!,16,FALSE)),"",VLOOKUP(E15,#REF!,16,FALSE))</f>
        <v>#REF!</v>
      </c>
      <c r="T15" s="89" t="e">
        <f>IF(ISNA(VLOOKUP(E15,#REF!,5,FALSE)),"",VLOOKUP(E15,#REF!,5,FALSE))</f>
        <v>#REF!</v>
      </c>
      <c r="W15" s="88">
        <f>[3]構成員入金済み!$E$10</f>
        <v>40542</v>
      </c>
      <c r="X15" s="88" t="e">
        <f>IF(ISNA(VLOOKUP(E15,#REF!,7,FALSE)),"",VLOOKUP(E15,#REF!,7,FALSE))</f>
        <v>#REF!</v>
      </c>
      <c r="Y15" s="117" t="e">
        <f t="shared" si="0"/>
        <v>#REF!</v>
      </c>
      <c r="Z15" s="117"/>
      <c r="AC15" s="87"/>
      <c r="AD15" s="104"/>
      <c r="AE15" s="104"/>
      <c r="AF15" s="104"/>
      <c r="AG15" s="104"/>
      <c r="AH15" s="104"/>
      <c r="AI15" s="104"/>
      <c r="AJ15" s="104"/>
      <c r="AK15" s="104"/>
    </row>
    <row r="16" spans="1:37" s="116" customFormat="1" x14ac:dyDescent="0.15">
      <c r="A16" s="289"/>
      <c r="B16" s="527">
        <v>202</v>
      </c>
      <c r="C16" s="131" t="str">
        <f>IF(D16="","",VLOOKUP(D16,団体登録内容!$A$1:$Y$1000,3,FALSE))</f>
        <v/>
      </c>
      <c r="D16" s="131" t="str">
        <f>IF(E16="","",VLOOKUP(E16,構成員入金済み!$A$1:$Y$1000,7,FALSE))</f>
        <v/>
      </c>
      <c r="E16" s="130"/>
      <c r="F16" s="132" t="str">
        <f t="shared" ref="F16:F79" si="1">C16</f>
        <v/>
      </c>
      <c r="G16" s="133" t="s">
        <v>3436</v>
      </c>
      <c r="H16" s="134" t="str">
        <f>IF(E16="","",VLOOKUP(E16,構成員入金済み!$A$1:$Y$1000,3,FALSE))</f>
        <v/>
      </c>
      <c r="I16" s="135"/>
      <c r="J16" s="134" t="str">
        <f>IF(E16="","",VLOOKUP(E16,構成員入金済み!$A$1:$Y$1000,4,FALSE))</f>
        <v/>
      </c>
      <c r="K16" s="136"/>
      <c r="L16" s="134" t="str">
        <f>IF(E16="","",VLOOKUP(E16,構成員入金済み!$A$1:$Y$1000,18,FALSE))</f>
        <v/>
      </c>
      <c r="M16" s="135" t="s">
        <v>3397</v>
      </c>
      <c r="N16" s="531" t="s">
        <v>3397</v>
      </c>
      <c r="O16" s="533" t="s">
        <v>3397</v>
      </c>
      <c r="P16" s="537" t="s">
        <v>3397</v>
      </c>
      <c r="Q16" s="289"/>
      <c r="R16" s="95" t="e">
        <f>IF(ISNA(VLOOKUP(E16,#REF!,10,FALSE)),"",VLOOKUP(E16,#REF!,6,FALSE))</f>
        <v>#REF!</v>
      </c>
      <c r="S16" s="94" t="e">
        <f>IF(ISNA(VLOOKUP(E16,#REF!,16,FALSE)),"",VLOOKUP(E16,#REF!,16,FALSE))</f>
        <v>#REF!</v>
      </c>
      <c r="T16" s="89" t="e">
        <f>IF(ISNA(VLOOKUP(E16,#REF!,5,FALSE)),"",VLOOKUP(E16,#REF!,5,FALSE))</f>
        <v>#REF!</v>
      </c>
      <c r="W16" s="88">
        <f>[3]構成員入金済み!$E$10</f>
        <v>40542</v>
      </c>
      <c r="X16" s="88" t="e">
        <f>IF(ISNA(VLOOKUP(E16,#REF!,7,FALSE)),"",VLOOKUP(E16,#REF!,7,FALSE))</f>
        <v>#REF!</v>
      </c>
      <c r="Y16" s="117" t="e">
        <f t="shared" si="0"/>
        <v>#REF!</v>
      </c>
      <c r="Z16" s="117"/>
      <c r="AC16" s="87"/>
      <c r="AD16" s="104"/>
      <c r="AE16" s="104"/>
      <c r="AF16" s="104"/>
      <c r="AG16" s="104"/>
      <c r="AH16" s="104"/>
      <c r="AI16" s="104"/>
      <c r="AJ16" s="104"/>
      <c r="AK16" s="104"/>
    </row>
    <row r="17" spans="1:37" s="116" customFormat="1" ht="18" thickBot="1" x14ac:dyDescent="0.2">
      <c r="A17" s="289"/>
      <c r="B17" s="527"/>
      <c r="C17" s="149" t="str">
        <f>IF(D17="","",VLOOKUP(D17,団体登録内容!$A$1:$Y$1000,3,FALSE))</f>
        <v/>
      </c>
      <c r="D17" s="149" t="str">
        <f>IF(E17="","",VLOOKUP(E17,構成員入金済み!$A$1:$Y$1000,7,FALSE))</f>
        <v/>
      </c>
      <c r="E17" s="129"/>
      <c r="F17" s="150" t="str">
        <f t="shared" si="1"/>
        <v/>
      </c>
      <c r="G17" s="151" t="s">
        <v>3437</v>
      </c>
      <c r="H17" s="152" t="str">
        <f>IF(E17="","",VLOOKUP(E17,構成員入金済み!$A$1:$Y$1000,3,FALSE))</f>
        <v/>
      </c>
      <c r="I17" s="153"/>
      <c r="J17" s="152" t="str">
        <f>IF(E17="","",VLOOKUP(E17,構成員入金済み!$A$1:$Y$1000,4,FALSE))</f>
        <v/>
      </c>
      <c r="K17" s="154"/>
      <c r="L17" s="152" t="str">
        <f>IF(E17="","",VLOOKUP(E17,構成員入金済み!$A$1:$Y$1000,18,FALSE))</f>
        <v/>
      </c>
      <c r="M17" s="153" t="s">
        <v>3397</v>
      </c>
      <c r="N17" s="532"/>
      <c r="O17" s="534"/>
      <c r="P17" s="538"/>
      <c r="Q17" s="289"/>
      <c r="R17" s="95" t="e">
        <f>IF(ISNA(VLOOKUP(E17,#REF!,10,FALSE)),"",VLOOKUP(E17,#REF!,6,FALSE))</f>
        <v>#REF!</v>
      </c>
      <c r="S17" s="94" t="e">
        <f>IF(ISNA(VLOOKUP(E17,#REF!,16,FALSE)),"",VLOOKUP(E17,#REF!,16,FALSE))</f>
        <v>#REF!</v>
      </c>
      <c r="T17" s="89" t="e">
        <f>IF(ISNA(VLOOKUP(E17,#REF!,5,FALSE)),"",VLOOKUP(E17,#REF!,5,FALSE))</f>
        <v>#REF!</v>
      </c>
      <c r="W17" s="88">
        <f>[3]構成員入金済み!$E$10</f>
        <v>40542</v>
      </c>
      <c r="X17" s="88" t="e">
        <f>IF(ISNA(VLOOKUP(E17,#REF!,7,FALSE)),"",VLOOKUP(E17,#REF!,7,FALSE))</f>
        <v>#REF!</v>
      </c>
      <c r="Y17" s="117" t="e">
        <f t="shared" si="0"/>
        <v>#REF!</v>
      </c>
      <c r="Z17" s="117"/>
      <c r="AC17" s="87"/>
      <c r="AD17" s="104"/>
      <c r="AE17" s="104"/>
      <c r="AF17" s="104"/>
      <c r="AG17" s="104"/>
      <c r="AH17" s="104"/>
      <c r="AI17" s="104"/>
      <c r="AJ17" s="104"/>
      <c r="AK17" s="104"/>
    </row>
    <row r="18" spans="1:37" s="116" customFormat="1" x14ac:dyDescent="0.15">
      <c r="A18" s="289"/>
      <c r="B18" s="525">
        <v>203</v>
      </c>
      <c r="C18" s="140" t="str">
        <f>IF(D18="","",VLOOKUP(D18,団体登録内容!$A$1:$Y$1000,3,FALSE))</f>
        <v/>
      </c>
      <c r="D18" s="140" t="str">
        <f>IF(E18="","",VLOOKUP(E18,構成員入金済み!$A$1:$Y$1000,7,FALSE))</f>
        <v/>
      </c>
      <c r="E18" s="137"/>
      <c r="F18" s="138" t="str">
        <f t="shared" si="1"/>
        <v/>
      </c>
      <c r="G18" s="139" t="s">
        <v>3436</v>
      </c>
      <c r="H18" s="140" t="str">
        <f>IF(E18="","",VLOOKUP(E18,構成員入金済み!$A$1:$Y$1000,3,FALSE))</f>
        <v/>
      </c>
      <c r="I18" s="141"/>
      <c r="J18" s="140" t="str">
        <f>IF(E18="","",VLOOKUP(E18,構成員入金済み!$A$1:$Y$1000,4,FALSE))</f>
        <v/>
      </c>
      <c r="K18" s="142"/>
      <c r="L18" s="140" t="str">
        <f>IF(E18="","",VLOOKUP(E18,構成員入金済み!$A$1:$Y$1000,18,FALSE))</f>
        <v/>
      </c>
      <c r="M18" s="141" t="s">
        <v>3397</v>
      </c>
      <c r="N18" s="531" t="s">
        <v>3397</v>
      </c>
      <c r="O18" s="533" t="s">
        <v>3397</v>
      </c>
      <c r="P18" s="535" t="s">
        <v>3397</v>
      </c>
      <c r="Q18" s="289"/>
      <c r="R18" s="95" t="e">
        <f>IF(ISNA(VLOOKUP(E18,#REF!,10,FALSE)),"",VLOOKUP(E18,#REF!,6,FALSE))</f>
        <v>#REF!</v>
      </c>
      <c r="S18" s="94" t="e">
        <f>IF(ISNA(VLOOKUP(E18,#REF!,16,FALSE)),"",VLOOKUP(E18,#REF!,16,FALSE))</f>
        <v>#REF!</v>
      </c>
      <c r="T18" s="89" t="e">
        <f>IF(ISNA(VLOOKUP(E18,#REF!,5,FALSE)),"",VLOOKUP(E18,#REF!,5,FALSE))</f>
        <v>#REF!</v>
      </c>
      <c r="W18" s="88">
        <f>[3]構成員入金済み!$E$10</f>
        <v>40542</v>
      </c>
      <c r="X18" s="88" t="e">
        <f>IF(ISNA(VLOOKUP(E18,#REF!,7,FALSE)),"",VLOOKUP(E18,#REF!,7,FALSE))</f>
        <v>#REF!</v>
      </c>
      <c r="Y18" s="117" t="e">
        <f t="shared" si="0"/>
        <v>#REF!</v>
      </c>
      <c r="Z18" s="117"/>
      <c r="AC18" s="87"/>
      <c r="AD18" s="104"/>
      <c r="AE18" s="104"/>
      <c r="AF18" s="104"/>
      <c r="AG18" s="104"/>
      <c r="AH18" s="104"/>
      <c r="AI18" s="104"/>
      <c r="AJ18" s="104"/>
      <c r="AK18" s="104"/>
    </row>
    <row r="19" spans="1:37" s="116" customFormat="1" ht="18" thickBot="1" x14ac:dyDescent="0.2">
      <c r="A19" s="289"/>
      <c r="B19" s="526"/>
      <c r="C19" s="146" t="str">
        <f>IF(D19="","",VLOOKUP(D19,団体登録内容!$A$1:$Y$1000,3,FALSE))</f>
        <v/>
      </c>
      <c r="D19" s="146" t="str">
        <f>IF(E19="","",VLOOKUP(E19,構成員入金済み!$A$1:$Y$1000,7,FALSE))</f>
        <v/>
      </c>
      <c r="E19" s="143"/>
      <c r="F19" s="144" t="str">
        <f t="shared" si="1"/>
        <v/>
      </c>
      <c r="G19" s="145" t="s">
        <v>3437</v>
      </c>
      <c r="H19" s="146" t="str">
        <f>IF(E19="","",VLOOKUP(E19,構成員入金済み!$A$1:$Y$1000,3,FALSE))</f>
        <v/>
      </c>
      <c r="I19" s="147"/>
      <c r="J19" s="146" t="str">
        <f>IF(E19="","",VLOOKUP(E19,構成員入金済み!$A$1:$Y$1000,4,FALSE))</f>
        <v/>
      </c>
      <c r="K19" s="148"/>
      <c r="L19" s="146" t="str">
        <f>IF(E19="","",VLOOKUP(E19,構成員入金済み!$A$1:$Y$1000,18,FALSE))</f>
        <v/>
      </c>
      <c r="M19" s="147" t="s">
        <v>3397</v>
      </c>
      <c r="N19" s="532"/>
      <c r="O19" s="534"/>
      <c r="P19" s="536"/>
      <c r="Q19" s="289"/>
      <c r="R19" s="95" t="e">
        <f>IF(ISNA(VLOOKUP(E19,#REF!,10,FALSE)),"",VLOOKUP(E19,#REF!,6,FALSE))</f>
        <v>#REF!</v>
      </c>
      <c r="S19" s="94" t="e">
        <f>IF(ISNA(VLOOKUP(E19,#REF!,16,FALSE)),"",VLOOKUP(E19,#REF!,16,FALSE))</f>
        <v>#REF!</v>
      </c>
      <c r="T19" s="89" t="e">
        <f>IF(ISNA(VLOOKUP(E19,#REF!,5,FALSE)),"",VLOOKUP(E19,#REF!,5,FALSE))</f>
        <v>#REF!</v>
      </c>
      <c r="W19" s="88">
        <f>[3]構成員入金済み!$E$10</f>
        <v>40542</v>
      </c>
      <c r="X19" s="88" t="e">
        <f>IF(ISNA(VLOOKUP(E19,#REF!,7,FALSE)),"",VLOOKUP(E19,#REF!,7,FALSE))</f>
        <v>#REF!</v>
      </c>
      <c r="Y19" s="117" t="e">
        <f t="shared" si="0"/>
        <v>#REF!</v>
      </c>
      <c r="Z19" s="117"/>
      <c r="AC19" s="87"/>
      <c r="AD19" s="104"/>
      <c r="AE19" s="104"/>
      <c r="AF19" s="104"/>
      <c r="AG19" s="104"/>
      <c r="AH19" s="104"/>
      <c r="AI19" s="104"/>
      <c r="AJ19" s="104"/>
      <c r="AK19" s="104"/>
    </row>
    <row r="20" spans="1:37" s="116" customFormat="1" x14ac:dyDescent="0.15">
      <c r="A20" s="289"/>
      <c r="B20" s="527">
        <v>204</v>
      </c>
      <c r="C20" s="131" t="str">
        <f>IF(D20="","",VLOOKUP(D20,団体登録内容!$A$1:$Y$1000,3,FALSE))</f>
        <v/>
      </c>
      <c r="D20" s="131" t="str">
        <f>IF(E20="","",VLOOKUP(E20,構成員入金済み!$A$1:$Y$1000,7,FALSE))</f>
        <v/>
      </c>
      <c r="E20" s="130"/>
      <c r="F20" s="132" t="str">
        <f t="shared" si="1"/>
        <v/>
      </c>
      <c r="G20" s="133" t="s">
        <v>3436</v>
      </c>
      <c r="H20" s="134" t="str">
        <f>IF(E20="","",VLOOKUP(E20,構成員入金済み!$A$1:$Y$1000,3,FALSE))</f>
        <v/>
      </c>
      <c r="I20" s="135"/>
      <c r="J20" s="134" t="str">
        <f>IF(E20="","",VLOOKUP(E20,構成員入金済み!$A$1:$Y$1000,4,FALSE))</f>
        <v/>
      </c>
      <c r="K20" s="136"/>
      <c r="L20" s="134" t="str">
        <f>IF(E20="","",VLOOKUP(E20,構成員入金済み!$A$1:$Y$1000,18,FALSE))</f>
        <v/>
      </c>
      <c r="M20" s="135" t="s">
        <v>3397</v>
      </c>
      <c r="N20" s="531" t="s">
        <v>3397</v>
      </c>
      <c r="O20" s="533" t="s">
        <v>3397</v>
      </c>
      <c r="P20" s="537" t="s">
        <v>3397</v>
      </c>
      <c r="Q20" s="289"/>
      <c r="R20" s="95" t="e">
        <f>IF(ISNA(VLOOKUP(E20,#REF!,10,FALSE)),"",VLOOKUP(E20,#REF!,6,FALSE))</f>
        <v>#REF!</v>
      </c>
      <c r="S20" s="94" t="e">
        <f>IF(ISNA(VLOOKUP(E20,#REF!,16,FALSE)),"",VLOOKUP(E20,#REF!,16,FALSE))</f>
        <v>#REF!</v>
      </c>
      <c r="T20" s="89" t="e">
        <f>IF(ISNA(VLOOKUP(E20,#REF!,5,FALSE)),"",VLOOKUP(E20,#REF!,5,FALSE))</f>
        <v>#REF!</v>
      </c>
      <c r="W20" s="88">
        <f>[3]構成員入金済み!$E$10</f>
        <v>40542</v>
      </c>
      <c r="X20" s="88" t="e">
        <f>IF(ISNA(VLOOKUP(E20,#REF!,7,FALSE)),"",VLOOKUP(E20,#REF!,7,FALSE))</f>
        <v>#REF!</v>
      </c>
      <c r="Y20" s="117" t="e">
        <f t="shared" si="0"/>
        <v>#REF!</v>
      </c>
      <c r="Z20" s="117"/>
      <c r="AC20" s="87"/>
      <c r="AD20" s="104"/>
      <c r="AE20" s="104"/>
      <c r="AF20" s="104"/>
      <c r="AG20" s="104"/>
      <c r="AH20" s="104"/>
      <c r="AI20" s="104"/>
      <c r="AJ20" s="104"/>
      <c r="AK20" s="104"/>
    </row>
    <row r="21" spans="1:37" s="116" customFormat="1" ht="18" thickBot="1" x14ac:dyDescent="0.2">
      <c r="A21" s="289"/>
      <c r="B21" s="527"/>
      <c r="C21" s="149" t="str">
        <f>IF(D21="","",VLOOKUP(D21,団体登録内容!$A$1:$Y$1000,3,FALSE))</f>
        <v/>
      </c>
      <c r="D21" s="149" t="str">
        <f>IF(E21="","",VLOOKUP(E21,構成員入金済み!$A$1:$Y$1000,7,FALSE))</f>
        <v/>
      </c>
      <c r="E21" s="129"/>
      <c r="F21" s="150" t="str">
        <f t="shared" si="1"/>
        <v/>
      </c>
      <c r="G21" s="151" t="s">
        <v>3437</v>
      </c>
      <c r="H21" s="152" t="str">
        <f>IF(E21="","",VLOOKUP(E21,構成員入金済み!$A$1:$Y$1000,3,FALSE))</f>
        <v/>
      </c>
      <c r="I21" s="153"/>
      <c r="J21" s="152" t="str">
        <f>IF(E21="","",VLOOKUP(E21,構成員入金済み!$A$1:$Y$1000,4,FALSE))</f>
        <v/>
      </c>
      <c r="K21" s="154"/>
      <c r="L21" s="152" t="str">
        <f>IF(E21="","",VLOOKUP(E21,構成員入金済み!$A$1:$Y$1000,18,FALSE))</f>
        <v/>
      </c>
      <c r="M21" s="153" t="s">
        <v>3397</v>
      </c>
      <c r="N21" s="532"/>
      <c r="O21" s="534"/>
      <c r="P21" s="538"/>
      <c r="Q21" s="289"/>
      <c r="R21" s="95" t="e">
        <f>IF(ISNA(VLOOKUP(E21,#REF!,10,FALSE)),"",VLOOKUP(E21,#REF!,6,FALSE))</f>
        <v>#REF!</v>
      </c>
      <c r="S21" s="94" t="e">
        <f>IF(ISNA(VLOOKUP(E21,#REF!,16,FALSE)),"",VLOOKUP(E21,#REF!,16,FALSE))</f>
        <v>#REF!</v>
      </c>
      <c r="T21" s="89" t="e">
        <f>IF(ISNA(VLOOKUP(E21,#REF!,5,FALSE)),"",VLOOKUP(E21,#REF!,5,FALSE))</f>
        <v>#REF!</v>
      </c>
      <c r="W21" s="88">
        <f>[3]構成員入金済み!$E$10</f>
        <v>40542</v>
      </c>
      <c r="X21" s="88" t="e">
        <f>IF(ISNA(VLOOKUP(E21,#REF!,7,FALSE)),"",VLOOKUP(E21,#REF!,7,FALSE))</f>
        <v>#REF!</v>
      </c>
      <c r="Y21" s="117" t="e">
        <f t="shared" si="0"/>
        <v>#REF!</v>
      </c>
      <c r="Z21" s="117"/>
      <c r="AC21" s="87"/>
    </row>
    <row r="22" spans="1:37" s="116" customFormat="1" x14ac:dyDescent="0.15">
      <c r="A22" s="289"/>
      <c r="B22" s="525">
        <v>205</v>
      </c>
      <c r="C22" s="140" t="str">
        <f>IF(D22="","",VLOOKUP(D22,団体登録内容!$A$1:$Y$1000,3,FALSE))</f>
        <v/>
      </c>
      <c r="D22" s="140" t="str">
        <f>IF(E22="","",VLOOKUP(E22,構成員入金済み!$A$1:$Y$1000,7,FALSE))</f>
        <v/>
      </c>
      <c r="E22" s="137"/>
      <c r="F22" s="138" t="str">
        <f t="shared" si="1"/>
        <v/>
      </c>
      <c r="G22" s="139" t="s">
        <v>3436</v>
      </c>
      <c r="H22" s="140" t="str">
        <f>IF(E22="","",VLOOKUP(E22,構成員入金済み!$A$1:$Y$1000,3,FALSE))</f>
        <v/>
      </c>
      <c r="I22" s="141"/>
      <c r="J22" s="140" t="str">
        <f>IF(E22="","",VLOOKUP(E22,構成員入金済み!$A$1:$Y$1000,4,FALSE))</f>
        <v/>
      </c>
      <c r="K22" s="142"/>
      <c r="L22" s="140" t="str">
        <f>IF(E22="","",VLOOKUP(E22,構成員入金済み!$A$1:$Y$1000,18,FALSE))</f>
        <v/>
      </c>
      <c r="M22" s="141" t="s">
        <v>3397</v>
      </c>
      <c r="N22" s="531" t="s">
        <v>3397</v>
      </c>
      <c r="O22" s="533" t="s">
        <v>3397</v>
      </c>
      <c r="P22" s="535" t="s">
        <v>3397</v>
      </c>
      <c r="Q22" s="289"/>
      <c r="R22" s="95" t="e">
        <f>IF(ISNA(VLOOKUP(E22,#REF!,10,FALSE)),"",VLOOKUP(E22,#REF!,6,FALSE))</f>
        <v>#REF!</v>
      </c>
      <c r="S22" s="94" t="e">
        <f>IF(ISNA(VLOOKUP(E22,#REF!,16,FALSE)),"",VLOOKUP(E22,#REF!,16,FALSE))</f>
        <v>#REF!</v>
      </c>
      <c r="T22" s="89" t="e">
        <f>IF(ISNA(VLOOKUP(E22,#REF!,5,FALSE)),"",VLOOKUP(E22,#REF!,5,FALSE))</f>
        <v>#REF!</v>
      </c>
      <c r="W22" s="88">
        <f>[3]構成員入金済み!$E$10</f>
        <v>40542</v>
      </c>
      <c r="X22" s="88" t="e">
        <f>IF(ISNA(VLOOKUP(E22,#REF!,7,FALSE)),"",VLOOKUP(E22,#REF!,7,FALSE))</f>
        <v>#REF!</v>
      </c>
      <c r="Y22" s="117" t="e">
        <f t="shared" si="0"/>
        <v>#REF!</v>
      </c>
      <c r="Z22" s="117"/>
      <c r="AC22" s="87"/>
    </row>
    <row r="23" spans="1:37" s="116" customFormat="1" ht="18" thickBot="1" x14ac:dyDescent="0.2">
      <c r="A23" s="289"/>
      <c r="B23" s="526"/>
      <c r="C23" s="146" t="str">
        <f>IF(D23="","",VLOOKUP(D23,団体登録内容!$A$1:$Y$1000,3,FALSE))</f>
        <v/>
      </c>
      <c r="D23" s="146" t="str">
        <f>IF(E23="","",VLOOKUP(E23,構成員入金済み!$A$1:$Y$1000,7,FALSE))</f>
        <v/>
      </c>
      <c r="E23" s="143"/>
      <c r="F23" s="144" t="str">
        <f t="shared" si="1"/>
        <v/>
      </c>
      <c r="G23" s="145" t="s">
        <v>3437</v>
      </c>
      <c r="H23" s="146" t="str">
        <f>IF(E23="","",VLOOKUP(E23,構成員入金済み!$A$1:$Y$1000,3,FALSE))</f>
        <v/>
      </c>
      <c r="I23" s="147"/>
      <c r="J23" s="146" t="str">
        <f>IF(E23="","",VLOOKUP(E23,構成員入金済み!$A$1:$Y$1000,4,FALSE))</f>
        <v/>
      </c>
      <c r="K23" s="148"/>
      <c r="L23" s="146" t="str">
        <f>IF(E23="","",VLOOKUP(E23,構成員入金済み!$A$1:$Y$1000,18,FALSE))</f>
        <v/>
      </c>
      <c r="M23" s="147" t="s">
        <v>3397</v>
      </c>
      <c r="N23" s="532"/>
      <c r="O23" s="534"/>
      <c r="P23" s="536"/>
      <c r="Q23" s="289"/>
      <c r="R23" s="95" t="e">
        <f>IF(ISNA(VLOOKUP(E23,#REF!,10,FALSE)),"",VLOOKUP(E23,#REF!,6,FALSE))</f>
        <v>#REF!</v>
      </c>
      <c r="S23" s="94" t="e">
        <f>IF(ISNA(VLOOKUP(E23,#REF!,16,FALSE)),"",VLOOKUP(E23,#REF!,16,FALSE))</f>
        <v>#REF!</v>
      </c>
      <c r="T23" s="89" t="e">
        <f>IF(ISNA(VLOOKUP(E23,#REF!,5,FALSE)),"",VLOOKUP(E23,#REF!,5,FALSE))</f>
        <v>#REF!</v>
      </c>
      <c r="W23" s="88">
        <f>[3]構成員入金済み!$E$10</f>
        <v>40542</v>
      </c>
      <c r="X23" s="88" t="e">
        <f>IF(ISNA(VLOOKUP(E23,#REF!,7,FALSE)),"",VLOOKUP(E23,#REF!,7,FALSE))</f>
        <v>#REF!</v>
      </c>
      <c r="Y23" s="117" t="e">
        <f t="shared" si="0"/>
        <v>#REF!</v>
      </c>
      <c r="Z23" s="117"/>
      <c r="AC23" s="87"/>
    </row>
    <row r="24" spans="1:37" s="116" customFormat="1" x14ac:dyDescent="0.15">
      <c r="A24" s="289"/>
      <c r="B24" s="527">
        <v>206</v>
      </c>
      <c r="C24" s="131" t="str">
        <f>IF(D24="","",VLOOKUP(D24,団体登録内容!$A$1:$Y$1000,3,FALSE))</f>
        <v/>
      </c>
      <c r="D24" s="131" t="str">
        <f>IF(E24="","",VLOOKUP(E24,構成員入金済み!$A$1:$Y$1000,7,FALSE))</f>
        <v/>
      </c>
      <c r="E24" s="130"/>
      <c r="F24" s="132" t="str">
        <f t="shared" si="1"/>
        <v/>
      </c>
      <c r="G24" s="133" t="s">
        <v>3436</v>
      </c>
      <c r="H24" s="134" t="str">
        <f>IF(E24="","",VLOOKUP(E24,構成員入金済み!$A$1:$Y$1000,3,FALSE))</f>
        <v/>
      </c>
      <c r="I24" s="135"/>
      <c r="J24" s="134" t="str">
        <f>IF(E24="","",VLOOKUP(E24,構成員入金済み!$A$1:$Y$1000,4,FALSE))</f>
        <v/>
      </c>
      <c r="K24" s="136"/>
      <c r="L24" s="134" t="str">
        <f>IF(E24="","",VLOOKUP(E24,構成員入金済み!$A$1:$Y$1000,18,FALSE))</f>
        <v/>
      </c>
      <c r="M24" s="135" t="s">
        <v>3397</v>
      </c>
      <c r="N24" s="531" t="s">
        <v>3397</v>
      </c>
      <c r="O24" s="533" t="s">
        <v>3397</v>
      </c>
      <c r="P24" s="537" t="s">
        <v>3397</v>
      </c>
      <c r="Q24" s="289"/>
      <c r="R24" s="91" t="e">
        <f>IF(ISNA(VLOOKUP(E24,#REF!,10,FALSE)),"",VLOOKUP(E24,#REF!,6,FALSE))</f>
        <v>#REF!</v>
      </c>
      <c r="S24" s="90" t="e">
        <f>IF(ISNA(VLOOKUP(E24,#REF!,16,FALSE)),"",VLOOKUP(E24,#REF!,16,FALSE))</f>
        <v>#REF!</v>
      </c>
      <c r="T24" s="89" t="e">
        <f>IF(ISNA(VLOOKUP(E24,#REF!,5,FALSE)),"",VLOOKUP(E24,#REF!,5,FALSE))</f>
        <v>#REF!</v>
      </c>
      <c r="W24" s="88">
        <f>[3]構成員入金済み!$E$10</f>
        <v>40542</v>
      </c>
      <c r="X24" s="88" t="e">
        <f>IF(ISNA(VLOOKUP(E24,#REF!,7,FALSE)),"",VLOOKUP(E24,#REF!,7,FALSE))</f>
        <v>#REF!</v>
      </c>
      <c r="Y24" s="117" t="e">
        <f t="shared" si="0"/>
        <v>#REF!</v>
      </c>
      <c r="Z24" s="117"/>
      <c r="AC24" s="87"/>
    </row>
    <row r="25" spans="1:37" s="116" customFormat="1" ht="18" thickBot="1" x14ac:dyDescent="0.2">
      <c r="A25" s="289"/>
      <c r="B25" s="527"/>
      <c r="C25" s="149" t="str">
        <f>IF(D25="","",VLOOKUP(D25,団体登録内容!$A$1:$Y$1000,3,FALSE))</f>
        <v/>
      </c>
      <c r="D25" s="149" t="str">
        <f>IF(E25="","",VLOOKUP(E25,構成員入金済み!$A$1:$Y$1000,7,FALSE))</f>
        <v/>
      </c>
      <c r="E25" s="129"/>
      <c r="F25" s="150" t="str">
        <f t="shared" si="1"/>
        <v/>
      </c>
      <c r="G25" s="151" t="s">
        <v>3437</v>
      </c>
      <c r="H25" s="152" t="str">
        <f>IF(E25="","",VLOOKUP(E25,構成員入金済み!$A$1:$Y$1000,3,FALSE))</f>
        <v/>
      </c>
      <c r="I25" s="153"/>
      <c r="J25" s="152" t="str">
        <f>IF(E25="","",VLOOKUP(E25,構成員入金済み!$A$1:$Y$1000,4,FALSE))</f>
        <v/>
      </c>
      <c r="K25" s="154"/>
      <c r="L25" s="152" t="str">
        <f>IF(E25="","",VLOOKUP(E25,構成員入金済み!$A$1:$Y$1000,18,FALSE))</f>
        <v/>
      </c>
      <c r="M25" s="153" t="s">
        <v>3397</v>
      </c>
      <c r="N25" s="532"/>
      <c r="O25" s="534"/>
      <c r="P25" s="538"/>
      <c r="Q25" s="289"/>
      <c r="R25" s="91" t="e">
        <f>IF(ISNA(VLOOKUP(E25,#REF!,10,FALSE)),"",VLOOKUP(E25,#REF!,6,FALSE))</f>
        <v>#REF!</v>
      </c>
      <c r="S25" s="90" t="e">
        <f>IF(ISNA(VLOOKUP(E25,#REF!,16,FALSE)),"",VLOOKUP(E25,#REF!,16,FALSE))</f>
        <v>#REF!</v>
      </c>
      <c r="T25" s="89" t="e">
        <f>IF(ISNA(VLOOKUP(E25,#REF!,5,FALSE)),"",VLOOKUP(E25,#REF!,5,FALSE))</f>
        <v>#REF!</v>
      </c>
      <c r="W25" s="88">
        <f>[3]構成員入金済み!$E$10</f>
        <v>40542</v>
      </c>
      <c r="X25" s="88" t="e">
        <f>IF(ISNA(VLOOKUP(E25,#REF!,7,FALSE)),"",VLOOKUP(E25,#REF!,7,FALSE))</f>
        <v>#REF!</v>
      </c>
      <c r="Y25" s="117" t="e">
        <f t="shared" si="0"/>
        <v>#REF!</v>
      </c>
      <c r="Z25" s="117"/>
      <c r="AC25" s="87"/>
    </row>
    <row r="26" spans="1:37" s="116" customFormat="1" x14ac:dyDescent="0.15">
      <c r="A26" s="289"/>
      <c r="B26" s="525">
        <v>207</v>
      </c>
      <c r="C26" s="140" t="str">
        <f>IF(D26="","",VLOOKUP(D26,団体登録内容!$A$1:$Y$1000,3,FALSE))</f>
        <v/>
      </c>
      <c r="D26" s="140" t="str">
        <f>IF(E26="","",VLOOKUP(E26,構成員入金済み!$A$1:$Y$1000,7,FALSE))</f>
        <v/>
      </c>
      <c r="E26" s="137"/>
      <c r="F26" s="138" t="str">
        <f t="shared" si="1"/>
        <v/>
      </c>
      <c r="G26" s="139" t="s">
        <v>3436</v>
      </c>
      <c r="H26" s="140" t="str">
        <f>IF(E26="","",VLOOKUP(E26,構成員入金済み!$A$1:$Y$1000,3,FALSE))</f>
        <v/>
      </c>
      <c r="I26" s="141"/>
      <c r="J26" s="140" t="str">
        <f>IF(E26="","",VLOOKUP(E26,構成員入金済み!$A$1:$Y$1000,4,FALSE))</f>
        <v/>
      </c>
      <c r="K26" s="142"/>
      <c r="L26" s="140" t="str">
        <f>IF(E26="","",VLOOKUP(E26,構成員入金済み!$A$1:$Y$1000,18,FALSE))</f>
        <v/>
      </c>
      <c r="M26" s="141" t="s">
        <v>3397</v>
      </c>
      <c r="N26" s="531" t="s">
        <v>3397</v>
      </c>
      <c r="O26" s="533" t="s">
        <v>3397</v>
      </c>
      <c r="P26" s="535" t="s">
        <v>3397</v>
      </c>
      <c r="Q26" s="289"/>
      <c r="R26" s="91" t="e">
        <f>IF(ISNA(VLOOKUP(E26,#REF!,10,FALSE)),"",VLOOKUP(E26,#REF!,6,FALSE))</f>
        <v>#REF!</v>
      </c>
      <c r="S26" s="90" t="e">
        <f>IF(ISNA(VLOOKUP(E26,#REF!,16,FALSE)),"",VLOOKUP(E26,#REF!,16,FALSE))</f>
        <v>#REF!</v>
      </c>
      <c r="T26" s="89" t="e">
        <f>IF(ISNA(VLOOKUP(E26,#REF!,5,FALSE)),"",VLOOKUP(E26,#REF!,5,FALSE))</f>
        <v>#REF!</v>
      </c>
      <c r="W26" s="88">
        <f>[3]構成員入金済み!$E$10</f>
        <v>40542</v>
      </c>
      <c r="X26" s="88" t="e">
        <f>IF(ISNA(VLOOKUP(E26,#REF!,7,FALSE)),"",VLOOKUP(E26,#REF!,7,FALSE))</f>
        <v>#REF!</v>
      </c>
      <c r="Y26" s="117" t="e">
        <f t="shared" si="0"/>
        <v>#REF!</v>
      </c>
      <c r="Z26" s="117"/>
      <c r="AC26" s="87"/>
    </row>
    <row r="27" spans="1:37" s="116" customFormat="1" ht="18" thickBot="1" x14ac:dyDescent="0.2">
      <c r="A27" s="289"/>
      <c r="B27" s="526"/>
      <c r="C27" s="146" t="str">
        <f>IF(D27="","",VLOOKUP(D27,団体登録内容!$A$1:$Y$1000,3,FALSE))</f>
        <v/>
      </c>
      <c r="D27" s="146" t="str">
        <f>IF(E27="","",VLOOKUP(E27,構成員入金済み!$A$1:$Y$1000,7,FALSE))</f>
        <v/>
      </c>
      <c r="E27" s="143"/>
      <c r="F27" s="144" t="str">
        <f t="shared" si="1"/>
        <v/>
      </c>
      <c r="G27" s="145" t="s">
        <v>3437</v>
      </c>
      <c r="H27" s="146" t="str">
        <f>IF(E27="","",VLOOKUP(E27,構成員入金済み!$A$1:$Y$1000,3,FALSE))</f>
        <v/>
      </c>
      <c r="I27" s="147"/>
      <c r="J27" s="146" t="str">
        <f>IF(E27="","",VLOOKUP(E27,構成員入金済み!$A$1:$Y$1000,4,FALSE))</f>
        <v/>
      </c>
      <c r="K27" s="148"/>
      <c r="L27" s="146" t="str">
        <f>IF(E27="","",VLOOKUP(E27,構成員入金済み!$A$1:$Y$1000,18,FALSE))</f>
        <v/>
      </c>
      <c r="M27" s="147" t="s">
        <v>3397</v>
      </c>
      <c r="N27" s="532"/>
      <c r="O27" s="534"/>
      <c r="P27" s="536"/>
      <c r="Q27" s="289"/>
      <c r="R27" s="91" t="e">
        <f>IF(ISNA(VLOOKUP(E27,#REF!,10,FALSE)),"",VLOOKUP(E27,#REF!,6,FALSE))</f>
        <v>#REF!</v>
      </c>
      <c r="S27" s="90" t="e">
        <f>IF(ISNA(VLOOKUP(E27,#REF!,16,FALSE)),"",VLOOKUP(E27,#REF!,16,FALSE))</f>
        <v>#REF!</v>
      </c>
      <c r="T27" s="89" t="e">
        <f>IF(ISNA(VLOOKUP(E27,#REF!,5,FALSE)),"",VLOOKUP(E27,#REF!,5,FALSE))</f>
        <v>#REF!</v>
      </c>
      <c r="W27" s="88">
        <f>[3]構成員入金済み!$E$10</f>
        <v>40542</v>
      </c>
      <c r="X27" s="88" t="e">
        <f>IF(ISNA(VLOOKUP(E27,#REF!,7,FALSE)),"",VLOOKUP(E27,#REF!,7,FALSE))</f>
        <v>#REF!</v>
      </c>
      <c r="Y27" s="117" t="e">
        <f t="shared" si="0"/>
        <v>#REF!</v>
      </c>
      <c r="Z27" s="117"/>
      <c r="AC27" s="87"/>
    </row>
    <row r="28" spans="1:37" s="116" customFormat="1" x14ac:dyDescent="0.15">
      <c r="A28" s="290"/>
      <c r="B28" s="527">
        <v>208</v>
      </c>
      <c r="C28" s="131" t="str">
        <f>IF(D28="","",VLOOKUP(D28,団体登録内容!$A$1:$Y$1000,3,FALSE))</f>
        <v/>
      </c>
      <c r="D28" s="131" t="str">
        <f>IF(E28="","",VLOOKUP(E28,構成員入金済み!$A$1:$Y$1000,7,FALSE))</f>
        <v/>
      </c>
      <c r="E28" s="130"/>
      <c r="F28" s="132" t="str">
        <f t="shared" si="1"/>
        <v/>
      </c>
      <c r="G28" s="133" t="s">
        <v>3436</v>
      </c>
      <c r="H28" s="134" t="str">
        <f>IF(E28="","",VLOOKUP(E28,構成員入金済み!$A$1:$Y$1000,3,FALSE))</f>
        <v/>
      </c>
      <c r="I28" s="135"/>
      <c r="J28" s="134" t="str">
        <f>IF(E28="","",VLOOKUP(E28,構成員入金済み!$A$1:$Y$1000,4,FALSE))</f>
        <v/>
      </c>
      <c r="K28" s="136"/>
      <c r="L28" s="134" t="str">
        <f>IF(E28="","",VLOOKUP(E28,構成員入金済み!$A$1:$Y$1000,18,FALSE))</f>
        <v/>
      </c>
      <c r="M28" s="135" t="s">
        <v>3397</v>
      </c>
      <c r="N28" s="531" t="s">
        <v>3397</v>
      </c>
      <c r="O28" s="533" t="s">
        <v>3397</v>
      </c>
      <c r="P28" s="537" t="s">
        <v>3397</v>
      </c>
      <c r="Q28" s="289"/>
      <c r="R28" s="91" t="e">
        <f>IF(ISNA(VLOOKUP(E28,#REF!,10,FALSE)),"",VLOOKUP(E28,#REF!,6,FALSE))</f>
        <v>#REF!</v>
      </c>
      <c r="S28" s="90" t="e">
        <f>IF(ISNA(VLOOKUP(E28,#REF!,16,FALSE)),"",VLOOKUP(E28,#REF!,16,FALSE))</f>
        <v>#REF!</v>
      </c>
      <c r="T28" s="89" t="e">
        <f>IF(ISNA(VLOOKUP(E28,#REF!,5,FALSE)),"",VLOOKUP(E28,#REF!,5,FALSE))</f>
        <v>#REF!</v>
      </c>
      <c r="W28" s="88">
        <f>[3]構成員入金済み!$E$10</f>
        <v>40542</v>
      </c>
      <c r="X28" s="88" t="e">
        <f>IF(ISNA(VLOOKUP(E28,#REF!,7,FALSE)),"",VLOOKUP(E28,#REF!,7,FALSE))</f>
        <v>#REF!</v>
      </c>
      <c r="Y28" s="117" t="e">
        <f t="shared" si="0"/>
        <v>#REF!</v>
      </c>
      <c r="Z28" s="117"/>
      <c r="AC28" s="87"/>
    </row>
    <row r="29" spans="1:37" s="116" customFormat="1" ht="18" thickBot="1" x14ac:dyDescent="0.2">
      <c r="A29" s="289"/>
      <c r="B29" s="527"/>
      <c r="C29" s="149" t="str">
        <f>IF(D29="","",VLOOKUP(D29,団体登録内容!$A$1:$Y$1000,3,FALSE))</f>
        <v/>
      </c>
      <c r="D29" s="149" t="str">
        <f>IF(E29="","",VLOOKUP(E29,構成員入金済み!$A$1:$Y$1000,7,FALSE))</f>
        <v/>
      </c>
      <c r="E29" s="129"/>
      <c r="F29" s="150" t="str">
        <f t="shared" si="1"/>
        <v/>
      </c>
      <c r="G29" s="151" t="s">
        <v>3437</v>
      </c>
      <c r="H29" s="152" t="str">
        <f>IF(E29="","",VLOOKUP(E29,構成員入金済み!$A$1:$Y$1000,3,FALSE))</f>
        <v/>
      </c>
      <c r="I29" s="153"/>
      <c r="J29" s="152" t="str">
        <f>IF(E29="","",VLOOKUP(E29,構成員入金済み!$A$1:$Y$1000,4,FALSE))</f>
        <v/>
      </c>
      <c r="K29" s="154"/>
      <c r="L29" s="152" t="str">
        <f>IF(E29="","",VLOOKUP(E29,構成員入金済み!$A$1:$Y$1000,18,FALSE))</f>
        <v/>
      </c>
      <c r="M29" s="153" t="s">
        <v>3397</v>
      </c>
      <c r="N29" s="532"/>
      <c r="O29" s="534"/>
      <c r="P29" s="538"/>
      <c r="Q29" s="289"/>
      <c r="R29" s="91" t="e">
        <f>IF(ISNA(VLOOKUP(E29,#REF!,10,FALSE)),"",VLOOKUP(E29,#REF!,6,FALSE))</f>
        <v>#REF!</v>
      </c>
      <c r="S29" s="90" t="e">
        <f>IF(ISNA(VLOOKUP(E29,#REF!,16,FALSE)),"",VLOOKUP(E29,#REF!,16,FALSE))</f>
        <v>#REF!</v>
      </c>
      <c r="T29" s="89" t="e">
        <f>IF(ISNA(VLOOKUP(E29,#REF!,5,FALSE)),"",VLOOKUP(E29,#REF!,5,FALSE))</f>
        <v>#REF!</v>
      </c>
      <c r="W29" s="88">
        <f>[3]構成員入金済み!$E$10</f>
        <v>40542</v>
      </c>
      <c r="X29" s="88" t="e">
        <f>IF(ISNA(VLOOKUP(E29,#REF!,7,FALSE)),"",VLOOKUP(E29,#REF!,7,FALSE))</f>
        <v>#REF!</v>
      </c>
      <c r="Y29" s="117" t="e">
        <f t="shared" si="0"/>
        <v>#REF!</v>
      </c>
      <c r="Z29" s="117"/>
      <c r="AC29" s="87"/>
    </row>
    <row r="30" spans="1:37" s="116" customFormat="1" x14ac:dyDescent="0.15">
      <c r="A30" s="289"/>
      <c r="B30" s="525">
        <v>209</v>
      </c>
      <c r="C30" s="140" t="str">
        <f>IF(D30="","",VLOOKUP(D30,団体登録内容!$A$1:$Y$1000,3,FALSE))</f>
        <v/>
      </c>
      <c r="D30" s="140" t="str">
        <f>IF(E30="","",VLOOKUP(E30,構成員入金済み!$A$1:$Y$1000,7,FALSE))</f>
        <v/>
      </c>
      <c r="E30" s="137"/>
      <c r="F30" s="138" t="str">
        <f t="shared" si="1"/>
        <v/>
      </c>
      <c r="G30" s="139" t="s">
        <v>3436</v>
      </c>
      <c r="H30" s="140" t="str">
        <f>IF(E30="","",VLOOKUP(E30,構成員入金済み!$A$1:$Y$1000,3,FALSE))</f>
        <v/>
      </c>
      <c r="I30" s="141"/>
      <c r="J30" s="140" t="str">
        <f>IF(E30="","",VLOOKUP(E30,構成員入金済み!$A$1:$Y$1000,4,FALSE))</f>
        <v/>
      </c>
      <c r="K30" s="142"/>
      <c r="L30" s="140" t="str">
        <f>IF(E30="","",VLOOKUP(E30,構成員入金済み!$A$1:$Y$1000,18,FALSE))</f>
        <v/>
      </c>
      <c r="M30" s="141" t="s">
        <v>3397</v>
      </c>
      <c r="N30" s="531" t="s">
        <v>3397</v>
      </c>
      <c r="O30" s="533" t="s">
        <v>3397</v>
      </c>
      <c r="P30" s="535" t="s">
        <v>3397</v>
      </c>
      <c r="Q30" s="289"/>
      <c r="R30" s="91" t="e">
        <f>IF(ISNA(VLOOKUP(E30,#REF!,10,FALSE)),"",VLOOKUP(E30,#REF!,6,FALSE))</f>
        <v>#REF!</v>
      </c>
      <c r="S30" s="90" t="e">
        <f>IF(ISNA(VLOOKUP(E30,#REF!,16,FALSE)),"",VLOOKUP(E30,#REF!,16,FALSE))</f>
        <v>#REF!</v>
      </c>
      <c r="T30" s="89" t="e">
        <f>IF(ISNA(VLOOKUP(E30,#REF!,5,FALSE)),"",VLOOKUP(E30,#REF!,5,FALSE))</f>
        <v>#REF!</v>
      </c>
      <c r="W30" s="88">
        <f>[3]構成員入金済み!$E$10</f>
        <v>40542</v>
      </c>
      <c r="X30" s="88" t="e">
        <f>IF(ISNA(VLOOKUP(E30,#REF!,7,FALSE)),"",VLOOKUP(E30,#REF!,7,FALSE))</f>
        <v>#REF!</v>
      </c>
      <c r="Y30" s="117" t="e">
        <f t="shared" si="0"/>
        <v>#REF!</v>
      </c>
      <c r="Z30" s="117"/>
      <c r="AC30" s="87"/>
    </row>
    <row r="31" spans="1:37" s="116" customFormat="1" ht="18" thickBot="1" x14ac:dyDescent="0.2">
      <c r="A31" s="289"/>
      <c r="B31" s="526"/>
      <c r="C31" s="146" t="str">
        <f>IF(D31="","",VLOOKUP(D31,団体登録内容!$A$1:$Y$1000,3,FALSE))</f>
        <v/>
      </c>
      <c r="D31" s="146" t="str">
        <f>IF(E31="","",VLOOKUP(E31,構成員入金済み!$A$1:$Y$1000,7,FALSE))</f>
        <v/>
      </c>
      <c r="E31" s="143"/>
      <c r="F31" s="144" t="str">
        <f t="shared" si="1"/>
        <v/>
      </c>
      <c r="G31" s="145" t="s">
        <v>3437</v>
      </c>
      <c r="H31" s="146" t="str">
        <f>IF(E31="","",VLOOKUP(E31,構成員入金済み!$A$1:$Y$1000,3,FALSE))</f>
        <v/>
      </c>
      <c r="I31" s="147"/>
      <c r="J31" s="146" t="str">
        <f>IF(E31="","",VLOOKUP(E31,構成員入金済み!$A$1:$Y$1000,4,FALSE))</f>
        <v/>
      </c>
      <c r="K31" s="148"/>
      <c r="L31" s="146" t="str">
        <f>IF(E31="","",VLOOKUP(E31,構成員入金済み!$A$1:$Y$1000,18,FALSE))</f>
        <v/>
      </c>
      <c r="M31" s="147" t="s">
        <v>3397</v>
      </c>
      <c r="N31" s="532"/>
      <c r="O31" s="534"/>
      <c r="P31" s="536"/>
      <c r="Q31" s="289"/>
      <c r="R31" s="91" t="e">
        <f>IF(ISNA(VLOOKUP(E31,#REF!,10,FALSE)),"",VLOOKUP(E31,#REF!,6,FALSE))</f>
        <v>#REF!</v>
      </c>
      <c r="S31" s="90" t="e">
        <f>IF(ISNA(VLOOKUP(E31,#REF!,16,FALSE)),"",VLOOKUP(E31,#REF!,16,FALSE))</f>
        <v>#REF!</v>
      </c>
      <c r="T31" s="89" t="e">
        <f>IF(ISNA(VLOOKUP(E31,#REF!,5,FALSE)),"",VLOOKUP(E31,#REF!,5,FALSE))</f>
        <v>#REF!</v>
      </c>
      <c r="W31" s="88">
        <f>[3]構成員入金済み!$E$10</f>
        <v>40542</v>
      </c>
      <c r="X31" s="88" t="e">
        <f>IF(ISNA(VLOOKUP(E31,#REF!,7,FALSE)),"",VLOOKUP(E31,#REF!,7,FALSE))</f>
        <v>#REF!</v>
      </c>
      <c r="Y31" s="117" t="e">
        <f t="shared" si="0"/>
        <v>#REF!</v>
      </c>
      <c r="Z31" s="117"/>
      <c r="AC31" s="87"/>
    </row>
    <row r="32" spans="1:37" s="116" customFormat="1" x14ac:dyDescent="0.15">
      <c r="A32" s="289"/>
      <c r="B32" s="527">
        <v>210</v>
      </c>
      <c r="C32" s="131" t="str">
        <f>IF(D32="","",VLOOKUP(D32,団体登録内容!$A$1:$Y$1000,3,FALSE))</f>
        <v/>
      </c>
      <c r="D32" s="131" t="str">
        <f>IF(E32="","",VLOOKUP(E32,構成員入金済み!$A$1:$Y$1000,7,FALSE))</f>
        <v/>
      </c>
      <c r="E32" s="130"/>
      <c r="F32" s="132" t="str">
        <f t="shared" si="1"/>
        <v/>
      </c>
      <c r="G32" s="133" t="s">
        <v>3436</v>
      </c>
      <c r="H32" s="134" t="str">
        <f>IF(E32="","",VLOOKUP(E32,構成員入金済み!$A$1:$Y$1000,3,FALSE))</f>
        <v/>
      </c>
      <c r="I32" s="135"/>
      <c r="J32" s="134" t="str">
        <f>IF(E32="","",VLOOKUP(E32,構成員入金済み!$A$1:$Y$1000,4,FALSE))</f>
        <v/>
      </c>
      <c r="K32" s="136"/>
      <c r="L32" s="134" t="str">
        <f>IF(E32="","",VLOOKUP(E32,構成員入金済み!$A$1:$Y$1000,18,FALSE))</f>
        <v/>
      </c>
      <c r="M32" s="135" t="s">
        <v>3397</v>
      </c>
      <c r="N32" s="531" t="s">
        <v>3397</v>
      </c>
      <c r="O32" s="533" t="s">
        <v>3397</v>
      </c>
      <c r="P32" s="537" t="s">
        <v>3397</v>
      </c>
      <c r="Q32" s="289"/>
      <c r="R32" s="91" t="e">
        <f>IF(ISNA(VLOOKUP(E32,#REF!,10,FALSE)),"",VLOOKUP(E32,#REF!,6,FALSE))</f>
        <v>#REF!</v>
      </c>
      <c r="S32" s="90" t="e">
        <f>IF(ISNA(VLOOKUP(E32,#REF!,16,FALSE)),"",VLOOKUP(E32,#REF!,16,FALSE))</f>
        <v>#REF!</v>
      </c>
      <c r="T32" s="89" t="e">
        <f>IF(ISNA(VLOOKUP(E32,#REF!,5,FALSE)),"",VLOOKUP(E32,#REF!,5,FALSE))</f>
        <v>#REF!</v>
      </c>
      <c r="W32" s="88">
        <f>[3]構成員入金済み!$E$10</f>
        <v>40542</v>
      </c>
      <c r="X32" s="88" t="e">
        <f>IF(ISNA(VLOOKUP(E32,#REF!,7,FALSE)),"",VLOOKUP(E32,#REF!,7,FALSE))</f>
        <v>#REF!</v>
      </c>
      <c r="Y32" s="117" t="e">
        <f t="shared" si="0"/>
        <v>#REF!</v>
      </c>
      <c r="Z32" s="117"/>
      <c r="AC32" s="87"/>
    </row>
    <row r="33" spans="1:29" s="116" customFormat="1" ht="18" thickBot="1" x14ac:dyDescent="0.2">
      <c r="A33" s="289"/>
      <c r="B33" s="527"/>
      <c r="C33" s="149" t="str">
        <f>IF(D33="","",VLOOKUP(D33,団体登録内容!$A$1:$Y$1000,3,FALSE))</f>
        <v/>
      </c>
      <c r="D33" s="149" t="str">
        <f>IF(E33="","",VLOOKUP(E33,構成員入金済み!$A$1:$Y$1000,7,FALSE))</f>
        <v/>
      </c>
      <c r="E33" s="129"/>
      <c r="F33" s="150" t="str">
        <f t="shared" si="1"/>
        <v/>
      </c>
      <c r="G33" s="151" t="s">
        <v>3437</v>
      </c>
      <c r="H33" s="152" t="str">
        <f>IF(E33="","",VLOOKUP(E33,構成員入金済み!$A$1:$Y$1000,3,FALSE))</f>
        <v/>
      </c>
      <c r="I33" s="153"/>
      <c r="J33" s="152" t="str">
        <f>IF(E33="","",VLOOKUP(E33,構成員入金済み!$A$1:$Y$1000,4,FALSE))</f>
        <v/>
      </c>
      <c r="K33" s="154"/>
      <c r="L33" s="152" t="str">
        <f>IF(E33="","",VLOOKUP(E33,構成員入金済み!$A$1:$Y$1000,18,FALSE))</f>
        <v/>
      </c>
      <c r="M33" s="153" t="s">
        <v>3397</v>
      </c>
      <c r="N33" s="532"/>
      <c r="O33" s="534"/>
      <c r="P33" s="538"/>
      <c r="Q33" s="289"/>
      <c r="R33" s="91" t="e">
        <f>IF(ISNA(VLOOKUP(E33,#REF!,10,FALSE)),"",VLOOKUP(E33,#REF!,6,FALSE))</f>
        <v>#REF!</v>
      </c>
      <c r="S33" s="90" t="e">
        <f>IF(ISNA(VLOOKUP(E33,#REF!,16,FALSE)),"",VLOOKUP(E33,#REF!,16,FALSE))</f>
        <v>#REF!</v>
      </c>
      <c r="T33" s="89" t="e">
        <f>IF(ISNA(VLOOKUP(E33,#REF!,5,FALSE)),"",VLOOKUP(E33,#REF!,5,FALSE))</f>
        <v>#REF!</v>
      </c>
      <c r="W33" s="88">
        <f>[3]構成員入金済み!$E$10</f>
        <v>40542</v>
      </c>
      <c r="X33" s="88" t="e">
        <f>IF(ISNA(VLOOKUP(E33,#REF!,7,FALSE)),"",VLOOKUP(E33,#REF!,7,FALSE))</f>
        <v>#REF!</v>
      </c>
      <c r="Y33" s="117" t="e">
        <f t="shared" si="0"/>
        <v>#REF!</v>
      </c>
      <c r="Z33" s="117"/>
      <c r="AC33" s="87"/>
    </row>
    <row r="34" spans="1:29" s="116" customFormat="1" x14ac:dyDescent="0.15">
      <c r="A34" s="289"/>
      <c r="B34" s="525">
        <v>211</v>
      </c>
      <c r="C34" s="140" t="str">
        <f>IF(D34="","",VLOOKUP(D34,団体登録内容!$A$1:$Y$1000,3,FALSE))</f>
        <v/>
      </c>
      <c r="D34" s="140" t="str">
        <f>IF(E34="","",VLOOKUP(E34,構成員入金済み!$A$1:$Y$1000,7,FALSE))</f>
        <v/>
      </c>
      <c r="E34" s="137"/>
      <c r="F34" s="138" t="str">
        <f t="shared" si="1"/>
        <v/>
      </c>
      <c r="G34" s="139" t="s">
        <v>3436</v>
      </c>
      <c r="H34" s="140" t="str">
        <f>IF(E34="","",VLOOKUP(E34,構成員入金済み!$A$1:$Y$1000,3,FALSE))</f>
        <v/>
      </c>
      <c r="I34" s="141"/>
      <c r="J34" s="140" t="str">
        <f>IF(E34="","",VLOOKUP(E34,構成員入金済み!$A$1:$Y$1000,4,FALSE))</f>
        <v/>
      </c>
      <c r="K34" s="142"/>
      <c r="L34" s="140" t="str">
        <f>IF(E34="","",VLOOKUP(E34,構成員入金済み!$A$1:$Y$1000,18,FALSE))</f>
        <v/>
      </c>
      <c r="M34" s="141" t="s">
        <v>3397</v>
      </c>
      <c r="N34" s="531" t="s">
        <v>3397</v>
      </c>
      <c r="O34" s="533" t="s">
        <v>3397</v>
      </c>
      <c r="P34" s="535" t="s">
        <v>3397</v>
      </c>
      <c r="Q34" s="289"/>
      <c r="R34" s="91" t="e">
        <f>IF(ISNA(VLOOKUP(E34,#REF!,10,FALSE)),"",VLOOKUP(E34,#REF!,6,FALSE))</f>
        <v>#REF!</v>
      </c>
      <c r="S34" s="90" t="e">
        <f>IF(ISNA(VLOOKUP(E34,#REF!,16,FALSE)),"",VLOOKUP(E34,#REF!,16,FALSE))</f>
        <v>#REF!</v>
      </c>
      <c r="T34" s="89" t="e">
        <f>IF(ISNA(VLOOKUP(E34,#REF!,5,FALSE)),"",VLOOKUP(E34,#REF!,5,FALSE))</f>
        <v>#REF!</v>
      </c>
      <c r="W34" s="88">
        <f>[3]構成員入金済み!$E$10</f>
        <v>40542</v>
      </c>
      <c r="X34" s="88" t="e">
        <f>IF(ISNA(VLOOKUP(E34,#REF!,7,FALSE)),"",VLOOKUP(E34,#REF!,7,FALSE))</f>
        <v>#REF!</v>
      </c>
      <c r="Y34" s="117" t="e">
        <f t="shared" si="0"/>
        <v>#REF!</v>
      </c>
      <c r="Z34" s="117"/>
      <c r="AC34" s="87"/>
    </row>
    <row r="35" spans="1:29" s="116" customFormat="1" ht="18" thickBot="1" x14ac:dyDescent="0.2">
      <c r="A35" s="289"/>
      <c r="B35" s="526"/>
      <c r="C35" s="146" t="str">
        <f>IF(D35="","",VLOOKUP(D35,団体登録内容!$A$1:$Y$1000,3,FALSE))</f>
        <v/>
      </c>
      <c r="D35" s="146" t="str">
        <f>IF(E35="","",VLOOKUP(E35,構成員入金済み!$A$1:$Y$1000,7,FALSE))</f>
        <v/>
      </c>
      <c r="E35" s="143"/>
      <c r="F35" s="144" t="str">
        <f t="shared" si="1"/>
        <v/>
      </c>
      <c r="G35" s="145" t="s">
        <v>3437</v>
      </c>
      <c r="H35" s="146" t="str">
        <f>IF(E35="","",VLOOKUP(E35,構成員入金済み!$A$1:$Y$1000,3,FALSE))</f>
        <v/>
      </c>
      <c r="I35" s="147"/>
      <c r="J35" s="146" t="str">
        <f>IF(E35="","",VLOOKUP(E35,構成員入金済み!$A$1:$Y$1000,4,FALSE))</f>
        <v/>
      </c>
      <c r="K35" s="148"/>
      <c r="L35" s="146" t="str">
        <f>IF(E35="","",VLOOKUP(E35,構成員入金済み!$A$1:$Y$1000,18,FALSE))</f>
        <v/>
      </c>
      <c r="M35" s="147" t="s">
        <v>3397</v>
      </c>
      <c r="N35" s="532"/>
      <c r="O35" s="534"/>
      <c r="P35" s="536"/>
      <c r="Q35" s="289"/>
      <c r="R35" s="91" t="e">
        <f>IF(ISNA(VLOOKUP(E35,#REF!,10,FALSE)),"",VLOOKUP(E35,#REF!,6,FALSE))</f>
        <v>#REF!</v>
      </c>
      <c r="S35" s="90" t="e">
        <f>IF(ISNA(VLOOKUP(E35,#REF!,16,FALSE)),"",VLOOKUP(E35,#REF!,16,FALSE))</f>
        <v>#REF!</v>
      </c>
      <c r="T35" s="89" t="e">
        <f>IF(ISNA(VLOOKUP(E35,#REF!,5,FALSE)),"",VLOOKUP(E35,#REF!,5,FALSE))</f>
        <v>#REF!</v>
      </c>
      <c r="W35" s="88">
        <f>[3]構成員入金済み!$E$10</f>
        <v>40542</v>
      </c>
      <c r="X35" s="88" t="e">
        <f>IF(ISNA(VLOOKUP(E35,#REF!,7,FALSE)),"",VLOOKUP(E35,#REF!,7,FALSE))</f>
        <v>#REF!</v>
      </c>
      <c r="Y35" s="117" t="e">
        <f t="shared" si="0"/>
        <v>#REF!</v>
      </c>
      <c r="Z35" s="117"/>
      <c r="AC35" s="87"/>
    </row>
    <row r="36" spans="1:29" s="116" customFormat="1" x14ac:dyDescent="0.15">
      <c r="A36" s="289"/>
      <c r="B36" s="527">
        <v>212</v>
      </c>
      <c r="C36" s="131" t="str">
        <f>IF(D36="","",VLOOKUP(D36,団体登録内容!$A$1:$Y$1000,3,FALSE))</f>
        <v/>
      </c>
      <c r="D36" s="131" t="str">
        <f>IF(E36="","",VLOOKUP(E36,構成員入金済み!$A$1:$Y$1000,7,FALSE))</f>
        <v/>
      </c>
      <c r="E36" s="130"/>
      <c r="F36" s="132" t="str">
        <f t="shared" si="1"/>
        <v/>
      </c>
      <c r="G36" s="133" t="s">
        <v>3436</v>
      </c>
      <c r="H36" s="134" t="str">
        <f>IF(E36="","",VLOOKUP(E36,構成員入金済み!$A$1:$Y$1000,3,FALSE))</f>
        <v/>
      </c>
      <c r="I36" s="135"/>
      <c r="J36" s="134" t="str">
        <f>IF(E36="","",VLOOKUP(E36,構成員入金済み!$A$1:$Y$1000,4,FALSE))</f>
        <v/>
      </c>
      <c r="K36" s="136"/>
      <c r="L36" s="134" t="str">
        <f>IF(E36="","",VLOOKUP(E36,構成員入金済み!$A$1:$Y$1000,18,FALSE))</f>
        <v/>
      </c>
      <c r="M36" s="135" t="s">
        <v>3397</v>
      </c>
      <c r="N36" s="531" t="s">
        <v>3397</v>
      </c>
      <c r="O36" s="533" t="s">
        <v>3397</v>
      </c>
      <c r="P36" s="537" t="s">
        <v>3397</v>
      </c>
      <c r="Q36" s="289"/>
      <c r="R36" s="91" t="e">
        <f>IF(ISNA(VLOOKUP(E36,#REF!,10,FALSE)),"",VLOOKUP(E36,#REF!,6,FALSE))</f>
        <v>#REF!</v>
      </c>
      <c r="S36" s="90" t="e">
        <f>IF(ISNA(VLOOKUP(E36,#REF!,16,FALSE)),"",VLOOKUP(E36,#REF!,16,FALSE))</f>
        <v>#REF!</v>
      </c>
      <c r="T36" s="89" t="e">
        <f>IF(ISNA(VLOOKUP(E36,#REF!,5,FALSE)),"",VLOOKUP(E36,#REF!,5,FALSE))</f>
        <v>#REF!</v>
      </c>
      <c r="W36" s="88">
        <f>[3]構成員入金済み!$E$10</f>
        <v>40542</v>
      </c>
      <c r="X36" s="88" t="e">
        <f>IF(ISNA(VLOOKUP(E36,#REF!,7,FALSE)),"",VLOOKUP(E36,#REF!,7,FALSE))</f>
        <v>#REF!</v>
      </c>
      <c r="Y36" s="117" t="e">
        <f t="shared" si="0"/>
        <v>#REF!</v>
      </c>
      <c r="Z36" s="117"/>
      <c r="AC36" s="87"/>
    </row>
    <row r="37" spans="1:29" s="116" customFormat="1" ht="18" thickBot="1" x14ac:dyDescent="0.2">
      <c r="A37" s="289"/>
      <c r="B37" s="527"/>
      <c r="C37" s="149" t="str">
        <f>IF(D37="","",VLOOKUP(D37,団体登録内容!$A$1:$Y$1000,3,FALSE))</f>
        <v/>
      </c>
      <c r="D37" s="149" t="str">
        <f>IF(E37="","",VLOOKUP(E37,構成員入金済み!$A$1:$Y$1000,7,FALSE))</f>
        <v/>
      </c>
      <c r="E37" s="129"/>
      <c r="F37" s="150" t="str">
        <f t="shared" si="1"/>
        <v/>
      </c>
      <c r="G37" s="151" t="s">
        <v>3437</v>
      </c>
      <c r="H37" s="152" t="str">
        <f>IF(E37="","",VLOOKUP(E37,構成員入金済み!$A$1:$Y$1000,3,FALSE))</f>
        <v/>
      </c>
      <c r="I37" s="153"/>
      <c r="J37" s="152" t="str">
        <f>IF(E37="","",VLOOKUP(E37,構成員入金済み!$A$1:$Y$1000,4,FALSE))</f>
        <v/>
      </c>
      <c r="K37" s="154"/>
      <c r="L37" s="152" t="str">
        <f>IF(E37="","",VLOOKUP(E37,構成員入金済み!$A$1:$Y$1000,18,FALSE))</f>
        <v/>
      </c>
      <c r="M37" s="153" t="s">
        <v>3397</v>
      </c>
      <c r="N37" s="532"/>
      <c r="O37" s="534"/>
      <c r="P37" s="538"/>
      <c r="Q37" s="289"/>
      <c r="R37" s="91" t="e">
        <f>IF(ISNA(VLOOKUP(E37,#REF!,10,FALSE)),"",VLOOKUP(E37,#REF!,6,FALSE))</f>
        <v>#REF!</v>
      </c>
      <c r="S37" s="90" t="e">
        <f>IF(ISNA(VLOOKUP(E37,#REF!,16,FALSE)),"",VLOOKUP(E37,#REF!,16,FALSE))</f>
        <v>#REF!</v>
      </c>
      <c r="T37" s="89" t="e">
        <f>IF(ISNA(VLOOKUP(E37,#REF!,5,FALSE)),"",VLOOKUP(E37,#REF!,5,FALSE))</f>
        <v>#REF!</v>
      </c>
      <c r="W37" s="88">
        <f>[3]構成員入金済み!$E$10</f>
        <v>40542</v>
      </c>
      <c r="X37" s="88" t="e">
        <f>IF(ISNA(VLOOKUP(E37,#REF!,7,FALSE)),"",VLOOKUP(E37,#REF!,7,FALSE))</f>
        <v>#REF!</v>
      </c>
      <c r="Y37" s="117" t="e">
        <f t="shared" si="0"/>
        <v>#REF!</v>
      </c>
      <c r="Z37" s="117"/>
      <c r="AC37" s="87"/>
    </row>
    <row r="38" spans="1:29" s="116" customFormat="1" x14ac:dyDescent="0.15">
      <c r="A38" s="289"/>
      <c r="B38" s="525">
        <v>213</v>
      </c>
      <c r="C38" s="140" t="str">
        <f>IF(D38="","",VLOOKUP(D38,団体登録内容!$A$1:$Y$1000,3,FALSE))</f>
        <v/>
      </c>
      <c r="D38" s="140" t="str">
        <f>IF(E38="","",VLOOKUP(E38,構成員入金済み!$A$1:$Y$1000,7,FALSE))</f>
        <v/>
      </c>
      <c r="E38" s="137"/>
      <c r="F38" s="138" t="str">
        <f t="shared" si="1"/>
        <v/>
      </c>
      <c r="G38" s="139" t="s">
        <v>3436</v>
      </c>
      <c r="H38" s="140" t="str">
        <f>IF(E38="","",VLOOKUP(E38,構成員入金済み!$A$1:$Y$1000,3,FALSE))</f>
        <v/>
      </c>
      <c r="I38" s="141"/>
      <c r="J38" s="140" t="str">
        <f>IF(E38="","",VLOOKUP(E38,構成員入金済み!$A$1:$Y$1000,4,FALSE))</f>
        <v/>
      </c>
      <c r="K38" s="142"/>
      <c r="L38" s="140" t="str">
        <f>IF(E38="","",VLOOKUP(E38,構成員入金済み!$A$1:$Y$1000,18,FALSE))</f>
        <v/>
      </c>
      <c r="M38" s="141" t="s">
        <v>3397</v>
      </c>
      <c r="N38" s="531" t="s">
        <v>3397</v>
      </c>
      <c r="O38" s="533" t="s">
        <v>3397</v>
      </c>
      <c r="P38" s="535" t="s">
        <v>3397</v>
      </c>
      <c r="Q38" s="289"/>
      <c r="R38" s="91" t="e">
        <f>IF(ISNA(VLOOKUP(E38,#REF!,10,FALSE)),"",VLOOKUP(E38,#REF!,6,FALSE))</f>
        <v>#REF!</v>
      </c>
      <c r="S38" s="90" t="e">
        <f>IF(ISNA(VLOOKUP(E38,#REF!,16,FALSE)),"",VLOOKUP(E38,#REF!,16,FALSE))</f>
        <v>#REF!</v>
      </c>
      <c r="T38" s="89" t="e">
        <f>IF(ISNA(VLOOKUP(E38,#REF!,5,FALSE)),"",VLOOKUP(E38,#REF!,5,FALSE))</f>
        <v>#REF!</v>
      </c>
      <c r="W38" s="88">
        <f>[3]構成員入金済み!$E$10</f>
        <v>40542</v>
      </c>
      <c r="X38" s="88" t="e">
        <f>IF(ISNA(VLOOKUP(E38,#REF!,7,FALSE)),"",VLOOKUP(E38,#REF!,7,FALSE))</f>
        <v>#REF!</v>
      </c>
      <c r="Y38" s="117" t="e">
        <f t="shared" si="0"/>
        <v>#REF!</v>
      </c>
      <c r="Z38" s="117"/>
      <c r="AC38" s="87"/>
    </row>
    <row r="39" spans="1:29" s="116" customFormat="1" ht="18" thickBot="1" x14ac:dyDescent="0.2">
      <c r="A39" s="289"/>
      <c r="B39" s="526"/>
      <c r="C39" s="146" t="str">
        <f>IF(D39="","",VLOOKUP(D39,団体登録内容!$A$1:$Y$1000,3,FALSE))</f>
        <v/>
      </c>
      <c r="D39" s="146" t="str">
        <f>IF(E39="","",VLOOKUP(E39,構成員入金済み!$A$1:$Y$1000,7,FALSE))</f>
        <v/>
      </c>
      <c r="E39" s="143"/>
      <c r="F39" s="144" t="str">
        <f t="shared" si="1"/>
        <v/>
      </c>
      <c r="G39" s="145" t="s">
        <v>3437</v>
      </c>
      <c r="H39" s="146" t="str">
        <f>IF(E39="","",VLOOKUP(E39,構成員入金済み!$A$1:$Y$1000,3,FALSE))</f>
        <v/>
      </c>
      <c r="I39" s="147"/>
      <c r="J39" s="146" t="str">
        <f>IF(E39="","",VLOOKUP(E39,構成員入金済み!$A$1:$Y$1000,4,FALSE))</f>
        <v/>
      </c>
      <c r="K39" s="148"/>
      <c r="L39" s="146" t="str">
        <f>IF(E39="","",VLOOKUP(E39,構成員入金済み!$A$1:$Y$1000,18,FALSE))</f>
        <v/>
      </c>
      <c r="M39" s="147" t="s">
        <v>3397</v>
      </c>
      <c r="N39" s="532"/>
      <c r="O39" s="534"/>
      <c r="P39" s="536"/>
      <c r="Q39" s="289"/>
      <c r="R39" s="91" t="e">
        <f>IF(ISNA(VLOOKUP(E39,#REF!,10,FALSE)),"",VLOOKUP(E39,#REF!,6,FALSE))</f>
        <v>#REF!</v>
      </c>
      <c r="S39" s="90" t="e">
        <f>IF(ISNA(VLOOKUP(E39,#REF!,16,FALSE)),"",VLOOKUP(E39,#REF!,16,FALSE))</f>
        <v>#REF!</v>
      </c>
      <c r="T39" s="89" t="e">
        <f>IF(ISNA(VLOOKUP(E39,#REF!,5,FALSE)),"",VLOOKUP(E39,#REF!,5,FALSE))</f>
        <v>#REF!</v>
      </c>
      <c r="W39" s="88">
        <f>[3]構成員入金済み!$E$10</f>
        <v>40542</v>
      </c>
      <c r="X39" s="88" t="e">
        <f>IF(ISNA(VLOOKUP(E39,#REF!,7,FALSE)),"",VLOOKUP(E39,#REF!,7,FALSE))</f>
        <v>#REF!</v>
      </c>
      <c r="Y39" s="117" t="e">
        <f t="shared" si="0"/>
        <v>#REF!</v>
      </c>
      <c r="Z39" s="117"/>
      <c r="AC39" s="87"/>
    </row>
    <row r="40" spans="1:29" s="116" customFormat="1" x14ac:dyDescent="0.15">
      <c r="A40" s="289"/>
      <c r="B40" s="527">
        <v>214</v>
      </c>
      <c r="C40" s="131" t="str">
        <f>IF(D40="","",VLOOKUP(D40,団体登録内容!$A$1:$Y$1000,3,FALSE))</f>
        <v/>
      </c>
      <c r="D40" s="131" t="str">
        <f>IF(E40="","",VLOOKUP(E40,構成員入金済み!$A$1:$Y$1000,7,FALSE))</f>
        <v/>
      </c>
      <c r="E40" s="130"/>
      <c r="F40" s="132" t="str">
        <f t="shared" si="1"/>
        <v/>
      </c>
      <c r="G40" s="133" t="s">
        <v>3436</v>
      </c>
      <c r="H40" s="134" t="str">
        <f>IF(E40="","",VLOOKUP(E40,構成員入金済み!$A$1:$Y$1000,3,FALSE))</f>
        <v/>
      </c>
      <c r="I40" s="135"/>
      <c r="J40" s="134" t="str">
        <f>IF(E40="","",VLOOKUP(E40,構成員入金済み!$A$1:$Y$1000,4,FALSE))</f>
        <v/>
      </c>
      <c r="K40" s="136"/>
      <c r="L40" s="134" t="str">
        <f>IF(E40="","",VLOOKUP(E40,構成員入金済み!$A$1:$Y$1000,18,FALSE))</f>
        <v/>
      </c>
      <c r="M40" s="135" t="s">
        <v>3397</v>
      </c>
      <c r="N40" s="531" t="s">
        <v>3397</v>
      </c>
      <c r="O40" s="533" t="s">
        <v>3397</v>
      </c>
      <c r="P40" s="537" t="s">
        <v>3397</v>
      </c>
      <c r="Q40" s="289"/>
      <c r="R40" s="91" t="e">
        <f>IF(ISNA(VLOOKUP(E40,#REF!,10,FALSE)),"",VLOOKUP(E40,#REF!,6,FALSE))</f>
        <v>#REF!</v>
      </c>
      <c r="S40" s="90" t="e">
        <f>IF(ISNA(VLOOKUP(E40,#REF!,16,FALSE)),"",VLOOKUP(E40,#REF!,16,FALSE))</f>
        <v>#REF!</v>
      </c>
      <c r="T40" s="89" t="e">
        <f>IF(ISNA(VLOOKUP(E40,#REF!,5,FALSE)),"",VLOOKUP(E40,#REF!,5,FALSE))</f>
        <v>#REF!</v>
      </c>
      <c r="W40" s="88">
        <f>[3]構成員入金済み!$E$10</f>
        <v>40542</v>
      </c>
      <c r="X40" s="88" t="e">
        <f>IF(ISNA(VLOOKUP(E40,#REF!,7,FALSE)),"",VLOOKUP(E40,#REF!,7,FALSE))</f>
        <v>#REF!</v>
      </c>
      <c r="Y40" s="117" t="e">
        <f t="shared" si="0"/>
        <v>#REF!</v>
      </c>
      <c r="Z40" s="117"/>
      <c r="AC40" s="87"/>
    </row>
    <row r="41" spans="1:29" s="116" customFormat="1" ht="18" thickBot="1" x14ac:dyDescent="0.2">
      <c r="A41" s="289"/>
      <c r="B41" s="527"/>
      <c r="C41" s="149" t="str">
        <f>IF(D41="","",VLOOKUP(D41,団体登録内容!$A$1:$Y$1000,3,FALSE))</f>
        <v/>
      </c>
      <c r="D41" s="149" t="str">
        <f>IF(E41="","",VLOOKUP(E41,構成員入金済み!$A$1:$Y$1000,7,FALSE))</f>
        <v/>
      </c>
      <c r="E41" s="129"/>
      <c r="F41" s="150" t="str">
        <f t="shared" si="1"/>
        <v/>
      </c>
      <c r="G41" s="151" t="s">
        <v>3437</v>
      </c>
      <c r="H41" s="152" t="str">
        <f>IF(E41="","",VLOOKUP(E41,構成員入金済み!$A$1:$Y$1000,3,FALSE))</f>
        <v/>
      </c>
      <c r="I41" s="153"/>
      <c r="J41" s="152" t="str">
        <f>IF(E41="","",VLOOKUP(E41,構成員入金済み!$A$1:$Y$1000,4,FALSE))</f>
        <v/>
      </c>
      <c r="K41" s="154"/>
      <c r="L41" s="152" t="str">
        <f>IF(E41="","",VLOOKUP(E41,構成員入金済み!$A$1:$Y$1000,18,FALSE))</f>
        <v/>
      </c>
      <c r="M41" s="153" t="s">
        <v>3397</v>
      </c>
      <c r="N41" s="532"/>
      <c r="O41" s="534"/>
      <c r="P41" s="538"/>
      <c r="Q41" s="289"/>
      <c r="R41" s="91" t="e">
        <f>IF(ISNA(VLOOKUP(E41,#REF!,10,FALSE)),"",VLOOKUP(E41,#REF!,6,FALSE))</f>
        <v>#REF!</v>
      </c>
      <c r="S41" s="90" t="e">
        <f>IF(ISNA(VLOOKUP(E41,#REF!,16,FALSE)),"",VLOOKUP(E41,#REF!,16,FALSE))</f>
        <v>#REF!</v>
      </c>
      <c r="T41" s="89" t="e">
        <f>IF(ISNA(VLOOKUP(E41,#REF!,5,FALSE)),"",VLOOKUP(E41,#REF!,5,FALSE))</f>
        <v>#REF!</v>
      </c>
      <c r="W41" s="88">
        <f>[3]構成員入金済み!$E$10</f>
        <v>40542</v>
      </c>
      <c r="X41" s="88" t="e">
        <f>IF(ISNA(VLOOKUP(E41,#REF!,7,FALSE)),"",VLOOKUP(E41,#REF!,7,FALSE))</f>
        <v>#REF!</v>
      </c>
      <c r="Y41" s="117" t="e">
        <f t="shared" si="0"/>
        <v>#REF!</v>
      </c>
      <c r="Z41" s="117"/>
      <c r="AC41" s="87"/>
    </row>
    <row r="42" spans="1:29" s="116" customFormat="1" x14ac:dyDescent="0.15">
      <c r="A42" s="289"/>
      <c r="B42" s="525">
        <v>215</v>
      </c>
      <c r="C42" s="140" t="str">
        <f>IF(D42="","",VLOOKUP(D42,団体登録内容!$A$1:$Y$1000,3,FALSE))</f>
        <v/>
      </c>
      <c r="D42" s="140" t="str">
        <f>IF(E42="","",VLOOKUP(E42,構成員入金済み!$A$1:$Y$1000,7,FALSE))</f>
        <v/>
      </c>
      <c r="E42" s="137"/>
      <c r="F42" s="138" t="str">
        <f t="shared" si="1"/>
        <v/>
      </c>
      <c r="G42" s="139" t="s">
        <v>3436</v>
      </c>
      <c r="H42" s="140" t="str">
        <f>IF(E42="","",VLOOKUP(E42,構成員入金済み!$A$1:$Y$1000,3,FALSE))</f>
        <v/>
      </c>
      <c r="I42" s="141"/>
      <c r="J42" s="140" t="str">
        <f>IF(E42="","",VLOOKUP(E42,構成員入金済み!$A$1:$Y$1000,4,FALSE))</f>
        <v/>
      </c>
      <c r="K42" s="142"/>
      <c r="L42" s="140" t="str">
        <f>IF(E42="","",VLOOKUP(E42,構成員入金済み!$A$1:$Y$1000,18,FALSE))</f>
        <v/>
      </c>
      <c r="M42" s="141" t="s">
        <v>3397</v>
      </c>
      <c r="N42" s="531" t="s">
        <v>3397</v>
      </c>
      <c r="O42" s="533" t="s">
        <v>3397</v>
      </c>
      <c r="P42" s="535" t="s">
        <v>3397</v>
      </c>
      <c r="Q42" s="289"/>
      <c r="R42" s="91" t="e">
        <f>IF(ISNA(VLOOKUP(E42,#REF!,10,FALSE)),"",VLOOKUP(E42,#REF!,6,FALSE))</f>
        <v>#REF!</v>
      </c>
      <c r="S42" s="90" t="e">
        <f>IF(ISNA(VLOOKUP(E42,#REF!,16,FALSE)),"",VLOOKUP(E42,#REF!,16,FALSE))</f>
        <v>#REF!</v>
      </c>
      <c r="T42" s="89" t="e">
        <f>IF(ISNA(VLOOKUP(E42,#REF!,5,FALSE)),"",VLOOKUP(E42,#REF!,5,FALSE))</f>
        <v>#REF!</v>
      </c>
      <c r="W42" s="88">
        <f>[3]構成員入金済み!$E$10</f>
        <v>40542</v>
      </c>
      <c r="X42" s="88" t="e">
        <f>IF(ISNA(VLOOKUP(E42,#REF!,7,FALSE)),"",VLOOKUP(E42,#REF!,7,FALSE))</f>
        <v>#REF!</v>
      </c>
      <c r="Y42" s="117" t="e">
        <f t="shared" si="0"/>
        <v>#REF!</v>
      </c>
      <c r="Z42" s="117"/>
      <c r="AC42" s="87"/>
    </row>
    <row r="43" spans="1:29" s="116" customFormat="1" ht="18" thickBot="1" x14ac:dyDescent="0.2">
      <c r="A43" s="289"/>
      <c r="B43" s="526"/>
      <c r="C43" s="146" t="str">
        <f>IF(D43="","",VLOOKUP(D43,団体登録内容!$A$1:$Y$1000,3,FALSE))</f>
        <v/>
      </c>
      <c r="D43" s="146" t="str">
        <f>IF(E43="","",VLOOKUP(E43,構成員入金済み!$A$1:$Y$1000,7,FALSE))</f>
        <v/>
      </c>
      <c r="E43" s="143"/>
      <c r="F43" s="144" t="str">
        <f t="shared" si="1"/>
        <v/>
      </c>
      <c r="G43" s="145" t="s">
        <v>3437</v>
      </c>
      <c r="H43" s="146" t="str">
        <f>IF(E43="","",VLOOKUP(E43,構成員入金済み!$A$1:$Y$1000,3,FALSE))</f>
        <v/>
      </c>
      <c r="I43" s="147"/>
      <c r="J43" s="146" t="str">
        <f>IF(E43="","",VLOOKUP(E43,構成員入金済み!$A$1:$Y$1000,4,FALSE))</f>
        <v/>
      </c>
      <c r="K43" s="148"/>
      <c r="L43" s="146" t="str">
        <f>IF(E43="","",VLOOKUP(E43,構成員入金済み!$A$1:$Y$1000,18,FALSE))</f>
        <v/>
      </c>
      <c r="M43" s="147" t="s">
        <v>3397</v>
      </c>
      <c r="N43" s="532"/>
      <c r="O43" s="534"/>
      <c r="P43" s="536"/>
      <c r="Q43" s="289"/>
      <c r="R43" s="91" t="e">
        <f>IF(ISNA(VLOOKUP(E43,#REF!,10,FALSE)),"",VLOOKUP(E43,#REF!,6,FALSE))</f>
        <v>#REF!</v>
      </c>
      <c r="S43" s="90" t="e">
        <f>IF(ISNA(VLOOKUP(E43,#REF!,16,FALSE)),"",VLOOKUP(E43,#REF!,16,FALSE))</f>
        <v>#REF!</v>
      </c>
      <c r="T43" s="89" t="e">
        <f>IF(ISNA(VLOOKUP(E43,#REF!,5,FALSE)),"",VLOOKUP(E43,#REF!,5,FALSE))</f>
        <v>#REF!</v>
      </c>
      <c r="W43" s="88">
        <f>[3]構成員入金済み!$E$10</f>
        <v>40542</v>
      </c>
      <c r="X43" s="88" t="e">
        <f>IF(ISNA(VLOOKUP(E43,#REF!,7,FALSE)),"",VLOOKUP(E43,#REF!,7,FALSE))</f>
        <v>#REF!</v>
      </c>
      <c r="Y43" s="117" t="e">
        <f t="shared" si="0"/>
        <v>#REF!</v>
      </c>
      <c r="Z43" s="117"/>
      <c r="AC43" s="87"/>
    </row>
    <row r="44" spans="1:29" s="116" customFormat="1" x14ac:dyDescent="0.15">
      <c r="A44" s="289"/>
      <c r="B44" s="527">
        <v>216</v>
      </c>
      <c r="C44" s="131" t="str">
        <f>IF(D44="","",VLOOKUP(D44,団体登録内容!$A$1:$Y$1000,3,FALSE))</f>
        <v/>
      </c>
      <c r="D44" s="131" t="str">
        <f>IF(E44="","",VLOOKUP(E44,構成員入金済み!$A$1:$Y$1000,7,FALSE))</f>
        <v/>
      </c>
      <c r="E44" s="130"/>
      <c r="F44" s="132" t="str">
        <f t="shared" si="1"/>
        <v/>
      </c>
      <c r="G44" s="133" t="s">
        <v>3436</v>
      </c>
      <c r="H44" s="134" t="str">
        <f>IF(E44="","",VLOOKUP(E44,構成員入金済み!$A$1:$Y$1000,3,FALSE))</f>
        <v/>
      </c>
      <c r="I44" s="135"/>
      <c r="J44" s="134" t="str">
        <f>IF(E44="","",VLOOKUP(E44,構成員入金済み!$A$1:$Y$1000,4,FALSE))</f>
        <v/>
      </c>
      <c r="K44" s="136"/>
      <c r="L44" s="134" t="str">
        <f>IF(E44="","",VLOOKUP(E44,構成員入金済み!$A$1:$Y$1000,18,FALSE))</f>
        <v/>
      </c>
      <c r="M44" s="135" t="s">
        <v>3397</v>
      </c>
      <c r="N44" s="531" t="s">
        <v>3397</v>
      </c>
      <c r="O44" s="533" t="s">
        <v>3397</v>
      </c>
      <c r="P44" s="537" t="s">
        <v>3397</v>
      </c>
      <c r="Q44" s="289"/>
      <c r="R44" s="91" t="e">
        <f>IF(ISNA(VLOOKUP(E44,#REF!,10,FALSE)),"",VLOOKUP(E44,#REF!,6,FALSE))</f>
        <v>#REF!</v>
      </c>
      <c r="S44" s="90" t="e">
        <f>IF(ISNA(VLOOKUP(E44,#REF!,16,FALSE)),"",VLOOKUP(E44,#REF!,16,FALSE))</f>
        <v>#REF!</v>
      </c>
      <c r="T44" s="89" t="e">
        <f>IF(ISNA(VLOOKUP(E44,#REF!,5,FALSE)),"",VLOOKUP(E44,#REF!,5,FALSE))</f>
        <v>#REF!</v>
      </c>
      <c r="W44" s="88">
        <f>[3]構成員入金済み!$E$10</f>
        <v>40542</v>
      </c>
      <c r="X44" s="88" t="e">
        <f>IF(ISNA(VLOOKUP(E44,#REF!,7,FALSE)),"",VLOOKUP(E44,#REF!,7,FALSE))</f>
        <v>#REF!</v>
      </c>
      <c r="Y44" s="117" t="e">
        <f t="shared" si="0"/>
        <v>#REF!</v>
      </c>
      <c r="Z44" s="117"/>
      <c r="AC44" s="87"/>
    </row>
    <row r="45" spans="1:29" s="116" customFormat="1" ht="18" thickBot="1" x14ac:dyDescent="0.2">
      <c r="A45" s="289"/>
      <c r="B45" s="527"/>
      <c r="C45" s="149" t="str">
        <f>IF(D45="","",VLOOKUP(D45,団体登録内容!$A$1:$Y$1000,3,FALSE))</f>
        <v/>
      </c>
      <c r="D45" s="149" t="str">
        <f>IF(E45="","",VLOOKUP(E45,構成員入金済み!$A$1:$Y$1000,7,FALSE))</f>
        <v/>
      </c>
      <c r="E45" s="129"/>
      <c r="F45" s="150" t="str">
        <f t="shared" si="1"/>
        <v/>
      </c>
      <c r="G45" s="151" t="s">
        <v>3437</v>
      </c>
      <c r="H45" s="152" t="str">
        <f>IF(E45="","",VLOOKUP(E45,構成員入金済み!$A$1:$Y$1000,3,FALSE))</f>
        <v/>
      </c>
      <c r="I45" s="153"/>
      <c r="J45" s="152" t="str">
        <f>IF(E45="","",VLOOKUP(E45,構成員入金済み!$A$1:$Y$1000,4,FALSE))</f>
        <v/>
      </c>
      <c r="K45" s="154"/>
      <c r="L45" s="152" t="str">
        <f>IF(E45="","",VLOOKUP(E45,構成員入金済み!$A$1:$Y$1000,18,FALSE))</f>
        <v/>
      </c>
      <c r="M45" s="153" t="s">
        <v>3397</v>
      </c>
      <c r="N45" s="532"/>
      <c r="O45" s="534"/>
      <c r="P45" s="538"/>
      <c r="Q45" s="289"/>
      <c r="R45" s="91" t="e">
        <f>IF(ISNA(VLOOKUP(E45,#REF!,10,FALSE)),"",VLOOKUP(E45,#REF!,6,FALSE))</f>
        <v>#REF!</v>
      </c>
      <c r="S45" s="90" t="e">
        <f>IF(ISNA(VLOOKUP(E45,#REF!,16,FALSE)),"",VLOOKUP(E45,#REF!,16,FALSE))</f>
        <v>#REF!</v>
      </c>
      <c r="T45" s="89" t="e">
        <f>IF(ISNA(VLOOKUP(E45,#REF!,5,FALSE)),"",VLOOKUP(E45,#REF!,5,FALSE))</f>
        <v>#REF!</v>
      </c>
      <c r="W45" s="88">
        <f>[3]構成員入金済み!$E$10</f>
        <v>40542</v>
      </c>
      <c r="X45" s="88" t="e">
        <f>IF(ISNA(VLOOKUP(E45,#REF!,7,FALSE)),"",VLOOKUP(E45,#REF!,7,FALSE))</f>
        <v>#REF!</v>
      </c>
      <c r="Y45" s="117" t="e">
        <f t="shared" si="0"/>
        <v>#REF!</v>
      </c>
      <c r="Z45" s="117"/>
      <c r="AC45" s="87"/>
    </row>
    <row r="46" spans="1:29" s="116" customFormat="1" x14ac:dyDescent="0.15">
      <c r="A46" s="289"/>
      <c r="B46" s="525">
        <v>217</v>
      </c>
      <c r="C46" s="140" t="str">
        <f>IF(D46="","",VLOOKUP(D46,団体登録内容!$A$1:$Y$1000,3,FALSE))</f>
        <v/>
      </c>
      <c r="D46" s="140" t="str">
        <f>IF(E46="","",VLOOKUP(E46,構成員入金済み!$A$1:$Y$1000,7,FALSE))</f>
        <v/>
      </c>
      <c r="E46" s="137"/>
      <c r="F46" s="138" t="str">
        <f t="shared" si="1"/>
        <v/>
      </c>
      <c r="G46" s="139" t="s">
        <v>3436</v>
      </c>
      <c r="H46" s="140" t="str">
        <f>IF(E46="","",VLOOKUP(E46,構成員入金済み!$A$1:$Y$1000,3,FALSE))</f>
        <v/>
      </c>
      <c r="I46" s="141"/>
      <c r="J46" s="140" t="str">
        <f>IF(E46="","",VLOOKUP(E46,構成員入金済み!$A$1:$Y$1000,4,FALSE))</f>
        <v/>
      </c>
      <c r="K46" s="142"/>
      <c r="L46" s="140" t="str">
        <f>IF(E46="","",VLOOKUP(E46,構成員入金済み!$A$1:$Y$1000,18,FALSE))</f>
        <v/>
      </c>
      <c r="M46" s="141" t="s">
        <v>3397</v>
      </c>
      <c r="N46" s="531" t="s">
        <v>3397</v>
      </c>
      <c r="O46" s="533" t="s">
        <v>3397</v>
      </c>
      <c r="P46" s="535" t="s">
        <v>3397</v>
      </c>
      <c r="Q46" s="289"/>
      <c r="R46" s="91" t="e">
        <f>IF(ISNA(VLOOKUP(E46,#REF!,10,FALSE)),"",VLOOKUP(E46,#REF!,6,FALSE))</f>
        <v>#REF!</v>
      </c>
      <c r="S46" s="90" t="e">
        <f>IF(ISNA(VLOOKUP(E46,#REF!,16,FALSE)),"",VLOOKUP(E46,#REF!,16,FALSE))</f>
        <v>#REF!</v>
      </c>
      <c r="T46" s="89" t="e">
        <f>IF(ISNA(VLOOKUP(E46,#REF!,5,FALSE)),"",VLOOKUP(E46,#REF!,5,FALSE))</f>
        <v>#REF!</v>
      </c>
      <c r="W46" s="88">
        <f>[3]構成員入金済み!$E$10</f>
        <v>40542</v>
      </c>
      <c r="X46" s="88" t="e">
        <f>IF(ISNA(VLOOKUP(E46,#REF!,7,FALSE)),"",VLOOKUP(E46,#REF!,7,FALSE))</f>
        <v>#REF!</v>
      </c>
      <c r="Y46" s="117" t="e">
        <f t="shared" ref="Y46:Y77" si="2">IF(EXACT(W46,X46),"OK","")</f>
        <v>#REF!</v>
      </c>
      <c r="Z46" s="117"/>
      <c r="AC46" s="87"/>
    </row>
    <row r="47" spans="1:29" s="116" customFormat="1" ht="18" thickBot="1" x14ac:dyDescent="0.2">
      <c r="A47" s="289"/>
      <c r="B47" s="526"/>
      <c r="C47" s="146" t="str">
        <f>IF(D47="","",VLOOKUP(D47,団体登録内容!$A$1:$Y$1000,3,FALSE))</f>
        <v/>
      </c>
      <c r="D47" s="146" t="str">
        <f>IF(E47="","",VLOOKUP(E47,構成員入金済み!$A$1:$Y$1000,7,FALSE))</f>
        <v/>
      </c>
      <c r="E47" s="143"/>
      <c r="F47" s="144" t="str">
        <f t="shared" si="1"/>
        <v/>
      </c>
      <c r="G47" s="145" t="s">
        <v>3437</v>
      </c>
      <c r="H47" s="146" t="str">
        <f>IF(E47="","",VLOOKUP(E47,構成員入金済み!$A$1:$Y$1000,3,FALSE))</f>
        <v/>
      </c>
      <c r="I47" s="147"/>
      <c r="J47" s="146" t="str">
        <f>IF(E47="","",VLOOKUP(E47,構成員入金済み!$A$1:$Y$1000,4,FALSE))</f>
        <v/>
      </c>
      <c r="K47" s="148"/>
      <c r="L47" s="146" t="str">
        <f>IF(E47="","",VLOOKUP(E47,構成員入金済み!$A$1:$Y$1000,18,FALSE))</f>
        <v/>
      </c>
      <c r="M47" s="147" t="s">
        <v>3397</v>
      </c>
      <c r="N47" s="532"/>
      <c r="O47" s="534"/>
      <c r="P47" s="536"/>
      <c r="Q47" s="289"/>
      <c r="R47" s="91" t="e">
        <f>IF(ISNA(VLOOKUP(E47,#REF!,10,FALSE)),"",VLOOKUP(E47,#REF!,6,FALSE))</f>
        <v>#REF!</v>
      </c>
      <c r="S47" s="90" t="e">
        <f>IF(ISNA(VLOOKUP(E47,#REF!,16,FALSE)),"",VLOOKUP(E47,#REF!,16,FALSE))</f>
        <v>#REF!</v>
      </c>
      <c r="T47" s="89" t="e">
        <f>IF(ISNA(VLOOKUP(E47,#REF!,5,FALSE)),"",VLOOKUP(E47,#REF!,5,FALSE))</f>
        <v>#REF!</v>
      </c>
      <c r="W47" s="88">
        <f>[3]構成員入金済み!$E$10</f>
        <v>40542</v>
      </c>
      <c r="X47" s="88" t="e">
        <f>IF(ISNA(VLOOKUP(E47,#REF!,7,FALSE)),"",VLOOKUP(E47,#REF!,7,FALSE))</f>
        <v>#REF!</v>
      </c>
      <c r="Y47" s="117" t="e">
        <f t="shared" si="2"/>
        <v>#REF!</v>
      </c>
      <c r="Z47" s="117"/>
      <c r="AC47" s="87"/>
    </row>
    <row r="48" spans="1:29" s="116" customFormat="1" x14ac:dyDescent="0.15">
      <c r="A48" s="289"/>
      <c r="B48" s="527">
        <v>218</v>
      </c>
      <c r="C48" s="131" t="str">
        <f>IF(D48="","",VLOOKUP(D48,団体登録内容!$A$1:$Y$1000,3,FALSE))</f>
        <v/>
      </c>
      <c r="D48" s="131" t="str">
        <f>IF(E48="","",VLOOKUP(E48,構成員入金済み!$A$1:$Y$1000,7,FALSE))</f>
        <v/>
      </c>
      <c r="E48" s="130"/>
      <c r="F48" s="132" t="str">
        <f t="shared" si="1"/>
        <v/>
      </c>
      <c r="G48" s="133" t="s">
        <v>3436</v>
      </c>
      <c r="H48" s="134" t="str">
        <f>IF(E48="","",VLOOKUP(E48,構成員入金済み!$A$1:$Y$1000,3,FALSE))</f>
        <v/>
      </c>
      <c r="I48" s="135"/>
      <c r="J48" s="134" t="str">
        <f>IF(E48="","",VLOOKUP(E48,構成員入金済み!$A$1:$Y$1000,4,FALSE))</f>
        <v/>
      </c>
      <c r="K48" s="136"/>
      <c r="L48" s="134" t="str">
        <f>IF(E48="","",VLOOKUP(E48,構成員入金済み!$A$1:$Y$1000,18,FALSE))</f>
        <v/>
      </c>
      <c r="M48" s="135" t="s">
        <v>3397</v>
      </c>
      <c r="N48" s="531" t="s">
        <v>3397</v>
      </c>
      <c r="O48" s="533" t="s">
        <v>3397</v>
      </c>
      <c r="P48" s="537" t="s">
        <v>3397</v>
      </c>
      <c r="Q48" s="289"/>
      <c r="R48" s="91" t="e">
        <f>IF(ISNA(VLOOKUP(E48,#REF!,10,FALSE)),"",VLOOKUP(E48,#REF!,6,FALSE))</f>
        <v>#REF!</v>
      </c>
      <c r="S48" s="90" t="e">
        <f>IF(ISNA(VLOOKUP(E48,#REF!,16,FALSE)),"",VLOOKUP(E48,#REF!,16,FALSE))</f>
        <v>#REF!</v>
      </c>
      <c r="T48" s="89" t="e">
        <f>IF(ISNA(VLOOKUP(E48,#REF!,5,FALSE)),"",VLOOKUP(E48,#REF!,5,FALSE))</f>
        <v>#REF!</v>
      </c>
      <c r="W48" s="88">
        <f>[3]構成員入金済み!$E$10</f>
        <v>40542</v>
      </c>
      <c r="X48" s="88" t="e">
        <f>IF(ISNA(VLOOKUP(E48,#REF!,7,FALSE)),"",VLOOKUP(E48,#REF!,7,FALSE))</f>
        <v>#REF!</v>
      </c>
      <c r="Y48" s="117" t="e">
        <f t="shared" si="2"/>
        <v>#REF!</v>
      </c>
      <c r="Z48" s="117"/>
      <c r="AC48" s="87"/>
    </row>
    <row r="49" spans="1:29" s="116" customFormat="1" ht="18" thickBot="1" x14ac:dyDescent="0.2">
      <c r="A49" s="289"/>
      <c r="B49" s="527"/>
      <c r="C49" s="149" t="str">
        <f>IF(D49="","",VLOOKUP(D49,団体登録内容!$A$1:$Y$1000,3,FALSE))</f>
        <v/>
      </c>
      <c r="D49" s="149" t="str">
        <f>IF(E49="","",VLOOKUP(E49,構成員入金済み!$A$1:$Y$1000,7,FALSE))</f>
        <v/>
      </c>
      <c r="E49" s="129"/>
      <c r="F49" s="150" t="str">
        <f t="shared" si="1"/>
        <v/>
      </c>
      <c r="G49" s="151" t="s">
        <v>3437</v>
      </c>
      <c r="H49" s="152" t="str">
        <f>IF(E49="","",VLOOKUP(E49,構成員入金済み!$A$1:$Y$1000,3,FALSE))</f>
        <v/>
      </c>
      <c r="I49" s="153"/>
      <c r="J49" s="152" t="str">
        <f>IF(E49="","",VLOOKUP(E49,構成員入金済み!$A$1:$Y$1000,4,FALSE))</f>
        <v/>
      </c>
      <c r="K49" s="154"/>
      <c r="L49" s="152" t="str">
        <f>IF(E49="","",VLOOKUP(E49,構成員入金済み!$A$1:$Y$1000,18,FALSE))</f>
        <v/>
      </c>
      <c r="M49" s="153" t="s">
        <v>3397</v>
      </c>
      <c r="N49" s="532"/>
      <c r="O49" s="534"/>
      <c r="P49" s="538"/>
      <c r="Q49" s="289"/>
      <c r="R49" s="91" t="e">
        <f>IF(ISNA(VLOOKUP(E49,#REF!,10,FALSE)),"",VLOOKUP(E49,#REF!,6,FALSE))</f>
        <v>#REF!</v>
      </c>
      <c r="S49" s="90" t="e">
        <f>IF(ISNA(VLOOKUP(E49,#REF!,16,FALSE)),"",VLOOKUP(E49,#REF!,16,FALSE))</f>
        <v>#REF!</v>
      </c>
      <c r="T49" s="89" t="e">
        <f>IF(ISNA(VLOOKUP(E49,#REF!,5,FALSE)),"",VLOOKUP(E49,#REF!,5,FALSE))</f>
        <v>#REF!</v>
      </c>
      <c r="W49" s="88">
        <f>[3]構成員入金済み!$E$10</f>
        <v>40542</v>
      </c>
      <c r="X49" s="88" t="e">
        <f>IF(ISNA(VLOOKUP(E49,#REF!,7,FALSE)),"",VLOOKUP(E49,#REF!,7,FALSE))</f>
        <v>#REF!</v>
      </c>
      <c r="Y49" s="117" t="e">
        <f t="shared" si="2"/>
        <v>#REF!</v>
      </c>
      <c r="Z49" s="117"/>
      <c r="AC49" s="87"/>
    </row>
    <row r="50" spans="1:29" s="116" customFormat="1" x14ac:dyDescent="0.15">
      <c r="A50" s="289"/>
      <c r="B50" s="525">
        <v>219</v>
      </c>
      <c r="C50" s="140" t="str">
        <f>IF(D50="","",VLOOKUP(D50,団体登録内容!$A$1:$Y$1000,3,FALSE))</f>
        <v/>
      </c>
      <c r="D50" s="140" t="str">
        <f>IF(E50="","",VLOOKUP(E50,構成員入金済み!$A$1:$Y$1000,7,FALSE))</f>
        <v/>
      </c>
      <c r="E50" s="137"/>
      <c r="F50" s="138" t="str">
        <f t="shared" si="1"/>
        <v/>
      </c>
      <c r="G50" s="139" t="s">
        <v>3436</v>
      </c>
      <c r="H50" s="140" t="str">
        <f>IF(E50="","",VLOOKUP(E50,構成員入金済み!$A$1:$Y$1000,3,FALSE))</f>
        <v/>
      </c>
      <c r="I50" s="141"/>
      <c r="J50" s="140" t="str">
        <f>IF(E50="","",VLOOKUP(E50,構成員入金済み!$A$1:$Y$1000,4,FALSE))</f>
        <v/>
      </c>
      <c r="K50" s="142"/>
      <c r="L50" s="140" t="str">
        <f>IF(E50="","",VLOOKUP(E50,構成員入金済み!$A$1:$Y$1000,18,FALSE))</f>
        <v/>
      </c>
      <c r="M50" s="141" t="s">
        <v>3397</v>
      </c>
      <c r="N50" s="531" t="s">
        <v>3397</v>
      </c>
      <c r="O50" s="533" t="s">
        <v>3397</v>
      </c>
      <c r="P50" s="535" t="s">
        <v>3397</v>
      </c>
      <c r="Q50" s="289"/>
      <c r="R50" s="91" t="e">
        <f>IF(ISNA(VLOOKUP(E50,#REF!,10,FALSE)),"",VLOOKUP(E50,#REF!,6,FALSE))</f>
        <v>#REF!</v>
      </c>
      <c r="S50" s="90" t="e">
        <f>IF(ISNA(VLOOKUP(E50,#REF!,16,FALSE)),"",VLOOKUP(E50,#REF!,16,FALSE))</f>
        <v>#REF!</v>
      </c>
      <c r="T50" s="89" t="e">
        <f>IF(ISNA(VLOOKUP(E50,#REF!,5,FALSE)),"",VLOOKUP(E50,#REF!,5,FALSE))</f>
        <v>#REF!</v>
      </c>
      <c r="W50" s="88">
        <f>[3]構成員入金済み!$E$10</f>
        <v>40542</v>
      </c>
      <c r="X50" s="88" t="e">
        <f>IF(ISNA(VLOOKUP(E50,#REF!,7,FALSE)),"",VLOOKUP(E50,#REF!,7,FALSE))</f>
        <v>#REF!</v>
      </c>
      <c r="Y50" s="117" t="e">
        <f t="shared" si="2"/>
        <v>#REF!</v>
      </c>
      <c r="Z50" s="117"/>
      <c r="AC50" s="87"/>
    </row>
    <row r="51" spans="1:29" s="116" customFormat="1" ht="18" thickBot="1" x14ac:dyDescent="0.2">
      <c r="A51" s="289"/>
      <c r="B51" s="526"/>
      <c r="C51" s="146" t="str">
        <f>IF(D51="","",VLOOKUP(D51,団体登録内容!$A$1:$Y$1000,3,FALSE))</f>
        <v/>
      </c>
      <c r="D51" s="146" t="str">
        <f>IF(E51="","",VLOOKUP(E51,構成員入金済み!$A$1:$Y$1000,7,FALSE))</f>
        <v/>
      </c>
      <c r="E51" s="143"/>
      <c r="F51" s="144" t="str">
        <f t="shared" si="1"/>
        <v/>
      </c>
      <c r="G51" s="145" t="s">
        <v>3437</v>
      </c>
      <c r="H51" s="146" t="str">
        <f>IF(E51="","",VLOOKUP(E51,構成員入金済み!$A$1:$Y$1000,3,FALSE))</f>
        <v/>
      </c>
      <c r="I51" s="147"/>
      <c r="J51" s="146" t="str">
        <f>IF(E51="","",VLOOKUP(E51,構成員入金済み!$A$1:$Y$1000,4,FALSE))</f>
        <v/>
      </c>
      <c r="K51" s="148"/>
      <c r="L51" s="146" t="str">
        <f>IF(E51="","",VLOOKUP(E51,構成員入金済み!$A$1:$Y$1000,18,FALSE))</f>
        <v/>
      </c>
      <c r="M51" s="147" t="s">
        <v>3397</v>
      </c>
      <c r="N51" s="532"/>
      <c r="O51" s="534"/>
      <c r="P51" s="536"/>
      <c r="Q51" s="289"/>
      <c r="R51" s="91" t="e">
        <f>IF(ISNA(VLOOKUP(E51,#REF!,10,FALSE)),"",VLOOKUP(E51,#REF!,6,FALSE))</f>
        <v>#REF!</v>
      </c>
      <c r="S51" s="90" t="e">
        <f>IF(ISNA(VLOOKUP(E51,#REF!,16,FALSE)),"",VLOOKUP(E51,#REF!,16,FALSE))</f>
        <v>#REF!</v>
      </c>
      <c r="T51" s="89" t="e">
        <f>IF(ISNA(VLOOKUP(E51,#REF!,5,FALSE)),"",VLOOKUP(E51,#REF!,5,FALSE))</f>
        <v>#REF!</v>
      </c>
      <c r="W51" s="88">
        <f>[3]構成員入金済み!$E$10</f>
        <v>40542</v>
      </c>
      <c r="X51" s="88" t="e">
        <f>IF(ISNA(VLOOKUP(E51,#REF!,7,FALSE)),"",VLOOKUP(E51,#REF!,7,FALSE))</f>
        <v>#REF!</v>
      </c>
      <c r="Y51" s="117" t="e">
        <f t="shared" si="2"/>
        <v>#REF!</v>
      </c>
      <c r="Z51" s="117"/>
      <c r="AC51" s="87"/>
    </row>
    <row r="52" spans="1:29" s="116" customFormat="1" x14ac:dyDescent="0.15">
      <c r="A52" s="289"/>
      <c r="B52" s="527">
        <v>220</v>
      </c>
      <c r="C52" s="131" t="str">
        <f>IF(D52="","",VLOOKUP(D52,団体登録内容!$A$1:$Y$1000,3,FALSE))</f>
        <v/>
      </c>
      <c r="D52" s="131" t="str">
        <f>IF(E52="","",VLOOKUP(E52,構成員入金済み!$A$1:$Y$1000,7,FALSE))</f>
        <v/>
      </c>
      <c r="E52" s="130"/>
      <c r="F52" s="132" t="str">
        <f t="shared" si="1"/>
        <v/>
      </c>
      <c r="G52" s="133" t="s">
        <v>3436</v>
      </c>
      <c r="H52" s="134" t="str">
        <f>IF(E52="","",VLOOKUP(E52,構成員入金済み!$A$1:$Y$1000,3,FALSE))</f>
        <v/>
      </c>
      <c r="I52" s="135"/>
      <c r="J52" s="134" t="str">
        <f>IF(E52="","",VLOOKUP(E52,構成員入金済み!$A$1:$Y$1000,4,FALSE))</f>
        <v/>
      </c>
      <c r="K52" s="136"/>
      <c r="L52" s="134" t="str">
        <f>IF(E52="","",VLOOKUP(E52,構成員入金済み!$A$1:$Y$1000,18,FALSE))</f>
        <v/>
      </c>
      <c r="M52" s="135" t="s">
        <v>3397</v>
      </c>
      <c r="N52" s="531" t="s">
        <v>3397</v>
      </c>
      <c r="O52" s="533" t="s">
        <v>3397</v>
      </c>
      <c r="P52" s="537" t="s">
        <v>3397</v>
      </c>
      <c r="Q52" s="289"/>
      <c r="R52" s="91" t="e">
        <f>IF(ISNA(VLOOKUP(E52,#REF!,10,FALSE)),"",VLOOKUP(E52,#REF!,6,FALSE))</f>
        <v>#REF!</v>
      </c>
      <c r="S52" s="90" t="e">
        <f>IF(ISNA(VLOOKUP(E52,#REF!,16,FALSE)),"",VLOOKUP(E52,#REF!,16,FALSE))</f>
        <v>#REF!</v>
      </c>
      <c r="T52" s="89" t="e">
        <f>IF(ISNA(VLOOKUP(E52,#REF!,5,FALSE)),"",VLOOKUP(E52,#REF!,5,FALSE))</f>
        <v>#REF!</v>
      </c>
      <c r="W52" s="88">
        <f>[3]構成員入金済み!$E$10</f>
        <v>40542</v>
      </c>
      <c r="X52" s="88" t="e">
        <f>IF(ISNA(VLOOKUP(E52,#REF!,7,FALSE)),"",VLOOKUP(E52,#REF!,7,FALSE))</f>
        <v>#REF!</v>
      </c>
      <c r="Y52" s="117" t="e">
        <f t="shared" si="2"/>
        <v>#REF!</v>
      </c>
      <c r="Z52" s="117"/>
      <c r="AC52" s="87"/>
    </row>
    <row r="53" spans="1:29" s="116" customFormat="1" ht="18" thickBot="1" x14ac:dyDescent="0.2">
      <c r="A53" s="289"/>
      <c r="B53" s="527"/>
      <c r="C53" s="149" t="str">
        <f>IF(D53="","",VLOOKUP(D53,団体登録内容!$A$1:$Y$1000,3,FALSE))</f>
        <v/>
      </c>
      <c r="D53" s="149" t="str">
        <f>IF(E53="","",VLOOKUP(E53,構成員入金済み!$A$1:$Y$1000,7,FALSE))</f>
        <v/>
      </c>
      <c r="E53" s="129"/>
      <c r="F53" s="150" t="str">
        <f t="shared" si="1"/>
        <v/>
      </c>
      <c r="G53" s="151" t="s">
        <v>3437</v>
      </c>
      <c r="H53" s="152" t="str">
        <f>IF(E53="","",VLOOKUP(E53,構成員入金済み!$A$1:$Y$1000,3,FALSE))</f>
        <v/>
      </c>
      <c r="I53" s="153"/>
      <c r="J53" s="152" t="str">
        <f>IF(E53="","",VLOOKUP(E53,構成員入金済み!$A$1:$Y$1000,4,FALSE))</f>
        <v/>
      </c>
      <c r="K53" s="154"/>
      <c r="L53" s="152" t="str">
        <f>IF(E53="","",VLOOKUP(E53,構成員入金済み!$A$1:$Y$1000,18,FALSE))</f>
        <v/>
      </c>
      <c r="M53" s="153" t="s">
        <v>3397</v>
      </c>
      <c r="N53" s="532"/>
      <c r="O53" s="534"/>
      <c r="P53" s="538"/>
      <c r="Q53" s="289"/>
      <c r="R53" s="91" t="e">
        <f>IF(ISNA(VLOOKUP(E53,#REF!,10,FALSE)),"",VLOOKUP(E53,#REF!,6,FALSE))</f>
        <v>#REF!</v>
      </c>
      <c r="S53" s="90" t="e">
        <f>IF(ISNA(VLOOKUP(E53,#REF!,16,FALSE)),"",VLOOKUP(E53,#REF!,16,FALSE))</f>
        <v>#REF!</v>
      </c>
      <c r="T53" s="89" t="e">
        <f>IF(ISNA(VLOOKUP(E53,#REF!,5,FALSE)),"",VLOOKUP(E53,#REF!,5,FALSE))</f>
        <v>#REF!</v>
      </c>
      <c r="W53" s="88">
        <f>[3]構成員入金済み!$E$10</f>
        <v>40542</v>
      </c>
      <c r="X53" s="88" t="e">
        <f>IF(ISNA(VLOOKUP(E53,#REF!,7,FALSE)),"",VLOOKUP(E53,#REF!,7,FALSE))</f>
        <v>#REF!</v>
      </c>
      <c r="Y53" s="117" t="e">
        <f t="shared" si="2"/>
        <v>#REF!</v>
      </c>
      <c r="Z53" s="117"/>
      <c r="AC53" s="87"/>
    </row>
    <row r="54" spans="1:29" s="116" customFormat="1" x14ac:dyDescent="0.15">
      <c r="A54" s="289"/>
      <c r="B54" s="525">
        <v>221</v>
      </c>
      <c r="C54" s="140" t="str">
        <f>IF(D54="","",VLOOKUP(D54,団体登録内容!$A$1:$Y$1000,3,FALSE))</f>
        <v/>
      </c>
      <c r="D54" s="140" t="str">
        <f>IF(E54="","",VLOOKUP(E54,構成員入金済み!$A$1:$Y$1000,7,FALSE))</f>
        <v/>
      </c>
      <c r="E54" s="137"/>
      <c r="F54" s="138" t="str">
        <f t="shared" si="1"/>
        <v/>
      </c>
      <c r="G54" s="139" t="s">
        <v>3436</v>
      </c>
      <c r="H54" s="140" t="str">
        <f>IF(E54="","",VLOOKUP(E54,構成員入金済み!$A$1:$Y$1000,3,FALSE))</f>
        <v/>
      </c>
      <c r="I54" s="141"/>
      <c r="J54" s="140" t="str">
        <f>IF(E54="","",VLOOKUP(E54,構成員入金済み!$A$1:$Y$1000,4,FALSE))</f>
        <v/>
      </c>
      <c r="K54" s="142"/>
      <c r="L54" s="140" t="str">
        <f>IF(E54="","",VLOOKUP(E54,構成員入金済み!$A$1:$Y$1000,18,FALSE))</f>
        <v/>
      </c>
      <c r="M54" s="141" t="s">
        <v>3397</v>
      </c>
      <c r="N54" s="531" t="s">
        <v>3397</v>
      </c>
      <c r="O54" s="533" t="s">
        <v>3397</v>
      </c>
      <c r="P54" s="535" t="s">
        <v>3397</v>
      </c>
      <c r="Q54" s="289"/>
      <c r="R54" s="91" t="e">
        <f>IF(ISNA(VLOOKUP(E54,#REF!,10,FALSE)),"",VLOOKUP(E54,#REF!,6,FALSE))</f>
        <v>#REF!</v>
      </c>
      <c r="S54" s="90" t="e">
        <f>IF(ISNA(VLOOKUP(E54,#REF!,16,FALSE)),"",VLOOKUP(E54,#REF!,16,FALSE))</f>
        <v>#REF!</v>
      </c>
      <c r="T54" s="89" t="e">
        <f>IF(ISNA(VLOOKUP(E54,#REF!,5,FALSE)),"",VLOOKUP(E54,#REF!,5,FALSE))</f>
        <v>#REF!</v>
      </c>
      <c r="W54" s="88">
        <f>[3]構成員入金済み!$E$10</f>
        <v>40542</v>
      </c>
      <c r="X54" s="88" t="e">
        <f>IF(ISNA(VLOOKUP(E54,#REF!,7,FALSE)),"",VLOOKUP(E54,#REF!,7,FALSE))</f>
        <v>#REF!</v>
      </c>
      <c r="Y54" s="117" t="e">
        <f t="shared" si="2"/>
        <v>#REF!</v>
      </c>
      <c r="Z54" s="117"/>
      <c r="AC54" s="87"/>
    </row>
    <row r="55" spans="1:29" s="116" customFormat="1" ht="18" thickBot="1" x14ac:dyDescent="0.2">
      <c r="A55" s="289"/>
      <c r="B55" s="526"/>
      <c r="C55" s="146" t="str">
        <f>IF(D55="","",VLOOKUP(D55,団体登録内容!$A$1:$Y$1000,3,FALSE))</f>
        <v/>
      </c>
      <c r="D55" s="146" t="str">
        <f>IF(E55="","",VLOOKUP(E55,構成員入金済み!$A$1:$Y$1000,7,FALSE))</f>
        <v/>
      </c>
      <c r="E55" s="143"/>
      <c r="F55" s="144" t="str">
        <f t="shared" si="1"/>
        <v/>
      </c>
      <c r="G55" s="145" t="s">
        <v>3437</v>
      </c>
      <c r="H55" s="146" t="str">
        <f>IF(E55="","",VLOOKUP(E55,構成員入金済み!$A$1:$Y$1000,3,FALSE))</f>
        <v/>
      </c>
      <c r="I55" s="147"/>
      <c r="J55" s="146" t="str">
        <f>IF(E55="","",VLOOKUP(E55,構成員入金済み!$A$1:$Y$1000,4,FALSE))</f>
        <v/>
      </c>
      <c r="K55" s="148"/>
      <c r="L55" s="146" t="str">
        <f>IF(E55="","",VLOOKUP(E55,構成員入金済み!$A$1:$Y$1000,18,FALSE))</f>
        <v/>
      </c>
      <c r="M55" s="147" t="s">
        <v>3397</v>
      </c>
      <c r="N55" s="532"/>
      <c r="O55" s="534"/>
      <c r="P55" s="536"/>
      <c r="Q55" s="289"/>
      <c r="R55" s="91" t="e">
        <f>IF(ISNA(VLOOKUP(E55,#REF!,10,FALSE)),"",VLOOKUP(E55,#REF!,6,FALSE))</f>
        <v>#REF!</v>
      </c>
      <c r="S55" s="90" t="e">
        <f>IF(ISNA(VLOOKUP(E55,#REF!,16,FALSE)),"",VLOOKUP(E55,#REF!,16,FALSE))</f>
        <v>#REF!</v>
      </c>
      <c r="T55" s="89" t="e">
        <f>IF(ISNA(VLOOKUP(E55,#REF!,5,FALSE)),"",VLOOKUP(E55,#REF!,5,FALSE))</f>
        <v>#REF!</v>
      </c>
      <c r="W55" s="88">
        <f>[3]構成員入金済み!$E$10</f>
        <v>40542</v>
      </c>
      <c r="X55" s="88" t="e">
        <f>IF(ISNA(VLOOKUP(E55,#REF!,7,FALSE)),"",VLOOKUP(E55,#REF!,7,FALSE))</f>
        <v>#REF!</v>
      </c>
      <c r="Y55" s="117" t="e">
        <f t="shared" si="2"/>
        <v>#REF!</v>
      </c>
      <c r="Z55" s="117"/>
      <c r="AC55" s="87"/>
    </row>
    <row r="56" spans="1:29" s="116" customFormat="1" x14ac:dyDescent="0.15">
      <c r="A56" s="289"/>
      <c r="B56" s="527">
        <v>222</v>
      </c>
      <c r="C56" s="131" t="str">
        <f>IF(D56="","",VLOOKUP(D56,団体登録内容!$A$1:$Y$1000,3,FALSE))</f>
        <v/>
      </c>
      <c r="D56" s="131" t="str">
        <f>IF(E56="","",VLOOKUP(E56,構成員入金済み!$A$1:$Y$1000,7,FALSE))</f>
        <v/>
      </c>
      <c r="E56" s="130"/>
      <c r="F56" s="132" t="str">
        <f t="shared" si="1"/>
        <v/>
      </c>
      <c r="G56" s="133" t="s">
        <v>3436</v>
      </c>
      <c r="H56" s="134" t="str">
        <f>IF(E56="","",VLOOKUP(E56,構成員入金済み!$A$1:$Y$1000,3,FALSE))</f>
        <v/>
      </c>
      <c r="I56" s="135"/>
      <c r="J56" s="134" t="str">
        <f>IF(E56="","",VLOOKUP(E56,構成員入金済み!$A$1:$Y$1000,4,FALSE))</f>
        <v/>
      </c>
      <c r="K56" s="136"/>
      <c r="L56" s="134" t="str">
        <f>IF(E56="","",VLOOKUP(E56,構成員入金済み!$A$1:$Y$1000,18,FALSE))</f>
        <v/>
      </c>
      <c r="M56" s="135" t="s">
        <v>3397</v>
      </c>
      <c r="N56" s="531" t="s">
        <v>3397</v>
      </c>
      <c r="O56" s="533" t="s">
        <v>3397</v>
      </c>
      <c r="P56" s="537" t="s">
        <v>3397</v>
      </c>
      <c r="Q56" s="289"/>
      <c r="R56" s="91" t="e">
        <f>IF(ISNA(VLOOKUP(E56,#REF!,10,FALSE)),"",VLOOKUP(E56,#REF!,6,FALSE))</f>
        <v>#REF!</v>
      </c>
      <c r="S56" s="90" t="e">
        <f>IF(ISNA(VLOOKUP(E56,#REF!,16,FALSE)),"",VLOOKUP(E56,#REF!,16,FALSE))</f>
        <v>#REF!</v>
      </c>
      <c r="T56" s="89" t="e">
        <f>IF(ISNA(VLOOKUP(E56,#REF!,5,FALSE)),"",VLOOKUP(E56,#REF!,5,FALSE))</f>
        <v>#REF!</v>
      </c>
      <c r="W56" s="88">
        <f>[3]構成員入金済み!$E$10</f>
        <v>40542</v>
      </c>
      <c r="X56" s="88" t="e">
        <f>IF(ISNA(VLOOKUP(E56,#REF!,7,FALSE)),"",VLOOKUP(E56,#REF!,7,FALSE))</f>
        <v>#REF!</v>
      </c>
      <c r="Y56" s="117" t="e">
        <f t="shared" si="2"/>
        <v>#REF!</v>
      </c>
      <c r="Z56" s="117"/>
      <c r="AC56" s="87"/>
    </row>
    <row r="57" spans="1:29" s="116" customFormat="1" ht="18" thickBot="1" x14ac:dyDescent="0.2">
      <c r="A57" s="289"/>
      <c r="B57" s="527"/>
      <c r="C57" s="149" t="str">
        <f>IF(D57="","",VLOOKUP(D57,団体登録内容!$A$1:$Y$1000,3,FALSE))</f>
        <v/>
      </c>
      <c r="D57" s="149" t="str">
        <f>IF(E57="","",VLOOKUP(E57,構成員入金済み!$A$1:$Y$1000,7,FALSE))</f>
        <v/>
      </c>
      <c r="E57" s="129"/>
      <c r="F57" s="150" t="str">
        <f t="shared" si="1"/>
        <v/>
      </c>
      <c r="G57" s="151" t="s">
        <v>3437</v>
      </c>
      <c r="H57" s="152" t="str">
        <f>IF(E57="","",VLOOKUP(E57,構成員入金済み!$A$1:$Y$1000,3,FALSE))</f>
        <v/>
      </c>
      <c r="I57" s="153"/>
      <c r="J57" s="152" t="str">
        <f>IF(E57="","",VLOOKUP(E57,構成員入金済み!$A$1:$Y$1000,4,FALSE))</f>
        <v/>
      </c>
      <c r="K57" s="154"/>
      <c r="L57" s="152" t="str">
        <f>IF(E57="","",VLOOKUP(E57,構成員入金済み!$A$1:$Y$1000,18,FALSE))</f>
        <v/>
      </c>
      <c r="M57" s="153" t="s">
        <v>3397</v>
      </c>
      <c r="N57" s="532"/>
      <c r="O57" s="534"/>
      <c r="P57" s="538"/>
      <c r="Q57" s="289"/>
      <c r="R57" s="91" t="e">
        <f>IF(ISNA(VLOOKUP(E57,#REF!,10,FALSE)),"",VLOOKUP(E57,#REF!,6,FALSE))</f>
        <v>#REF!</v>
      </c>
      <c r="S57" s="90" t="e">
        <f>IF(ISNA(VLOOKUP(E57,#REF!,16,FALSE)),"",VLOOKUP(E57,#REF!,16,FALSE))</f>
        <v>#REF!</v>
      </c>
      <c r="T57" s="89" t="e">
        <f>IF(ISNA(VLOOKUP(E57,#REF!,5,FALSE)),"",VLOOKUP(E57,#REF!,5,FALSE))</f>
        <v>#REF!</v>
      </c>
      <c r="W57" s="88">
        <f>[3]構成員入金済み!$E$10</f>
        <v>40542</v>
      </c>
      <c r="X57" s="88" t="e">
        <f>IF(ISNA(VLOOKUP(E57,#REF!,7,FALSE)),"",VLOOKUP(E57,#REF!,7,FALSE))</f>
        <v>#REF!</v>
      </c>
      <c r="Y57" s="117" t="e">
        <f t="shared" si="2"/>
        <v>#REF!</v>
      </c>
      <c r="Z57" s="117"/>
      <c r="AC57" s="87"/>
    </row>
    <row r="58" spans="1:29" s="116" customFormat="1" x14ac:dyDescent="0.15">
      <c r="A58" s="289"/>
      <c r="B58" s="525">
        <v>223</v>
      </c>
      <c r="C58" s="140" t="str">
        <f>IF(D58="","",VLOOKUP(D58,団体登録内容!$A$1:$Y$1000,3,FALSE))</f>
        <v/>
      </c>
      <c r="D58" s="140" t="str">
        <f>IF(E58="","",VLOOKUP(E58,構成員入金済み!$A$1:$Y$1000,7,FALSE))</f>
        <v/>
      </c>
      <c r="E58" s="137"/>
      <c r="F58" s="138" t="str">
        <f t="shared" si="1"/>
        <v/>
      </c>
      <c r="G58" s="139" t="s">
        <v>3436</v>
      </c>
      <c r="H58" s="140" t="str">
        <f>IF(E58="","",VLOOKUP(E58,構成員入金済み!$A$1:$Y$1000,3,FALSE))</f>
        <v/>
      </c>
      <c r="I58" s="141"/>
      <c r="J58" s="140" t="str">
        <f>IF(E58="","",VLOOKUP(E58,構成員入金済み!$A$1:$Y$1000,4,FALSE))</f>
        <v/>
      </c>
      <c r="K58" s="142"/>
      <c r="L58" s="140" t="str">
        <f>IF(E58="","",VLOOKUP(E58,構成員入金済み!$A$1:$Y$1000,18,FALSE))</f>
        <v/>
      </c>
      <c r="M58" s="141" t="s">
        <v>3397</v>
      </c>
      <c r="N58" s="531" t="s">
        <v>3397</v>
      </c>
      <c r="O58" s="533" t="s">
        <v>3397</v>
      </c>
      <c r="P58" s="535" t="s">
        <v>3397</v>
      </c>
      <c r="Q58" s="289"/>
      <c r="R58" s="91" t="e">
        <f>IF(ISNA(VLOOKUP(E58,#REF!,10,FALSE)),"",VLOOKUP(E58,#REF!,6,FALSE))</f>
        <v>#REF!</v>
      </c>
      <c r="S58" s="90" t="e">
        <f>IF(ISNA(VLOOKUP(E58,#REF!,16,FALSE)),"",VLOOKUP(E58,#REF!,16,FALSE))</f>
        <v>#REF!</v>
      </c>
      <c r="T58" s="89" t="e">
        <f>IF(ISNA(VLOOKUP(E58,#REF!,5,FALSE)),"",VLOOKUP(E58,#REF!,5,FALSE))</f>
        <v>#REF!</v>
      </c>
      <c r="W58" s="88">
        <f>[3]構成員入金済み!$E$10</f>
        <v>40542</v>
      </c>
      <c r="X58" s="88" t="e">
        <f>IF(ISNA(VLOOKUP(E58,#REF!,7,FALSE)),"",VLOOKUP(E58,#REF!,7,FALSE))</f>
        <v>#REF!</v>
      </c>
      <c r="Y58" s="117" t="e">
        <f t="shared" si="2"/>
        <v>#REF!</v>
      </c>
      <c r="Z58" s="117"/>
      <c r="AC58" s="87"/>
    </row>
    <row r="59" spans="1:29" s="116" customFormat="1" ht="18" thickBot="1" x14ac:dyDescent="0.2">
      <c r="A59" s="289"/>
      <c r="B59" s="526"/>
      <c r="C59" s="146" t="str">
        <f>IF(D59="","",VLOOKUP(D59,団体登録内容!$A$1:$Y$1000,3,FALSE))</f>
        <v/>
      </c>
      <c r="D59" s="146" t="str">
        <f>IF(E59="","",VLOOKUP(E59,構成員入金済み!$A$1:$Y$1000,7,FALSE))</f>
        <v/>
      </c>
      <c r="E59" s="143"/>
      <c r="F59" s="144" t="str">
        <f t="shared" si="1"/>
        <v/>
      </c>
      <c r="G59" s="145" t="s">
        <v>3437</v>
      </c>
      <c r="H59" s="146" t="str">
        <f>IF(E59="","",VLOOKUP(E59,構成員入金済み!$A$1:$Y$1000,3,FALSE))</f>
        <v/>
      </c>
      <c r="I59" s="147"/>
      <c r="J59" s="146" t="str">
        <f>IF(E59="","",VLOOKUP(E59,構成員入金済み!$A$1:$Y$1000,4,FALSE))</f>
        <v/>
      </c>
      <c r="K59" s="148"/>
      <c r="L59" s="146" t="str">
        <f>IF(E59="","",VLOOKUP(E59,構成員入金済み!$A$1:$Y$1000,18,FALSE))</f>
        <v/>
      </c>
      <c r="M59" s="147" t="s">
        <v>3397</v>
      </c>
      <c r="N59" s="532"/>
      <c r="O59" s="534"/>
      <c r="P59" s="536"/>
      <c r="Q59" s="289"/>
      <c r="R59" s="91" t="e">
        <f>IF(ISNA(VLOOKUP(E59,#REF!,10,FALSE)),"",VLOOKUP(E59,#REF!,6,FALSE))</f>
        <v>#REF!</v>
      </c>
      <c r="S59" s="90" t="e">
        <f>IF(ISNA(VLOOKUP(E59,#REF!,16,FALSE)),"",VLOOKUP(E59,#REF!,16,FALSE))</f>
        <v>#REF!</v>
      </c>
      <c r="T59" s="89" t="e">
        <f>IF(ISNA(VLOOKUP(E59,#REF!,5,FALSE)),"",VLOOKUP(E59,#REF!,5,FALSE))</f>
        <v>#REF!</v>
      </c>
      <c r="W59" s="88">
        <f>[3]構成員入金済み!$E$10</f>
        <v>40542</v>
      </c>
      <c r="X59" s="88" t="e">
        <f>IF(ISNA(VLOOKUP(E59,#REF!,7,FALSE)),"",VLOOKUP(E59,#REF!,7,FALSE))</f>
        <v>#REF!</v>
      </c>
      <c r="Y59" s="117" t="e">
        <f t="shared" si="2"/>
        <v>#REF!</v>
      </c>
      <c r="Z59" s="117"/>
      <c r="AC59" s="87"/>
    </row>
    <row r="60" spans="1:29" s="116" customFormat="1" x14ac:dyDescent="0.15">
      <c r="A60" s="289"/>
      <c r="B60" s="527">
        <v>224</v>
      </c>
      <c r="C60" s="131" t="str">
        <f>IF(D60="","",VLOOKUP(D60,団体登録内容!$A$1:$Y$1000,3,FALSE))</f>
        <v/>
      </c>
      <c r="D60" s="131" t="str">
        <f>IF(E60="","",VLOOKUP(E60,構成員入金済み!$A$1:$Y$1000,7,FALSE))</f>
        <v/>
      </c>
      <c r="E60" s="130"/>
      <c r="F60" s="132" t="str">
        <f t="shared" si="1"/>
        <v/>
      </c>
      <c r="G60" s="133" t="s">
        <v>3436</v>
      </c>
      <c r="H60" s="134" t="str">
        <f>IF(E60="","",VLOOKUP(E60,構成員入金済み!$A$1:$Y$1000,3,FALSE))</f>
        <v/>
      </c>
      <c r="I60" s="135"/>
      <c r="J60" s="134" t="str">
        <f>IF(E60="","",VLOOKUP(E60,構成員入金済み!$A$1:$Y$1000,4,FALSE))</f>
        <v/>
      </c>
      <c r="K60" s="136"/>
      <c r="L60" s="134" t="str">
        <f>IF(E60="","",VLOOKUP(E60,構成員入金済み!$A$1:$Y$1000,18,FALSE))</f>
        <v/>
      </c>
      <c r="M60" s="135" t="s">
        <v>3397</v>
      </c>
      <c r="N60" s="531" t="s">
        <v>3397</v>
      </c>
      <c r="O60" s="533" t="s">
        <v>3397</v>
      </c>
      <c r="P60" s="537" t="s">
        <v>3397</v>
      </c>
      <c r="Q60" s="289"/>
      <c r="R60" s="91" t="e">
        <f>IF(ISNA(VLOOKUP(E60,#REF!,10,FALSE)),"",VLOOKUP(E60,#REF!,6,FALSE))</f>
        <v>#REF!</v>
      </c>
      <c r="S60" s="90" t="e">
        <f>IF(ISNA(VLOOKUP(E60,#REF!,16,FALSE)),"",VLOOKUP(E60,#REF!,16,FALSE))</f>
        <v>#REF!</v>
      </c>
      <c r="T60" s="89" t="e">
        <f>IF(ISNA(VLOOKUP(E60,#REF!,5,FALSE)),"",VLOOKUP(E60,#REF!,5,FALSE))</f>
        <v>#REF!</v>
      </c>
      <c r="W60" s="88">
        <f>[3]構成員入金済み!$E$10</f>
        <v>40542</v>
      </c>
      <c r="X60" s="88" t="e">
        <f>IF(ISNA(VLOOKUP(E60,#REF!,7,FALSE)),"",VLOOKUP(E60,#REF!,7,FALSE))</f>
        <v>#REF!</v>
      </c>
      <c r="Y60" s="117" t="e">
        <f t="shared" si="2"/>
        <v>#REF!</v>
      </c>
      <c r="Z60" s="117"/>
      <c r="AC60" s="87"/>
    </row>
    <row r="61" spans="1:29" s="116" customFormat="1" ht="18" thickBot="1" x14ac:dyDescent="0.2">
      <c r="A61" s="289"/>
      <c r="B61" s="527"/>
      <c r="C61" s="149" t="str">
        <f>IF(D61="","",VLOOKUP(D61,団体登録内容!$A$1:$Y$1000,3,FALSE))</f>
        <v/>
      </c>
      <c r="D61" s="149" t="str">
        <f>IF(E61="","",VLOOKUP(E61,構成員入金済み!$A$1:$Y$1000,7,FALSE))</f>
        <v/>
      </c>
      <c r="E61" s="129"/>
      <c r="F61" s="150" t="str">
        <f t="shared" si="1"/>
        <v/>
      </c>
      <c r="G61" s="151" t="s">
        <v>3437</v>
      </c>
      <c r="H61" s="152" t="str">
        <f>IF(E61="","",VLOOKUP(E61,構成員入金済み!$A$1:$Y$1000,3,FALSE))</f>
        <v/>
      </c>
      <c r="I61" s="153"/>
      <c r="J61" s="152" t="str">
        <f>IF(E61="","",VLOOKUP(E61,構成員入金済み!$A$1:$Y$1000,4,FALSE))</f>
        <v/>
      </c>
      <c r="K61" s="154"/>
      <c r="L61" s="152" t="str">
        <f>IF(E61="","",VLOOKUP(E61,構成員入金済み!$A$1:$Y$1000,18,FALSE))</f>
        <v/>
      </c>
      <c r="M61" s="153" t="s">
        <v>3397</v>
      </c>
      <c r="N61" s="532"/>
      <c r="O61" s="534"/>
      <c r="P61" s="538"/>
      <c r="Q61" s="289"/>
      <c r="R61" s="91" t="e">
        <f>IF(ISNA(VLOOKUP(E61,#REF!,10,FALSE)),"",VLOOKUP(E61,#REF!,6,FALSE))</f>
        <v>#REF!</v>
      </c>
      <c r="S61" s="90" t="e">
        <f>IF(ISNA(VLOOKUP(E61,#REF!,16,FALSE)),"",VLOOKUP(E61,#REF!,16,FALSE))</f>
        <v>#REF!</v>
      </c>
      <c r="T61" s="89" t="e">
        <f>IF(ISNA(VLOOKUP(E61,#REF!,5,FALSE)),"",VLOOKUP(E61,#REF!,5,FALSE))</f>
        <v>#REF!</v>
      </c>
      <c r="W61" s="88">
        <f>[3]構成員入金済み!$E$10</f>
        <v>40542</v>
      </c>
      <c r="X61" s="88" t="e">
        <f>IF(ISNA(VLOOKUP(E61,#REF!,7,FALSE)),"",VLOOKUP(E61,#REF!,7,FALSE))</f>
        <v>#REF!</v>
      </c>
      <c r="Y61" s="117" t="e">
        <f t="shared" si="2"/>
        <v>#REF!</v>
      </c>
      <c r="Z61" s="117"/>
      <c r="AC61" s="87"/>
    </row>
    <row r="62" spans="1:29" s="116" customFormat="1" x14ac:dyDescent="0.15">
      <c r="A62" s="289"/>
      <c r="B62" s="525">
        <v>225</v>
      </c>
      <c r="C62" s="140" t="str">
        <f>IF(D62="","",VLOOKUP(D62,団体登録内容!$A$1:$Y$1000,3,FALSE))</f>
        <v/>
      </c>
      <c r="D62" s="140" t="str">
        <f>IF(E62="","",VLOOKUP(E62,構成員入金済み!$A$1:$Y$1000,7,FALSE))</f>
        <v/>
      </c>
      <c r="E62" s="137"/>
      <c r="F62" s="138" t="str">
        <f t="shared" si="1"/>
        <v/>
      </c>
      <c r="G62" s="139" t="s">
        <v>3436</v>
      </c>
      <c r="H62" s="140" t="str">
        <f>IF(E62="","",VLOOKUP(E62,構成員入金済み!$A$1:$Y$1000,3,FALSE))</f>
        <v/>
      </c>
      <c r="I62" s="141"/>
      <c r="J62" s="140" t="str">
        <f>IF(E62="","",VLOOKUP(E62,構成員入金済み!$A$1:$Y$1000,4,FALSE))</f>
        <v/>
      </c>
      <c r="K62" s="142"/>
      <c r="L62" s="140" t="str">
        <f>IF(E62="","",VLOOKUP(E62,構成員入金済み!$A$1:$Y$1000,18,FALSE))</f>
        <v/>
      </c>
      <c r="M62" s="141" t="s">
        <v>3397</v>
      </c>
      <c r="N62" s="531" t="s">
        <v>3397</v>
      </c>
      <c r="O62" s="533" t="s">
        <v>3397</v>
      </c>
      <c r="P62" s="535" t="s">
        <v>3397</v>
      </c>
      <c r="Q62" s="289"/>
      <c r="R62" s="91" t="e">
        <f>IF(ISNA(VLOOKUP(E62,#REF!,10,FALSE)),"",VLOOKUP(E62,#REF!,6,FALSE))</f>
        <v>#REF!</v>
      </c>
      <c r="S62" s="90" t="e">
        <f>IF(ISNA(VLOOKUP(E62,#REF!,16,FALSE)),"",VLOOKUP(E62,#REF!,16,FALSE))</f>
        <v>#REF!</v>
      </c>
      <c r="T62" s="89" t="e">
        <f>IF(ISNA(VLOOKUP(E62,#REF!,5,FALSE)),"",VLOOKUP(E62,#REF!,5,FALSE))</f>
        <v>#REF!</v>
      </c>
      <c r="W62" s="88">
        <f>[3]構成員入金済み!$E$10</f>
        <v>40542</v>
      </c>
      <c r="X62" s="88" t="e">
        <f>IF(ISNA(VLOOKUP(E62,#REF!,7,FALSE)),"",VLOOKUP(E62,#REF!,7,FALSE))</f>
        <v>#REF!</v>
      </c>
      <c r="Y62" s="117" t="e">
        <f t="shared" si="2"/>
        <v>#REF!</v>
      </c>
      <c r="Z62" s="117"/>
      <c r="AC62" s="87"/>
    </row>
    <row r="63" spans="1:29" s="116" customFormat="1" ht="18" thickBot="1" x14ac:dyDescent="0.2">
      <c r="A63" s="289"/>
      <c r="B63" s="526"/>
      <c r="C63" s="146" t="str">
        <f>IF(D63="","",VLOOKUP(D63,団体登録内容!$A$1:$Y$1000,3,FALSE))</f>
        <v/>
      </c>
      <c r="D63" s="146" t="str">
        <f>IF(E63="","",VLOOKUP(E63,構成員入金済み!$A$1:$Y$1000,7,FALSE))</f>
        <v/>
      </c>
      <c r="E63" s="143"/>
      <c r="F63" s="144" t="str">
        <f t="shared" si="1"/>
        <v/>
      </c>
      <c r="G63" s="145" t="s">
        <v>3437</v>
      </c>
      <c r="H63" s="146" t="str">
        <f>IF(E63="","",VLOOKUP(E63,構成員入金済み!$A$1:$Y$1000,3,FALSE))</f>
        <v/>
      </c>
      <c r="I63" s="147"/>
      <c r="J63" s="146" t="str">
        <f>IF(E63="","",VLOOKUP(E63,構成員入金済み!$A$1:$Y$1000,4,FALSE))</f>
        <v/>
      </c>
      <c r="K63" s="148"/>
      <c r="L63" s="146" t="str">
        <f>IF(E63="","",VLOOKUP(E63,構成員入金済み!$A$1:$Y$1000,18,FALSE))</f>
        <v/>
      </c>
      <c r="M63" s="147" t="s">
        <v>3397</v>
      </c>
      <c r="N63" s="532"/>
      <c r="O63" s="534"/>
      <c r="P63" s="536"/>
      <c r="Q63" s="289"/>
      <c r="R63" s="91" t="e">
        <f>IF(ISNA(VLOOKUP(E63,#REF!,10,FALSE)),"",VLOOKUP(E63,#REF!,6,FALSE))</f>
        <v>#REF!</v>
      </c>
      <c r="S63" s="90" t="e">
        <f>IF(ISNA(VLOOKUP(E63,#REF!,16,FALSE)),"",VLOOKUP(E63,#REF!,16,FALSE))</f>
        <v>#REF!</v>
      </c>
      <c r="T63" s="89" t="e">
        <f>IF(ISNA(VLOOKUP(E63,#REF!,5,FALSE)),"",VLOOKUP(E63,#REF!,5,FALSE))</f>
        <v>#REF!</v>
      </c>
      <c r="W63" s="88">
        <f>[3]構成員入金済み!$E$10</f>
        <v>40542</v>
      </c>
      <c r="X63" s="88" t="e">
        <f>IF(ISNA(VLOOKUP(E63,#REF!,7,FALSE)),"",VLOOKUP(E63,#REF!,7,FALSE))</f>
        <v>#REF!</v>
      </c>
      <c r="Y63" s="117" t="e">
        <f t="shared" si="2"/>
        <v>#REF!</v>
      </c>
      <c r="Z63" s="117"/>
      <c r="AC63" s="87"/>
    </row>
    <row r="64" spans="1:29" s="116" customFormat="1" x14ac:dyDescent="0.15">
      <c r="A64" s="289"/>
      <c r="B64" s="527">
        <v>226</v>
      </c>
      <c r="C64" s="131" t="str">
        <f>IF(D64="","",VLOOKUP(D64,団体登録内容!$A$1:$Y$1000,3,FALSE))</f>
        <v/>
      </c>
      <c r="D64" s="131" t="str">
        <f>IF(E64="","",VLOOKUP(E64,構成員入金済み!$A$1:$Y$1000,7,FALSE))</f>
        <v/>
      </c>
      <c r="E64" s="130"/>
      <c r="F64" s="132" t="str">
        <f t="shared" si="1"/>
        <v/>
      </c>
      <c r="G64" s="133" t="s">
        <v>3436</v>
      </c>
      <c r="H64" s="134" t="str">
        <f>IF(E64="","",VLOOKUP(E64,構成員入金済み!$A$1:$Y$1000,3,FALSE))</f>
        <v/>
      </c>
      <c r="I64" s="135"/>
      <c r="J64" s="134" t="str">
        <f>IF(E64="","",VLOOKUP(E64,構成員入金済み!$A$1:$Y$1000,4,FALSE))</f>
        <v/>
      </c>
      <c r="K64" s="136"/>
      <c r="L64" s="134" t="str">
        <f>IF(E64="","",VLOOKUP(E64,構成員入金済み!$A$1:$Y$1000,18,FALSE))</f>
        <v/>
      </c>
      <c r="M64" s="135" t="s">
        <v>3397</v>
      </c>
      <c r="N64" s="531" t="s">
        <v>3397</v>
      </c>
      <c r="O64" s="533" t="s">
        <v>3397</v>
      </c>
      <c r="P64" s="537" t="s">
        <v>3397</v>
      </c>
      <c r="Q64" s="289"/>
      <c r="R64" s="91" t="e">
        <f>IF(ISNA(VLOOKUP(E64,#REF!,10,FALSE)),"",VLOOKUP(E64,#REF!,6,FALSE))</f>
        <v>#REF!</v>
      </c>
      <c r="S64" s="90" t="e">
        <f>IF(ISNA(VLOOKUP(E64,#REF!,16,FALSE)),"",VLOOKUP(E64,#REF!,16,FALSE))</f>
        <v>#REF!</v>
      </c>
      <c r="T64" s="89" t="e">
        <f>IF(ISNA(VLOOKUP(E64,#REF!,5,FALSE)),"",VLOOKUP(E64,#REF!,5,FALSE))</f>
        <v>#REF!</v>
      </c>
      <c r="W64" s="88">
        <f>[3]構成員入金済み!$E$10</f>
        <v>40542</v>
      </c>
      <c r="X64" s="88" t="e">
        <f>IF(ISNA(VLOOKUP(E64,#REF!,7,FALSE)),"",VLOOKUP(E64,#REF!,7,FALSE))</f>
        <v>#REF!</v>
      </c>
      <c r="Y64" s="117" t="e">
        <f t="shared" si="2"/>
        <v>#REF!</v>
      </c>
      <c r="Z64" s="117"/>
      <c r="AC64" s="87"/>
    </row>
    <row r="65" spans="1:29" s="116" customFormat="1" ht="18" thickBot="1" x14ac:dyDescent="0.2">
      <c r="A65" s="289"/>
      <c r="B65" s="527"/>
      <c r="C65" s="149" t="str">
        <f>IF(D65="","",VLOOKUP(D65,団体登録内容!$A$1:$Y$1000,3,FALSE))</f>
        <v/>
      </c>
      <c r="D65" s="149" t="str">
        <f>IF(E65="","",VLOOKUP(E65,構成員入金済み!$A$1:$Y$1000,7,FALSE))</f>
        <v/>
      </c>
      <c r="E65" s="129"/>
      <c r="F65" s="150" t="str">
        <f t="shared" si="1"/>
        <v/>
      </c>
      <c r="G65" s="151" t="s">
        <v>3437</v>
      </c>
      <c r="H65" s="152" t="str">
        <f>IF(E65="","",VLOOKUP(E65,構成員入金済み!$A$1:$Y$1000,3,FALSE))</f>
        <v/>
      </c>
      <c r="I65" s="153"/>
      <c r="J65" s="152" t="str">
        <f>IF(E65="","",VLOOKUP(E65,構成員入金済み!$A$1:$Y$1000,4,FALSE))</f>
        <v/>
      </c>
      <c r="K65" s="154"/>
      <c r="L65" s="152" t="str">
        <f>IF(E65="","",VLOOKUP(E65,構成員入金済み!$A$1:$Y$1000,18,FALSE))</f>
        <v/>
      </c>
      <c r="M65" s="153" t="s">
        <v>3397</v>
      </c>
      <c r="N65" s="532"/>
      <c r="O65" s="534"/>
      <c r="P65" s="538"/>
      <c r="Q65" s="289"/>
      <c r="R65" s="91" t="e">
        <f>IF(ISNA(VLOOKUP(E65,#REF!,10,FALSE)),"",VLOOKUP(E65,#REF!,6,FALSE))</f>
        <v>#REF!</v>
      </c>
      <c r="S65" s="90" t="e">
        <f>IF(ISNA(VLOOKUP(E65,#REF!,16,FALSE)),"",VLOOKUP(E65,#REF!,16,FALSE))</f>
        <v>#REF!</v>
      </c>
      <c r="T65" s="89" t="e">
        <f>IF(ISNA(VLOOKUP(E65,#REF!,5,FALSE)),"",VLOOKUP(E65,#REF!,5,FALSE))</f>
        <v>#REF!</v>
      </c>
      <c r="W65" s="88">
        <f>[3]構成員入金済み!$E$10</f>
        <v>40542</v>
      </c>
      <c r="X65" s="88" t="e">
        <f>IF(ISNA(VLOOKUP(E65,#REF!,7,FALSE)),"",VLOOKUP(E65,#REF!,7,FALSE))</f>
        <v>#REF!</v>
      </c>
      <c r="Y65" s="117" t="e">
        <f t="shared" si="2"/>
        <v>#REF!</v>
      </c>
      <c r="Z65" s="117"/>
      <c r="AC65" s="87"/>
    </row>
    <row r="66" spans="1:29" s="116" customFormat="1" x14ac:dyDescent="0.15">
      <c r="A66" s="289"/>
      <c r="B66" s="525">
        <v>227</v>
      </c>
      <c r="C66" s="140" t="str">
        <f>IF(D66="","",VLOOKUP(D66,団体登録内容!$A$1:$Y$1000,3,FALSE))</f>
        <v/>
      </c>
      <c r="D66" s="140" t="str">
        <f>IF(E66="","",VLOOKUP(E66,構成員入金済み!$A$1:$Y$1000,7,FALSE))</f>
        <v/>
      </c>
      <c r="E66" s="137"/>
      <c r="F66" s="138" t="str">
        <f t="shared" si="1"/>
        <v/>
      </c>
      <c r="G66" s="139" t="s">
        <v>3436</v>
      </c>
      <c r="H66" s="140" t="str">
        <f>IF(E66="","",VLOOKUP(E66,構成員入金済み!$A$1:$Y$1000,3,FALSE))</f>
        <v/>
      </c>
      <c r="I66" s="141"/>
      <c r="J66" s="140" t="str">
        <f>IF(E66="","",VLOOKUP(E66,構成員入金済み!$A$1:$Y$1000,4,FALSE))</f>
        <v/>
      </c>
      <c r="K66" s="142"/>
      <c r="L66" s="140" t="str">
        <f>IF(E66="","",VLOOKUP(E66,構成員入金済み!$A$1:$Y$1000,18,FALSE))</f>
        <v/>
      </c>
      <c r="M66" s="141" t="s">
        <v>3397</v>
      </c>
      <c r="N66" s="531" t="s">
        <v>3397</v>
      </c>
      <c r="O66" s="533" t="s">
        <v>3397</v>
      </c>
      <c r="P66" s="535" t="s">
        <v>3397</v>
      </c>
      <c r="Q66" s="289"/>
      <c r="R66" s="91" t="e">
        <f>IF(ISNA(VLOOKUP(E66,#REF!,10,FALSE)),"",VLOOKUP(E66,#REF!,6,FALSE))</f>
        <v>#REF!</v>
      </c>
      <c r="S66" s="90" t="e">
        <f>IF(ISNA(VLOOKUP(E66,#REF!,16,FALSE)),"",VLOOKUP(E66,#REF!,16,FALSE))</f>
        <v>#REF!</v>
      </c>
      <c r="T66" s="89" t="e">
        <f>IF(ISNA(VLOOKUP(E66,#REF!,5,FALSE)),"",VLOOKUP(E66,#REF!,5,FALSE))</f>
        <v>#REF!</v>
      </c>
      <c r="W66" s="88">
        <f>[3]構成員入金済み!$E$10</f>
        <v>40542</v>
      </c>
      <c r="X66" s="88" t="e">
        <f>IF(ISNA(VLOOKUP(E66,#REF!,7,FALSE)),"",VLOOKUP(E66,#REF!,7,FALSE))</f>
        <v>#REF!</v>
      </c>
      <c r="Y66" s="117" t="e">
        <f t="shared" si="2"/>
        <v>#REF!</v>
      </c>
      <c r="Z66" s="117"/>
      <c r="AC66" s="87"/>
    </row>
    <row r="67" spans="1:29" s="116" customFormat="1" ht="18" thickBot="1" x14ac:dyDescent="0.2">
      <c r="A67" s="289"/>
      <c r="B67" s="526"/>
      <c r="C67" s="146" t="str">
        <f>IF(D67="","",VLOOKUP(D67,団体登録内容!$A$1:$Y$1000,3,FALSE))</f>
        <v/>
      </c>
      <c r="D67" s="146" t="str">
        <f>IF(E67="","",VLOOKUP(E67,構成員入金済み!$A$1:$Y$1000,7,FALSE))</f>
        <v/>
      </c>
      <c r="E67" s="143"/>
      <c r="F67" s="144" t="str">
        <f t="shared" si="1"/>
        <v/>
      </c>
      <c r="G67" s="145" t="s">
        <v>3437</v>
      </c>
      <c r="H67" s="146" t="str">
        <f>IF(E67="","",VLOOKUP(E67,構成員入金済み!$A$1:$Y$1000,3,FALSE))</f>
        <v/>
      </c>
      <c r="I67" s="147"/>
      <c r="J67" s="146" t="str">
        <f>IF(E67="","",VLOOKUP(E67,構成員入金済み!$A$1:$Y$1000,4,FALSE))</f>
        <v/>
      </c>
      <c r="K67" s="148"/>
      <c r="L67" s="146" t="str">
        <f>IF(E67="","",VLOOKUP(E67,構成員入金済み!$A$1:$Y$1000,18,FALSE))</f>
        <v/>
      </c>
      <c r="M67" s="147" t="s">
        <v>3397</v>
      </c>
      <c r="N67" s="532"/>
      <c r="O67" s="534"/>
      <c r="P67" s="536"/>
      <c r="Q67" s="289"/>
      <c r="R67" s="91" t="e">
        <f>IF(ISNA(VLOOKUP(E67,#REF!,10,FALSE)),"",VLOOKUP(E67,#REF!,6,FALSE))</f>
        <v>#REF!</v>
      </c>
      <c r="S67" s="90" t="e">
        <f>IF(ISNA(VLOOKUP(E67,#REF!,16,FALSE)),"",VLOOKUP(E67,#REF!,16,FALSE))</f>
        <v>#REF!</v>
      </c>
      <c r="T67" s="89" t="e">
        <f>IF(ISNA(VLOOKUP(E67,#REF!,5,FALSE)),"",VLOOKUP(E67,#REF!,5,FALSE))</f>
        <v>#REF!</v>
      </c>
      <c r="W67" s="88">
        <f>[3]構成員入金済み!$E$10</f>
        <v>40542</v>
      </c>
      <c r="X67" s="88" t="e">
        <f>IF(ISNA(VLOOKUP(E67,#REF!,7,FALSE)),"",VLOOKUP(E67,#REF!,7,FALSE))</f>
        <v>#REF!</v>
      </c>
      <c r="Y67" s="117" t="e">
        <f t="shared" si="2"/>
        <v>#REF!</v>
      </c>
      <c r="Z67" s="117"/>
      <c r="AC67" s="87"/>
    </row>
    <row r="68" spans="1:29" s="116" customFormat="1" x14ac:dyDescent="0.15">
      <c r="A68" s="289"/>
      <c r="B68" s="527">
        <v>228</v>
      </c>
      <c r="C68" s="131" t="str">
        <f>IF(D68="","",VLOOKUP(D68,団体登録内容!$A$1:$Y$1000,3,FALSE))</f>
        <v/>
      </c>
      <c r="D68" s="131" t="str">
        <f>IF(E68="","",VLOOKUP(E68,構成員入金済み!$A$1:$Y$1000,7,FALSE))</f>
        <v/>
      </c>
      <c r="E68" s="130"/>
      <c r="F68" s="132" t="str">
        <f t="shared" si="1"/>
        <v/>
      </c>
      <c r="G68" s="133" t="s">
        <v>3436</v>
      </c>
      <c r="H68" s="134" t="str">
        <f>IF(E68="","",VLOOKUP(E68,構成員入金済み!$A$1:$Y$1000,3,FALSE))</f>
        <v/>
      </c>
      <c r="I68" s="135"/>
      <c r="J68" s="134" t="str">
        <f>IF(E68="","",VLOOKUP(E68,構成員入金済み!$A$1:$Y$1000,4,FALSE))</f>
        <v/>
      </c>
      <c r="K68" s="136"/>
      <c r="L68" s="134" t="str">
        <f>IF(E68="","",VLOOKUP(E68,構成員入金済み!$A$1:$Y$1000,18,FALSE))</f>
        <v/>
      </c>
      <c r="M68" s="135" t="s">
        <v>3397</v>
      </c>
      <c r="N68" s="531" t="s">
        <v>3397</v>
      </c>
      <c r="O68" s="533" t="s">
        <v>3397</v>
      </c>
      <c r="P68" s="537" t="s">
        <v>3397</v>
      </c>
      <c r="Q68" s="289"/>
      <c r="R68" s="91" t="e">
        <f>IF(ISNA(VLOOKUP(E68,#REF!,10,FALSE)),"",VLOOKUP(E68,#REF!,6,FALSE))</f>
        <v>#REF!</v>
      </c>
      <c r="S68" s="90" t="e">
        <f>IF(ISNA(VLOOKUP(E68,#REF!,16,FALSE)),"",VLOOKUP(E68,#REF!,16,FALSE))</f>
        <v>#REF!</v>
      </c>
      <c r="T68" s="89" t="e">
        <f>IF(ISNA(VLOOKUP(E68,#REF!,5,FALSE)),"",VLOOKUP(E68,#REF!,5,FALSE))</f>
        <v>#REF!</v>
      </c>
      <c r="W68" s="88">
        <f>[3]構成員入金済み!$E$10</f>
        <v>40542</v>
      </c>
      <c r="X68" s="88" t="e">
        <f>IF(ISNA(VLOOKUP(E68,#REF!,7,FALSE)),"",VLOOKUP(E68,#REF!,7,FALSE))</f>
        <v>#REF!</v>
      </c>
      <c r="Y68" s="117" t="e">
        <f t="shared" si="2"/>
        <v>#REF!</v>
      </c>
      <c r="Z68" s="117"/>
      <c r="AC68" s="87"/>
    </row>
    <row r="69" spans="1:29" s="116" customFormat="1" ht="18" thickBot="1" x14ac:dyDescent="0.2">
      <c r="A69" s="289"/>
      <c r="B69" s="527"/>
      <c r="C69" s="149" t="str">
        <f>IF(D69="","",VLOOKUP(D69,団体登録内容!$A$1:$Y$1000,3,FALSE))</f>
        <v/>
      </c>
      <c r="D69" s="149" t="str">
        <f>IF(E69="","",VLOOKUP(E69,構成員入金済み!$A$1:$Y$1000,7,FALSE))</f>
        <v/>
      </c>
      <c r="E69" s="129"/>
      <c r="F69" s="150" t="str">
        <f t="shared" si="1"/>
        <v/>
      </c>
      <c r="G69" s="151" t="s">
        <v>3437</v>
      </c>
      <c r="H69" s="152" t="str">
        <f>IF(E69="","",VLOOKUP(E69,構成員入金済み!$A$1:$Y$1000,3,FALSE))</f>
        <v/>
      </c>
      <c r="I69" s="153"/>
      <c r="J69" s="152" t="str">
        <f>IF(E69="","",VLOOKUP(E69,構成員入金済み!$A$1:$Y$1000,4,FALSE))</f>
        <v/>
      </c>
      <c r="K69" s="154"/>
      <c r="L69" s="152" t="str">
        <f>IF(E69="","",VLOOKUP(E69,構成員入金済み!$A$1:$Y$1000,18,FALSE))</f>
        <v/>
      </c>
      <c r="M69" s="153" t="s">
        <v>3397</v>
      </c>
      <c r="N69" s="532"/>
      <c r="O69" s="534"/>
      <c r="P69" s="538"/>
      <c r="Q69" s="289"/>
      <c r="R69" s="91" t="e">
        <f>IF(ISNA(VLOOKUP(E69,#REF!,10,FALSE)),"",VLOOKUP(E69,#REF!,6,FALSE))</f>
        <v>#REF!</v>
      </c>
      <c r="S69" s="90" t="e">
        <f>IF(ISNA(VLOOKUP(E69,#REF!,16,FALSE)),"",VLOOKUP(E69,#REF!,16,FALSE))</f>
        <v>#REF!</v>
      </c>
      <c r="T69" s="89" t="e">
        <f>IF(ISNA(VLOOKUP(E69,#REF!,5,FALSE)),"",VLOOKUP(E69,#REF!,5,FALSE))</f>
        <v>#REF!</v>
      </c>
      <c r="W69" s="88">
        <f>[3]構成員入金済み!$E$10</f>
        <v>40542</v>
      </c>
      <c r="X69" s="88" t="e">
        <f>IF(ISNA(VLOOKUP(E69,#REF!,7,FALSE)),"",VLOOKUP(E69,#REF!,7,FALSE))</f>
        <v>#REF!</v>
      </c>
      <c r="Y69" s="117" t="e">
        <f t="shared" si="2"/>
        <v>#REF!</v>
      </c>
      <c r="Z69" s="117"/>
      <c r="AC69" s="87"/>
    </row>
    <row r="70" spans="1:29" s="116" customFormat="1" x14ac:dyDescent="0.15">
      <c r="A70" s="289"/>
      <c r="B70" s="525">
        <v>229</v>
      </c>
      <c r="C70" s="140" t="str">
        <f>IF(D70="","",VLOOKUP(D70,団体登録内容!$A$1:$Y$1000,3,FALSE))</f>
        <v/>
      </c>
      <c r="D70" s="140" t="str">
        <f>IF(E70="","",VLOOKUP(E70,構成員入金済み!$A$1:$Y$1000,7,FALSE))</f>
        <v/>
      </c>
      <c r="E70" s="137"/>
      <c r="F70" s="138" t="str">
        <f t="shared" si="1"/>
        <v/>
      </c>
      <c r="G70" s="139" t="s">
        <v>3436</v>
      </c>
      <c r="H70" s="140" t="str">
        <f>IF(E70="","",VLOOKUP(E70,構成員入金済み!$A$1:$Y$1000,3,FALSE))</f>
        <v/>
      </c>
      <c r="I70" s="141"/>
      <c r="J70" s="140" t="str">
        <f>IF(E70="","",VLOOKUP(E70,構成員入金済み!$A$1:$Y$1000,4,FALSE))</f>
        <v/>
      </c>
      <c r="K70" s="142"/>
      <c r="L70" s="140" t="str">
        <f>IF(E70="","",VLOOKUP(E70,構成員入金済み!$A$1:$Y$1000,18,FALSE))</f>
        <v/>
      </c>
      <c r="M70" s="141" t="s">
        <v>3397</v>
      </c>
      <c r="N70" s="531" t="s">
        <v>3397</v>
      </c>
      <c r="O70" s="533" t="s">
        <v>3397</v>
      </c>
      <c r="P70" s="535" t="s">
        <v>3397</v>
      </c>
      <c r="Q70" s="289"/>
      <c r="R70" s="91" t="e">
        <f>IF(ISNA(VLOOKUP(E70,#REF!,10,FALSE)),"",VLOOKUP(E70,#REF!,6,FALSE))</f>
        <v>#REF!</v>
      </c>
      <c r="S70" s="90" t="e">
        <f>IF(ISNA(VLOOKUP(E70,#REF!,16,FALSE)),"",VLOOKUP(E70,#REF!,16,FALSE))</f>
        <v>#REF!</v>
      </c>
      <c r="T70" s="89" t="e">
        <f>IF(ISNA(VLOOKUP(E70,#REF!,5,FALSE)),"",VLOOKUP(E70,#REF!,5,FALSE))</f>
        <v>#REF!</v>
      </c>
      <c r="W70" s="88">
        <f>[3]構成員入金済み!$E$10</f>
        <v>40542</v>
      </c>
      <c r="X70" s="88" t="e">
        <f>IF(ISNA(VLOOKUP(E70,#REF!,7,FALSE)),"",VLOOKUP(E70,#REF!,7,FALSE))</f>
        <v>#REF!</v>
      </c>
      <c r="Y70" s="117" t="e">
        <f t="shared" si="2"/>
        <v>#REF!</v>
      </c>
      <c r="Z70" s="117"/>
      <c r="AC70" s="87"/>
    </row>
    <row r="71" spans="1:29" s="116" customFormat="1" ht="18" thickBot="1" x14ac:dyDescent="0.2">
      <c r="A71" s="289"/>
      <c r="B71" s="526"/>
      <c r="C71" s="146" t="str">
        <f>IF(D71="","",VLOOKUP(D71,団体登録内容!$A$1:$Y$1000,3,FALSE))</f>
        <v/>
      </c>
      <c r="D71" s="146" t="str">
        <f>IF(E71="","",VLOOKUP(E71,構成員入金済み!$A$1:$Y$1000,7,FALSE))</f>
        <v/>
      </c>
      <c r="E71" s="143"/>
      <c r="F71" s="144" t="str">
        <f t="shared" si="1"/>
        <v/>
      </c>
      <c r="G71" s="145" t="s">
        <v>3437</v>
      </c>
      <c r="H71" s="146" t="str">
        <f>IF(E71="","",VLOOKUP(E71,構成員入金済み!$A$1:$Y$1000,3,FALSE))</f>
        <v/>
      </c>
      <c r="I71" s="147"/>
      <c r="J71" s="146" t="str">
        <f>IF(E71="","",VLOOKUP(E71,構成員入金済み!$A$1:$Y$1000,4,FALSE))</f>
        <v/>
      </c>
      <c r="K71" s="148"/>
      <c r="L71" s="146" t="str">
        <f>IF(E71="","",VLOOKUP(E71,構成員入金済み!$A$1:$Y$1000,18,FALSE))</f>
        <v/>
      </c>
      <c r="M71" s="147" t="s">
        <v>3397</v>
      </c>
      <c r="N71" s="532"/>
      <c r="O71" s="534"/>
      <c r="P71" s="536"/>
      <c r="Q71" s="289"/>
      <c r="R71" s="91" t="e">
        <f>IF(ISNA(VLOOKUP(E71,#REF!,10,FALSE)),"",VLOOKUP(E71,#REF!,6,FALSE))</f>
        <v>#REF!</v>
      </c>
      <c r="S71" s="90" t="e">
        <f>IF(ISNA(VLOOKUP(E71,#REF!,16,FALSE)),"",VLOOKUP(E71,#REF!,16,FALSE))</f>
        <v>#REF!</v>
      </c>
      <c r="T71" s="89" t="e">
        <f>IF(ISNA(VLOOKUP(E71,#REF!,5,FALSE)),"",VLOOKUP(E71,#REF!,5,FALSE))</f>
        <v>#REF!</v>
      </c>
      <c r="W71" s="88">
        <f>[3]構成員入金済み!$E$10</f>
        <v>40542</v>
      </c>
      <c r="X71" s="88" t="e">
        <f>IF(ISNA(VLOOKUP(E71,#REF!,7,FALSE)),"",VLOOKUP(E71,#REF!,7,FALSE))</f>
        <v>#REF!</v>
      </c>
      <c r="Y71" s="117" t="e">
        <f t="shared" si="2"/>
        <v>#REF!</v>
      </c>
      <c r="Z71" s="117"/>
      <c r="AC71" s="87"/>
    </row>
    <row r="72" spans="1:29" s="116" customFormat="1" x14ac:dyDescent="0.15">
      <c r="A72" s="289"/>
      <c r="B72" s="527">
        <v>230</v>
      </c>
      <c r="C72" s="131" t="str">
        <f>IF(D72="","",VLOOKUP(D72,団体登録内容!$A$1:$Y$1000,3,FALSE))</f>
        <v/>
      </c>
      <c r="D72" s="131" t="str">
        <f>IF(E72="","",VLOOKUP(E72,構成員入金済み!$A$1:$Y$1000,7,FALSE))</f>
        <v/>
      </c>
      <c r="E72" s="130"/>
      <c r="F72" s="132" t="str">
        <f t="shared" si="1"/>
        <v/>
      </c>
      <c r="G72" s="133" t="s">
        <v>3436</v>
      </c>
      <c r="H72" s="134" t="str">
        <f>IF(E72="","",VLOOKUP(E72,構成員入金済み!$A$1:$Y$1000,3,FALSE))</f>
        <v/>
      </c>
      <c r="I72" s="135"/>
      <c r="J72" s="134" t="str">
        <f>IF(E72="","",VLOOKUP(E72,構成員入金済み!$A$1:$Y$1000,4,FALSE))</f>
        <v/>
      </c>
      <c r="K72" s="136"/>
      <c r="L72" s="134" t="str">
        <f>IF(E72="","",VLOOKUP(E72,構成員入金済み!$A$1:$Y$1000,18,FALSE))</f>
        <v/>
      </c>
      <c r="M72" s="135" t="s">
        <v>3397</v>
      </c>
      <c r="N72" s="531" t="s">
        <v>3397</v>
      </c>
      <c r="O72" s="533" t="s">
        <v>3397</v>
      </c>
      <c r="P72" s="537" t="s">
        <v>3397</v>
      </c>
      <c r="Q72" s="289"/>
      <c r="R72" s="91" t="e">
        <f>IF(ISNA(VLOOKUP(E72,#REF!,10,FALSE)),"",VLOOKUP(E72,#REF!,6,FALSE))</f>
        <v>#REF!</v>
      </c>
      <c r="S72" s="90" t="e">
        <f>IF(ISNA(VLOOKUP(E72,#REF!,16,FALSE)),"",VLOOKUP(E72,#REF!,16,FALSE))</f>
        <v>#REF!</v>
      </c>
      <c r="T72" s="89" t="e">
        <f>IF(ISNA(VLOOKUP(E72,#REF!,5,FALSE)),"",VLOOKUP(E72,#REF!,5,FALSE))</f>
        <v>#REF!</v>
      </c>
      <c r="W72" s="88">
        <f>[3]構成員入金済み!$E$10</f>
        <v>40542</v>
      </c>
      <c r="X72" s="88" t="e">
        <f>IF(ISNA(VLOOKUP(E72,#REF!,7,FALSE)),"",VLOOKUP(E72,#REF!,7,FALSE))</f>
        <v>#REF!</v>
      </c>
      <c r="Y72" s="117" t="e">
        <f t="shared" si="2"/>
        <v>#REF!</v>
      </c>
      <c r="Z72" s="117"/>
      <c r="AC72" s="87"/>
    </row>
    <row r="73" spans="1:29" s="116" customFormat="1" ht="18" thickBot="1" x14ac:dyDescent="0.2">
      <c r="A73" s="289"/>
      <c r="B73" s="527"/>
      <c r="C73" s="149" t="str">
        <f>IF(D73="","",VLOOKUP(D73,団体登録内容!$A$1:$Y$1000,3,FALSE))</f>
        <v/>
      </c>
      <c r="D73" s="149" t="str">
        <f>IF(E73="","",VLOOKUP(E73,構成員入金済み!$A$1:$Y$1000,7,FALSE))</f>
        <v/>
      </c>
      <c r="E73" s="129"/>
      <c r="F73" s="150" t="str">
        <f t="shared" si="1"/>
        <v/>
      </c>
      <c r="G73" s="151" t="s">
        <v>3437</v>
      </c>
      <c r="H73" s="152" t="str">
        <f>IF(E73="","",VLOOKUP(E73,構成員入金済み!$A$1:$Y$1000,3,FALSE))</f>
        <v/>
      </c>
      <c r="I73" s="153"/>
      <c r="J73" s="152" t="str">
        <f>IF(E73="","",VLOOKUP(E73,構成員入金済み!$A$1:$Y$1000,4,FALSE))</f>
        <v/>
      </c>
      <c r="K73" s="154"/>
      <c r="L73" s="152" t="str">
        <f>IF(E73="","",VLOOKUP(E73,構成員入金済み!$A$1:$Y$1000,18,FALSE))</f>
        <v/>
      </c>
      <c r="M73" s="153" t="s">
        <v>3397</v>
      </c>
      <c r="N73" s="532"/>
      <c r="O73" s="534"/>
      <c r="P73" s="538"/>
      <c r="Q73" s="289"/>
      <c r="R73" s="91" t="e">
        <f>IF(ISNA(VLOOKUP(E73,#REF!,10,FALSE)),"",VLOOKUP(E73,#REF!,6,FALSE))</f>
        <v>#REF!</v>
      </c>
      <c r="S73" s="90" t="e">
        <f>IF(ISNA(VLOOKUP(E73,#REF!,16,FALSE)),"",VLOOKUP(E73,#REF!,16,FALSE))</f>
        <v>#REF!</v>
      </c>
      <c r="T73" s="89" t="e">
        <f>IF(ISNA(VLOOKUP(E73,#REF!,5,FALSE)),"",VLOOKUP(E73,#REF!,5,FALSE))</f>
        <v>#REF!</v>
      </c>
      <c r="W73" s="88">
        <f>[3]構成員入金済み!$E$10</f>
        <v>40542</v>
      </c>
      <c r="X73" s="88" t="e">
        <f>IF(ISNA(VLOOKUP(E73,#REF!,7,FALSE)),"",VLOOKUP(E73,#REF!,7,FALSE))</f>
        <v>#REF!</v>
      </c>
      <c r="Y73" s="117" t="e">
        <f t="shared" si="2"/>
        <v>#REF!</v>
      </c>
      <c r="Z73" s="117"/>
      <c r="AC73" s="87"/>
    </row>
    <row r="74" spans="1:29" s="116" customFormat="1" x14ac:dyDescent="0.15">
      <c r="A74" s="289"/>
      <c r="B74" s="525">
        <v>231</v>
      </c>
      <c r="C74" s="140" t="str">
        <f>IF(D74="","",VLOOKUP(D74,団体登録内容!$A$1:$Y$1000,3,FALSE))</f>
        <v/>
      </c>
      <c r="D74" s="140" t="str">
        <f>IF(E74="","",VLOOKUP(E74,構成員入金済み!$A$1:$Y$1000,7,FALSE))</f>
        <v/>
      </c>
      <c r="E74" s="137"/>
      <c r="F74" s="138" t="str">
        <f t="shared" si="1"/>
        <v/>
      </c>
      <c r="G74" s="139" t="s">
        <v>3436</v>
      </c>
      <c r="H74" s="140" t="str">
        <f>IF(E74="","",VLOOKUP(E74,構成員入金済み!$A$1:$Y$1000,3,FALSE))</f>
        <v/>
      </c>
      <c r="I74" s="141"/>
      <c r="J74" s="140" t="str">
        <f>IF(E74="","",VLOOKUP(E74,構成員入金済み!$A$1:$Y$1000,4,FALSE))</f>
        <v/>
      </c>
      <c r="K74" s="142"/>
      <c r="L74" s="140" t="str">
        <f>IF(E74="","",VLOOKUP(E74,構成員入金済み!$A$1:$Y$1000,18,FALSE))</f>
        <v/>
      </c>
      <c r="M74" s="141" t="s">
        <v>3397</v>
      </c>
      <c r="N74" s="531" t="s">
        <v>3397</v>
      </c>
      <c r="O74" s="533" t="s">
        <v>3397</v>
      </c>
      <c r="P74" s="535" t="s">
        <v>3397</v>
      </c>
      <c r="Q74" s="289"/>
      <c r="R74" s="91" t="e">
        <f>IF(ISNA(VLOOKUP(E74,#REF!,10,FALSE)),"",VLOOKUP(E74,#REF!,6,FALSE))</f>
        <v>#REF!</v>
      </c>
      <c r="S74" s="90" t="e">
        <f>IF(ISNA(VLOOKUP(E74,#REF!,16,FALSE)),"",VLOOKUP(E74,#REF!,16,FALSE))</f>
        <v>#REF!</v>
      </c>
      <c r="T74" s="89" t="e">
        <f>IF(ISNA(VLOOKUP(E74,#REF!,5,FALSE)),"",VLOOKUP(E74,#REF!,5,FALSE))</f>
        <v>#REF!</v>
      </c>
      <c r="W74" s="88">
        <f>[3]構成員入金済み!$E$10</f>
        <v>40542</v>
      </c>
      <c r="X74" s="88" t="e">
        <f>IF(ISNA(VLOOKUP(E74,#REF!,7,FALSE)),"",VLOOKUP(E74,#REF!,7,FALSE))</f>
        <v>#REF!</v>
      </c>
      <c r="Y74" s="117" t="e">
        <f t="shared" si="2"/>
        <v>#REF!</v>
      </c>
      <c r="Z74" s="117"/>
      <c r="AC74" s="87"/>
    </row>
    <row r="75" spans="1:29" s="116" customFormat="1" ht="18" thickBot="1" x14ac:dyDescent="0.2">
      <c r="A75" s="289"/>
      <c r="B75" s="526"/>
      <c r="C75" s="146" t="str">
        <f>IF(D75="","",VLOOKUP(D75,団体登録内容!$A$1:$Y$1000,3,FALSE))</f>
        <v/>
      </c>
      <c r="D75" s="146" t="str">
        <f>IF(E75="","",VLOOKUP(E75,構成員入金済み!$A$1:$Y$1000,7,FALSE))</f>
        <v/>
      </c>
      <c r="E75" s="143"/>
      <c r="F75" s="144" t="str">
        <f t="shared" si="1"/>
        <v/>
      </c>
      <c r="G75" s="145" t="s">
        <v>3437</v>
      </c>
      <c r="H75" s="146" t="str">
        <f>IF(E75="","",VLOOKUP(E75,構成員入金済み!$A$1:$Y$1000,3,FALSE))</f>
        <v/>
      </c>
      <c r="I75" s="147"/>
      <c r="J75" s="146" t="str">
        <f>IF(E75="","",VLOOKUP(E75,構成員入金済み!$A$1:$Y$1000,4,FALSE))</f>
        <v/>
      </c>
      <c r="K75" s="148"/>
      <c r="L75" s="146" t="str">
        <f>IF(E75="","",VLOOKUP(E75,構成員入金済み!$A$1:$Y$1000,18,FALSE))</f>
        <v/>
      </c>
      <c r="M75" s="147" t="s">
        <v>3397</v>
      </c>
      <c r="N75" s="532"/>
      <c r="O75" s="534"/>
      <c r="P75" s="536"/>
      <c r="Q75" s="289"/>
      <c r="R75" s="91" t="e">
        <f>IF(ISNA(VLOOKUP(E75,#REF!,10,FALSE)),"",VLOOKUP(E75,#REF!,6,FALSE))</f>
        <v>#REF!</v>
      </c>
      <c r="S75" s="90" t="e">
        <f>IF(ISNA(VLOOKUP(E75,#REF!,16,FALSE)),"",VLOOKUP(E75,#REF!,16,FALSE))</f>
        <v>#REF!</v>
      </c>
      <c r="T75" s="89" t="e">
        <f>IF(ISNA(VLOOKUP(E75,#REF!,5,FALSE)),"",VLOOKUP(E75,#REF!,5,FALSE))</f>
        <v>#REF!</v>
      </c>
      <c r="W75" s="88">
        <f>[3]構成員入金済み!$E$10</f>
        <v>40542</v>
      </c>
      <c r="X75" s="88" t="e">
        <f>IF(ISNA(VLOOKUP(E75,#REF!,7,FALSE)),"",VLOOKUP(E75,#REF!,7,FALSE))</f>
        <v>#REF!</v>
      </c>
      <c r="Y75" s="117" t="e">
        <f t="shared" si="2"/>
        <v>#REF!</v>
      </c>
      <c r="Z75" s="117"/>
      <c r="AC75" s="87"/>
    </row>
    <row r="76" spans="1:29" s="116" customFormat="1" x14ac:dyDescent="0.15">
      <c r="A76" s="289"/>
      <c r="B76" s="527">
        <v>232</v>
      </c>
      <c r="C76" s="131" t="str">
        <f>IF(D76="","",VLOOKUP(D76,団体登録内容!$A$1:$Y$1000,3,FALSE))</f>
        <v/>
      </c>
      <c r="D76" s="131" t="str">
        <f>IF(E76="","",VLOOKUP(E76,構成員入金済み!$A$1:$Y$1000,7,FALSE))</f>
        <v/>
      </c>
      <c r="E76" s="130"/>
      <c r="F76" s="132" t="str">
        <f t="shared" si="1"/>
        <v/>
      </c>
      <c r="G76" s="133" t="s">
        <v>3436</v>
      </c>
      <c r="H76" s="134" t="str">
        <f>IF(E76="","",VLOOKUP(E76,構成員入金済み!$A$1:$Y$1000,3,FALSE))</f>
        <v/>
      </c>
      <c r="I76" s="135"/>
      <c r="J76" s="134" t="str">
        <f>IF(E76="","",VLOOKUP(E76,構成員入金済み!$A$1:$Y$1000,4,FALSE))</f>
        <v/>
      </c>
      <c r="K76" s="136"/>
      <c r="L76" s="134" t="str">
        <f>IF(E76="","",VLOOKUP(E76,構成員入金済み!$A$1:$Y$1000,18,FALSE))</f>
        <v/>
      </c>
      <c r="M76" s="135" t="s">
        <v>3397</v>
      </c>
      <c r="N76" s="531" t="s">
        <v>3397</v>
      </c>
      <c r="O76" s="533" t="s">
        <v>3397</v>
      </c>
      <c r="P76" s="537" t="s">
        <v>3397</v>
      </c>
      <c r="Q76" s="289"/>
      <c r="R76" s="91" t="e">
        <f>IF(ISNA(VLOOKUP(E76,#REF!,10,FALSE)),"",VLOOKUP(E76,#REF!,6,FALSE))</f>
        <v>#REF!</v>
      </c>
      <c r="S76" s="90" t="e">
        <f>IF(ISNA(VLOOKUP(E76,#REF!,16,FALSE)),"",VLOOKUP(E76,#REF!,16,FALSE))</f>
        <v>#REF!</v>
      </c>
      <c r="T76" s="89" t="e">
        <f>IF(ISNA(VLOOKUP(E76,#REF!,5,FALSE)),"",VLOOKUP(E76,#REF!,5,FALSE))</f>
        <v>#REF!</v>
      </c>
      <c r="W76" s="88">
        <f>[3]構成員入金済み!$E$10</f>
        <v>40542</v>
      </c>
      <c r="X76" s="88" t="e">
        <f>IF(ISNA(VLOOKUP(E76,#REF!,7,FALSE)),"",VLOOKUP(E76,#REF!,7,FALSE))</f>
        <v>#REF!</v>
      </c>
      <c r="Y76" s="117" t="e">
        <f t="shared" si="2"/>
        <v>#REF!</v>
      </c>
      <c r="Z76" s="117"/>
      <c r="AC76" s="87"/>
    </row>
    <row r="77" spans="1:29" s="116" customFormat="1" ht="18" thickBot="1" x14ac:dyDescent="0.2">
      <c r="A77" s="289"/>
      <c r="B77" s="527"/>
      <c r="C77" s="149" t="str">
        <f>IF(D77="","",VLOOKUP(D77,団体登録内容!$A$1:$Y$1000,3,FALSE))</f>
        <v/>
      </c>
      <c r="D77" s="149" t="str">
        <f>IF(E77="","",VLOOKUP(E77,構成員入金済み!$A$1:$Y$1000,7,FALSE))</f>
        <v/>
      </c>
      <c r="E77" s="129"/>
      <c r="F77" s="150" t="str">
        <f t="shared" si="1"/>
        <v/>
      </c>
      <c r="G77" s="151" t="s">
        <v>3437</v>
      </c>
      <c r="H77" s="152" t="str">
        <f>IF(E77="","",VLOOKUP(E77,構成員入金済み!$A$1:$Y$1000,3,FALSE))</f>
        <v/>
      </c>
      <c r="I77" s="153"/>
      <c r="J77" s="152" t="str">
        <f>IF(E77="","",VLOOKUP(E77,構成員入金済み!$A$1:$Y$1000,4,FALSE))</f>
        <v/>
      </c>
      <c r="K77" s="154"/>
      <c r="L77" s="152" t="str">
        <f>IF(E77="","",VLOOKUP(E77,構成員入金済み!$A$1:$Y$1000,18,FALSE))</f>
        <v/>
      </c>
      <c r="M77" s="153" t="s">
        <v>3397</v>
      </c>
      <c r="N77" s="532"/>
      <c r="O77" s="534"/>
      <c r="P77" s="538"/>
      <c r="Q77" s="289"/>
      <c r="R77" s="91" t="e">
        <f>IF(ISNA(VLOOKUP(E77,#REF!,10,FALSE)),"",VLOOKUP(E77,#REF!,6,FALSE))</f>
        <v>#REF!</v>
      </c>
      <c r="S77" s="90" t="e">
        <f>IF(ISNA(VLOOKUP(E77,#REF!,16,FALSE)),"",VLOOKUP(E77,#REF!,16,FALSE))</f>
        <v>#REF!</v>
      </c>
      <c r="T77" s="89" t="e">
        <f>IF(ISNA(VLOOKUP(E77,#REF!,5,FALSE)),"",VLOOKUP(E77,#REF!,5,FALSE))</f>
        <v>#REF!</v>
      </c>
      <c r="W77" s="88">
        <f>[3]構成員入金済み!$E$10</f>
        <v>40542</v>
      </c>
      <c r="X77" s="88" t="e">
        <f>IF(ISNA(VLOOKUP(E77,#REF!,7,FALSE)),"",VLOOKUP(E77,#REF!,7,FALSE))</f>
        <v>#REF!</v>
      </c>
      <c r="Y77" s="117" t="e">
        <f t="shared" si="2"/>
        <v>#REF!</v>
      </c>
      <c r="Z77" s="117"/>
      <c r="AC77" s="87"/>
    </row>
    <row r="78" spans="1:29" s="116" customFormat="1" x14ac:dyDescent="0.15">
      <c r="A78" s="289"/>
      <c r="B78" s="525">
        <v>233</v>
      </c>
      <c r="C78" s="140" t="str">
        <f>IF(D78="","",VLOOKUP(D78,団体登録内容!$A$1:$Y$1000,3,FALSE))</f>
        <v/>
      </c>
      <c r="D78" s="140" t="str">
        <f>IF(E78="","",VLOOKUP(E78,構成員入金済み!$A$1:$Y$1000,7,FALSE))</f>
        <v/>
      </c>
      <c r="E78" s="137"/>
      <c r="F78" s="138" t="str">
        <f t="shared" si="1"/>
        <v/>
      </c>
      <c r="G78" s="139" t="s">
        <v>3436</v>
      </c>
      <c r="H78" s="140" t="str">
        <f>IF(E78="","",VLOOKUP(E78,構成員入金済み!$A$1:$Y$1000,3,FALSE))</f>
        <v/>
      </c>
      <c r="I78" s="141"/>
      <c r="J78" s="140" t="str">
        <f>IF(E78="","",VLOOKUP(E78,構成員入金済み!$A$1:$Y$1000,4,FALSE))</f>
        <v/>
      </c>
      <c r="K78" s="142"/>
      <c r="L78" s="140" t="str">
        <f>IF(E78="","",VLOOKUP(E78,構成員入金済み!$A$1:$Y$1000,18,FALSE))</f>
        <v/>
      </c>
      <c r="M78" s="141" t="s">
        <v>3397</v>
      </c>
      <c r="N78" s="531" t="s">
        <v>3397</v>
      </c>
      <c r="O78" s="533" t="s">
        <v>3397</v>
      </c>
      <c r="P78" s="535" t="s">
        <v>3397</v>
      </c>
      <c r="Q78" s="289"/>
      <c r="R78" s="91" t="e">
        <f>IF(ISNA(VLOOKUP(E78,#REF!,10,FALSE)),"",VLOOKUP(E78,#REF!,6,FALSE))</f>
        <v>#REF!</v>
      </c>
      <c r="S78" s="90" t="e">
        <f>IF(ISNA(VLOOKUP(E78,#REF!,16,FALSE)),"",VLOOKUP(E78,#REF!,16,FALSE))</f>
        <v>#REF!</v>
      </c>
      <c r="T78" s="89" t="e">
        <f>IF(ISNA(VLOOKUP(E78,#REF!,5,FALSE)),"",VLOOKUP(E78,#REF!,5,FALSE))</f>
        <v>#REF!</v>
      </c>
      <c r="W78" s="88">
        <f>[3]構成員入金済み!$E$10</f>
        <v>40542</v>
      </c>
      <c r="X78" s="88" t="e">
        <f>IF(ISNA(VLOOKUP(E78,#REF!,7,FALSE)),"",VLOOKUP(E78,#REF!,7,FALSE))</f>
        <v>#REF!</v>
      </c>
      <c r="Y78" s="117" t="e">
        <f t="shared" ref="Y78:Y109" si="3">IF(EXACT(W78,X78),"OK","")</f>
        <v>#REF!</v>
      </c>
      <c r="Z78" s="117"/>
      <c r="AC78" s="87"/>
    </row>
    <row r="79" spans="1:29" s="116" customFormat="1" ht="18" thickBot="1" x14ac:dyDescent="0.2">
      <c r="A79" s="289"/>
      <c r="B79" s="526"/>
      <c r="C79" s="146" t="str">
        <f>IF(D79="","",VLOOKUP(D79,団体登録内容!$A$1:$Y$1000,3,FALSE))</f>
        <v/>
      </c>
      <c r="D79" s="146" t="str">
        <f>IF(E79="","",VLOOKUP(E79,構成員入金済み!$A$1:$Y$1000,7,FALSE))</f>
        <v/>
      </c>
      <c r="E79" s="143"/>
      <c r="F79" s="144" t="str">
        <f t="shared" si="1"/>
        <v/>
      </c>
      <c r="G79" s="145" t="s">
        <v>3437</v>
      </c>
      <c r="H79" s="146" t="str">
        <f>IF(E79="","",VLOOKUP(E79,構成員入金済み!$A$1:$Y$1000,3,FALSE))</f>
        <v/>
      </c>
      <c r="I79" s="147"/>
      <c r="J79" s="146" t="str">
        <f>IF(E79="","",VLOOKUP(E79,構成員入金済み!$A$1:$Y$1000,4,FALSE))</f>
        <v/>
      </c>
      <c r="K79" s="148"/>
      <c r="L79" s="146" t="str">
        <f>IF(E79="","",VLOOKUP(E79,構成員入金済み!$A$1:$Y$1000,18,FALSE))</f>
        <v/>
      </c>
      <c r="M79" s="147" t="s">
        <v>3397</v>
      </c>
      <c r="N79" s="532"/>
      <c r="O79" s="534"/>
      <c r="P79" s="536"/>
      <c r="Q79" s="289"/>
      <c r="R79" s="91" t="e">
        <f>IF(ISNA(VLOOKUP(E79,#REF!,10,FALSE)),"",VLOOKUP(E79,#REF!,6,FALSE))</f>
        <v>#REF!</v>
      </c>
      <c r="S79" s="90" t="e">
        <f>IF(ISNA(VLOOKUP(E79,#REF!,16,FALSE)),"",VLOOKUP(E79,#REF!,16,FALSE))</f>
        <v>#REF!</v>
      </c>
      <c r="T79" s="89" t="e">
        <f>IF(ISNA(VLOOKUP(E79,#REF!,5,FALSE)),"",VLOOKUP(E79,#REF!,5,FALSE))</f>
        <v>#REF!</v>
      </c>
      <c r="W79" s="88">
        <f>[3]構成員入金済み!$E$10</f>
        <v>40542</v>
      </c>
      <c r="X79" s="88" t="e">
        <f>IF(ISNA(VLOOKUP(E79,#REF!,7,FALSE)),"",VLOOKUP(E79,#REF!,7,FALSE))</f>
        <v>#REF!</v>
      </c>
      <c r="Y79" s="117" t="e">
        <f t="shared" si="3"/>
        <v>#REF!</v>
      </c>
      <c r="Z79" s="117"/>
      <c r="AC79" s="87"/>
    </row>
    <row r="80" spans="1:29" s="116" customFormat="1" x14ac:dyDescent="0.15">
      <c r="A80" s="289"/>
      <c r="B80" s="527">
        <v>234</v>
      </c>
      <c r="C80" s="131" t="str">
        <f>IF(D80="","",VLOOKUP(D80,団体登録内容!$A$1:$Y$1000,3,FALSE))</f>
        <v/>
      </c>
      <c r="D80" s="131" t="str">
        <f>IF(E80="","",VLOOKUP(E80,構成員入金済み!$A$1:$Y$1000,7,FALSE))</f>
        <v/>
      </c>
      <c r="E80" s="130"/>
      <c r="F80" s="132" t="str">
        <f t="shared" ref="F80:F143" si="4">C80</f>
        <v/>
      </c>
      <c r="G80" s="133" t="s">
        <v>3436</v>
      </c>
      <c r="H80" s="134" t="str">
        <f>IF(E80="","",VLOOKUP(E80,構成員入金済み!$A$1:$Y$1000,3,FALSE))</f>
        <v/>
      </c>
      <c r="I80" s="135"/>
      <c r="J80" s="134" t="str">
        <f>IF(E80="","",VLOOKUP(E80,構成員入金済み!$A$1:$Y$1000,4,FALSE))</f>
        <v/>
      </c>
      <c r="K80" s="136"/>
      <c r="L80" s="134" t="str">
        <f>IF(E80="","",VLOOKUP(E80,構成員入金済み!$A$1:$Y$1000,18,FALSE))</f>
        <v/>
      </c>
      <c r="M80" s="135" t="s">
        <v>3397</v>
      </c>
      <c r="N80" s="531" t="s">
        <v>3397</v>
      </c>
      <c r="O80" s="533" t="s">
        <v>3397</v>
      </c>
      <c r="P80" s="537" t="s">
        <v>3397</v>
      </c>
      <c r="Q80" s="289"/>
      <c r="R80" s="91" t="e">
        <f>IF(ISNA(VLOOKUP(E80,#REF!,10,FALSE)),"",VLOOKUP(E80,#REF!,6,FALSE))</f>
        <v>#REF!</v>
      </c>
      <c r="S80" s="90" t="e">
        <f>IF(ISNA(VLOOKUP(E80,#REF!,16,FALSE)),"",VLOOKUP(E80,#REF!,16,FALSE))</f>
        <v>#REF!</v>
      </c>
      <c r="T80" s="89" t="e">
        <f>IF(ISNA(VLOOKUP(E80,#REF!,5,FALSE)),"",VLOOKUP(E80,#REF!,5,FALSE))</f>
        <v>#REF!</v>
      </c>
      <c r="W80" s="88">
        <f>[3]構成員入金済み!$E$10</f>
        <v>40542</v>
      </c>
      <c r="X80" s="88" t="e">
        <f>IF(ISNA(VLOOKUP(E80,#REF!,7,FALSE)),"",VLOOKUP(E80,#REF!,7,FALSE))</f>
        <v>#REF!</v>
      </c>
      <c r="Y80" s="117" t="e">
        <f t="shared" si="3"/>
        <v>#REF!</v>
      </c>
      <c r="Z80" s="117"/>
      <c r="AC80" s="87"/>
    </row>
    <row r="81" spans="1:29" s="116" customFormat="1" ht="18" thickBot="1" x14ac:dyDescent="0.2">
      <c r="A81" s="289"/>
      <c r="B81" s="527"/>
      <c r="C81" s="149" t="str">
        <f>IF(D81="","",VLOOKUP(D81,団体登録内容!$A$1:$Y$1000,3,FALSE))</f>
        <v/>
      </c>
      <c r="D81" s="149" t="str">
        <f>IF(E81="","",VLOOKUP(E81,構成員入金済み!$A$1:$Y$1000,7,FALSE))</f>
        <v/>
      </c>
      <c r="E81" s="129"/>
      <c r="F81" s="150" t="str">
        <f t="shared" si="4"/>
        <v/>
      </c>
      <c r="G81" s="151" t="s">
        <v>3437</v>
      </c>
      <c r="H81" s="152" t="str">
        <f>IF(E81="","",VLOOKUP(E81,構成員入金済み!$A$1:$Y$1000,3,FALSE))</f>
        <v/>
      </c>
      <c r="I81" s="153"/>
      <c r="J81" s="152" t="str">
        <f>IF(E81="","",VLOOKUP(E81,構成員入金済み!$A$1:$Y$1000,4,FALSE))</f>
        <v/>
      </c>
      <c r="K81" s="154"/>
      <c r="L81" s="152" t="str">
        <f>IF(E81="","",VLOOKUP(E81,構成員入金済み!$A$1:$Y$1000,18,FALSE))</f>
        <v/>
      </c>
      <c r="M81" s="153" t="s">
        <v>3397</v>
      </c>
      <c r="N81" s="532"/>
      <c r="O81" s="534"/>
      <c r="P81" s="538"/>
      <c r="Q81" s="289"/>
      <c r="R81" s="91" t="e">
        <f>IF(ISNA(VLOOKUP(E81,#REF!,10,FALSE)),"",VLOOKUP(E81,#REF!,6,FALSE))</f>
        <v>#REF!</v>
      </c>
      <c r="S81" s="90" t="e">
        <f>IF(ISNA(VLOOKUP(E81,#REF!,16,FALSE)),"",VLOOKUP(E81,#REF!,16,FALSE))</f>
        <v>#REF!</v>
      </c>
      <c r="T81" s="89" t="e">
        <f>IF(ISNA(VLOOKUP(E81,#REF!,5,FALSE)),"",VLOOKUP(E81,#REF!,5,FALSE))</f>
        <v>#REF!</v>
      </c>
      <c r="W81" s="88">
        <f>[3]構成員入金済み!$E$10</f>
        <v>40542</v>
      </c>
      <c r="X81" s="88" t="e">
        <f>IF(ISNA(VLOOKUP(E81,#REF!,7,FALSE)),"",VLOOKUP(E81,#REF!,7,FALSE))</f>
        <v>#REF!</v>
      </c>
      <c r="Y81" s="117" t="e">
        <f t="shared" si="3"/>
        <v>#REF!</v>
      </c>
      <c r="Z81" s="117"/>
      <c r="AC81" s="87"/>
    </row>
    <row r="82" spans="1:29" s="116" customFormat="1" x14ac:dyDescent="0.15">
      <c r="A82" s="289"/>
      <c r="B82" s="525">
        <v>235</v>
      </c>
      <c r="C82" s="140" t="str">
        <f>IF(D82="","",VLOOKUP(D82,団体登録内容!$A$1:$Y$1000,3,FALSE))</f>
        <v/>
      </c>
      <c r="D82" s="140" t="str">
        <f>IF(E82="","",VLOOKUP(E82,構成員入金済み!$A$1:$Y$1000,7,FALSE))</f>
        <v/>
      </c>
      <c r="E82" s="137"/>
      <c r="F82" s="138" t="str">
        <f t="shared" si="4"/>
        <v/>
      </c>
      <c r="G82" s="139" t="s">
        <v>3436</v>
      </c>
      <c r="H82" s="140" t="str">
        <f>IF(E82="","",VLOOKUP(E82,構成員入金済み!$A$1:$Y$1000,3,FALSE))</f>
        <v/>
      </c>
      <c r="I82" s="141"/>
      <c r="J82" s="140" t="str">
        <f>IF(E82="","",VLOOKUP(E82,構成員入金済み!$A$1:$Y$1000,4,FALSE))</f>
        <v/>
      </c>
      <c r="K82" s="142"/>
      <c r="L82" s="140" t="str">
        <f>IF(E82="","",VLOOKUP(E82,構成員入金済み!$A$1:$Y$1000,18,FALSE))</f>
        <v/>
      </c>
      <c r="M82" s="141" t="s">
        <v>3397</v>
      </c>
      <c r="N82" s="531" t="s">
        <v>3397</v>
      </c>
      <c r="O82" s="533" t="s">
        <v>3397</v>
      </c>
      <c r="P82" s="535" t="s">
        <v>3397</v>
      </c>
      <c r="Q82" s="289"/>
      <c r="R82" s="91" t="e">
        <f>IF(ISNA(VLOOKUP(E82,#REF!,10,FALSE)),"",VLOOKUP(E82,#REF!,6,FALSE))</f>
        <v>#REF!</v>
      </c>
      <c r="S82" s="90" t="e">
        <f>IF(ISNA(VLOOKUP(E82,#REF!,16,FALSE)),"",VLOOKUP(E82,#REF!,16,FALSE))</f>
        <v>#REF!</v>
      </c>
      <c r="T82" s="89" t="e">
        <f>IF(ISNA(VLOOKUP(E82,#REF!,5,FALSE)),"",VLOOKUP(E82,#REF!,5,FALSE))</f>
        <v>#REF!</v>
      </c>
      <c r="W82" s="88">
        <f>[3]構成員入金済み!$E$10</f>
        <v>40542</v>
      </c>
      <c r="X82" s="88" t="e">
        <f>IF(ISNA(VLOOKUP(E82,#REF!,7,FALSE)),"",VLOOKUP(E82,#REF!,7,FALSE))</f>
        <v>#REF!</v>
      </c>
      <c r="Y82" s="117" t="e">
        <f t="shared" si="3"/>
        <v>#REF!</v>
      </c>
      <c r="Z82" s="117"/>
      <c r="AC82" s="87"/>
    </row>
    <row r="83" spans="1:29" s="116" customFormat="1" ht="18" thickBot="1" x14ac:dyDescent="0.2">
      <c r="A83" s="289"/>
      <c r="B83" s="526"/>
      <c r="C83" s="146" t="str">
        <f>IF(D83="","",VLOOKUP(D83,団体登録内容!$A$1:$Y$1000,3,FALSE))</f>
        <v/>
      </c>
      <c r="D83" s="146" t="str">
        <f>IF(E83="","",VLOOKUP(E83,構成員入金済み!$A$1:$Y$1000,7,FALSE))</f>
        <v/>
      </c>
      <c r="E83" s="143"/>
      <c r="F83" s="144" t="str">
        <f t="shared" si="4"/>
        <v/>
      </c>
      <c r="G83" s="145" t="s">
        <v>3437</v>
      </c>
      <c r="H83" s="146" t="str">
        <f>IF(E83="","",VLOOKUP(E83,構成員入金済み!$A$1:$Y$1000,3,FALSE))</f>
        <v/>
      </c>
      <c r="I83" s="147"/>
      <c r="J83" s="146" t="str">
        <f>IF(E83="","",VLOOKUP(E83,構成員入金済み!$A$1:$Y$1000,4,FALSE))</f>
        <v/>
      </c>
      <c r="K83" s="148"/>
      <c r="L83" s="146" t="str">
        <f>IF(E83="","",VLOOKUP(E83,構成員入金済み!$A$1:$Y$1000,18,FALSE))</f>
        <v/>
      </c>
      <c r="M83" s="147" t="s">
        <v>3397</v>
      </c>
      <c r="N83" s="532"/>
      <c r="O83" s="534"/>
      <c r="P83" s="536"/>
      <c r="Q83" s="289"/>
      <c r="R83" s="91" t="e">
        <f>IF(ISNA(VLOOKUP(E83,#REF!,10,FALSE)),"",VLOOKUP(E83,#REF!,6,FALSE))</f>
        <v>#REF!</v>
      </c>
      <c r="S83" s="90" t="e">
        <f>IF(ISNA(VLOOKUP(E83,#REF!,16,FALSE)),"",VLOOKUP(E83,#REF!,16,FALSE))</f>
        <v>#REF!</v>
      </c>
      <c r="T83" s="89" t="e">
        <f>IF(ISNA(VLOOKUP(E83,#REF!,5,FALSE)),"",VLOOKUP(E83,#REF!,5,FALSE))</f>
        <v>#REF!</v>
      </c>
      <c r="W83" s="88">
        <f>[3]構成員入金済み!$E$10</f>
        <v>40542</v>
      </c>
      <c r="X83" s="88" t="e">
        <f>IF(ISNA(VLOOKUP(E83,#REF!,7,FALSE)),"",VLOOKUP(E83,#REF!,7,FALSE))</f>
        <v>#REF!</v>
      </c>
      <c r="Y83" s="117" t="e">
        <f t="shared" si="3"/>
        <v>#REF!</v>
      </c>
      <c r="Z83" s="117"/>
      <c r="AC83" s="87"/>
    </row>
    <row r="84" spans="1:29" s="116" customFormat="1" x14ac:dyDescent="0.15">
      <c r="A84" s="289"/>
      <c r="B84" s="527">
        <v>236</v>
      </c>
      <c r="C84" s="131" t="str">
        <f>IF(D84="","",VLOOKUP(D84,団体登録内容!$A$1:$Y$1000,3,FALSE))</f>
        <v/>
      </c>
      <c r="D84" s="131" t="str">
        <f>IF(E84="","",VLOOKUP(E84,構成員入金済み!$A$1:$Y$1000,7,FALSE))</f>
        <v/>
      </c>
      <c r="E84" s="130"/>
      <c r="F84" s="132" t="str">
        <f t="shared" si="4"/>
        <v/>
      </c>
      <c r="G84" s="133" t="s">
        <v>3436</v>
      </c>
      <c r="H84" s="134" t="str">
        <f>IF(E84="","",VLOOKUP(E84,構成員入金済み!$A$1:$Y$1000,3,FALSE))</f>
        <v/>
      </c>
      <c r="I84" s="135"/>
      <c r="J84" s="134" t="str">
        <f>IF(E84="","",VLOOKUP(E84,構成員入金済み!$A$1:$Y$1000,4,FALSE))</f>
        <v/>
      </c>
      <c r="K84" s="136"/>
      <c r="L84" s="134" t="str">
        <f>IF(E84="","",VLOOKUP(E84,構成員入金済み!$A$1:$Y$1000,18,FALSE))</f>
        <v/>
      </c>
      <c r="M84" s="135" t="s">
        <v>3397</v>
      </c>
      <c r="N84" s="531" t="s">
        <v>3397</v>
      </c>
      <c r="O84" s="533" t="s">
        <v>3397</v>
      </c>
      <c r="P84" s="537" t="s">
        <v>3397</v>
      </c>
      <c r="Q84" s="289"/>
      <c r="R84" s="91" t="e">
        <f>IF(ISNA(VLOOKUP(E84,#REF!,10,FALSE)),"",VLOOKUP(E84,#REF!,6,FALSE))</f>
        <v>#REF!</v>
      </c>
      <c r="S84" s="90" t="e">
        <f>IF(ISNA(VLOOKUP(E84,#REF!,16,FALSE)),"",VLOOKUP(E84,#REF!,16,FALSE))</f>
        <v>#REF!</v>
      </c>
      <c r="T84" s="89" t="e">
        <f>IF(ISNA(VLOOKUP(E84,#REF!,5,FALSE)),"",VLOOKUP(E84,#REF!,5,FALSE))</f>
        <v>#REF!</v>
      </c>
      <c r="W84" s="88">
        <f>[3]構成員入金済み!$E$10</f>
        <v>40542</v>
      </c>
      <c r="X84" s="88" t="e">
        <f>IF(ISNA(VLOOKUP(E84,#REF!,7,FALSE)),"",VLOOKUP(E84,#REF!,7,FALSE))</f>
        <v>#REF!</v>
      </c>
      <c r="Y84" s="117" t="e">
        <f t="shared" si="3"/>
        <v>#REF!</v>
      </c>
      <c r="Z84" s="117"/>
      <c r="AC84" s="87"/>
    </row>
    <row r="85" spans="1:29" s="116" customFormat="1" ht="18" thickBot="1" x14ac:dyDescent="0.2">
      <c r="A85" s="289"/>
      <c r="B85" s="527"/>
      <c r="C85" s="149" t="str">
        <f>IF(D85="","",VLOOKUP(D85,団体登録内容!$A$1:$Y$1000,3,FALSE))</f>
        <v/>
      </c>
      <c r="D85" s="149" t="str">
        <f>IF(E85="","",VLOOKUP(E85,構成員入金済み!$A$1:$Y$1000,7,FALSE))</f>
        <v/>
      </c>
      <c r="E85" s="129"/>
      <c r="F85" s="150" t="str">
        <f t="shared" si="4"/>
        <v/>
      </c>
      <c r="G85" s="151" t="s">
        <v>3437</v>
      </c>
      <c r="H85" s="152" t="str">
        <f>IF(E85="","",VLOOKUP(E85,構成員入金済み!$A$1:$Y$1000,3,FALSE))</f>
        <v/>
      </c>
      <c r="I85" s="153"/>
      <c r="J85" s="152" t="str">
        <f>IF(E85="","",VLOOKUP(E85,構成員入金済み!$A$1:$Y$1000,4,FALSE))</f>
        <v/>
      </c>
      <c r="K85" s="154"/>
      <c r="L85" s="152" t="str">
        <f>IF(E85="","",VLOOKUP(E85,構成員入金済み!$A$1:$Y$1000,18,FALSE))</f>
        <v/>
      </c>
      <c r="M85" s="153" t="s">
        <v>3397</v>
      </c>
      <c r="N85" s="532"/>
      <c r="O85" s="534"/>
      <c r="P85" s="538"/>
      <c r="Q85" s="289"/>
      <c r="R85" s="91" t="e">
        <f>IF(ISNA(VLOOKUP(E85,#REF!,10,FALSE)),"",VLOOKUP(E85,#REF!,6,FALSE))</f>
        <v>#REF!</v>
      </c>
      <c r="S85" s="90" t="e">
        <f>IF(ISNA(VLOOKUP(E85,#REF!,16,FALSE)),"",VLOOKUP(E85,#REF!,16,FALSE))</f>
        <v>#REF!</v>
      </c>
      <c r="T85" s="89" t="e">
        <f>IF(ISNA(VLOOKUP(E85,#REF!,5,FALSE)),"",VLOOKUP(E85,#REF!,5,FALSE))</f>
        <v>#REF!</v>
      </c>
      <c r="W85" s="88">
        <f>[3]構成員入金済み!$E$10</f>
        <v>40542</v>
      </c>
      <c r="X85" s="88" t="e">
        <f>IF(ISNA(VLOOKUP(E85,#REF!,7,FALSE)),"",VLOOKUP(E85,#REF!,7,FALSE))</f>
        <v>#REF!</v>
      </c>
      <c r="Y85" s="117" t="e">
        <f t="shared" si="3"/>
        <v>#REF!</v>
      </c>
      <c r="Z85" s="117"/>
      <c r="AC85" s="87"/>
    </row>
    <row r="86" spans="1:29" s="116" customFormat="1" x14ac:dyDescent="0.15">
      <c r="A86" s="289"/>
      <c r="B86" s="525">
        <v>237</v>
      </c>
      <c r="C86" s="140" t="str">
        <f>IF(D86="","",VLOOKUP(D86,団体登録内容!$A$1:$Y$1000,3,FALSE))</f>
        <v/>
      </c>
      <c r="D86" s="140" t="str">
        <f>IF(E86="","",VLOOKUP(E86,構成員入金済み!$A$1:$Y$1000,7,FALSE))</f>
        <v/>
      </c>
      <c r="E86" s="137"/>
      <c r="F86" s="138" t="str">
        <f t="shared" si="4"/>
        <v/>
      </c>
      <c r="G86" s="139" t="s">
        <v>3436</v>
      </c>
      <c r="H86" s="140" t="str">
        <f>IF(E86="","",VLOOKUP(E86,構成員入金済み!$A$1:$Y$1000,3,FALSE))</f>
        <v/>
      </c>
      <c r="I86" s="141"/>
      <c r="J86" s="140" t="str">
        <f>IF(E86="","",VLOOKUP(E86,構成員入金済み!$A$1:$Y$1000,4,FALSE))</f>
        <v/>
      </c>
      <c r="K86" s="142"/>
      <c r="L86" s="140" t="str">
        <f>IF(E86="","",VLOOKUP(E86,構成員入金済み!$A$1:$Y$1000,18,FALSE))</f>
        <v/>
      </c>
      <c r="M86" s="141" t="s">
        <v>3397</v>
      </c>
      <c r="N86" s="531" t="s">
        <v>3397</v>
      </c>
      <c r="O86" s="533" t="s">
        <v>3397</v>
      </c>
      <c r="P86" s="535" t="s">
        <v>3397</v>
      </c>
      <c r="Q86" s="289"/>
      <c r="R86" s="91" t="e">
        <f>IF(ISNA(VLOOKUP(E86,#REF!,10,FALSE)),"",VLOOKUP(E86,#REF!,6,FALSE))</f>
        <v>#REF!</v>
      </c>
      <c r="S86" s="90" t="e">
        <f>IF(ISNA(VLOOKUP(E86,#REF!,16,FALSE)),"",VLOOKUP(E86,#REF!,16,FALSE))</f>
        <v>#REF!</v>
      </c>
      <c r="T86" s="89" t="e">
        <f>IF(ISNA(VLOOKUP(E86,#REF!,5,FALSE)),"",VLOOKUP(E86,#REF!,5,FALSE))</f>
        <v>#REF!</v>
      </c>
      <c r="W86" s="88">
        <f>[3]構成員入金済み!$E$10</f>
        <v>40542</v>
      </c>
      <c r="X86" s="88" t="e">
        <f>IF(ISNA(VLOOKUP(E86,#REF!,7,FALSE)),"",VLOOKUP(E86,#REF!,7,FALSE))</f>
        <v>#REF!</v>
      </c>
      <c r="Y86" s="117" t="e">
        <f t="shared" si="3"/>
        <v>#REF!</v>
      </c>
      <c r="Z86" s="117"/>
      <c r="AC86" s="87"/>
    </row>
    <row r="87" spans="1:29" s="116" customFormat="1" ht="18" thickBot="1" x14ac:dyDescent="0.2">
      <c r="A87" s="289"/>
      <c r="B87" s="526"/>
      <c r="C87" s="146" t="str">
        <f>IF(D87="","",VLOOKUP(D87,団体登録内容!$A$1:$Y$1000,3,FALSE))</f>
        <v/>
      </c>
      <c r="D87" s="146" t="str">
        <f>IF(E87="","",VLOOKUP(E87,構成員入金済み!$A$1:$Y$1000,7,FALSE))</f>
        <v/>
      </c>
      <c r="E87" s="143"/>
      <c r="F87" s="144" t="str">
        <f t="shared" si="4"/>
        <v/>
      </c>
      <c r="G87" s="145" t="s">
        <v>3437</v>
      </c>
      <c r="H87" s="146" t="str">
        <f>IF(E87="","",VLOOKUP(E87,構成員入金済み!$A$1:$Y$1000,3,FALSE))</f>
        <v/>
      </c>
      <c r="I87" s="147"/>
      <c r="J87" s="146" t="str">
        <f>IF(E87="","",VLOOKUP(E87,構成員入金済み!$A$1:$Y$1000,4,FALSE))</f>
        <v/>
      </c>
      <c r="K87" s="148"/>
      <c r="L87" s="146" t="str">
        <f>IF(E87="","",VLOOKUP(E87,構成員入金済み!$A$1:$Y$1000,18,FALSE))</f>
        <v/>
      </c>
      <c r="M87" s="147" t="s">
        <v>3397</v>
      </c>
      <c r="N87" s="532"/>
      <c r="O87" s="534"/>
      <c r="P87" s="536"/>
      <c r="Q87" s="289"/>
      <c r="R87" s="91" t="e">
        <f>IF(ISNA(VLOOKUP(E87,#REF!,10,FALSE)),"",VLOOKUP(E87,#REF!,6,FALSE))</f>
        <v>#REF!</v>
      </c>
      <c r="S87" s="90" t="e">
        <f>IF(ISNA(VLOOKUP(E87,#REF!,16,FALSE)),"",VLOOKUP(E87,#REF!,16,FALSE))</f>
        <v>#REF!</v>
      </c>
      <c r="T87" s="89" t="e">
        <f>IF(ISNA(VLOOKUP(E87,#REF!,5,FALSE)),"",VLOOKUP(E87,#REF!,5,FALSE))</f>
        <v>#REF!</v>
      </c>
      <c r="W87" s="88">
        <f>[3]構成員入金済み!$E$10</f>
        <v>40542</v>
      </c>
      <c r="X87" s="88" t="e">
        <f>IF(ISNA(VLOOKUP(E87,#REF!,7,FALSE)),"",VLOOKUP(E87,#REF!,7,FALSE))</f>
        <v>#REF!</v>
      </c>
      <c r="Y87" s="117" t="e">
        <f t="shared" si="3"/>
        <v>#REF!</v>
      </c>
      <c r="Z87" s="117"/>
      <c r="AC87" s="87"/>
    </row>
    <row r="88" spans="1:29" s="116" customFormat="1" x14ac:dyDescent="0.15">
      <c r="A88" s="289"/>
      <c r="B88" s="527">
        <v>238</v>
      </c>
      <c r="C88" s="131" t="str">
        <f>IF(D88="","",VLOOKUP(D88,団体登録内容!$A$1:$Y$1000,3,FALSE))</f>
        <v/>
      </c>
      <c r="D88" s="131" t="str">
        <f>IF(E88="","",VLOOKUP(E88,構成員入金済み!$A$1:$Y$1000,7,FALSE))</f>
        <v/>
      </c>
      <c r="E88" s="130"/>
      <c r="F88" s="132" t="str">
        <f t="shared" si="4"/>
        <v/>
      </c>
      <c r="G88" s="133" t="s">
        <v>3436</v>
      </c>
      <c r="H88" s="134" t="str">
        <f>IF(E88="","",VLOOKUP(E88,構成員入金済み!$A$1:$Y$1000,3,FALSE))</f>
        <v/>
      </c>
      <c r="I88" s="135"/>
      <c r="J88" s="134" t="str">
        <f>IF(E88="","",VLOOKUP(E88,構成員入金済み!$A$1:$Y$1000,4,FALSE))</f>
        <v/>
      </c>
      <c r="K88" s="136"/>
      <c r="L88" s="134" t="str">
        <f>IF(E88="","",VLOOKUP(E88,構成員入金済み!$A$1:$Y$1000,18,FALSE))</f>
        <v/>
      </c>
      <c r="M88" s="135" t="s">
        <v>3397</v>
      </c>
      <c r="N88" s="531" t="s">
        <v>3397</v>
      </c>
      <c r="O88" s="533" t="s">
        <v>3397</v>
      </c>
      <c r="P88" s="537" t="s">
        <v>3397</v>
      </c>
      <c r="Q88" s="289"/>
      <c r="R88" s="91" t="e">
        <f>IF(ISNA(VLOOKUP(E88,#REF!,10,FALSE)),"",VLOOKUP(E88,#REF!,6,FALSE))</f>
        <v>#REF!</v>
      </c>
      <c r="S88" s="90" t="e">
        <f>IF(ISNA(VLOOKUP(E88,#REF!,16,FALSE)),"",VLOOKUP(E88,#REF!,16,FALSE))</f>
        <v>#REF!</v>
      </c>
      <c r="T88" s="89" t="e">
        <f>IF(ISNA(VLOOKUP(E88,#REF!,5,FALSE)),"",VLOOKUP(E88,#REF!,5,FALSE))</f>
        <v>#REF!</v>
      </c>
      <c r="W88" s="88">
        <f>[3]構成員入金済み!$E$10</f>
        <v>40542</v>
      </c>
      <c r="X88" s="88" t="e">
        <f>IF(ISNA(VLOOKUP(E88,#REF!,7,FALSE)),"",VLOOKUP(E88,#REF!,7,FALSE))</f>
        <v>#REF!</v>
      </c>
      <c r="Y88" s="117" t="e">
        <f t="shared" si="3"/>
        <v>#REF!</v>
      </c>
      <c r="Z88" s="117"/>
      <c r="AC88" s="87"/>
    </row>
    <row r="89" spans="1:29" s="116" customFormat="1" ht="18" thickBot="1" x14ac:dyDescent="0.2">
      <c r="A89" s="289"/>
      <c r="B89" s="527"/>
      <c r="C89" s="149" t="str">
        <f>IF(D89="","",VLOOKUP(D89,団体登録内容!$A$1:$Y$1000,3,FALSE))</f>
        <v/>
      </c>
      <c r="D89" s="149" t="str">
        <f>IF(E89="","",VLOOKUP(E89,構成員入金済み!$A$1:$Y$1000,7,FALSE))</f>
        <v/>
      </c>
      <c r="E89" s="129"/>
      <c r="F89" s="150" t="str">
        <f t="shared" si="4"/>
        <v/>
      </c>
      <c r="G89" s="151" t="s">
        <v>3437</v>
      </c>
      <c r="H89" s="152" t="str">
        <f>IF(E89="","",VLOOKUP(E89,構成員入金済み!$A$1:$Y$1000,3,FALSE))</f>
        <v/>
      </c>
      <c r="I89" s="153"/>
      <c r="J89" s="152" t="str">
        <f>IF(E89="","",VLOOKUP(E89,構成員入金済み!$A$1:$Y$1000,4,FALSE))</f>
        <v/>
      </c>
      <c r="K89" s="154"/>
      <c r="L89" s="152" t="str">
        <f>IF(E89="","",VLOOKUP(E89,構成員入金済み!$A$1:$Y$1000,18,FALSE))</f>
        <v/>
      </c>
      <c r="M89" s="153" t="s">
        <v>3397</v>
      </c>
      <c r="N89" s="532"/>
      <c r="O89" s="534"/>
      <c r="P89" s="538"/>
      <c r="Q89" s="289"/>
      <c r="R89" s="91" t="e">
        <f>IF(ISNA(VLOOKUP(E89,#REF!,10,FALSE)),"",VLOOKUP(E89,#REF!,6,FALSE))</f>
        <v>#REF!</v>
      </c>
      <c r="S89" s="90" t="e">
        <f>IF(ISNA(VLOOKUP(E89,#REF!,16,FALSE)),"",VLOOKUP(E89,#REF!,16,FALSE))</f>
        <v>#REF!</v>
      </c>
      <c r="T89" s="89" t="e">
        <f>IF(ISNA(VLOOKUP(E89,#REF!,5,FALSE)),"",VLOOKUP(E89,#REF!,5,FALSE))</f>
        <v>#REF!</v>
      </c>
      <c r="W89" s="88">
        <f>[3]構成員入金済み!$E$10</f>
        <v>40542</v>
      </c>
      <c r="X89" s="88" t="e">
        <f>IF(ISNA(VLOOKUP(E89,#REF!,7,FALSE)),"",VLOOKUP(E89,#REF!,7,FALSE))</f>
        <v>#REF!</v>
      </c>
      <c r="Y89" s="117" t="e">
        <f t="shared" si="3"/>
        <v>#REF!</v>
      </c>
      <c r="Z89" s="117"/>
      <c r="AC89" s="87"/>
    </row>
    <row r="90" spans="1:29" s="116" customFormat="1" x14ac:dyDescent="0.15">
      <c r="A90" s="289"/>
      <c r="B90" s="525">
        <v>239</v>
      </c>
      <c r="C90" s="140" t="str">
        <f>IF(D90="","",VLOOKUP(D90,団体登録内容!$A$1:$Y$1000,3,FALSE))</f>
        <v/>
      </c>
      <c r="D90" s="140" t="str">
        <f>IF(E90="","",VLOOKUP(E90,構成員入金済み!$A$1:$Y$1000,7,FALSE))</f>
        <v/>
      </c>
      <c r="E90" s="137"/>
      <c r="F90" s="138" t="str">
        <f t="shared" si="4"/>
        <v/>
      </c>
      <c r="G90" s="139" t="s">
        <v>3436</v>
      </c>
      <c r="H90" s="140" t="str">
        <f>IF(E90="","",VLOOKUP(E90,構成員入金済み!$A$1:$Y$1000,3,FALSE))</f>
        <v/>
      </c>
      <c r="I90" s="141"/>
      <c r="J90" s="140" t="str">
        <f>IF(E90="","",VLOOKUP(E90,構成員入金済み!$A$1:$Y$1000,4,FALSE))</f>
        <v/>
      </c>
      <c r="K90" s="142"/>
      <c r="L90" s="140" t="str">
        <f>IF(E90="","",VLOOKUP(E90,構成員入金済み!$A$1:$Y$1000,18,FALSE))</f>
        <v/>
      </c>
      <c r="M90" s="141" t="s">
        <v>3397</v>
      </c>
      <c r="N90" s="531" t="s">
        <v>3397</v>
      </c>
      <c r="O90" s="533" t="s">
        <v>3397</v>
      </c>
      <c r="P90" s="535" t="s">
        <v>3397</v>
      </c>
      <c r="Q90" s="289"/>
      <c r="R90" s="91" t="e">
        <f>IF(ISNA(VLOOKUP(E90,#REF!,10,FALSE)),"",VLOOKUP(E90,#REF!,6,FALSE))</f>
        <v>#REF!</v>
      </c>
      <c r="S90" s="90" t="e">
        <f>IF(ISNA(VLOOKUP(E90,#REF!,16,FALSE)),"",VLOOKUP(E90,#REF!,16,FALSE))</f>
        <v>#REF!</v>
      </c>
      <c r="T90" s="89" t="e">
        <f>IF(ISNA(VLOOKUP(E90,#REF!,5,FALSE)),"",VLOOKUP(E90,#REF!,5,FALSE))</f>
        <v>#REF!</v>
      </c>
      <c r="W90" s="88">
        <f>[3]構成員入金済み!$E$10</f>
        <v>40542</v>
      </c>
      <c r="X90" s="88" t="e">
        <f>IF(ISNA(VLOOKUP(E90,#REF!,7,FALSE)),"",VLOOKUP(E90,#REF!,7,FALSE))</f>
        <v>#REF!</v>
      </c>
      <c r="Y90" s="117" t="e">
        <f t="shared" si="3"/>
        <v>#REF!</v>
      </c>
      <c r="Z90" s="117"/>
      <c r="AC90" s="87"/>
    </row>
    <row r="91" spans="1:29" s="116" customFormat="1" ht="18" thickBot="1" x14ac:dyDescent="0.2">
      <c r="A91" s="289"/>
      <c r="B91" s="526"/>
      <c r="C91" s="146" t="str">
        <f>IF(D91="","",VLOOKUP(D91,団体登録内容!$A$1:$Y$1000,3,FALSE))</f>
        <v/>
      </c>
      <c r="D91" s="146" t="str">
        <f>IF(E91="","",VLOOKUP(E91,構成員入金済み!$A$1:$Y$1000,7,FALSE))</f>
        <v/>
      </c>
      <c r="E91" s="143"/>
      <c r="F91" s="144" t="str">
        <f t="shared" si="4"/>
        <v/>
      </c>
      <c r="G91" s="145" t="s">
        <v>3437</v>
      </c>
      <c r="H91" s="146" t="str">
        <f>IF(E91="","",VLOOKUP(E91,構成員入金済み!$A$1:$Y$1000,3,FALSE))</f>
        <v/>
      </c>
      <c r="I91" s="147"/>
      <c r="J91" s="146" t="str">
        <f>IF(E91="","",VLOOKUP(E91,構成員入金済み!$A$1:$Y$1000,4,FALSE))</f>
        <v/>
      </c>
      <c r="K91" s="148"/>
      <c r="L91" s="146" t="str">
        <f>IF(E91="","",VLOOKUP(E91,構成員入金済み!$A$1:$Y$1000,18,FALSE))</f>
        <v/>
      </c>
      <c r="M91" s="147" t="s">
        <v>3397</v>
      </c>
      <c r="N91" s="532"/>
      <c r="O91" s="534"/>
      <c r="P91" s="536"/>
      <c r="Q91" s="289"/>
      <c r="R91" s="91" t="e">
        <f>IF(ISNA(VLOOKUP(E91,#REF!,10,FALSE)),"",VLOOKUP(E91,#REF!,6,FALSE))</f>
        <v>#REF!</v>
      </c>
      <c r="S91" s="90" t="e">
        <f>IF(ISNA(VLOOKUP(E91,#REF!,16,FALSE)),"",VLOOKUP(E91,#REF!,16,FALSE))</f>
        <v>#REF!</v>
      </c>
      <c r="T91" s="89" t="e">
        <f>IF(ISNA(VLOOKUP(E91,#REF!,5,FALSE)),"",VLOOKUP(E91,#REF!,5,FALSE))</f>
        <v>#REF!</v>
      </c>
      <c r="W91" s="88">
        <f>[3]構成員入金済み!$E$10</f>
        <v>40542</v>
      </c>
      <c r="X91" s="88" t="e">
        <f>IF(ISNA(VLOOKUP(E91,#REF!,7,FALSE)),"",VLOOKUP(E91,#REF!,7,FALSE))</f>
        <v>#REF!</v>
      </c>
      <c r="Y91" s="117" t="e">
        <f t="shared" si="3"/>
        <v>#REF!</v>
      </c>
      <c r="Z91" s="117"/>
      <c r="AC91" s="87"/>
    </row>
    <row r="92" spans="1:29" s="116" customFormat="1" x14ac:dyDescent="0.15">
      <c r="A92" s="289"/>
      <c r="B92" s="527">
        <v>240</v>
      </c>
      <c r="C92" s="131" t="str">
        <f>IF(D92="","",VLOOKUP(D92,団体登録内容!$A$1:$Y$1000,3,FALSE))</f>
        <v/>
      </c>
      <c r="D92" s="131" t="str">
        <f>IF(E92="","",VLOOKUP(E92,構成員入金済み!$A$1:$Y$1000,7,FALSE))</f>
        <v/>
      </c>
      <c r="E92" s="130"/>
      <c r="F92" s="132" t="str">
        <f t="shared" si="4"/>
        <v/>
      </c>
      <c r="G92" s="133" t="s">
        <v>3436</v>
      </c>
      <c r="H92" s="134" t="str">
        <f>IF(E92="","",VLOOKUP(E92,構成員入金済み!$A$1:$Y$1000,3,FALSE))</f>
        <v/>
      </c>
      <c r="I92" s="135"/>
      <c r="J92" s="134" t="str">
        <f>IF(E92="","",VLOOKUP(E92,構成員入金済み!$A$1:$Y$1000,4,FALSE))</f>
        <v/>
      </c>
      <c r="K92" s="136"/>
      <c r="L92" s="134" t="str">
        <f>IF(E92="","",VLOOKUP(E92,構成員入金済み!$A$1:$Y$1000,18,FALSE))</f>
        <v/>
      </c>
      <c r="M92" s="135" t="s">
        <v>3397</v>
      </c>
      <c r="N92" s="531" t="s">
        <v>3397</v>
      </c>
      <c r="O92" s="533" t="s">
        <v>3397</v>
      </c>
      <c r="P92" s="537" t="s">
        <v>3397</v>
      </c>
      <c r="Q92" s="289"/>
      <c r="R92" s="91" t="e">
        <f>IF(ISNA(VLOOKUP(E92,#REF!,10,FALSE)),"",VLOOKUP(E92,#REF!,6,FALSE))</f>
        <v>#REF!</v>
      </c>
      <c r="S92" s="90" t="e">
        <f>IF(ISNA(VLOOKUP(E92,#REF!,16,FALSE)),"",VLOOKUP(E92,#REF!,16,FALSE))</f>
        <v>#REF!</v>
      </c>
      <c r="T92" s="89" t="e">
        <f>IF(ISNA(VLOOKUP(E92,#REF!,5,FALSE)),"",VLOOKUP(E92,#REF!,5,FALSE))</f>
        <v>#REF!</v>
      </c>
      <c r="W92" s="88">
        <f>[3]構成員入金済み!$E$10</f>
        <v>40542</v>
      </c>
      <c r="X92" s="88" t="e">
        <f>IF(ISNA(VLOOKUP(E92,#REF!,7,FALSE)),"",VLOOKUP(E92,#REF!,7,FALSE))</f>
        <v>#REF!</v>
      </c>
      <c r="Y92" s="117" t="e">
        <f t="shared" si="3"/>
        <v>#REF!</v>
      </c>
      <c r="Z92" s="117"/>
      <c r="AC92" s="87"/>
    </row>
    <row r="93" spans="1:29" s="116" customFormat="1" ht="18" thickBot="1" x14ac:dyDescent="0.2">
      <c r="A93" s="289"/>
      <c r="B93" s="527"/>
      <c r="C93" s="149" t="str">
        <f>IF(D93="","",VLOOKUP(D93,団体登録内容!$A$1:$Y$1000,3,FALSE))</f>
        <v/>
      </c>
      <c r="D93" s="149" t="str">
        <f>IF(E93="","",VLOOKUP(E93,構成員入金済み!$A$1:$Y$1000,7,FALSE))</f>
        <v/>
      </c>
      <c r="E93" s="129"/>
      <c r="F93" s="150" t="str">
        <f t="shared" si="4"/>
        <v/>
      </c>
      <c r="G93" s="151" t="s">
        <v>3437</v>
      </c>
      <c r="H93" s="152" t="str">
        <f>IF(E93="","",VLOOKUP(E93,構成員入金済み!$A$1:$Y$1000,3,FALSE))</f>
        <v/>
      </c>
      <c r="I93" s="153"/>
      <c r="J93" s="152" t="str">
        <f>IF(E93="","",VLOOKUP(E93,構成員入金済み!$A$1:$Y$1000,4,FALSE))</f>
        <v/>
      </c>
      <c r="K93" s="154"/>
      <c r="L93" s="152" t="str">
        <f>IF(E93="","",VLOOKUP(E93,構成員入金済み!$A$1:$Y$1000,18,FALSE))</f>
        <v/>
      </c>
      <c r="M93" s="153" t="s">
        <v>3397</v>
      </c>
      <c r="N93" s="532"/>
      <c r="O93" s="534"/>
      <c r="P93" s="538"/>
      <c r="Q93" s="289"/>
      <c r="R93" s="91" t="e">
        <f>IF(ISNA(VLOOKUP(E93,#REF!,10,FALSE)),"",VLOOKUP(E93,#REF!,6,FALSE))</f>
        <v>#REF!</v>
      </c>
      <c r="S93" s="90" t="e">
        <f>IF(ISNA(VLOOKUP(E93,#REF!,16,FALSE)),"",VLOOKUP(E93,#REF!,16,FALSE))</f>
        <v>#REF!</v>
      </c>
      <c r="T93" s="89" t="e">
        <f>IF(ISNA(VLOOKUP(E93,#REF!,5,FALSE)),"",VLOOKUP(E93,#REF!,5,FALSE))</f>
        <v>#REF!</v>
      </c>
      <c r="W93" s="88">
        <f>[3]構成員入金済み!$E$10</f>
        <v>40542</v>
      </c>
      <c r="X93" s="88" t="e">
        <f>IF(ISNA(VLOOKUP(E93,#REF!,7,FALSE)),"",VLOOKUP(E93,#REF!,7,FALSE))</f>
        <v>#REF!</v>
      </c>
      <c r="Y93" s="117" t="e">
        <f t="shared" si="3"/>
        <v>#REF!</v>
      </c>
      <c r="Z93" s="117"/>
      <c r="AC93" s="87"/>
    </row>
    <row r="94" spans="1:29" s="116" customFormat="1" x14ac:dyDescent="0.15">
      <c r="A94" s="289"/>
      <c r="B94" s="525">
        <v>241</v>
      </c>
      <c r="C94" s="140" t="str">
        <f>IF(D94="","",VLOOKUP(D94,団体登録内容!$A$1:$Y$1000,3,FALSE))</f>
        <v/>
      </c>
      <c r="D94" s="140" t="str">
        <f>IF(E94="","",VLOOKUP(E94,構成員入金済み!$A$1:$Y$1000,7,FALSE))</f>
        <v/>
      </c>
      <c r="E94" s="137"/>
      <c r="F94" s="138" t="str">
        <f t="shared" si="4"/>
        <v/>
      </c>
      <c r="G94" s="139" t="s">
        <v>3436</v>
      </c>
      <c r="H94" s="140" t="str">
        <f>IF(E94="","",VLOOKUP(E94,構成員入金済み!$A$1:$Y$1000,3,FALSE))</f>
        <v/>
      </c>
      <c r="I94" s="141"/>
      <c r="J94" s="140" t="str">
        <f>IF(E94="","",VLOOKUP(E94,構成員入金済み!$A$1:$Y$1000,4,FALSE))</f>
        <v/>
      </c>
      <c r="K94" s="142"/>
      <c r="L94" s="140" t="str">
        <f>IF(E94="","",VLOOKUP(E94,構成員入金済み!$A$1:$Y$1000,18,FALSE))</f>
        <v/>
      </c>
      <c r="M94" s="141" t="s">
        <v>3397</v>
      </c>
      <c r="N94" s="531" t="s">
        <v>3397</v>
      </c>
      <c r="O94" s="533" t="s">
        <v>3397</v>
      </c>
      <c r="P94" s="535" t="s">
        <v>3397</v>
      </c>
      <c r="Q94" s="289"/>
      <c r="R94" s="91" t="e">
        <f>IF(ISNA(VLOOKUP(E94,#REF!,10,FALSE)),"",VLOOKUP(E94,#REF!,6,FALSE))</f>
        <v>#REF!</v>
      </c>
      <c r="S94" s="90" t="e">
        <f>IF(ISNA(VLOOKUP(E94,#REF!,16,FALSE)),"",VLOOKUP(E94,#REF!,16,FALSE))</f>
        <v>#REF!</v>
      </c>
      <c r="T94" s="89" t="e">
        <f>IF(ISNA(VLOOKUP(E94,#REF!,5,FALSE)),"",VLOOKUP(E94,#REF!,5,FALSE))</f>
        <v>#REF!</v>
      </c>
      <c r="W94" s="88">
        <f>[3]構成員入金済み!$E$10</f>
        <v>40542</v>
      </c>
      <c r="X94" s="88" t="e">
        <f>IF(ISNA(VLOOKUP(E94,#REF!,7,FALSE)),"",VLOOKUP(E94,#REF!,7,FALSE))</f>
        <v>#REF!</v>
      </c>
      <c r="Y94" s="117" t="e">
        <f t="shared" si="3"/>
        <v>#REF!</v>
      </c>
      <c r="Z94" s="117"/>
      <c r="AC94" s="87"/>
    </row>
    <row r="95" spans="1:29" s="116" customFormat="1" ht="18" thickBot="1" x14ac:dyDescent="0.2">
      <c r="A95" s="289"/>
      <c r="B95" s="526"/>
      <c r="C95" s="146" t="str">
        <f>IF(D95="","",VLOOKUP(D95,団体登録内容!$A$1:$Y$1000,3,FALSE))</f>
        <v/>
      </c>
      <c r="D95" s="146" t="str">
        <f>IF(E95="","",VLOOKUP(E95,構成員入金済み!$A$1:$Y$1000,7,FALSE))</f>
        <v/>
      </c>
      <c r="E95" s="143"/>
      <c r="F95" s="144" t="str">
        <f t="shared" si="4"/>
        <v/>
      </c>
      <c r="G95" s="145" t="s">
        <v>3437</v>
      </c>
      <c r="H95" s="146" t="str">
        <f>IF(E95="","",VLOOKUP(E95,構成員入金済み!$A$1:$Y$1000,3,FALSE))</f>
        <v/>
      </c>
      <c r="I95" s="147"/>
      <c r="J95" s="146" t="str">
        <f>IF(E95="","",VLOOKUP(E95,構成員入金済み!$A$1:$Y$1000,4,FALSE))</f>
        <v/>
      </c>
      <c r="K95" s="148"/>
      <c r="L95" s="146" t="str">
        <f>IF(E95="","",VLOOKUP(E95,構成員入金済み!$A$1:$Y$1000,18,FALSE))</f>
        <v/>
      </c>
      <c r="M95" s="147" t="s">
        <v>3397</v>
      </c>
      <c r="N95" s="532"/>
      <c r="O95" s="534"/>
      <c r="P95" s="536"/>
      <c r="Q95" s="289"/>
      <c r="R95" s="91" t="e">
        <f>IF(ISNA(VLOOKUP(E95,#REF!,10,FALSE)),"",VLOOKUP(E95,#REF!,6,FALSE))</f>
        <v>#REF!</v>
      </c>
      <c r="S95" s="90" t="e">
        <f>IF(ISNA(VLOOKUP(E95,#REF!,16,FALSE)),"",VLOOKUP(E95,#REF!,16,FALSE))</f>
        <v>#REF!</v>
      </c>
      <c r="T95" s="89" t="e">
        <f>IF(ISNA(VLOOKUP(E95,#REF!,5,FALSE)),"",VLOOKUP(E95,#REF!,5,FALSE))</f>
        <v>#REF!</v>
      </c>
      <c r="W95" s="88">
        <f>[3]構成員入金済み!$E$10</f>
        <v>40542</v>
      </c>
      <c r="X95" s="88" t="e">
        <f>IF(ISNA(VLOOKUP(E95,#REF!,7,FALSE)),"",VLOOKUP(E95,#REF!,7,FALSE))</f>
        <v>#REF!</v>
      </c>
      <c r="Y95" s="117" t="e">
        <f t="shared" si="3"/>
        <v>#REF!</v>
      </c>
      <c r="Z95" s="117"/>
      <c r="AC95" s="87"/>
    </row>
    <row r="96" spans="1:29" s="116" customFormat="1" x14ac:dyDescent="0.15">
      <c r="A96" s="289"/>
      <c r="B96" s="527">
        <v>242</v>
      </c>
      <c r="C96" s="131" t="str">
        <f>IF(D96="","",VLOOKUP(D96,団体登録内容!$A$1:$Y$1000,3,FALSE))</f>
        <v/>
      </c>
      <c r="D96" s="131" t="str">
        <f>IF(E96="","",VLOOKUP(E96,構成員入金済み!$A$1:$Y$1000,7,FALSE))</f>
        <v/>
      </c>
      <c r="E96" s="130"/>
      <c r="F96" s="132" t="str">
        <f t="shared" si="4"/>
        <v/>
      </c>
      <c r="G96" s="133" t="s">
        <v>3436</v>
      </c>
      <c r="H96" s="134" t="str">
        <f>IF(E96="","",VLOOKUP(E96,構成員入金済み!$A$1:$Y$1000,3,FALSE))</f>
        <v/>
      </c>
      <c r="I96" s="135"/>
      <c r="J96" s="134" t="str">
        <f>IF(E96="","",VLOOKUP(E96,構成員入金済み!$A$1:$Y$1000,4,FALSE))</f>
        <v/>
      </c>
      <c r="K96" s="136"/>
      <c r="L96" s="134" t="str">
        <f>IF(E96="","",VLOOKUP(E96,構成員入金済み!$A$1:$Y$1000,18,FALSE))</f>
        <v/>
      </c>
      <c r="M96" s="135" t="s">
        <v>3397</v>
      </c>
      <c r="N96" s="531" t="s">
        <v>3397</v>
      </c>
      <c r="O96" s="533" t="s">
        <v>3397</v>
      </c>
      <c r="P96" s="537" t="s">
        <v>3397</v>
      </c>
      <c r="Q96" s="289"/>
      <c r="R96" s="91" t="e">
        <f>IF(ISNA(VLOOKUP(E96,#REF!,10,FALSE)),"",VLOOKUP(E96,#REF!,6,FALSE))</f>
        <v>#REF!</v>
      </c>
      <c r="S96" s="90" t="e">
        <f>IF(ISNA(VLOOKUP(E96,#REF!,16,FALSE)),"",VLOOKUP(E96,#REF!,16,FALSE))</f>
        <v>#REF!</v>
      </c>
      <c r="T96" s="89" t="e">
        <f>IF(ISNA(VLOOKUP(E96,#REF!,5,FALSE)),"",VLOOKUP(E96,#REF!,5,FALSE))</f>
        <v>#REF!</v>
      </c>
      <c r="W96" s="88">
        <f>[3]構成員入金済み!$E$10</f>
        <v>40542</v>
      </c>
      <c r="X96" s="88" t="e">
        <f>IF(ISNA(VLOOKUP(E96,#REF!,7,FALSE)),"",VLOOKUP(E96,#REF!,7,FALSE))</f>
        <v>#REF!</v>
      </c>
      <c r="Y96" s="117" t="e">
        <f t="shared" si="3"/>
        <v>#REF!</v>
      </c>
      <c r="Z96" s="117"/>
      <c r="AC96" s="87"/>
    </row>
    <row r="97" spans="1:29" s="116" customFormat="1" ht="18" thickBot="1" x14ac:dyDescent="0.2">
      <c r="A97" s="289"/>
      <c r="B97" s="527"/>
      <c r="C97" s="149" t="str">
        <f>IF(D97="","",VLOOKUP(D97,団体登録内容!$A$1:$Y$1000,3,FALSE))</f>
        <v/>
      </c>
      <c r="D97" s="149" t="str">
        <f>IF(E97="","",VLOOKUP(E97,構成員入金済み!$A$1:$Y$1000,7,FALSE))</f>
        <v/>
      </c>
      <c r="E97" s="129"/>
      <c r="F97" s="150" t="str">
        <f t="shared" si="4"/>
        <v/>
      </c>
      <c r="G97" s="151" t="s">
        <v>3437</v>
      </c>
      <c r="H97" s="152" t="str">
        <f>IF(E97="","",VLOOKUP(E97,構成員入金済み!$A$1:$Y$1000,3,FALSE))</f>
        <v/>
      </c>
      <c r="I97" s="153"/>
      <c r="J97" s="152" t="str">
        <f>IF(E97="","",VLOOKUP(E97,構成員入金済み!$A$1:$Y$1000,4,FALSE))</f>
        <v/>
      </c>
      <c r="K97" s="154"/>
      <c r="L97" s="152" t="str">
        <f>IF(E97="","",VLOOKUP(E97,構成員入金済み!$A$1:$Y$1000,18,FALSE))</f>
        <v/>
      </c>
      <c r="M97" s="153" t="s">
        <v>3397</v>
      </c>
      <c r="N97" s="532"/>
      <c r="O97" s="534"/>
      <c r="P97" s="538"/>
      <c r="Q97" s="289"/>
      <c r="R97" s="91" t="e">
        <f>IF(ISNA(VLOOKUP(E97,#REF!,10,FALSE)),"",VLOOKUP(E97,#REF!,6,FALSE))</f>
        <v>#REF!</v>
      </c>
      <c r="S97" s="90" t="e">
        <f>IF(ISNA(VLOOKUP(E97,#REF!,16,FALSE)),"",VLOOKUP(E97,#REF!,16,FALSE))</f>
        <v>#REF!</v>
      </c>
      <c r="T97" s="89" t="e">
        <f>IF(ISNA(VLOOKUP(E97,#REF!,5,FALSE)),"",VLOOKUP(E97,#REF!,5,FALSE))</f>
        <v>#REF!</v>
      </c>
      <c r="W97" s="88">
        <f>[3]構成員入金済み!$E$10</f>
        <v>40542</v>
      </c>
      <c r="X97" s="88" t="e">
        <f>IF(ISNA(VLOOKUP(E97,#REF!,7,FALSE)),"",VLOOKUP(E97,#REF!,7,FALSE))</f>
        <v>#REF!</v>
      </c>
      <c r="Y97" s="117" t="e">
        <f t="shared" si="3"/>
        <v>#REF!</v>
      </c>
      <c r="Z97" s="117"/>
      <c r="AC97" s="87"/>
    </row>
    <row r="98" spans="1:29" s="116" customFormat="1" x14ac:dyDescent="0.15">
      <c r="A98" s="289"/>
      <c r="B98" s="525">
        <v>243</v>
      </c>
      <c r="C98" s="140" t="str">
        <f>IF(D98="","",VLOOKUP(D98,団体登録内容!$A$1:$Y$1000,3,FALSE))</f>
        <v/>
      </c>
      <c r="D98" s="140" t="str">
        <f>IF(E98="","",VLOOKUP(E98,構成員入金済み!$A$1:$Y$1000,7,FALSE))</f>
        <v/>
      </c>
      <c r="E98" s="137"/>
      <c r="F98" s="138" t="str">
        <f t="shared" si="4"/>
        <v/>
      </c>
      <c r="G98" s="139" t="s">
        <v>3436</v>
      </c>
      <c r="H98" s="140" t="str">
        <f>IF(E98="","",VLOOKUP(E98,構成員入金済み!$A$1:$Y$1000,3,FALSE))</f>
        <v/>
      </c>
      <c r="I98" s="141"/>
      <c r="J98" s="140" t="str">
        <f>IF(E98="","",VLOOKUP(E98,構成員入金済み!$A$1:$Y$1000,4,FALSE))</f>
        <v/>
      </c>
      <c r="K98" s="142"/>
      <c r="L98" s="140" t="str">
        <f>IF(E98="","",VLOOKUP(E98,構成員入金済み!$A$1:$Y$1000,18,FALSE))</f>
        <v/>
      </c>
      <c r="M98" s="141" t="s">
        <v>3397</v>
      </c>
      <c r="N98" s="531" t="s">
        <v>3397</v>
      </c>
      <c r="O98" s="533" t="s">
        <v>3397</v>
      </c>
      <c r="P98" s="535" t="s">
        <v>3397</v>
      </c>
      <c r="Q98" s="289"/>
      <c r="R98" s="91" t="e">
        <f>IF(ISNA(VLOOKUP(E98,#REF!,10,FALSE)),"",VLOOKUP(E98,#REF!,6,FALSE))</f>
        <v>#REF!</v>
      </c>
      <c r="S98" s="90" t="e">
        <f>IF(ISNA(VLOOKUP(E98,#REF!,16,FALSE)),"",VLOOKUP(E98,#REF!,16,FALSE))</f>
        <v>#REF!</v>
      </c>
      <c r="T98" s="89" t="e">
        <f>IF(ISNA(VLOOKUP(E98,#REF!,5,FALSE)),"",VLOOKUP(E98,#REF!,5,FALSE))</f>
        <v>#REF!</v>
      </c>
      <c r="W98" s="88">
        <f>[3]構成員入金済み!$E$10</f>
        <v>40542</v>
      </c>
      <c r="X98" s="88" t="e">
        <f>IF(ISNA(VLOOKUP(E98,#REF!,7,FALSE)),"",VLOOKUP(E98,#REF!,7,FALSE))</f>
        <v>#REF!</v>
      </c>
      <c r="Y98" s="117" t="e">
        <f t="shared" si="3"/>
        <v>#REF!</v>
      </c>
      <c r="Z98" s="117"/>
      <c r="AC98" s="87"/>
    </row>
    <row r="99" spans="1:29" s="116" customFormat="1" ht="18" thickBot="1" x14ac:dyDescent="0.2">
      <c r="A99" s="289"/>
      <c r="B99" s="526"/>
      <c r="C99" s="146" t="str">
        <f>IF(D99="","",VLOOKUP(D99,団体登録内容!$A$1:$Y$1000,3,FALSE))</f>
        <v/>
      </c>
      <c r="D99" s="146" t="str">
        <f>IF(E99="","",VLOOKUP(E99,構成員入金済み!$A$1:$Y$1000,7,FALSE))</f>
        <v/>
      </c>
      <c r="E99" s="143"/>
      <c r="F99" s="144" t="str">
        <f t="shared" si="4"/>
        <v/>
      </c>
      <c r="G99" s="145" t="s">
        <v>3437</v>
      </c>
      <c r="H99" s="146" t="str">
        <f>IF(E99="","",VLOOKUP(E99,構成員入金済み!$A$1:$Y$1000,3,FALSE))</f>
        <v/>
      </c>
      <c r="I99" s="147"/>
      <c r="J99" s="146" t="str">
        <f>IF(E99="","",VLOOKUP(E99,構成員入金済み!$A$1:$Y$1000,4,FALSE))</f>
        <v/>
      </c>
      <c r="K99" s="148"/>
      <c r="L99" s="146" t="str">
        <f>IF(E99="","",VLOOKUP(E99,構成員入金済み!$A$1:$Y$1000,18,FALSE))</f>
        <v/>
      </c>
      <c r="M99" s="147" t="s">
        <v>3397</v>
      </c>
      <c r="N99" s="532"/>
      <c r="O99" s="534"/>
      <c r="P99" s="536"/>
      <c r="Q99" s="289"/>
      <c r="R99" s="91" t="e">
        <f>IF(ISNA(VLOOKUP(E99,#REF!,10,FALSE)),"",VLOOKUP(E99,#REF!,6,FALSE))</f>
        <v>#REF!</v>
      </c>
      <c r="S99" s="90" t="e">
        <f>IF(ISNA(VLOOKUP(E99,#REF!,16,FALSE)),"",VLOOKUP(E99,#REF!,16,FALSE))</f>
        <v>#REF!</v>
      </c>
      <c r="T99" s="89" t="e">
        <f>IF(ISNA(VLOOKUP(E99,#REF!,5,FALSE)),"",VLOOKUP(E99,#REF!,5,FALSE))</f>
        <v>#REF!</v>
      </c>
      <c r="W99" s="88">
        <f>[3]構成員入金済み!$E$10</f>
        <v>40542</v>
      </c>
      <c r="X99" s="88" t="e">
        <f>IF(ISNA(VLOOKUP(E99,#REF!,7,FALSE)),"",VLOOKUP(E99,#REF!,7,FALSE))</f>
        <v>#REF!</v>
      </c>
      <c r="Y99" s="117" t="e">
        <f t="shared" si="3"/>
        <v>#REF!</v>
      </c>
      <c r="Z99" s="117"/>
      <c r="AC99" s="87"/>
    </row>
    <row r="100" spans="1:29" s="116" customFormat="1" x14ac:dyDescent="0.15">
      <c r="A100" s="289"/>
      <c r="B100" s="527">
        <v>244</v>
      </c>
      <c r="C100" s="131" t="str">
        <f>IF(D100="","",VLOOKUP(D100,団体登録内容!$A$1:$Y$1000,3,FALSE))</f>
        <v/>
      </c>
      <c r="D100" s="131" t="str">
        <f>IF(E100="","",VLOOKUP(E100,構成員入金済み!$A$1:$Y$1000,7,FALSE))</f>
        <v/>
      </c>
      <c r="E100" s="130"/>
      <c r="F100" s="132" t="str">
        <f t="shared" si="4"/>
        <v/>
      </c>
      <c r="G100" s="133" t="s">
        <v>3436</v>
      </c>
      <c r="H100" s="134" t="str">
        <f>IF(E100="","",VLOOKUP(E100,構成員入金済み!$A$1:$Y$1000,3,FALSE))</f>
        <v/>
      </c>
      <c r="I100" s="135"/>
      <c r="J100" s="134" t="str">
        <f>IF(E100="","",VLOOKUP(E100,構成員入金済み!$A$1:$Y$1000,4,FALSE))</f>
        <v/>
      </c>
      <c r="K100" s="136"/>
      <c r="L100" s="134" t="str">
        <f>IF(E100="","",VLOOKUP(E100,構成員入金済み!$A$1:$Y$1000,18,FALSE))</f>
        <v/>
      </c>
      <c r="M100" s="135" t="s">
        <v>3397</v>
      </c>
      <c r="N100" s="531" t="s">
        <v>3397</v>
      </c>
      <c r="O100" s="533" t="s">
        <v>3397</v>
      </c>
      <c r="P100" s="537" t="s">
        <v>3397</v>
      </c>
      <c r="Q100" s="289"/>
      <c r="R100" s="91" t="e">
        <f>IF(ISNA(VLOOKUP(E100,#REF!,10,FALSE)),"",VLOOKUP(E100,#REF!,6,FALSE))</f>
        <v>#REF!</v>
      </c>
      <c r="S100" s="90" t="e">
        <f>IF(ISNA(VLOOKUP(E100,#REF!,16,FALSE)),"",VLOOKUP(E100,#REF!,16,FALSE))</f>
        <v>#REF!</v>
      </c>
      <c r="T100" s="89" t="e">
        <f>IF(ISNA(VLOOKUP(E100,#REF!,5,FALSE)),"",VLOOKUP(E100,#REF!,5,FALSE))</f>
        <v>#REF!</v>
      </c>
      <c r="W100" s="88">
        <f>[3]構成員入金済み!$E$10</f>
        <v>40542</v>
      </c>
      <c r="X100" s="88" t="e">
        <f>IF(ISNA(VLOOKUP(E100,#REF!,7,FALSE)),"",VLOOKUP(E100,#REF!,7,FALSE))</f>
        <v>#REF!</v>
      </c>
      <c r="Y100" s="117" t="e">
        <f t="shared" si="3"/>
        <v>#REF!</v>
      </c>
      <c r="Z100" s="117"/>
      <c r="AC100" s="87"/>
    </row>
    <row r="101" spans="1:29" s="116" customFormat="1" ht="18" thickBot="1" x14ac:dyDescent="0.2">
      <c r="A101" s="289"/>
      <c r="B101" s="527"/>
      <c r="C101" s="149" t="str">
        <f>IF(D101="","",VLOOKUP(D101,団体登録内容!$A$1:$Y$1000,3,FALSE))</f>
        <v/>
      </c>
      <c r="D101" s="149" t="str">
        <f>IF(E101="","",VLOOKUP(E101,構成員入金済み!$A$1:$Y$1000,7,FALSE))</f>
        <v/>
      </c>
      <c r="E101" s="129"/>
      <c r="F101" s="150" t="str">
        <f t="shared" si="4"/>
        <v/>
      </c>
      <c r="G101" s="151" t="s">
        <v>3437</v>
      </c>
      <c r="H101" s="152" t="str">
        <f>IF(E101="","",VLOOKUP(E101,構成員入金済み!$A$1:$Y$1000,3,FALSE))</f>
        <v/>
      </c>
      <c r="I101" s="153"/>
      <c r="J101" s="152" t="str">
        <f>IF(E101="","",VLOOKUP(E101,構成員入金済み!$A$1:$Y$1000,4,FALSE))</f>
        <v/>
      </c>
      <c r="K101" s="154"/>
      <c r="L101" s="152" t="str">
        <f>IF(E101="","",VLOOKUP(E101,構成員入金済み!$A$1:$Y$1000,18,FALSE))</f>
        <v/>
      </c>
      <c r="M101" s="153" t="s">
        <v>3397</v>
      </c>
      <c r="N101" s="532"/>
      <c r="O101" s="534"/>
      <c r="P101" s="538"/>
      <c r="Q101" s="289"/>
      <c r="R101" s="91" t="e">
        <f>IF(ISNA(VLOOKUP(E101,#REF!,10,FALSE)),"",VLOOKUP(E101,#REF!,6,FALSE))</f>
        <v>#REF!</v>
      </c>
      <c r="S101" s="90" t="e">
        <f>IF(ISNA(VLOOKUP(E101,#REF!,16,FALSE)),"",VLOOKUP(E101,#REF!,16,FALSE))</f>
        <v>#REF!</v>
      </c>
      <c r="T101" s="89" t="e">
        <f>IF(ISNA(VLOOKUP(E101,#REF!,5,FALSE)),"",VLOOKUP(E101,#REF!,5,FALSE))</f>
        <v>#REF!</v>
      </c>
      <c r="W101" s="88">
        <f>[3]構成員入金済み!$E$10</f>
        <v>40542</v>
      </c>
      <c r="X101" s="88" t="e">
        <f>IF(ISNA(VLOOKUP(E101,#REF!,7,FALSE)),"",VLOOKUP(E101,#REF!,7,FALSE))</f>
        <v>#REF!</v>
      </c>
      <c r="Y101" s="117" t="e">
        <f t="shared" si="3"/>
        <v>#REF!</v>
      </c>
      <c r="Z101" s="117"/>
      <c r="AC101" s="87"/>
    </row>
    <row r="102" spans="1:29" s="116" customFormat="1" x14ac:dyDescent="0.15">
      <c r="A102" s="289"/>
      <c r="B102" s="525">
        <v>245</v>
      </c>
      <c r="C102" s="140" t="str">
        <f>IF(D102="","",VLOOKUP(D102,団体登録内容!$A$1:$Y$1000,3,FALSE))</f>
        <v/>
      </c>
      <c r="D102" s="140" t="str">
        <f>IF(E102="","",VLOOKUP(E102,構成員入金済み!$A$1:$Y$1000,7,FALSE))</f>
        <v/>
      </c>
      <c r="E102" s="137"/>
      <c r="F102" s="138" t="str">
        <f t="shared" si="4"/>
        <v/>
      </c>
      <c r="G102" s="139" t="s">
        <v>3436</v>
      </c>
      <c r="H102" s="140" t="str">
        <f>IF(E102="","",VLOOKUP(E102,構成員入金済み!$A$1:$Y$1000,3,FALSE))</f>
        <v/>
      </c>
      <c r="I102" s="141"/>
      <c r="J102" s="140" t="str">
        <f>IF(E102="","",VLOOKUP(E102,構成員入金済み!$A$1:$Y$1000,4,FALSE))</f>
        <v/>
      </c>
      <c r="K102" s="142"/>
      <c r="L102" s="140" t="str">
        <f>IF(E102="","",VLOOKUP(E102,構成員入金済み!$A$1:$Y$1000,18,FALSE))</f>
        <v/>
      </c>
      <c r="M102" s="141" t="s">
        <v>3397</v>
      </c>
      <c r="N102" s="531" t="s">
        <v>3397</v>
      </c>
      <c r="O102" s="533" t="s">
        <v>3397</v>
      </c>
      <c r="P102" s="535" t="s">
        <v>3397</v>
      </c>
      <c r="Q102" s="289"/>
      <c r="R102" s="91" t="e">
        <f>IF(ISNA(VLOOKUP(E102,#REF!,10,FALSE)),"",VLOOKUP(E102,#REF!,6,FALSE))</f>
        <v>#REF!</v>
      </c>
      <c r="S102" s="90" t="e">
        <f>IF(ISNA(VLOOKUP(E102,#REF!,16,FALSE)),"",VLOOKUP(E102,#REF!,16,FALSE))</f>
        <v>#REF!</v>
      </c>
      <c r="T102" s="89" t="e">
        <f>IF(ISNA(VLOOKUP(E102,#REF!,5,FALSE)),"",VLOOKUP(E102,#REF!,5,FALSE))</f>
        <v>#REF!</v>
      </c>
      <c r="W102" s="88">
        <f>[3]構成員入金済み!$E$10</f>
        <v>40542</v>
      </c>
      <c r="X102" s="88" t="e">
        <f>IF(ISNA(VLOOKUP(E102,#REF!,7,FALSE)),"",VLOOKUP(E102,#REF!,7,FALSE))</f>
        <v>#REF!</v>
      </c>
      <c r="Y102" s="117" t="e">
        <f t="shared" si="3"/>
        <v>#REF!</v>
      </c>
      <c r="Z102" s="117"/>
      <c r="AC102" s="87"/>
    </row>
    <row r="103" spans="1:29" s="116" customFormat="1" ht="18" thickBot="1" x14ac:dyDescent="0.2">
      <c r="A103" s="289"/>
      <c r="B103" s="526"/>
      <c r="C103" s="146" t="str">
        <f>IF(D103="","",VLOOKUP(D103,団体登録内容!$A$1:$Y$1000,3,FALSE))</f>
        <v/>
      </c>
      <c r="D103" s="146" t="str">
        <f>IF(E103="","",VLOOKUP(E103,構成員入金済み!$A$1:$Y$1000,7,FALSE))</f>
        <v/>
      </c>
      <c r="E103" s="143"/>
      <c r="F103" s="144" t="str">
        <f t="shared" si="4"/>
        <v/>
      </c>
      <c r="G103" s="145" t="s">
        <v>3437</v>
      </c>
      <c r="H103" s="146" t="str">
        <f>IF(E103="","",VLOOKUP(E103,構成員入金済み!$A$1:$Y$1000,3,FALSE))</f>
        <v/>
      </c>
      <c r="I103" s="147"/>
      <c r="J103" s="146" t="str">
        <f>IF(E103="","",VLOOKUP(E103,構成員入金済み!$A$1:$Y$1000,4,FALSE))</f>
        <v/>
      </c>
      <c r="K103" s="148"/>
      <c r="L103" s="146" t="str">
        <f>IF(E103="","",VLOOKUP(E103,構成員入金済み!$A$1:$Y$1000,18,FALSE))</f>
        <v/>
      </c>
      <c r="M103" s="147" t="s">
        <v>3397</v>
      </c>
      <c r="N103" s="532"/>
      <c r="O103" s="534"/>
      <c r="P103" s="536"/>
      <c r="Q103" s="289"/>
      <c r="R103" s="91" t="e">
        <f>IF(ISNA(VLOOKUP(E103,#REF!,10,FALSE)),"",VLOOKUP(E103,#REF!,6,FALSE))</f>
        <v>#REF!</v>
      </c>
      <c r="S103" s="90" t="e">
        <f>IF(ISNA(VLOOKUP(E103,#REF!,16,FALSE)),"",VLOOKUP(E103,#REF!,16,FALSE))</f>
        <v>#REF!</v>
      </c>
      <c r="T103" s="89" t="e">
        <f>IF(ISNA(VLOOKUP(E103,#REF!,5,FALSE)),"",VLOOKUP(E103,#REF!,5,FALSE))</f>
        <v>#REF!</v>
      </c>
      <c r="W103" s="88">
        <f>[3]構成員入金済み!$E$10</f>
        <v>40542</v>
      </c>
      <c r="X103" s="88" t="e">
        <f>IF(ISNA(VLOOKUP(E103,#REF!,7,FALSE)),"",VLOOKUP(E103,#REF!,7,FALSE))</f>
        <v>#REF!</v>
      </c>
      <c r="Y103" s="117" t="e">
        <f t="shared" si="3"/>
        <v>#REF!</v>
      </c>
      <c r="Z103" s="117"/>
      <c r="AC103" s="87"/>
    </row>
    <row r="104" spans="1:29" s="116" customFormat="1" x14ac:dyDescent="0.15">
      <c r="A104" s="289"/>
      <c r="B104" s="527">
        <v>246</v>
      </c>
      <c r="C104" s="131" t="str">
        <f>IF(D104="","",VLOOKUP(D104,団体登録内容!$A$1:$Y$1000,3,FALSE))</f>
        <v/>
      </c>
      <c r="D104" s="131" t="str">
        <f>IF(E104="","",VLOOKUP(E104,構成員入金済み!$A$1:$Y$1000,7,FALSE))</f>
        <v/>
      </c>
      <c r="E104" s="130"/>
      <c r="F104" s="132" t="str">
        <f t="shared" si="4"/>
        <v/>
      </c>
      <c r="G104" s="133" t="s">
        <v>3436</v>
      </c>
      <c r="H104" s="134" t="str">
        <f>IF(E104="","",VLOOKUP(E104,構成員入金済み!$A$1:$Y$1000,3,FALSE))</f>
        <v/>
      </c>
      <c r="I104" s="135"/>
      <c r="J104" s="134" t="str">
        <f>IF(E104="","",VLOOKUP(E104,構成員入金済み!$A$1:$Y$1000,4,FALSE))</f>
        <v/>
      </c>
      <c r="K104" s="136"/>
      <c r="L104" s="134" t="str">
        <f>IF(E104="","",VLOOKUP(E104,構成員入金済み!$A$1:$Y$1000,18,FALSE))</f>
        <v/>
      </c>
      <c r="M104" s="135" t="s">
        <v>3397</v>
      </c>
      <c r="N104" s="531" t="s">
        <v>3397</v>
      </c>
      <c r="O104" s="533" t="s">
        <v>3397</v>
      </c>
      <c r="P104" s="537" t="s">
        <v>3397</v>
      </c>
      <c r="Q104" s="289"/>
      <c r="R104" s="91" t="e">
        <f>IF(ISNA(VLOOKUP(E104,#REF!,10,FALSE)),"",VLOOKUP(E104,#REF!,6,FALSE))</f>
        <v>#REF!</v>
      </c>
      <c r="S104" s="90" t="e">
        <f>IF(ISNA(VLOOKUP(E104,#REF!,16,FALSE)),"",VLOOKUP(E104,#REF!,16,FALSE))</f>
        <v>#REF!</v>
      </c>
      <c r="T104" s="89" t="e">
        <f>IF(ISNA(VLOOKUP(E104,#REF!,5,FALSE)),"",VLOOKUP(E104,#REF!,5,FALSE))</f>
        <v>#REF!</v>
      </c>
      <c r="W104" s="88">
        <f>[3]構成員入金済み!$E$10</f>
        <v>40542</v>
      </c>
      <c r="X104" s="88" t="e">
        <f>IF(ISNA(VLOOKUP(E104,#REF!,7,FALSE)),"",VLOOKUP(E104,#REF!,7,FALSE))</f>
        <v>#REF!</v>
      </c>
      <c r="Y104" s="117" t="e">
        <f t="shared" si="3"/>
        <v>#REF!</v>
      </c>
      <c r="Z104" s="117"/>
      <c r="AC104" s="87"/>
    </row>
    <row r="105" spans="1:29" s="116" customFormat="1" ht="18" thickBot="1" x14ac:dyDescent="0.2">
      <c r="A105" s="289"/>
      <c r="B105" s="527"/>
      <c r="C105" s="149" t="str">
        <f>IF(D105="","",VLOOKUP(D105,団体登録内容!$A$1:$Y$1000,3,FALSE))</f>
        <v/>
      </c>
      <c r="D105" s="149" t="str">
        <f>IF(E105="","",VLOOKUP(E105,構成員入金済み!$A$1:$Y$1000,7,FALSE))</f>
        <v/>
      </c>
      <c r="E105" s="129"/>
      <c r="F105" s="150" t="str">
        <f t="shared" si="4"/>
        <v/>
      </c>
      <c r="G105" s="151" t="s">
        <v>3437</v>
      </c>
      <c r="H105" s="152" t="str">
        <f>IF(E105="","",VLOOKUP(E105,構成員入金済み!$A$1:$Y$1000,3,FALSE))</f>
        <v/>
      </c>
      <c r="I105" s="153"/>
      <c r="J105" s="152" t="str">
        <f>IF(E105="","",VLOOKUP(E105,構成員入金済み!$A$1:$Y$1000,4,FALSE))</f>
        <v/>
      </c>
      <c r="K105" s="154"/>
      <c r="L105" s="152" t="str">
        <f>IF(E105="","",VLOOKUP(E105,構成員入金済み!$A$1:$Y$1000,18,FALSE))</f>
        <v/>
      </c>
      <c r="M105" s="153" t="s">
        <v>3397</v>
      </c>
      <c r="N105" s="532"/>
      <c r="O105" s="534"/>
      <c r="P105" s="538"/>
      <c r="Q105" s="289"/>
      <c r="R105" s="91" t="e">
        <f>IF(ISNA(VLOOKUP(E105,#REF!,10,FALSE)),"",VLOOKUP(E105,#REF!,6,FALSE))</f>
        <v>#REF!</v>
      </c>
      <c r="S105" s="90" t="e">
        <f>IF(ISNA(VLOOKUP(E105,#REF!,16,FALSE)),"",VLOOKUP(E105,#REF!,16,FALSE))</f>
        <v>#REF!</v>
      </c>
      <c r="T105" s="89" t="e">
        <f>IF(ISNA(VLOOKUP(E105,#REF!,5,FALSE)),"",VLOOKUP(E105,#REF!,5,FALSE))</f>
        <v>#REF!</v>
      </c>
      <c r="W105" s="88">
        <f>[3]構成員入金済み!$E$10</f>
        <v>40542</v>
      </c>
      <c r="X105" s="88" t="e">
        <f>IF(ISNA(VLOOKUP(E105,#REF!,7,FALSE)),"",VLOOKUP(E105,#REF!,7,FALSE))</f>
        <v>#REF!</v>
      </c>
      <c r="Y105" s="117" t="e">
        <f t="shared" si="3"/>
        <v>#REF!</v>
      </c>
      <c r="Z105" s="117"/>
      <c r="AC105" s="87"/>
    </row>
    <row r="106" spans="1:29" s="116" customFormat="1" x14ac:dyDescent="0.15">
      <c r="A106" s="289"/>
      <c r="B106" s="525">
        <v>247</v>
      </c>
      <c r="C106" s="140" t="str">
        <f>IF(D106="","",VLOOKUP(D106,団体登録内容!$A$1:$Y$1000,3,FALSE))</f>
        <v/>
      </c>
      <c r="D106" s="140" t="str">
        <f>IF(E106="","",VLOOKUP(E106,構成員入金済み!$A$1:$Y$1000,7,FALSE))</f>
        <v/>
      </c>
      <c r="E106" s="137"/>
      <c r="F106" s="138" t="str">
        <f t="shared" si="4"/>
        <v/>
      </c>
      <c r="G106" s="139" t="s">
        <v>3436</v>
      </c>
      <c r="H106" s="140" t="str">
        <f>IF(E106="","",VLOOKUP(E106,構成員入金済み!$A$1:$Y$1000,3,FALSE))</f>
        <v/>
      </c>
      <c r="I106" s="141"/>
      <c r="J106" s="140" t="str">
        <f>IF(E106="","",VLOOKUP(E106,構成員入金済み!$A$1:$Y$1000,4,FALSE))</f>
        <v/>
      </c>
      <c r="K106" s="142"/>
      <c r="L106" s="140" t="str">
        <f>IF(E106="","",VLOOKUP(E106,構成員入金済み!$A$1:$Y$1000,18,FALSE))</f>
        <v/>
      </c>
      <c r="M106" s="141" t="s">
        <v>3397</v>
      </c>
      <c r="N106" s="531" t="s">
        <v>3397</v>
      </c>
      <c r="O106" s="533" t="s">
        <v>3397</v>
      </c>
      <c r="P106" s="535" t="s">
        <v>3397</v>
      </c>
      <c r="Q106" s="289"/>
      <c r="R106" s="91" t="e">
        <f>IF(ISNA(VLOOKUP(E106,#REF!,10,FALSE)),"",VLOOKUP(E106,#REF!,6,FALSE))</f>
        <v>#REF!</v>
      </c>
      <c r="S106" s="90" t="e">
        <f>IF(ISNA(VLOOKUP(E106,#REF!,16,FALSE)),"",VLOOKUP(E106,#REF!,16,FALSE))</f>
        <v>#REF!</v>
      </c>
      <c r="T106" s="89" t="e">
        <f>IF(ISNA(VLOOKUP(E106,#REF!,5,FALSE)),"",VLOOKUP(E106,#REF!,5,FALSE))</f>
        <v>#REF!</v>
      </c>
      <c r="W106" s="88">
        <f>[3]構成員入金済み!$E$10</f>
        <v>40542</v>
      </c>
      <c r="X106" s="88" t="e">
        <f>IF(ISNA(VLOOKUP(E106,#REF!,7,FALSE)),"",VLOOKUP(E106,#REF!,7,FALSE))</f>
        <v>#REF!</v>
      </c>
      <c r="Y106" s="117" t="e">
        <f t="shared" si="3"/>
        <v>#REF!</v>
      </c>
      <c r="Z106" s="117"/>
      <c r="AC106" s="87"/>
    </row>
    <row r="107" spans="1:29" s="116" customFormat="1" ht="18" thickBot="1" x14ac:dyDescent="0.2">
      <c r="A107" s="289"/>
      <c r="B107" s="526"/>
      <c r="C107" s="146" t="str">
        <f>IF(D107="","",VLOOKUP(D107,団体登録内容!$A$1:$Y$1000,3,FALSE))</f>
        <v/>
      </c>
      <c r="D107" s="146" t="str">
        <f>IF(E107="","",VLOOKUP(E107,構成員入金済み!$A$1:$Y$1000,7,FALSE))</f>
        <v/>
      </c>
      <c r="E107" s="143"/>
      <c r="F107" s="144" t="str">
        <f t="shared" si="4"/>
        <v/>
      </c>
      <c r="G107" s="145" t="s">
        <v>3437</v>
      </c>
      <c r="H107" s="146" t="str">
        <f>IF(E107="","",VLOOKUP(E107,構成員入金済み!$A$1:$Y$1000,3,FALSE))</f>
        <v/>
      </c>
      <c r="I107" s="147"/>
      <c r="J107" s="146" t="str">
        <f>IF(E107="","",VLOOKUP(E107,構成員入金済み!$A$1:$Y$1000,4,FALSE))</f>
        <v/>
      </c>
      <c r="K107" s="148"/>
      <c r="L107" s="146" t="str">
        <f>IF(E107="","",VLOOKUP(E107,構成員入金済み!$A$1:$Y$1000,18,FALSE))</f>
        <v/>
      </c>
      <c r="M107" s="147" t="s">
        <v>3397</v>
      </c>
      <c r="N107" s="532"/>
      <c r="O107" s="534"/>
      <c r="P107" s="536"/>
      <c r="Q107" s="289"/>
      <c r="R107" s="91" t="e">
        <f>IF(ISNA(VLOOKUP(E107,#REF!,10,FALSE)),"",VLOOKUP(E107,#REF!,6,FALSE))</f>
        <v>#REF!</v>
      </c>
      <c r="S107" s="90" t="e">
        <f>IF(ISNA(VLOOKUP(E107,#REF!,16,FALSE)),"",VLOOKUP(E107,#REF!,16,FALSE))</f>
        <v>#REF!</v>
      </c>
      <c r="T107" s="89" t="e">
        <f>IF(ISNA(VLOOKUP(E107,#REF!,5,FALSE)),"",VLOOKUP(E107,#REF!,5,FALSE))</f>
        <v>#REF!</v>
      </c>
      <c r="W107" s="88">
        <f>[3]構成員入金済み!$E$10</f>
        <v>40542</v>
      </c>
      <c r="X107" s="88" t="e">
        <f>IF(ISNA(VLOOKUP(E107,#REF!,7,FALSE)),"",VLOOKUP(E107,#REF!,7,FALSE))</f>
        <v>#REF!</v>
      </c>
      <c r="Y107" s="117" t="e">
        <f t="shared" si="3"/>
        <v>#REF!</v>
      </c>
      <c r="Z107" s="117"/>
      <c r="AC107" s="87"/>
    </row>
    <row r="108" spans="1:29" s="116" customFormat="1" x14ac:dyDescent="0.15">
      <c r="A108" s="289"/>
      <c r="B108" s="527">
        <v>248</v>
      </c>
      <c r="C108" s="131" t="str">
        <f>IF(D108="","",VLOOKUP(D108,団体登録内容!$A$1:$Y$1000,3,FALSE))</f>
        <v/>
      </c>
      <c r="D108" s="131" t="str">
        <f>IF(E108="","",VLOOKUP(E108,構成員入金済み!$A$1:$Y$1000,7,FALSE))</f>
        <v/>
      </c>
      <c r="E108" s="130"/>
      <c r="F108" s="132" t="str">
        <f t="shared" si="4"/>
        <v/>
      </c>
      <c r="G108" s="133" t="s">
        <v>3436</v>
      </c>
      <c r="H108" s="134" t="str">
        <f>IF(E108="","",VLOOKUP(E108,構成員入金済み!$A$1:$Y$1000,3,FALSE))</f>
        <v/>
      </c>
      <c r="I108" s="135"/>
      <c r="J108" s="134" t="str">
        <f>IF(E108="","",VLOOKUP(E108,構成員入金済み!$A$1:$Y$1000,4,FALSE))</f>
        <v/>
      </c>
      <c r="K108" s="136"/>
      <c r="L108" s="134" t="str">
        <f>IF(E108="","",VLOOKUP(E108,構成員入金済み!$A$1:$Y$1000,18,FALSE))</f>
        <v/>
      </c>
      <c r="M108" s="135" t="s">
        <v>3397</v>
      </c>
      <c r="N108" s="531" t="s">
        <v>3397</v>
      </c>
      <c r="O108" s="533" t="s">
        <v>3397</v>
      </c>
      <c r="P108" s="537" t="s">
        <v>3397</v>
      </c>
      <c r="Q108" s="289"/>
      <c r="R108" s="91" t="e">
        <f>IF(ISNA(VLOOKUP(E108,#REF!,10,FALSE)),"",VLOOKUP(E108,#REF!,6,FALSE))</f>
        <v>#REF!</v>
      </c>
      <c r="S108" s="90" t="e">
        <f>IF(ISNA(VLOOKUP(E108,#REF!,16,FALSE)),"",VLOOKUP(E108,#REF!,16,FALSE))</f>
        <v>#REF!</v>
      </c>
      <c r="T108" s="89" t="e">
        <f>IF(ISNA(VLOOKUP(E108,#REF!,5,FALSE)),"",VLOOKUP(E108,#REF!,5,FALSE))</f>
        <v>#REF!</v>
      </c>
      <c r="W108" s="88">
        <f>[3]構成員入金済み!$E$10</f>
        <v>40542</v>
      </c>
      <c r="X108" s="88" t="e">
        <f>IF(ISNA(VLOOKUP(E108,#REF!,7,FALSE)),"",VLOOKUP(E108,#REF!,7,FALSE))</f>
        <v>#REF!</v>
      </c>
      <c r="Y108" s="117" t="e">
        <f t="shared" si="3"/>
        <v>#REF!</v>
      </c>
      <c r="Z108" s="117"/>
      <c r="AC108" s="87"/>
    </row>
    <row r="109" spans="1:29" s="116" customFormat="1" ht="18" thickBot="1" x14ac:dyDescent="0.2">
      <c r="A109" s="289"/>
      <c r="B109" s="527"/>
      <c r="C109" s="149" t="str">
        <f>IF(D109="","",VLOOKUP(D109,団体登録内容!$A$1:$Y$1000,3,FALSE))</f>
        <v/>
      </c>
      <c r="D109" s="149" t="str">
        <f>IF(E109="","",VLOOKUP(E109,構成員入金済み!$A$1:$Y$1000,7,FALSE))</f>
        <v/>
      </c>
      <c r="E109" s="129"/>
      <c r="F109" s="150" t="str">
        <f t="shared" si="4"/>
        <v/>
      </c>
      <c r="G109" s="151" t="s">
        <v>3437</v>
      </c>
      <c r="H109" s="152" t="str">
        <f>IF(E109="","",VLOOKUP(E109,構成員入金済み!$A$1:$Y$1000,3,FALSE))</f>
        <v/>
      </c>
      <c r="I109" s="153"/>
      <c r="J109" s="152" t="str">
        <f>IF(E109="","",VLOOKUP(E109,構成員入金済み!$A$1:$Y$1000,4,FALSE))</f>
        <v/>
      </c>
      <c r="K109" s="154"/>
      <c r="L109" s="152" t="str">
        <f>IF(E109="","",VLOOKUP(E109,構成員入金済み!$A$1:$Y$1000,18,FALSE))</f>
        <v/>
      </c>
      <c r="M109" s="153" t="s">
        <v>3397</v>
      </c>
      <c r="N109" s="532"/>
      <c r="O109" s="534"/>
      <c r="P109" s="538"/>
      <c r="Q109" s="289"/>
      <c r="R109" s="91" t="e">
        <f>IF(ISNA(VLOOKUP(E109,#REF!,10,FALSE)),"",VLOOKUP(E109,#REF!,6,FALSE))</f>
        <v>#REF!</v>
      </c>
      <c r="S109" s="90" t="e">
        <f>IF(ISNA(VLOOKUP(E109,#REF!,16,FALSE)),"",VLOOKUP(E109,#REF!,16,FALSE))</f>
        <v>#REF!</v>
      </c>
      <c r="T109" s="89" t="e">
        <f>IF(ISNA(VLOOKUP(E109,#REF!,5,FALSE)),"",VLOOKUP(E109,#REF!,5,FALSE))</f>
        <v>#REF!</v>
      </c>
      <c r="W109" s="88">
        <f>[3]構成員入金済み!$E$10</f>
        <v>40542</v>
      </c>
      <c r="X109" s="88" t="e">
        <f>IF(ISNA(VLOOKUP(E109,#REF!,7,FALSE)),"",VLOOKUP(E109,#REF!,7,FALSE))</f>
        <v>#REF!</v>
      </c>
      <c r="Y109" s="117" t="e">
        <f t="shared" si="3"/>
        <v>#REF!</v>
      </c>
      <c r="Z109" s="117"/>
      <c r="AC109" s="87"/>
    </row>
    <row r="110" spans="1:29" s="116" customFormat="1" x14ac:dyDescent="0.15">
      <c r="A110" s="289"/>
      <c r="B110" s="525">
        <v>249</v>
      </c>
      <c r="C110" s="140" t="str">
        <f>IF(D110="","",VLOOKUP(D110,団体登録内容!$A$1:$Y$1000,3,FALSE))</f>
        <v/>
      </c>
      <c r="D110" s="140" t="str">
        <f>IF(E110="","",VLOOKUP(E110,構成員入金済み!$A$1:$Y$1000,7,FALSE))</f>
        <v/>
      </c>
      <c r="E110" s="137"/>
      <c r="F110" s="138" t="str">
        <f t="shared" si="4"/>
        <v/>
      </c>
      <c r="G110" s="139" t="s">
        <v>3436</v>
      </c>
      <c r="H110" s="140" t="str">
        <f>IF(E110="","",VLOOKUP(E110,構成員入金済み!$A$1:$Y$1000,3,FALSE))</f>
        <v/>
      </c>
      <c r="I110" s="141"/>
      <c r="J110" s="140" t="str">
        <f>IF(E110="","",VLOOKUP(E110,構成員入金済み!$A$1:$Y$1000,4,FALSE))</f>
        <v/>
      </c>
      <c r="K110" s="142"/>
      <c r="L110" s="140" t="str">
        <f>IF(E110="","",VLOOKUP(E110,構成員入金済み!$A$1:$Y$1000,18,FALSE))</f>
        <v/>
      </c>
      <c r="M110" s="141" t="s">
        <v>3397</v>
      </c>
      <c r="N110" s="531" t="s">
        <v>3397</v>
      </c>
      <c r="O110" s="533" t="s">
        <v>3397</v>
      </c>
      <c r="P110" s="535" t="s">
        <v>3397</v>
      </c>
      <c r="Q110" s="289"/>
      <c r="R110" s="91" t="e">
        <f>IF(ISNA(VLOOKUP(E110,#REF!,10,FALSE)),"",VLOOKUP(E110,#REF!,6,FALSE))</f>
        <v>#REF!</v>
      </c>
      <c r="S110" s="90" t="e">
        <f>IF(ISNA(VLOOKUP(E110,#REF!,16,FALSE)),"",VLOOKUP(E110,#REF!,16,FALSE))</f>
        <v>#REF!</v>
      </c>
      <c r="T110" s="89" t="e">
        <f>IF(ISNA(VLOOKUP(E110,#REF!,5,FALSE)),"",VLOOKUP(E110,#REF!,5,FALSE))</f>
        <v>#REF!</v>
      </c>
      <c r="W110" s="88">
        <f>[3]構成員入金済み!$E$10</f>
        <v>40542</v>
      </c>
      <c r="X110" s="88" t="e">
        <f>IF(ISNA(VLOOKUP(E110,#REF!,7,FALSE)),"",VLOOKUP(E110,#REF!,7,FALSE))</f>
        <v>#REF!</v>
      </c>
      <c r="Y110" s="117" t="e">
        <f t="shared" ref="Y110:Y141" si="5">IF(EXACT(W110,X110),"OK","")</f>
        <v>#REF!</v>
      </c>
      <c r="Z110" s="117"/>
      <c r="AC110" s="87"/>
    </row>
    <row r="111" spans="1:29" s="116" customFormat="1" ht="18" thickBot="1" x14ac:dyDescent="0.2">
      <c r="A111" s="289"/>
      <c r="B111" s="526"/>
      <c r="C111" s="146" t="str">
        <f>IF(D111="","",VLOOKUP(D111,団体登録内容!$A$1:$Y$1000,3,FALSE))</f>
        <v/>
      </c>
      <c r="D111" s="146" t="str">
        <f>IF(E111="","",VLOOKUP(E111,構成員入金済み!$A$1:$Y$1000,7,FALSE))</f>
        <v/>
      </c>
      <c r="E111" s="143"/>
      <c r="F111" s="144" t="str">
        <f t="shared" si="4"/>
        <v/>
      </c>
      <c r="G111" s="145" t="s">
        <v>3437</v>
      </c>
      <c r="H111" s="146" t="str">
        <f>IF(E111="","",VLOOKUP(E111,構成員入金済み!$A$1:$Y$1000,3,FALSE))</f>
        <v/>
      </c>
      <c r="I111" s="147"/>
      <c r="J111" s="146" t="str">
        <f>IF(E111="","",VLOOKUP(E111,構成員入金済み!$A$1:$Y$1000,4,FALSE))</f>
        <v/>
      </c>
      <c r="K111" s="148"/>
      <c r="L111" s="146" t="str">
        <f>IF(E111="","",VLOOKUP(E111,構成員入金済み!$A$1:$Y$1000,18,FALSE))</f>
        <v/>
      </c>
      <c r="M111" s="147" t="s">
        <v>3397</v>
      </c>
      <c r="N111" s="532"/>
      <c r="O111" s="534"/>
      <c r="P111" s="536"/>
      <c r="Q111" s="289"/>
      <c r="R111" s="91" t="e">
        <f>IF(ISNA(VLOOKUP(E111,#REF!,10,FALSE)),"",VLOOKUP(E111,#REF!,6,FALSE))</f>
        <v>#REF!</v>
      </c>
      <c r="S111" s="90" t="e">
        <f>IF(ISNA(VLOOKUP(E111,#REF!,16,FALSE)),"",VLOOKUP(E111,#REF!,16,FALSE))</f>
        <v>#REF!</v>
      </c>
      <c r="T111" s="89" t="e">
        <f>IF(ISNA(VLOOKUP(E111,#REF!,5,FALSE)),"",VLOOKUP(E111,#REF!,5,FALSE))</f>
        <v>#REF!</v>
      </c>
      <c r="W111" s="88">
        <f>[3]構成員入金済み!$E$10</f>
        <v>40542</v>
      </c>
      <c r="X111" s="88" t="e">
        <f>IF(ISNA(VLOOKUP(E111,#REF!,7,FALSE)),"",VLOOKUP(E111,#REF!,7,FALSE))</f>
        <v>#REF!</v>
      </c>
      <c r="Y111" s="117" t="e">
        <f t="shared" si="5"/>
        <v>#REF!</v>
      </c>
      <c r="Z111" s="117"/>
      <c r="AC111" s="87"/>
    </row>
    <row r="112" spans="1:29" s="116" customFormat="1" x14ac:dyDescent="0.15">
      <c r="A112" s="289"/>
      <c r="B112" s="527">
        <v>250</v>
      </c>
      <c r="C112" s="131" t="str">
        <f>IF(D112="","",VLOOKUP(D112,団体登録内容!$A$1:$Y$1000,3,FALSE))</f>
        <v/>
      </c>
      <c r="D112" s="131" t="str">
        <f>IF(E112="","",VLOOKUP(E112,構成員入金済み!$A$1:$Y$1000,7,FALSE))</f>
        <v/>
      </c>
      <c r="E112" s="130"/>
      <c r="F112" s="132" t="str">
        <f t="shared" si="4"/>
        <v/>
      </c>
      <c r="G112" s="133" t="s">
        <v>3436</v>
      </c>
      <c r="H112" s="134" t="str">
        <f>IF(E112="","",VLOOKUP(E112,構成員入金済み!$A$1:$Y$1000,3,FALSE))</f>
        <v/>
      </c>
      <c r="I112" s="135"/>
      <c r="J112" s="134" t="str">
        <f>IF(E112="","",VLOOKUP(E112,構成員入金済み!$A$1:$Y$1000,4,FALSE))</f>
        <v/>
      </c>
      <c r="K112" s="136"/>
      <c r="L112" s="134" t="str">
        <f>IF(E112="","",VLOOKUP(E112,構成員入金済み!$A$1:$Y$1000,18,FALSE))</f>
        <v/>
      </c>
      <c r="M112" s="135" t="s">
        <v>3397</v>
      </c>
      <c r="N112" s="531" t="s">
        <v>3397</v>
      </c>
      <c r="O112" s="533" t="s">
        <v>3397</v>
      </c>
      <c r="P112" s="537" t="s">
        <v>3397</v>
      </c>
      <c r="Q112" s="289"/>
      <c r="R112" s="91" t="e">
        <f>IF(ISNA(VLOOKUP(E112,#REF!,10,FALSE)),"",VLOOKUP(E112,#REF!,6,FALSE))</f>
        <v>#REF!</v>
      </c>
      <c r="S112" s="90" t="e">
        <f>IF(ISNA(VLOOKUP(E112,#REF!,16,FALSE)),"",VLOOKUP(E112,#REF!,16,FALSE))</f>
        <v>#REF!</v>
      </c>
      <c r="T112" s="89" t="e">
        <f>IF(ISNA(VLOOKUP(E112,#REF!,5,FALSE)),"",VLOOKUP(E112,#REF!,5,FALSE))</f>
        <v>#REF!</v>
      </c>
      <c r="W112" s="88">
        <f>[3]構成員入金済み!$E$10</f>
        <v>40542</v>
      </c>
      <c r="X112" s="88" t="e">
        <f>IF(ISNA(VLOOKUP(E112,#REF!,7,FALSE)),"",VLOOKUP(E112,#REF!,7,FALSE))</f>
        <v>#REF!</v>
      </c>
      <c r="Y112" s="117" t="e">
        <f t="shared" si="5"/>
        <v>#REF!</v>
      </c>
      <c r="Z112" s="117"/>
      <c r="AC112" s="87"/>
    </row>
    <row r="113" spans="1:29" s="116" customFormat="1" ht="18" thickBot="1" x14ac:dyDescent="0.2">
      <c r="A113" s="289"/>
      <c r="B113" s="527"/>
      <c r="C113" s="149" t="str">
        <f>IF(D113="","",VLOOKUP(D113,団体登録内容!$A$1:$Y$1000,3,FALSE))</f>
        <v/>
      </c>
      <c r="D113" s="149" t="str">
        <f>IF(E113="","",VLOOKUP(E113,構成員入金済み!$A$1:$Y$1000,7,FALSE))</f>
        <v/>
      </c>
      <c r="E113" s="129"/>
      <c r="F113" s="150" t="str">
        <f t="shared" si="4"/>
        <v/>
      </c>
      <c r="G113" s="151" t="s">
        <v>3437</v>
      </c>
      <c r="H113" s="152" t="str">
        <f>IF(E113="","",VLOOKUP(E113,構成員入金済み!$A$1:$Y$1000,3,FALSE))</f>
        <v/>
      </c>
      <c r="I113" s="153"/>
      <c r="J113" s="152" t="str">
        <f>IF(E113="","",VLOOKUP(E113,構成員入金済み!$A$1:$Y$1000,4,FALSE))</f>
        <v/>
      </c>
      <c r="K113" s="154"/>
      <c r="L113" s="152" t="str">
        <f>IF(E113="","",VLOOKUP(E113,構成員入金済み!$A$1:$Y$1000,18,FALSE))</f>
        <v/>
      </c>
      <c r="M113" s="153" t="s">
        <v>3397</v>
      </c>
      <c r="N113" s="532"/>
      <c r="O113" s="534"/>
      <c r="P113" s="538"/>
      <c r="Q113" s="289"/>
      <c r="R113" s="91" t="e">
        <f>IF(ISNA(VLOOKUP(E113,#REF!,10,FALSE)),"",VLOOKUP(E113,#REF!,6,FALSE))</f>
        <v>#REF!</v>
      </c>
      <c r="S113" s="90" t="e">
        <f>IF(ISNA(VLOOKUP(E113,#REF!,16,FALSE)),"",VLOOKUP(E113,#REF!,16,FALSE))</f>
        <v>#REF!</v>
      </c>
      <c r="T113" s="89" t="e">
        <f>IF(ISNA(VLOOKUP(E113,#REF!,5,FALSE)),"",VLOOKUP(E113,#REF!,5,FALSE))</f>
        <v>#REF!</v>
      </c>
      <c r="W113" s="88">
        <f>[3]構成員入金済み!$E$10</f>
        <v>40542</v>
      </c>
      <c r="X113" s="88" t="e">
        <f>IF(ISNA(VLOOKUP(E113,#REF!,7,FALSE)),"",VLOOKUP(E113,#REF!,7,FALSE))</f>
        <v>#REF!</v>
      </c>
      <c r="Y113" s="117" t="e">
        <f t="shared" si="5"/>
        <v>#REF!</v>
      </c>
      <c r="Z113" s="117"/>
      <c r="AC113" s="87"/>
    </row>
    <row r="114" spans="1:29" s="116" customFormat="1" x14ac:dyDescent="0.15">
      <c r="A114" s="289"/>
      <c r="B114" s="525">
        <v>251</v>
      </c>
      <c r="C114" s="140" t="str">
        <f>IF(D114="","",VLOOKUP(D114,団体登録内容!$A$1:$Y$1000,3,FALSE))</f>
        <v/>
      </c>
      <c r="D114" s="140" t="str">
        <f>IF(E114="","",VLOOKUP(E114,構成員入金済み!$A$1:$Y$1000,7,FALSE))</f>
        <v/>
      </c>
      <c r="E114" s="137"/>
      <c r="F114" s="138" t="str">
        <f t="shared" si="4"/>
        <v/>
      </c>
      <c r="G114" s="139" t="s">
        <v>3436</v>
      </c>
      <c r="H114" s="140" t="str">
        <f>IF(E114="","",VLOOKUP(E114,構成員入金済み!$A$1:$Y$1000,3,FALSE))</f>
        <v/>
      </c>
      <c r="I114" s="141"/>
      <c r="J114" s="140" t="str">
        <f>IF(E114="","",VLOOKUP(E114,構成員入金済み!$A$1:$Y$1000,4,FALSE))</f>
        <v/>
      </c>
      <c r="K114" s="142"/>
      <c r="L114" s="140" t="str">
        <f>IF(E114="","",VLOOKUP(E114,構成員入金済み!$A$1:$Y$1000,18,FALSE))</f>
        <v/>
      </c>
      <c r="M114" s="141" t="s">
        <v>3397</v>
      </c>
      <c r="N114" s="531" t="s">
        <v>3397</v>
      </c>
      <c r="O114" s="533" t="s">
        <v>3397</v>
      </c>
      <c r="P114" s="535" t="s">
        <v>3397</v>
      </c>
      <c r="Q114" s="289"/>
      <c r="R114" s="91" t="e">
        <f>IF(ISNA(VLOOKUP(E114,#REF!,10,FALSE)),"",VLOOKUP(E114,#REF!,6,FALSE))</f>
        <v>#REF!</v>
      </c>
      <c r="S114" s="90" t="e">
        <f>IF(ISNA(VLOOKUP(E114,#REF!,16,FALSE)),"",VLOOKUP(E114,#REF!,16,FALSE))</f>
        <v>#REF!</v>
      </c>
      <c r="T114" s="89" t="e">
        <f>IF(ISNA(VLOOKUP(E114,#REF!,5,FALSE)),"",VLOOKUP(E114,#REF!,5,FALSE))</f>
        <v>#REF!</v>
      </c>
      <c r="W114" s="88">
        <f>[3]構成員入金済み!$E$10</f>
        <v>40542</v>
      </c>
      <c r="X114" s="88" t="e">
        <f>IF(ISNA(VLOOKUP(E114,#REF!,7,FALSE)),"",VLOOKUP(E114,#REF!,7,FALSE))</f>
        <v>#REF!</v>
      </c>
      <c r="Y114" s="117" t="e">
        <f t="shared" si="5"/>
        <v>#REF!</v>
      </c>
      <c r="Z114" s="117"/>
      <c r="AC114" s="87"/>
    </row>
    <row r="115" spans="1:29" s="116" customFormat="1" ht="18" thickBot="1" x14ac:dyDescent="0.2">
      <c r="A115" s="289"/>
      <c r="B115" s="526"/>
      <c r="C115" s="146" t="str">
        <f>IF(D115="","",VLOOKUP(D115,団体登録内容!$A$1:$Y$1000,3,FALSE))</f>
        <v/>
      </c>
      <c r="D115" s="146" t="str">
        <f>IF(E115="","",VLOOKUP(E115,構成員入金済み!$A$1:$Y$1000,7,FALSE))</f>
        <v/>
      </c>
      <c r="E115" s="143"/>
      <c r="F115" s="144" t="str">
        <f t="shared" si="4"/>
        <v/>
      </c>
      <c r="G115" s="145" t="s">
        <v>3437</v>
      </c>
      <c r="H115" s="146" t="str">
        <f>IF(E115="","",VLOOKUP(E115,構成員入金済み!$A$1:$Y$1000,3,FALSE))</f>
        <v/>
      </c>
      <c r="I115" s="147"/>
      <c r="J115" s="146" t="str">
        <f>IF(E115="","",VLOOKUP(E115,構成員入金済み!$A$1:$Y$1000,4,FALSE))</f>
        <v/>
      </c>
      <c r="K115" s="148"/>
      <c r="L115" s="146" t="str">
        <f>IF(E115="","",VLOOKUP(E115,構成員入金済み!$A$1:$Y$1000,18,FALSE))</f>
        <v/>
      </c>
      <c r="M115" s="147" t="s">
        <v>3397</v>
      </c>
      <c r="N115" s="532"/>
      <c r="O115" s="534"/>
      <c r="P115" s="536"/>
      <c r="Q115" s="289"/>
      <c r="R115" s="91" t="e">
        <f>IF(ISNA(VLOOKUP(E115,#REF!,10,FALSE)),"",VLOOKUP(E115,#REF!,6,FALSE))</f>
        <v>#REF!</v>
      </c>
      <c r="S115" s="90" t="e">
        <f>IF(ISNA(VLOOKUP(E115,#REF!,16,FALSE)),"",VLOOKUP(E115,#REF!,16,FALSE))</f>
        <v>#REF!</v>
      </c>
      <c r="T115" s="89" t="e">
        <f>IF(ISNA(VLOOKUP(E115,#REF!,5,FALSE)),"",VLOOKUP(E115,#REF!,5,FALSE))</f>
        <v>#REF!</v>
      </c>
      <c r="W115" s="88">
        <f>[3]構成員入金済み!$E$10</f>
        <v>40542</v>
      </c>
      <c r="X115" s="88" t="e">
        <f>IF(ISNA(VLOOKUP(E115,#REF!,7,FALSE)),"",VLOOKUP(E115,#REF!,7,FALSE))</f>
        <v>#REF!</v>
      </c>
      <c r="Y115" s="117" t="e">
        <f t="shared" si="5"/>
        <v>#REF!</v>
      </c>
      <c r="Z115" s="117"/>
      <c r="AC115" s="87"/>
    </row>
    <row r="116" spans="1:29" s="116" customFormat="1" x14ac:dyDescent="0.15">
      <c r="A116" s="289"/>
      <c r="B116" s="527">
        <v>252</v>
      </c>
      <c r="C116" s="131" t="str">
        <f>IF(D116="","",VLOOKUP(D116,団体登録内容!$A$1:$Y$1000,3,FALSE))</f>
        <v/>
      </c>
      <c r="D116" s="131" t="str">
        <f>IF(E116="","",VLOOKUP(E116,構成員入金済み!$A$1:$Y$1000,7,FALSE))</f>
        <v/>
      </c>
      <c r="E116" s="130"/>
      <c r="F116" s="132" t="str">
        <f t="shared" si="4"/>
        <v/>
      </c>
      <c r="G116" s="133" t="s">
        <v>3436</v>
      </c>
      <c r="H116" s="134" t="str">
        <f>IF(E116="","",VLOOKUP(E116,構成員入金済み!$A$1:$Y$1000,3,FALSE))</f>
        <v/>
      </c>
      <c r="I116" s="135"/>
      <c r="J116" s="134" t="str">
        <f>IF(E116="","",VLOOKUP(E116,構成員入金済み!$A$1:$Y$1000,4,FALSE))</f>
        <v/>
      </c>
      <c r="K116" s="136"/>
      <c r="L116" s="134" t="str">
        <f>IF(E116="","",VLOOKUP(E116,構成員入金済み!$A$1:$Y$1000,18,FALSE))</f>
        <v/>
      </c>
      <c r="M116" s="135" t="s">
        <v>3397</v>
      </c>
      <c r="N116" s="531" t="s">
        <v>3397</v>
      </c>
      <c r="O116" s="533" t="s">
        <v>3397</v>
      </c>
      <c r="P116" s="537" t="s">
        <v>3397</v>
      </c>
      <c r="Q116" s="289"/>
      <c r="R116" s="91" t="e">
        <f>IF(ISNA(VLOOKUP(E116,#REF!,10,FALSE)),"",VLOOKUP(E116,#REF!,6,FALSE))</f>
        <v>#REF!</v>
      </c>
      <c r="S116" s="90" t="e">
        <f>IF(ISNA(VLOOKUP(E116,#REF!,16,FALSE)),"",VLOOKUP(E116,#REF!,16,FALSE))</f>
        <v>#REF!</v>
      </c>
      <c r="T116" s="89" t="e">
        <f>IF(ISNA(VLOOKUP(E116,#REF!,5,FALSE)),"",VLOOKUP(E116,#REF!,5,FALSE))</f>
        <v>#REF!</v>
      </c>
      <c r="W116" s="88">
        <f>[3]構成員入金済み!$E$10</f>
        <v>40542</v>
      </c>
      <c r="X116" s="88" t="e">
        <f>IF(ISNA(VLOOKUP(E116,#REF!,7,FALSE)),"",VLOOKUP(E116,#REF!,7,FALSE))</f>
        <v>#REF!</v>
      </c>
      <c r="Y116" s="117" t="e">
        <f t="shared" si="5"/>
        <v>#REF!</v>
      </c>
      <c r="Z116" s="117"/>
      <c r="AC116" s="87"/>
    </row>
    <row r="117" spans="1:29" s="116" customFormat="1" ht="18" thickBot="1" x14ac:dyDescent="0.2">
      <c r="A117" s="289"/>
      <c r="B117" s="527"/>
      <c r="C117" s="149" t="str">
        <f>IF(D117="","",VLOOKUP(D117,団体登録内容!$A$1:$Y$1000,3,FALSE))</f>
        <v/>
      </c>
      <c r="D117" s="149" t="str">
        <f>IF(E117="","",VLOOKUP(E117,構成員入金済み!$A$1:$Y$1000,7,FALSE))</f>
        <v/>
      </c>
      <c r="E117" s="129"/>
      <c r="F117" s="150" t="str">
        <f t="shared" si="4"/>
        <v/>
      </c>
      <c r="G117" s="151" t="s">
        <v>3437</v>
      </c>
      <c r="H117" s="152" t="str">
        <f>IF(E117="","",VLOOKUP(E117,構成員入金済み!$A$1:$Y$1000,3,FALSE))</f>
        <v/>
      </c>
      <c r="I117" s="153"/>
      <c r="J117" s="152" t="str">
        <f>IF(E117="","",VLOOKUP(E117,構成員入金済み!$A$1:$Y$1000,4,FALSE))</f>
        <v/>
      </c>
      <c r="K117" s="154"/>
      <c r="L117" s="152" t="str">
        <f>IF(E117="","",VLOOKUP(E117,構成員入金済み!$A$1:$Y$1000,18,FALSE))</f>
        <v/>
      </c>
      <c r="M117" s="153" t="s">
        <v>3397</v>
      </c>
      <c r="N117" s="532"/>
      <c r="O117" s="534"/>
      <c r="P117" s="538"/>
      <c r="Q117" s="289"/>
      <c r="R117" s="91" t="e">
        <f>IF(ISNA(VLOOKUP(E117,#REF!,10,FALSE)),"",VLOOKUP(E117,#REF!,6,FALSE))</f>
        <v>#REF!</v>
      </c>
      <c r="S117" s="90" t="e">
        <f>IF(ISNA(VLOOKUP(E117,#REF!,16,FALSE)),"",VLOOKUP(E117,#REF!,16,FALSE))</f>
        <v>#REF!</v>
      </c>
      <c r="T117" s="89" t="e">
        <f>IF(ISNA(VLOOKUP(E117,#REF!,5,FALSE)),"",VLOOKUP(E117,#REF!,5,FALSE))</f>
        <v>#REF!</v>
      </c>
      <c r="W117" s="88">
        <f>[3]構成員入金済み!$E$10</f>
        <v>40542</v>
      </c>
      <c r="X117" s="88" t="e">
        <f>IF(ISNA(VLOOKUP(E117,#REF!,7,FALSE)),"",VLOOKUP(E117,#REF!,7,FALSE))</f>
        <v>#REF!</v>
      </c>
      <c r="Y117" s="117" t="e">
        <f t="shared" si="5"/>
        <v>#REF!</v>
      </c>
      <c r="Z117" s="117"/>
      <c r="AC117" s="87"/>
    </row>
    <row r="118" spans="1:29" s="116" customFormat="1" x14ac:dyDescent="0.15">
      <c r="A118" s="289"/>
      <c r="B118" s="525">
        <v>253</v>
      </c>
      <c r="C118" s="140" t="str">
        <f>IF(D118="","",VLOOKUP(D118,団体登録内容!$A$1:$Y$1000,3,FALSE))</f>
        <v/>
      </c>
      <c r="D118" s="140" t="str">
        <f>IF(E118="","",VLOOKUP(E118,構成員入金済み!$A$1:$Y$1000,7,FALSE))</f>
        <v/>
      </c>
      <c r="E118" s="137"/>
      <c r="F118" s="138" t="str">
        <f t="shared" si="4"/>
        <v/>
      </c>
      <c r="G118" s="139" t="s">
        <v>3436</v>
      </c>
      <c r="H118" s="140" t="str">
        <f>IF(E118="","",VLOOKUP(E118,構成員入金済み!$A$1:$Y$1000,3,FALSE))</f>
        <v/>
      </c>
      <c r="I118" s="141"/>
      <c r="J118" s="140" t="str">
        <f>IF(E118="","",VLOOKUP(E118,構成員入金済み!$A$1:$Y$1000,4,FALSE))</f>
        <v/>
      </c>
      <c r="K118" s="142"/>
      <c r="L118" s="140" t="str">
        <f>IF(E118="","",VLOOKUP(E118,構成員入金済み!$A$1:$Y$1000,18,FALSE))</f>
        <v/>
      </c>
      <c r="M118" s="141" t="s">
        <v>3397</v>
      </c>
      <c r="N118" s="531" t="s">
        <v>3397</v>
      </c>
      <c r="O118" s="533" t="s">
        <v>3397</v>
      </c>
      <c r="P118" s="535" t="s">
        <v>3397</v>
      </c>
      <c r="Q118" s="289"/>
      <c r="R118" s="91" t="e">
        <f>IF(ISNA(VLOOKUP(E118,#REF!,10,FALSE)),"",VLOOKUP(E118,#REF!,6,FALSE))</f>
        <v>#REF!</v>
      </c>
      <c r="S118" s="90" t="e">
        <f>IF(ISNA(VLOOKUP(E118,#REF!,16,FALSE)),"",VLOOKUP(E118,#REF!,16,FALSE))</f>
        <v>#REF!</v>
      </c>
      <c r="T118" s="89" t="e">
        <f>IF(ISNA(VLOOKUP(E118,#REF!,5,FALSE)),"",VLOOKUP(E118,#REF!,5,FALSE))</f>
        <v>#REF!</v>
      </c>
      <c r="W118" s="88">
        <f>[3]構成員入金済み!$E$10</f>
        <v>40542</v>
      </c>
      <c r="X118" s="88" t="e">
        <f>IF(ISNA(VLOOKUP(E118,#REF!,7,FALSE)),"",VLOOKUP(E118,#REF!,7,FALSE))</f>
        <v>#REF!</v>
      </c>
      <c r="Y118" s="117" t="e">
        <f t="shared" si="5"/>
        <v>#REF!</v>
      </c>
      <c r="Z118" s="117"/>
      <c r="AC118" s="87"/>
    </row>
    <row r="119" spans="1:29" s="116" customFormat="1" ht="18" thickBot="1" x14ac:dyDescent="0.2">
      <c r="A119" s="289"/>
      <c r="B119" s="526"/>
      <c r="C119" s="146" t="str">
        <f>IF(D119="","",VLOOKUP(D119,団体登録内容!$A$1:$Y$1000,3,FALSE))</f>
        <v/>
      </c>
      <c r="D119" s="146" t="str">
        <f>IF(E119="","",VLOOKUP(E119,構成員入金済み!$A$1:$Y$1000,7,FALSE))</f>
        <v/>
      </c>
      <c r="E119" s="143"/>
      <c r="F119" s="144" t="str">
        <f t="shared" si="4"/>
        <v/>
      </c>
      <c r="G119" s="145" t="s">
        <v>3437</v>
      </c>
      <c r="H119" s="146" t="str">
        <f>IF(E119="","",VLOOKUP(E119,構成員入金済み!$A$1:$Y$1000,3,FALSE))</f>
        <v/>
      </c>
      <c r="I119" s="147"/>
      <c r="J119" s="146" t="str">
        <f>IF(E119="","",VLOOKUP(E119,構成員入金済み!$A$1:$Y$1000,4,FALSE))</f>
        <v/>
      </c>
      <c r="K119" s="148"/>
      <c r="L119" s="146" t="str">
        <f>IF(E119="","",VLOOKUP(E119,構成員入金済み!$A$1:$Y$1000,18,FALSE))</f>
        <v/>
      </c>
      <c r="M119" s="147" t="s">
        <v>3397</v>
      </c>
      <c r="N119" s="532"/>
      <c r="O119" s="534"/>
      <c r="P119" s="536"/>
      <c r="Q119" s="289"/>
      <c r="R119" s="91" t="e">
        <f>IF(ISNA(VLOOKUP(E119,#REF!,10,FALSE)),"",VLOOKUP(E119,#REF!,6,FALSE))</f>
        <v>#REF!</v>
      </c>
      <c r="S119" s="90" t="e">
        <f>IF(ISNA(VLOOKUP(E119,#REF!,16,FALSE)),"",VLOOKUP(E119,#REF!,16,FALSE))</f>
        <v>#REF!</v>
      </c>
      <c r="T119" s="89" t="e">
        <f>IF(ISNA(VLOOKUP(E119,#REF!,5,FALSE)),"",VLOOKUP(E119,#REF!,5,FALSE))</f>
        <v>#REF!</v>
      </c>
      <c r="W119" s="88">
        <f>[3]構成員入金済み!$E$10</f>
        <v>40542</v>
      </c>
      <c r="X119" s="88" t="e">
        <f>IF(ISNA(VLOOKUP(E119,#REF!,7,FALSE)),"",VLOOKUP(E119,#REF!,7,FALSE))</f>
        <v>#REF!</v>
      </c>
      <c r="Y119" s="117" t="e">
        <f t="shared" si="5"/>
        <v>#REF!</v>
      </c>
      <c r="Z119" s="117"/>
      <c r="AC119" s="87"/>
    </row>
    <row r="120" spans="1:29" s="116" customFormat="1" x14ac:dyDescent="0.15">
      <c r="A120" s="289"/>
      <c r="B120" s="527">
        <v>254</v>
      </c>
      <c r="C120" s="131" t="str">
        <f>IF(D120="","",VLOOKUP(D120,団体登録内容!$A$1:$Y$1000,3,FALSE))</f>
        <v/>
      </c>
      <c r="D120" s="131" t="str">
        <f>IF(E120="","",VLOOKUP(E120,構成員入金済み!$A$1:$Y$1000,7,FALSE))</f>
        <v/>
      </c>
      <c r="E120" s="130"/>
      <c r="F120" s="132" t="str">
        <f t="shared" si="4"/>
        <v/>
      </c>
      <c r="G120" s="133" t="s">
        <v>3436</v>
      </c>
      <c r="H120" s="134" t="str">
        <f>IF(E120="","",VLOOKUP(E120,構成員入金済み!$A$1:$Y$1000,3,FALSE))</f>
        <v/>
      </c>
      <c r="I120" s="135"/>
      <c r="J120" s="134" t="str">
        <f>IF(E120="","",VLOOKUP(E120,構成員入金済み!$A$1:$Y$1000,4,FALSE))</f>
        <v/>
      </c>
      <c r="K120" s="136"/>
      <c r="L120" s="134" t="str">
        <f>IF(E120="","",VLOOKUP(E120,構成員入金済み!$A$1:$Y$1000,18,FALSE))</f>
        <v/>
      </c>
      <c r="M120" s="135" t="s">
        <v>3397</v>
      </c>
      <c r="N120" s="531" t="s">
        <v>3397</v>
      </c>
      <c r="O120" s="533" t="s">
        <v>3397</v>
      </c>
      <c r="P120" s="537" t="s">
        <v>3397</v>
      </c>
      <c r="Q120" s="289"/>
      <c r="R120" s="91" t="e">
        <f>IF(ISNA(VLOOKUP(E120,#REF!,10,FALSE)),"",VLOOKUP(E120,#REF!,6,FALSE))</f>
        <v>#REF!</v>
      </c>
      <c r="S120" s="90" t="e">
        <f>IF(ISNA(VLOOKUP(E120,#REF!,16,FALSE)),"",VLOOKUP(E120,#REF!,16,FALSE))</f>
        <v>#REF!</v>
      </c>
      <c r="T120" s="89" t="e">
        <f>IF(ISNA(VLOOKUP(E120,#REF!,5,FALSE)),"",VLOOKUP(E120,#REF!,5,FALSE))</f>
        <v>#REF!</v>
      </c>
      <c r="W120" s="88">
        <f>[3]構成員入金済み!$E$10</f>
        <v>40542</v>
      </c>
      <c r="X120" s="88" t="e">
        <f>IF(ISNA(VLOOKUP(E120,#REF!,7,FALSE)),"",VLOOKUP(E120,#REF!,7,FALSE))</f>
        <v>#REF!</v>
      </c>
      <c r="Y120" s="117" t="e">
        <f t="shared" si="5"/>
        <v>#REF!</v>
      </c>
      <c r="Z120" s="117"/>
      <c r="AC120" s="87"/>
    </row>
    <row r="121" spans="1:29" s="116" customFormat="1" ht="18" thickBot="1" x14ac:dyDescent="0.2">
      <c r="A121" s="289"/>
      <c r="B121" s="527"/>
      <c r="C121" s="149" t="str">
        <f>IF(D121="","",VLOOKUP(D121,団体登録内容!$A$1:$Y$1000,3,FALSE))</f>
        <v/>
      </c>
      <c r="D121" s="149" t="str">
        <f>IF(E121="","",VLOOKUP(E121,構成員入金済み!$A$1:$Y$1000,7,FALSE))</f>
        <v/>
      </c>
      <c r="E121" s="129"/>
      <c r="F121" s="150" t="str">
        <f t="shared" si="4"/>
        <v/>
      </c>
      <c r="G121" s="151" t="s">
        <v>3437</v>
      </c>
      <c r="H121" s="152" t="str">
        <f>IF(E121="","",VLOOKUP(E121,構成員入金済み!$A$1:$Y$1000,3,FALSE))</f>
        <v/>
      </c>
      <c r="I121" s="153"/>
      <c r="J121" s="152" t="str">
        <f>IF(E121="","",VLOOKUP(E121,構成員入金済み!$A$1:$Y$1000,4,FALSE))</f>
        <v/>
      </c>
      <c r="K121" s="154"/>
      <c r="L121" s="152" t="str">
        <f>IF(E121="","",VLOOKUP(E121,構成員入金済み!$A$1:$Y$1000,18,FALSE))</f>
        <v/>
      </c>
      <c r="M121" s="153" t="s">
        <v>3397</v>
      </c>
      <c r="N121" s="532"/>
      <c r="O121" s="534"/>
      <c r="P121" s="538"/>
      <c r="Q121" s="289"/>
      <c r="R121" s="91" t="e">
        <f>IF(ISNA(VLOOKUP(E121,#REF!,10,FALSE)),"",VLOOKUP(E121,#REF!,6,FALSE))</f>
        <v>#REF!</v>
      </c>
      <c r="S121" s="90" t="e">
        <f>IF(ISNA(VLOOKUP(E121,#REF!,16,FALSE)),"",VLOOKUP(E121,#REF!,16,FALSE))</f>
        <v>#REF!</v>
      </c>
      <c r="T121" s="89" t="e">
        <f>IF(ISNA(VLOOKUP(E121,#REF!,5,FALSE)),"",VLOOKUP(E121,#REF!,5,FALSE))</f>
        <v>#REF!</v>
      </c>
      <c r="W121" s="88">
        <f>[3]構成員入金済み!$E$10</f>
        <v>40542</v>
      </c>
      <c r="X121" s="88" t="e">
        <f>IF(ISNA(VLOOKUP(E121,#REF!,7,FALSE)),"",VLOOKUP(E121,#REF!,7,FALSE))</f>
        <v>#REF!</v>
      </c>
      <c r="Y121" s="117" t="e">
        <f t="shared" si="5"/>
        <v>#REF!</v>
      </c>
      <c r="Z121" s="117"/>
      <c r="AC121" s="87"/>
    </row>
    <row r="122" spans="1:29" s="116" customFormat="1" x14ac:dyDescent="0.15">
      <c r="A122" s="289"/>
      <c r="B122" s="525">
        <v>255</v>
      </c>
      <c r="C122" s="140" t="str">
        <f>IF(D122="","",VLOOKUP(D122,団体登録内容!$A$1:$Y$1000,3,FALSE))</f>
        <v/>
      </c>
      <c r="D122" s="140" t="str">
        <f>IF(E122="","",VLOOKUP(E122,構成員入金済み!$A$1:$Y$1000,7,FALSE))</f>
        <v/>
      </c>
      <c r="E122" s="137"/>
      <c r="F122" s="138" t="str">
        <f t="shared" si="4"/>
        <v/>
      </c>
      <c r="G122" s="139" t="s">
        <v>3436</v>
      </c>
      <c r="H122" s="140" t="str">
        <f>IF(E122="","",VLOOKUP(E122,構成員入金済み!$A$1:$Y$1000,3,FALSE))</f>
        <v/>
      </c>
      <c r="I122" s="141"/>
      <c r="J122" s="140" t="str">
        <f>IF(E122="","",VLOOKUP(E122,構成員入金済み!$A$1:$Y$1000,4,FALSE))</f>
        <v/>
      </c>
      <c r="K122" s="142"/>
      <c r="L122" s="140" t="str">
        <f>IF(E122="","",VLOOKUP(E122,構成員入金済み!$A$1:$Y$1000,18,FALSE))</f>
        <v/>
      </c>
      <c r="M122" s="141" t="s">
        <v>3397</v>
      </c>
      <c r="N122" s="531" t="s">
        <v>3397</v>
      </c>
      <c r="O122" s="533" t="s">
        <v>3397</v>
      </c>
      <c r="P122" s="535" t="s">
        <v>3397</v>
      </c>
      <c r="Q122" s="289"/>
      <c r="R122" s="91" t="e">
        <f>IF(ISNA(VLOOKUP(E122,#REF!,10,FALSE)),"",VLOOKUP(E122,#REF!,6,FALSE))</f>
        <v>#REF!</v>
      </c>
      <c r="S122" s="90" t="e">
        <f>IF(ISNA(VLOOKUP(E122,#REF!,16,FALSE)),"",VLOOKUP(E122,#REF!,16,FALSE))</f>
        <v>#REF!</v>
      </c>
      <c r="T122" s="89" t="e">
        <f>IF(ISNA(VLOOKUP(E122,#REF!,5,FALSE)),"",VLOOKUP(E122,#REF!,5,FALSE))</f>
        <v>#REF!</v>
      </c>
      <c r="W122" s="88">
        <f>[3]構成員入金済み!$E$10</f>
        <v>40542</v>
      </c>
      <c r="X122" s="88" t="e">
        <f>IF(ISNA(VLOOKUP(E122,#REF!,7,FALSE)),"",VLOOKUP(E122,#REF!,7,FALSE))</f>
        <v>#REF!</v>
      </c>
      <c r="Y122" s="117" t="e">
        <f t="shared" si="5"/>
        <v>#REF!</v>
      </c>
      <c r="Z122" s="117"/>
      <c r="AC122" s="87"/>
    </row>
    <row r="123" spans="1:29" s="116" customFormat="1" ht="18" thickBot="1" x14ac:dyDescent="0.2">
      <c r="A123" s="289"/>
      <c r="B123" s="526"/>
      <c r="C123" s="146" t="str">
        <f>IF(D123="","",VLOOKUP(D123,団体登録内容!$A$1:$Y$1000,3,FALSE))</f>
        <v/>
      </c>
      <c r="D123" s="146" t="str">
        <f>IF(E123="","",VLOOKUP(E123,構成員入金済み!$A$1:$Y$1000,7,FALSE))</f>
        <v/>
      </c>
      <c r="E123" s="143"/>
      <c r="F123" s="144" t="str">
        <f t="shared" si="4"/>
        <v/>
      </c>
      <c r="G123" s="145" t="s">
        <v>3437</v>
      </c>
      <c r="H123" s="146" t="str">
        <f>IF(E123="","",VLOOKUP(E123,構成員入金済み!$A$1:$Y$1000,3,FALSE))</f>
        <v/>
      </c>
      <c r="I123" s="147"/>
      <c r="J123" s="146" t="str">
        <f>IF(E123="","",VLOOKUP(E123,構成員入金済み!$A$1:$Y$1000,4,FALSE))</f>
        <v/>
      </c>
      <c r="K123" s="148"/>
      <c r="L123" s="146" t="str">
        <f>IF(E123="","",VLOOKUP(E123,構成員入金済み!$A$1:$Y$1000,18,FALSE))</f>
        <v/>
      </c>
      <c r="M123" s="147" t="s">
        <v>3397</v>
      </c>
      <c r="N123" s="532"/>
      <c r="O123" s="534"/>
      <c r="P123" s="536"/>
      <c r="Q123" s="289"/>
      <c r="R123" s="91" t="e">
        <f>IF(ISNA(VLOOKUP(E123,#REF!,10,FALSE)),"",VLOOKUP(E123,#REF!,6,FALSE))</f>
        <v>#REF!</v>
      </c>
      <c r="S123" s="90" t="e">
        <f>IF(ISNA(VLOOKUP(E123,#REF!,16,FALSE)),"",VLOOKUP(E123,#REF!,16,FALSE))</f>
        <v>#REF!</v>
      </c>
      <c r="T123" s="89" t="e">
        <f>IF(ISNA(VLOOKUP(E123,#REF!,5,FALSE)),"",VLOOKUP(E123,#REF!,5,FALSE))</f>
        <v>#REF!</v>
      </c>
      <c r="W123" s="88">
        <f>[3]構成員入金済み!$E$10</f>
        <v>40542</v>
      </c>
      <c r="X123" s="88" t="e">
        <f>IF(ISNA(VLOOKUP(E123,#REF!,7,FALSE)),"",VLOOKUP(E123,#REF!,7,FALSE))</f>
        <v>#REF!</v>
      </c>
      <c r="Y123" s="117" t="e">
        <f t="shared" si="5"/>
        <v>#REF!</v>
      </c>
      <c r="Z123" s="117"/>
      <c r="AC123" s="87"/>
    </row>
    <row r="124" spans="1:29" s="116" customFormat="1" x14ac:dyDescent="0.15">
      <c r="A124" s="289"/>
      <c r="B124" s="527">
        <v>256</v>
      </c>
      <c r="C124" s="131" t="str">
        <f>IF(D124="","",VLOOKUP(D124,団体登録内容!$A$1:$Y$1000,3,FALSE))</f>
        <v/>
      </c>
      <c r="D124" s="131" t="str">
        <f>IF(E124="","",VLOOKUP(E124,構成員入金済み!$A$1:$Y$1000,7,FALSE))</f>
        <v/>
      </c>
      <c r="E124" s="130"/>
      <c r="F124" s="132" t="str">
        <f t="shared" si="4"/>
        <v/>
      </c>
      <c r="G124" s="133" t="s">
        <v>3436</v>
      </c>
      <c r="H124" s="134" t="str">
        <f>IF(E124="","",VLOOKUP(E124,構成員入金済み!$A$1:$Y$1000,3,FALSE))</f>
        <v/>
      </c>
      <c r="I124" s="135"/>
      <c r="J124" s="134" t="str">
        <f>IF(E124="","",VLOOKUP(E124,構成員入金済み!$A$1:$Y$1000,4,FALSE))</f>
        <v/>
      </c>
      <c r="K124" s="136"/>
      <c r="L124" s="134" t="str">
        <f>IF(E124="","",VLOOKUP(E124,構成員入金済み!$A$1:$Y$1000,18,FALSE))</f>
        <v/>
      </c>
      <c r="M124" s="135" t="s">
        <v>3397</v>
      </c>
      <c r="N124" s="531" t="s">
        <v>3397</v>
      </c>
      <c r="O124" s="533" t="s">
        <v>3397</v>
      </c>
      <c r="P124" s="537" t="s">
        <v>3397</v>
      </c>
      <c r="Q124" s="289"/>
      <c r="R124" s="91" t="e">
        <f>IF(ISNA(VLOOKUP(E124,#REF!,10,FALSE)),"",VLOOKUP(E124,#REF!,6,FALSE))</f>
        <v>#REF!</v>
      </c>
      <c r="S124" s="90" t="e">
        <f>IF(ISNA(VLOOKUP(E124,#REF!,16,FALSE)),"",VLOOKUP(E124,#REF!,16,FALSE))</f>
        <v>#REF!</v>
      </c>
      <c r="T124" s="89" t="e">
        <f>IF(ISNA(VLOOKUP(E124,#REF!,5,FALSE)),"",VLOOKUP(E124,#REF!,5,FALSE))</f>
        <v>#REF!</v>
      </c>
      <c r="W124" s="88">
        <f>[3]構成員入金済み!$E$10</f>
        <v>40542</v>
      </c>
      <c r="X124" s="88" t="e">
        <f>IF(ISNA(VLOOKUP(E124,#REF!,7,FALSE)),"",VLOOKUP(E124,#REF!,7,FALSE))</f>
        <v>#REF!</v>
      </c>
      <c r="Y124" s="117" t="e">
        <f t="shared" si="5"/>
        <v>#REF!</v>
      </c>
      <c r="Z124" s="117"/>
      <c r="AC124" s="87"/>
    </row>
    <row r="125" spans="1:29" s="116" customFormat="1" ht="18" thickBot="1" x14ac:dyDescent="0.2">
      <c r="A125" s="289"/>
      <c r="B125" s="527"/>
      <c r="C125" s="149" t="str">
        <f>IF(D125="","",VLOOKUP(D125,団体登録内容!$A$1:$Y$1000,3,FALSE))</f>
        <v/>
      </c>
      <c r="D125" s="149" t="str">
        <f>IF(E125="","",VLOOKUP(E125,構成員入金済み!$A$1:$Y$1000,7,FALSE))</f>
        <v/>
      </c>
      <c r="E125" s="129"/>
      <c r="F125" s="150" t="str">
        <f t="shared" si="4"/>
        <v/>
      </c>
      <c r="G125" s="151" t="s">
        <v>3437</v>
      </c>
      <c r="H125" s="152" t="str">
        <f>IF(E125="","",VLOOKUP(E125,構成員入金済み!$A$1:$Y$1000,3,FALSE))</f>
        <v/>
      </c>
      <c r="I125" s="153"/>
      <c r="J125" s="152" t="str">
        <f>IF(E125="","",VLOOKUP(E125,構成員入金済み!$A$1:$Y$1000,4,FALSE))</f>
        <v/>
      </c>
      <c r="K125" s="154"/>
      <c r="L125" s="152" t="str">
        <f>IF(E125="","",VLOOKUP(E125,構成員入金済み!$A$1:$Y$1000,18,FALSE))</f>
        <v/>
      </c>
      <c r="M125" s="153" t="s">
        <v>3397</v>
      </c>
      <c r="N125" s="532"/>
      <c r="O125" s="534"/>
      <c r="P125" s="538"/>
      <c r="Q125" s="289"/>
      <c r="R125" s="91" t="e">
        <f>IF(ISNA(VLOOKUP(E125,#REF!,10,FALSE)),"",VLOOKUP(E125,#REF!,6,FALSE))</f>
        <v>#REF!</v>
      </c>
      <c r="S125" s="90" t="e">
        <f>IF(ISNA(VLOOKUP(E125,#REF!,16,FALSE)),"",VLOOKUP(E125,#REF!,16,FALSE))</f>
        <v>#REF!</v>
      </c>
      <c r="T125" s="89" t="e">
        <f>IF(ISNA(VLOOKUP(E125,#REF!,5,FALSE)),"",VLOOKUP(E125,#REF!,5,FALSE))</f>
        <v>#REF!</v>
      </c>
      <c r="W125" s="88">
        <f>[3]構成員入金済み!$E$10</f>
        <v>40542</v>
      </c>
      <c r="X125" s="88" t="e">
        <f>IF(ISNA(VLOOKUP(E125,#REF!,7,FALSE)),"",VLOOKUP(E125,#REF!,7,FALSE))</f>
        <v>#REF!</v>
      </c>
      <c r="Y125" s="117" t="e">
        <f t="shared" si="5"/>
        <v>#REF!</v>
      </c>
      <c r="Z125" s="117"/>
      <c r="AC125" s="87"/>
    </row>
    <row r="126" spans="1:29" s="116" customFormat="1" x14ac:dyDescent="0.15">
      <c r="A126" s="289"/>
      <c r="B126" s="525">
        <v>257</v>
      </c>
      <c r="C126" s="140" t="str">
        <f>IF(D126="","",VLOOKUP(D126,団体登録内容!$A$1:$Y$1000,3,FALSE))</f>
        <v/>
      </c>
      <c r="D126" s="140" t="str">
        <f>IF(E126="","",VLOOKUP(E126,構成員入金済み!$A$1:$Y$1000,7,FALSE))</f>
        <v/>
      </c>
      <c r="E126" s="137"/>
      <c r="F126" s="138" t="str">
        <f t="shared" si="4"/>
        <v/>
      </c>
      <c r="G126" s="139" t="s">
        <v>3436</v>
      </c>
      <c r="H126" s="140" t="str">
        <f>IF(E126="","",VLOOKUP(E126,構成員入金済み!$A$1:$Y$1000,3,FALSE))</f>
        <v/>
      </c>
      <c r="I126" s="141"/>
      <c r="J126" s="140" t="str">
        <f>IF(E126="","",VLOOKUP(E126,構成員入金済み!$A$1:$Y$1000,4,FALSE))</f>
        <v/>
      </c>
      <c r="K126" s="142"/>
      <c r="L126" s="140" t="str">
        <f>IF(E126="","",VLOOKUP(E126,構成員入金済み!$A$1:$Y$1000,18,FALSE))</f>
        <v/>
      </c>
      <c r="M126" s="141" t="s">
        <v>3397</v>
      </c>
      <c r="N126" s="531" t="s">
        <v>3397</v>
      </c>
      <c r="O126" s="533" t="s">
        <v>3397</v>
      </c>
      <c r="P126" s="535" t="s">
        <v>3397</v>
      </c>
      <c r="Q126" s="289"/>
      <c r="R126" s="91" t="e">
        <f>IF(ISNA(VLOOKUP(E126,#REF!,10,FALSE)),"",VLOOKUP(E126,#REF!,6,FALSE))</f>
        <v>#REF!</v>
      </c>
      <c r="S126" s="90" t="e">
        <f>IF(ISNA(VLOOKUP(E126,#REF!,16,FALSE)),"",VLOOKUP(E126,#REF!,16,FALSE))</f>
        <v>#REF!</v>
      </c>
      <c r="T126" s="89" t="e">
        <f>IF(ISNA(VLOOKUP(E126,#REF!,5,FALSE)),"",VLOOKUP(E126,#REF!,5,FALSE))</f>
        <v>#REF!</v>
      </c>
      <c r="W126" s="88">
        <f>[3]構成員入金済み!$E$10</f>
        <v>40542</v>
      </c>
      <c r="X126" s="88" t="e">
        <f>IF(ISNA(VLOOKUP(E126,#REF!,7,FALSE)),"",VLOOKUP(E126,#REF!,7,FALSE))</f>
        <v>#REF!</v>
      </c>
      <c r="Y126" s="117" t="e">
        <f t="shared" si="5"/>
        <v>#REF!</v>
      </c>
      <c r="Z126" s="117"/>
      <c r="AC126" s="87"/>
    </row>
    <row r="127" spans="1:29" s="116" customFormat="1" ht="18" thickBot="1" x14ac:dyDescent="0.2">
      <c r="A127" s="289"/>
      <c r="B127" s="526"/>
      <c r="C127" s="146" t="str">
        <f>IF(D127="","",VLOOKUP(D127,団体登録内容!$A$1:$Y$1000,3,FALSE))</f>
        <v/>
      </c>
      <c r="D127" s="146" t="str">
        <f>IF(E127="","",VLOOKUP(E127,構成員入金済み!$A$1:$Y$1000,7,FALSE))</f>
        <v/>
      </c>
      <c r="E127" s="143"/>
      <c r="F127" s="144" t="str">
        <f t="shared" si="4"/>
        <v/>
      </c>
      <c r="G127" s="145" t="s">
        <v>3437</v>
      </c>
      <c r="H127" s="146" t="str">
        <f>IF(E127="","",VLOOKUP(E127,構成員入金済み!$A$1:$Y$1000,3,FALSE))</f>
        <v/>
      </c>
      <c r="I127" s="147"/>
      <c r="J127" s="146" t="str">
        <f>IF(E127="","",VLOOKUP(E127,構成員入金済み!$A$1:$Y$1000,4,FALSE))</f>
        <v/>
      </c>
      <c r="K127" s="148"/>
      <c r="L127" s="146" t="str">
        <f>IF(E127="","",VLOOKUP(E127,構成員入金済み!$A$1:$Y$1000,18,FALSE))</f>
        <v/>
      </c>
      <c r="M127" s="147" t="s">
        <v>3397</v>
      </c>
      <c r="N127" s="532"/>
      <c r="O127" s="534"/>
      <c r="P127" s="536"/>
      <c r="Q127" s="289"/>
      <c r="R127" s="91" t="e">
        <f>IF(ISNA(VLOOKUP(E127,#REF!,10,FALSE)),"",VLOOKUP(E127,#REF!,6,FALSE))</f>
        <v>#REF!</v>
      </c>
      <c r="S127" s="90" t="e">
        <f>IF(ISNA(VLOOKUP(E127,#REF!,16,FALSE)),"",VLOOKUP(E127,#REF!,16,FALSE))</f>
        <v>#REF!</v>
      </c>
      <c r="T127" s="89" t="e">
        <f>IF(ISNA(VLOOKUP(E127,#REF!,5,FALSE)),"",VLOOKUP(E127,#REF!,5,FALSE))</f>
        <v>#REF!</v>
      </c>
      <c r="W127" s="88">
        <f>[3]構成員入金済み!$E$10</f>
        <v>40542</v>
      </c>
      <c r="X127" s="88" t="e">
        <f>IF(ISNA(VLOOKUP(E127,#REF!,7,FALSE)),"",VLOOKUP(E127,#REF!,7,FALSE))</f>
        <v>#REF!</v>
      </c>
      <c r="Y127" s="117" t="e">
        <f t="shared" si="5"/>
        <v>#REF!</v>
      </c>
      <c r="Z127" s="117"/>
      <c r="AC127" s="87"/>
    </row>
    <row r="128" spans="1:29" s="116" customFormat="1" x14ac:dyDescent="0.15">
      <c r="A128" s="289"/>
      <c r="B128" s="527">
        <v>258</v>
      </c>
      <c r="C128" s="131" t="str">
        <f>IF(D128="","",VLOOKUP(D128,団体登録内容!$A$1:$Y$1000,3,FALSE))</f>
        <v/>
      </c>
      <c r="D128" s="131" t="str">
        <f>IF(E128="","",VLOOKUP(E128,構成員入金済み!$A$1:$Y$1000,7,FALSE))</f>
        <v/>
      </c>
      <c r="E128" s="130"/>
      <c r="F128" s="132" t="str">
        <f t="shared" si="4"/>
        <v/>
      </c>
      <c r="G128" s="133" t="s">
        <v>3436</v>
      </c>
      <c r="H128" s="134" t="str">
        <f>IF(E128="","",VLOOKUP(E128,構成員入金済み!$A$1:$Y$1000,3,FALSE))</f>
        <v/>
      </c>
      <c r="I128" s="135"/>
      <c r="J128" s="134" t="str">
        <f>IF(E128="","",VLOOKUP(E128,構成員入金済み!$A$1:$Y$1000,4,FALSE))</f>
        <v/>
      </c>
      <c r="K128" s="136"/>
      <c r="L128" s="134" t="str">
        <f>IF(E128="","",VLOOKUP(E128,構成員入金済み!$A$1:$Y$1000,18,FALSE))</f>
        <v/>
      </c>
      <c r="M128" s="135" t="s">
        <v>3397</v>
      </c>
      <c r="N128" s="531" t="s">
        <v>3397</v>
      </c>
      <c r="O128" s="533" t="s">
        <v>3397</v>
      </c>
      <c r="P128" s="537" t="s">
        <v>3397</v>
      </c>
      <c r="Q128" s="289"/>
      <c r="R128" s="91" t="e">
        <f>IF(ISNA(VLOOKUP(E128,#REF!,10,FALSE)),"",VLOOKUP(E128,#REF!,6,FALSE))</f>
        <v>#REF!</v>
      </c>
      <c r="S128" s="90" t="e">
        <f>IF(ISNA(VLOOKUP(E128,#REF!,16,FALSE)),"",VLOOKUP(E128,#REF!,16,FALSE))</f>
        <v>#REF!</v>
      </c>
      <c r="T128" s="89" t="e">
        <f>IF(ISNA(VLOOKUP(E128,#REF!,5,FALSE)),"",VLOOKUP(E128,#REF!,5,FALSE))</f>
        <v>#REF!</v>
      </c>
      <c r="W128" s="88">
        <f>[3]構成員入金済み!$E$10</f>
        <v>40542</v>
      </c>
      <c r="X128" s="88" t="e">
        <f>IF(ISNA(VLOOKUP(E128,#REF!,7,FALSE)),"",VLOOKUP(E128,#REF!,7,FALSE))</f>
        <v>#REF!</v>
      </c>
      <c r="Y128" s="117" t="e">
        <f t="shared" si="5"/>
        <v>#REF!</v>
      </c>
      <c r="Z128" s="117"/>
      <c r="AC128" s="87"/>
    </row>
    <row r="129" spans="1:29" s="116" customFormat="1" ht="18" thickBot="1" x14ac:dyDescent="0.2">
      <c r="A129" s="289"/>
      <c r="B129" s="527"/>
      <c r="C129" s="149" t="str">
        <f>IF(D129="","",VLOOKUP(D129,団体登録内容!$A$1:$Y$1000,3,FALSE))</f>
        <v/>
      </c>
      <c r="D129" s="149" t="str">
        <f>IF(E129="","",VLOOKUP(E129,構成員入金済み!$A$1:$Y$1000,7,FALSE))</f>
        <v/>
      </c>
      <c r="E129" s="129"/>
      <c r="F129" s="150" t="str">
        <f t="shared" si="4"/>
        <v/>
      </c>
      <c r="G129" s="151" t="s">
        <v>3437</v>
      </c>
      <c r="H129" s="152" t="str">
        <f>IF(E129="","",VLOOKUP(E129,構成員入金済み!$A$1:$Y$1000,3,FALSE))</f>
        <v/>
      </c>
      <c r="I129" s="153"/>
      <c r="J129" s="152" t="str">
        <f>IF(E129="","",VLOOKUP(E129,構成員入金済み!$A$1:$Y$1000,4,FALSE))</f>
        <v/>
      </c>
      <c r="K129" s="154"/>
      <c r="L129" s="152" t="str">
        <f>IF(E129="","",VLOOKUP(E129,構成員入金済み!$A$1:$Y$1000,18,FALSE))</f>
        <v/>
      </c>
      <c r="M129" s="153" t="s">
        <v>3397</v>
      </c>
      <c r="N129" s="532"/>
      <c r="O129" s="534"/>
      <c r="P129" s="538"/>
      <c r="Q129" s="289"/>
      <c r="R129" s="91" t="e">
        <f>IF(ISNA(VLOOKUP(E129,#REF!,10,FALSE)),"",VLOOKUP(E129,#REF!,6,FALSE))</f>
        <v>#REF!</v>
      </c>
      <c r="S129" s="90" t="e">
        <f>IF(ISNA(VLOOKUP(E129,#REF!,16,FALSE)),"",VLOOKUP(E129,#REF!,16,FALSE))</f>
        <v>#REF!</v>
      </c>
      <c r="T129" s="89" t="e">
        <f>IF(ISNA(VLOOKUP(E129,#REF!,5,FALSE)),"",VLOOKUP(E129,#REF!,5,FALSE))</f>
        <v>#REF!</v>
      </c>
      <c r="W129" s="88">
        <f>[3]構成員入金済み!$E$10</f>
        <v>40542</v>
      </c>
      <c r="X129" s="88" t="e">
        <f>IF(ISNA(VLOOKUP(E129,#REF!,7,FALSE)),"",VLOOKUP(E129,#REF!,7,FALSE))</f>
        <v>#REF!</v>
      </c>
      <c r="Y129" s="117" t="e">
        <f t="shared" si="5"/>
        <v>#REF!</v>
      </c>
      <c r="Z129" s="117"/>
      <c r="AC129" s="87"/>
    </row>
    <row r="130" spans="1:29" s="116" customFormat="1" x14ac:dyDescent="0.15">
      <c r="A130" s="289"/>
      <c r="B130" s="525">
        <v>259</v>
      </c>
      <c r="C130" s="140" t="str">
        <f>IF(D130="","",VLOOKUP(D130,団体登録内容!$A$1:$Y$1000,3,FALSE))</f>
        <v/>
      </c>
      <c r="D130" s="140" t="str">
        <f>IF(E130="","",VLOOKUP(E130,構成員入金済み!$A$1:$Y$1000,7,FALSE))</f>
        <v/>
      </c>
      <c r="E130" s="137"/>
      <c r="F130" s="138" t="str">
        <f t="shared" si="4"/>
        <v/>
      </c>
      <c r="G130" s="139" t="s">
        <v>3436</v>
      </c>
      <c r="H130" s="140" t="str">
        <f>IF(E130="","",VLOOKUP(E130,構成員入金済み!$A$1:$Y$1000,3,FALSE))</f>
        <v/>
      </c>
      <c r="I130" s="141"/>
      <c r="J130" s="140" t="str">
        <f>IF(E130="","",VLOOKUP(E130,構成員入金済み!$A$1:$Y$1000,4,FALSE))</f>
        <v/>
      </c>
      <c r="K130" s="142"/>
      <c r="L130" s="140" t="str">
        <f>IF(E130="","",VLOOKUP(E130,構成員入金済み!$A$1:$Y$1000,18,FALSE))</f>
        <v/>
      </c>
      <c r="M130" s="141" t="s">
        <v>3397</v>
      </c>
      <c r="N130" s="531" t="s">
        <v>3397</v>
      </c>
      <c r="O130" s="533" t="s">
        <v>3397</v>
      </c>
      <c r="P130" s="535" t="s">
        <v>3397</v>
      </c>
      <c r="Q130" s="289"/>
      <c r="R130" s="91" t="e">
        <f>IF(ISNA(VLOOKUP(E130,#REF!,10,FALSE)),"",VLOOKUP(E130,#REF!,6,FALSE))</f>
        <v>#REF!</v>
      </c>
      <c r="S130" s="90" t="e">
        <f>IF(ISNA(VLOOKUP(E130,#REF!,16,FALSE)),"",VLOOKUP(E130,#REF!,16,FALSE))</f>
        <v>#REF!</v>
      </c>
      <c r="T130" s="89" t="e">
        <f>IF(ISNA(VLOOKUP(E130,#REF!,5,FALSE)),"",VLOOKUP(E130,#REF!,5,FALSE))</f>
        <v>#REF!</v>
      </c>
      <c r="W130" s="88">
        <f>[3]構成員入金済み!$E$10</f>
        <v>40542</v>
      </c>
      <c r="X130" s="88" t="e">
        <f>IF(ISNA(VLOOKUP(E130,#REF!,7,FALSE)),"",VLOOKUP(E130,#REF!,7,FALSE))</f>
        <v>#REF!</v>
      </c>
      <c r="Y130" s="117" t="e">
        <f t="shared" si="5"/>
        <v>#REF!</v>
      </c>
      <c r="Z130" s="117"/>
      <c r="AC130" s="87"/>
    </row>
    <row r="131" spans="1:29" s="116" customFormat="1" ht="18" thickBot="1" x14ac:dyDescent="0.2">
      <c r="A131" s="289"/>
      <c r="B131" s="526"/>
      <c r="C131" s="146" t="str">
        <f>IF(D131="","",VLOOKUP(D131,団体登録内容!$A$1:$Y$1000,3,FALSE))</f>
        <v/>
      </c>
      <c r="D131" s="146" t="str">
        <f>IF(E131="","",VLOOKUP(E131,構成員入金済み!$A$1:$Y$1000,7,FALSE))</f>
        <v/>
      </c>
      <c r="E131" s="143"/>
      <c r="F131" s="144" t="str">
        <f t="shared" si="4"/>
        <v/>
      </c>
      <c r="G131" s="145" t="s">
        <v>3437</v>
      </c>
      <c r="H131" s="146" t="str">
        <f>IF(E131="","",VLOOKUP(E131,構成員入金済み!$A$1:$Y$1000,3,FALSE))</f>
        <v/>
      </c>
      <c r="I131" s="147"/>
      <c r="J131" s="146" t="str">
        <f>IF(E131="","",VLOOKUP(E131,構成員入金済み!$A$1:$Y$1000,4,FALSE))</f>
        <v/>
      </c>
      <c r="K131" s="148"/>
      <c r="L131" s="146" t="str">
        <f>IF(E131="","",VLOOKUP(E131,構成員入金済み!$A$1:$Y$1000,18,FALSE))</f>
        <v/>
      </c>
      <c r="M131" s="147" t="s">
        <v>3397</v>
      </c>
      <c r="N131" s="532"/>
      <c r="O131" s="534"/>
      <c r="P131" s="536"/>
      <c r="Q131" s="289"/>
      <c r="R131" s="91" t="e">
        <f>IF(ISNA(VLOOKUP(E131,#REF!,10,FALSE)),"",VLOOKUP(E131,#REF!,6,FALSE))</f>
        <v>#REF!</v>
      </c>
      <c r="S131" s="90" t="e">
        <f>IF(ISNA(VLOOKUP(E131,#REF!,16,FALSE)),"",VLOOKUP(E131,#REF!,16,FALSE))</f>
        <v>#REF!</v>
      </c>
      <c r="T131" s="89" t="e">
        <f>IF(ISNA(VLOOKUP(E131,#REF!,5,FALSE)),"",VLOOKUP(E131,#REF!,5,FALSE))</f>
        <v>#REF!</v>
      </c>
      <c r="W131" s="88">
        <f>[3]構成員入金済み!$E$10</f>
        <v>40542</v>
      </c>
      <c r="X131" s="88" t="e">
        <f>IF(ISNA(VLOOKUP(E131,#REF!,7,FALSE)),"",VLOOKUP(E131,#REF!,7,FALSE))</f>
        <v>#REF!</v>
      </c>
      <c r="Y131" s="117" t="e">
        <f t="shared" si="5"/>
        <v>#REF!</v>
      </c>
      <c r="Z131" s="117"/>
      <c r="AC131" s="87"/>
    </row>
    <row r="132" spans="1:29" s="116" customFormat="1" x14ac:dyDescent="0.15">
      <c r="A132" s="289"/>
      <c r="B132" s="527">
        <v>260</v>
      </c>
      <c r="C132" s="131" t="str">
        <f>IF(D132="","",VLOOKUP(D132,団体登録内容!$A$1:$Y$1000,3,FALSE))</f>
        <v/>
      </c>
      <c r="D132" s="131" t="str">
        <f>IF(E132="","",VLOOKUP(E132,構成員入金済み!$A$1:$Y$1000,7,FALSE))</f>
        <v/>
      </c>
      <c r="E132" s="130"/>
      <c r="F132" s="132" t="str">
        <f t="shared" si="4"/>
        <v/>
      </c>
      <c r="G132" s="133" t="s">
        <v>3436</v>
      </c>
      <c r="H132" s="134" t="str">
        <f>IF(E132="","",VLOOKUP(E132,構成員入金済み!$A$1:$Y$1000,3,FALSE))</f>
        <v/>
      </c>
      <c r="I132" s="135"/>
      <c r="J132" s="134" t="str">
        <f>IF(E132="","",VLOOKUP(E132,構成員入金済み!$A$1:$Y$1000,4,FALSE))</f>
        <v/>
      </c>
      <c r="K132" s="136"/>
      <c r="L132" s="134" t="str">
        <f>IF(E132="","",VLOOKUP(E132,構成員入金済み!$A$1:$Y$1000,18,FALSE))</f>
        <v/>
      </c>
      <c r="M132" s="135" t="s">
        <v>3397</v>
      </c>
      <c r="N132" s="531" t="s">
        <v>3397</v>
      </c>
      <c r="O132" s="533" t="s">
        <v>3397</v>
      </c>
      <c r="P132" s="537" t="s">
        <v>3397</v>
      </c>
      <c r="Q132" s="289"/>
      <c r="R132" s="91" t="e">
        <f>IF(ISNA(VLOOKUP(E132,#REF!,10,FALSE)),"",VLOOKUP(E132,#REF!,6,FALSE))</f>
        <v>#REF!</v>
      </c>
      <c r="S132" s="90" t="e">
        <f>IF(ISNA(VLOOKUP(E132,#REF!,16,FALSE)),"",VLOOKUP(E132,#REF!,16,FALSE))</f>
        <v>#REF!</v>
      </c>
      <c r="T132" s="89" t="e">
        <f>IF(ISNA(VLOOKUP(E132,#REF!,5,FALSE)),"",VLOOKUP(E132,#REF!,5,FALSE))</f>
        <v>#REF!</v>
      </c>
      <c r="W132" s="88">
        <f>[3]構成員入金済み!$E$10</f>
        <v>40542</v>
      </c>
      <c r="X132" s="88" t="e">
        <f>IF(ISNA(VLOOKUP(E132,#REF!,7,FALSE)),"",VLOOKUP(E132,#REF!,7,FALSE))</f>
        <v>#REF!</v>
      </c>
      <c r="Y132" s="117" t="e">
        <f t="shared" si="5"/>
        <v>#REF!</v>
      </c>
      <c r="Z132" s="117"/>
      <c r="AC132" s="87"/>
    </row>
    <row r="133" spans="1:29" s="116" customFormat="1" ht="18" thickBot="1" x14ac:dyDescent="0.2">
      <c r="A133" s="289"/>
      <c r="B133" s="527"/>
      <c r="C133" s="149" t="str">
        <f>IF(D133="","",VLOOKUP(D133,団体登録内容!$A$1:$Y$1000,3,FALSE))</f>
        <v/>
      </c>
      <c r="D133" s="149" t="str">
        <f>IF(E133="","",VLOOKUP(E133,構成員入金済み!$A$1:$Y$1000,7,FALSE))</f>
        <v/>
      </c>
      <c r="E133" s="129"/>
      <c r="F133" s="150" t="str">
        <f t="shared" si="4"/>
        <v/>
      </c>
      <c r="G133" s="151" t="s">
        <v>3437</v>
      </c>
      <c r="H133" s="152" t="str">
        <f>IF(E133="","",VLOOKUP(E133,構成員入金済み!$A$1:$Y$1000,3,FALSE))</f>
        <v/>
      </c>
      <c r="I133" s="153"/>
      <c r="J133" s="152" t="str">
        <f>IF(E133="","",VLOOKUP(E133,構成員入金済み!$A$1:$Y$1000,4,FALSE))</f>
        <v/>
      </c>
      <c r="K133" s="154"/>
      <c r="L133" s="152" t="str">
        <f>IF(E133="","",VLOOKUP(E133,構成員入金済み!$A$1:$Y$1000,18,FALSE))</f>
        <v/>
      </c>
      <c r="M133" s="153" t="s">
        <v>3397</v>
      </c>
      <c r="N133" s="532"/>
      <c r="O133" s="534"/>
      <c r="P133" s="538"/>
      <c r="Q133" s="289"/>
      <c r="R133" s="91" t="e">
        <f>IF(ISNA(VLOOKUP(E133,#REF!,10,FALSE)),"",VLOOKUP(E133,#REF!,6,FALSE))</f>
        <v>#REF!</v>
      </c>
      <c r="S133" s="90" t="e">
        <f>IF(ISNA(VLOOKUP(E133,#REF!,16,FALSE)),"",VLOOKUP(E133,#REF!,16,FALSE))</f>
        <v>#REF!</v>
      </c>
      <c r="T133" s="89" t="e">
        <f>IF(ISNA(VLOOKUP(E133,#REF!,5,FALSE)),"",VLOOKUP(E133,#REF!,5,FALSE))</f>
        <v>#REF!</v>
      </c>
      <c r="W133" s="88">
        <f>[3]構成員入金済み!$E$10</f>
        <v>40542</v>
      </c>
      <c r="X133" s="88" t="e">
        <f>IF(ISNA(VLOOKUP(E133,#REF!,7,FALSE)),"",VLOOKUP(E133,#REF!,7,FALSE))</f>
        <v>#REF!</v>
      </c>
      <c r="Y133" s="117" t="e">
        <f t="shared" si="5"/>
        <v>#REF!</v>
      </c>
      <c r="Z133" s="117"/>
      <c r="AC133" s="87"/>
    </row>
    <row r="134" spans="1:29" s="116" customFormat="1" x14ac:dyDescent="0.15">
      <c r="A134" s="289"/>
      <c r="B134" s="525">
        <v>261</v>
      </c>
      <c r="C134" s="140" t="str">
        <f>IF(D134="","",VLOOKUP(D134,団体登録内容!$A$1:$Y$1000,3,FALSE))</f>
        <v/>
      </c>
      <c r="D134" s="140" t="str">
        <f>IF(E134="","",VLOOKUP(E134,構成員入金済み!$A$1:$Y$1000,7,FALSE))</f>
        <v/>
      </c>
      <c r="E134" s="137"/>
      <c r="F134" s="138" t="str">
        <f t="shared" si="4"/>
        <v/>
      </c>
      <c r="G134" s="139" t="s">
        <v>3436</v>
      </c>
      <c r="H134" s="140" t="str">
        <f>IF(E134="","",VLOOKUP(E134,構成員入金済み!$A$1:$Y$1000,3,FALSE))</f>
        <v/>
      </c>
      <c r="I134" s="141"/>
      <c r="J134" s="140" t="str">
        <f>IF(E134="","",VLOOKUP(E134,構成員入金済み!$A$1:$Y$1000,4,FALSE))</f>
        <v/>
      </c>
      <c r="K134" s="142"/>
      <c r="L134" s="140" t="str">
        <f>IF(E134="","",VLOOKUP(E134,構成員入金済み!$A$1:$Y$1000,18,FALSE))</f>
        <v/>
      </c>
      <c r="M134" s="141" t="s">
        <v>3397</v>
      </c>
      <c r="N134" s="531" t="s">
        <v>3397</v>
      </c>
      <c r="O134" s="533" t="s">
        <v>3397</v>
      </c>
      <c r="P134" s="535" t="s">
        <v>3397</v>
      </c>
      <c r="Q134" s="289"/>
      <c r="R134" s="91" t="e">
        <f>IF(ISNA(VLOOKUP(E134,#REF!,10,FALSE)),"",VLOOKUP(E134,#REF!,6,FALSE))</f>
        <v>#REF!</v>
      </c>
      <c r="S134" s="90" t="e">
        <f>IF(ISNA(VLOOKUP(E134,#REF!,16,FALSE)),"",VLOOKUP(E134,#REF!,16,FALSE))</f>
        <v>#REF!</v>
      </c>
      <c r="T134" s="89" t="e">
        <f>IF(ISNA(VLOOKUP(E134,#REF!,5,FALSE)),"",VLOOKUP(E134,#REF!,5,FALSE))</f>
        <v>#REF!</v>
      </c>
      <c r="W134" s="88">
        <f>[3]構成員入金済み!$E$10</f>
        <v>40542</v>
      </c>
      <c r="X134" s="88" t="e">
        <f>IF(ISNA(VLOOKUP(E134,#REF!,7,FALSE)),"",VLOOKUP(E134,#REF!,7,FALSE))</f>
        <v>#REF!</v>
      </c>
      <c r="Y134" s="117" t="e">
        <f t="shared" si="5"/>
        <v>#REF!</v>
      </c>
      <c r="Z134" s="117"/>
      <c r="AC134" s="87"/>
    </row>
    <row r="135" spans="1:29" s="116" customFormat="1" ht="18" thickBot="1" x14ac:dyDescent="0.2">
      <c r="A135" s="289"/>
      <c r="B135" s="526"/>
      <c r="C135" s="146" t="str">
        <f>IF(D135="","",VLOOKUP(D135,団体登録内容!$A$1:$Y$1000,3,FALSE))</f>
        <v/>
      </c>
      <c r="D135" s="146" t="str">
        <f>IF(E135="","",VLOOKUP(E135,構成員入金済み!$A$1:$Y$1000,7,FALSE))</f>
        <v/>
      </c>
      <c r="E135" s="143"/>
      <c r="F135" s="144" t="str">
        <f t="shared" si="4"/>
        <v/>
      </c>
      <c r="G135" s="145" t="s">
        <v>3437</v>
      </c>
      <c r="H135" s="146" t="str">
        <f>IF(E135="","",VLOOKUP(E135,構成員入金済み!$A$1:$Y$1000,3,FALSE))</f>
        <v/>
      </c>
      <c r="I135" s="147"/>
      <c r="J135" s="146" t="str">
        <f>IF(E135="","",VLOOKUP(E135,構成員入金済み!$A$1:$Y$1000,4,FALSE))</f>
        <v/>
      </c>
      <c r="K135" s="148"/>
      <c r="L135" s="146" t="str">
        <f>IF(E135="","",VLOOKUP(E135,構成員入金済み!$A$1:$Y$1000,18,FALSE))</f>
        <v/>
      </c>
      <c r="M135" s="147" t="s">
        <v>3397</v>
      </c>
      <c r="N135" s="532"/>
      <c r="O135" s="534"/>
      <c r="P135" s="536"/>
      <c r="Q135" s="289"/>
      <c r="R135" s="91" t="e">
        <f>IF(ISNA(VLOOKUP(E135,#REF!,10,FALSE)),"",VLOOKUP(E135,#REF!,6,FALSE))</f>
        <v>#REF!</v>
      </c>
      <c r="S135" s="90" t="e">
        <f>IF(ISNA(VLOOKUP(E135,#REF!,16,FALSE)),"",VLOOKUP(E135,#REF!,16,FALSE))</f>
        <v>#REF!</v>
      </c>
      <c r="T135" s="89" t="e">
        <f>IF(ISNA(VLOOKUP(E135,#REF!,5,FALSE)),"",VLOOKUP(E135,#REF!,5,FALSE))</f>
        <v>#REF!</v>
      </c>
      <c r="W135" s="88">
        <f>[3]構成員入金済み!$E$10</f>
        <v>40542</v>
      </c>
      <c r="X135" s="88" t="e">
        <f>IF(ISNA(VLOOKUP(E135,#REF!,7,FALSE)),"",VLOOKUP(E135,#REF!,7,FALSE))</f>
        <v>#REF!</v>
      </c>
      <c r="Y135" s="117" t="e">
        <f t="shared" si="5"/>
        <v>#REF!</v>
      </c>
      <c r="Z135" s="117"/>
      <c r="AC135" s="87"/>
    </row>
    <row r="136" spans="1:29" s="116" customFormat="1" x14ac:dyDescent="0.15">
      <c r="A136" s="289"/>
      <c r="B136" s="527">
        <v>262</v>
      </c>
      <c r="C136" s="131" t="str">
        <f>IF(D136="","",VLOOKUP(D136,団体登録内容!$A$1:$Y$1000,3,FALSE))</f>
        <v/>
      </c>
      <c r="D136" s="131" t="str">
        <f>IF(E136="","",VLOOKUP(E136,構成員入金済み!$A$1:$Y$1000,7,FALSE))</f>
        <v/>
      </c>
      <c r="E136" s="130"/>
      <c r="F136" s="132" t="str">
        <f t="shared" si="4"/>
        <v/>
      </c>
      <c r="G136" s="133" t="s">
        <v>3436</v>
      </c>
      <c r="H136" s="134" t="str">
        <f>IF(E136="","",VLOOKUP(E136,構成員入金済み!$A$1:$Y$1000,3,FALSE))</f>
        <v/>
      </c>
      <c r="I136" s="135"/>
      <c r="J136" s="134" t="str">
        <f>IF(E136="","",VLOOKUP(E136,構成員入金済み!$A$1:$Y$1000,4,FALSE))</f>
        <v/>
      </c>
      <c r="K136" s="136"/>
      <c r="L136" s="134" t="str">
        <f>IF(E136="","",VLOOKUP(E136,構成員入金済み!$A$1:$Y$1000,18,FALSE))</f>
        <v/>
      </c>
      <c r="M136" s="135" t="s">
        <v>3397</v>
      </c>
      <c r="N136" s="531" t="s">
        <v>3397</v>
      </c>
      <c r="O136" s="533" t="s">
        <v>3397</v>
      </c>
      <c r="P136" s="537" t="s">
        <v>3397</v>
      </c>
      <c r="Q136" s="289"/>
      <c r="R136" s="91" t="e">
        <f>IF(ISNA(VLOOKUP(E136,#REF!,10,FALSE)),"",VLOOKUP(E136,#REF!,6,FALSE))</f>
        <v>#REF!</v>
      </c>
      <c r="S136" s="90" t="e">
        <f>IF(ISNA(VLOOKUP(E136,#REF!,16,FALSE)),"",VLOOKUP(E136,#REF!,16,FALSE))</f>
        <v>#REF!</v>
      </c>
      <c r="T136" s="89" t="e">
        <f>IF(ISNA(VLOOKUP(E136,#REF!,5,FALSE)),"",VLOOKUP(E136,#REF!,5,FALSE))</f>
        <v>#REF!</v>
      </c>
      <c r="W136" s="88">
        <f>[3]構成員入金済み!$E$10</f>
        <v>40542</v>
      </c>
      <c r="X136" s="88" t="e">
        <f>IF(ISNA(VLOOKUP(E136,#REF!,7,FALSE)),"",VLOOKUP(E136,#REF!,7,FALSE))</f>
        <v>#REF!</v>
      </c>
      <c r="Y136" s="117" t="e">
        <f t="shared" si="5"/>
        <v>#REF!</v>
      </c>
      <c r="Z136" s="117"/>
      <c r="AC136" s="87"/>
    </row>
    <row r="137" spans="1:29" s="116" customFormat="1" ht="18" thickBot="1" x14ac:dyDescent="0.2">
      <c r="A137" s="289"/>
      <c r="B137" s="527"/>
      <c r="C137" s="149" t="str">
        <f>IF(D137="","",VLOOKUP(D137,団体登録内容!$A$1:$Y$1000,3,FALSE))</f>
        <v/>
      </c>
      <c r="D137" s="149" t="str">
        <f>IF(E137="","",VLOOKUP(E137,構成員入金済み!$A$1:$Y$1000,7,FALSE))</f>
        <v/>
      </c>
      <c r="E137" s="129"/>
      <c r="F137" s="150" t="str">
        <f t="shared" si="4"/>
        <v/>
      </c>
      <c r="G137" s="151" t="s">
        <v>3437</v>
      </c>
      <c r="H137" s="152" t="str">
        <f>IF(E137="","",VLOOKUP(E137,構成員入金済み!$A$1:$Y$1000,3,FALSE))</f>
        <v/>
      </c>
      <c r="I137" s="153"/>
      <c r="J137" s="152" t="str">
        <f>IF(E137="","",VLOOKUP(E137,構成員入金済み!$A$1:$Y$1000,4,FALSE))</f>
        <v/>
      </c>
      <c r="K137" s="154"/>
      <c r="L137" s="152" t="str">
        <f>IF(E137="","",VLOOKUP(E137,構成員入金済み!$A$1:$Y$1000,18,FALSE))</f>
        <v/>
      </c>
      <c r="M137" s="153" t="s">
        <v>3397</v>
      </c>
      <c r="N137" s="532"/>
      <c r="O137" s="534"/>
      <c r="P137" s="538"/>
      <c r="Q137" s="289"/>
      <c r="R137" s="91" t="e">
        <f>IF(ISNA(VLOOKUP(E137,#REF!,10,FALSE)),"",VLOOKUP(E137,#REF!,6,FALSE))</f>
        <v>#REF!</v>
      </c>
      <c r="S137" s="90" t="e">
        <f>IF(ISNA(VLOOKUP(E137,#REF!,16,FALSE)),"",VLOOKUP(E137,#REF!,16,FALSE))</f>
        <v>#REF!</v>
      </c>
      <c r="T137" s="89" t="e">
        <f>IF(ISNA(VLOOKUP(E137,#REF!,5,FALSE)),"",VLOOKUP(E137,#REF!,5,FALSE))</f>
        <v>#REF!</v>
      </c>
      <c r="W137" s="88">
        <f>[3]構成員入金済み!$E$10</f>
        <v>40542</v>
      </c>
      <c r="X137" s="88" t="e">
        <f>IF(ISNA(VLOOKUP(E137,#REF!,7,FALSE)),"",VLOOKUP(E137,#REF!,7,FALSE))</f>
        <v>#REF!</v>
      </c>
      <c r="Y137" s="117" t="e">
        <f t="shared" si="5"/>
        <v>#REF!</v>
      </c>
      <c r="Z137" s="117"/>
      <c r="AC137" s="87"/>
    </row>
    <row r="138" spans="1:29" s="116" customFormat="1" x14ac:dyDescent="0.15">
      <c r="A138" s="289"/>
      <c r="B138" s="525">
        <v>263</v>
      </c>
      <c r="C138" s="140" t="str">
        <f>IF(D138="","",VLOOKUP(D138,団体登録内容!$A$1:$Y$1000,3,FALSE))</f>
        <v/>
      </c>
      <c r="D138" s="140" t="str">
        <f>IF(E138="","",VLOOKUP(E138,構成員入金済み!$A$1:$Y$1000,7,FALSE))</f>
        <v/>
      </c>
      <c r="E138" s="137"/>
      <c r="F138" s="138" t="str">
        <f t="shared" si="4"/>
        <v/>
      </c>
      <c r="G138" s="139" t="s">
        <v>3436</v>
      </c>
      <c r="H138" s="140" t="str">
        <f>IF(E138="","",VLOOKUP(E138,構成員入金済み!$A$1:$Y$1000,3,FALSE))</f>
        <v/>
      </c>
      <c r="I138" s="141"/>
      <c r="J138" s="140" t="str">
        <f>IF(E138="","",VLOOKUP(E138,構成員入金済み!$A$1:$Y$1000,4,FALSE))</f>
        <v/>
      </c>
      <c r="K138" s="142"/>
      <c r="L138" s="140" t="str">
        <f>IF(E138="","",VLOOKUP(E138,構成員入金済み!$A$1:$Y$1000,18,FALSE))</f>
        <v/>
      </c>
      <c r="M138" s="141" t="s">
        <v>3397</v>
      </c>
      <c r="N138" s="531" t="s">
        <v>3397</v>
      </c>
      <c r="O138" s="533" t="s">
        <v>3397</v>
      </c>
      <c r="P138" s="535" t="s">
        <v>3397</v>
      </c>
      <c r="Q138" s="289"/>
      <c r="R138" s="91" t="e">
        <f>IF(ISNA(VLOOKUP(E138,#REF!,10,FALSE)),"",VLOOKUP(E138,#REF!,6,FALSE))</f>
        <v>#REF!</v>
      </c>
      <c r="S138" s="90" t="e">
        <f>IF(ISNA(VLOOKUP(E138,#REF!,16,FALSE)),"",VLOOKUP(E138,#REF!,16,FALSE))</f>
        <v>#REF!</v>
      </c>
      <c r="T138" s="89" t="e">
        <f>IF(ISNA(VLOOKUP(E138,#REF!,5,FALSE)),"",VLOOKUP(E138,#REF!,5,FALSE))</f>
        <v>#REF!</v>
      </c>
      <c r="W138" s="88">
        <f>[3]構成員入金済み!$E$10</f>
        <v>40542</v>
      </c>
      <c r="X138" s="88" t="e">
        <f>IF(ISNA(VLOOKUP(E138,#REF!,7,FALSE)),"",VLOOKUP(E138,#REF!,7,FALSE))</f>
        <v>#REF!</v>
      </c>
      <c r="Y138" s="117" t="e">
        <f t="shared" si="5"/>
        <v>#REF!</v>
      </c>
      <c r="Z138" s="117"/>
      <c r="AC138" s="87"/>
    </row>
    <row r="139" spans="1:29" s="116" customFormat="1" ht="18" thickBot="1" x14ac:dyDescent="0.2">
      <c r="A139" s="289"/>
      <c r="B139" s="526"/>
      <c r="C139" s="146" t="str">
        <f>IF(D139="","",VLOOKUP(D139,団体登録内容!$A$1:$Y$1000,3,FALSE))</f>
        <v/>
      </c>
      <c r="D139" s="146" t="str">
        <f>IF(E139="","",VLOOKUP(E139,構成員入金済み!$A$1:$Y$1000,7,FALSE))</f>
        <v/>
      </c>
      <c r="E139" s="143"/>
      <c r="F139" s="144" t="str">
        <f t="shared" si="4"/>
        <v/>
      </c>
      <c r="G139" s="145" t="s">
        <v>3437</v>
      </c>
      <c r="H139" s="146" t="str">
        <f>IF(E139="","",VLOOKUP(E139,構成員入金済み!$A$1:$Y$1000,3,FALSE))</f>
        <v/>
      </c>
      <c r="I139" s="147"/>
      <c r="J139" s="146" t="str">
        <f>IF(E139="","",VLOOKUP(E139,構成員入金済み!$A$1:$Y$1000,4,FALSE))</f>
        <v/>
      </c>
      <c r="K139" s="148"/>
      <c r="L139" s="146" t="str">
        <f>IF(E139="","",VLOOKUP(E139,構成員入金済み!$A$1:$Y$1000,18,FALSE))</f>
        <v/>
      </c>
      <c r="M139" s="147" t="s">
        <v>3397</v>
      </c>
      <c r="N139" s="532"/>
      <c r="O139" s="534"/>
      <c r="P139" s="536"/>
      <c r="Q139" s="289"/>
      <c r="R139" s="91" t="e">
        <f>IF(ISNA(VLOOKUP(E139,#REF!,10,FALSE)),"",VLOOKUP(E139,#REF!,6,FALSE))</f>
        <v>#REF!</v>
      </c>
      <c r="S139" s="90" t="e">
        <f>IF(ISNA(VLOOKUP(E139,#REF!,16,FALSE)),"",VLOOKUP(E139,#REF!,16,FALSE))</f>
        <v>#REF!</v>
      </c>
      <c r="T139" s="89" t="e">
        <f>IF(ISNA(VLOOKUP(E139,#REF!,5,FALSE)),"",VLOOKUP(E139,#REF!,5,FALSE))</f>
        <v>#REF!</v>
      </c>
      <c r="W139" s="88">
        <f>[3]構成員入金済み!$E$10</f>
        <v>40542</v>
      </c>
      <c r="X139" s="88" t="e">
        <f>IF(ISNA(VLOOKUP(E139,#REF!,7,FALSE)),"",VLOOKUP(E139,#REF!,7,FALSE))</f>
        <v>#REF!</v>
      </c>
      <c r="Y139" s="117" t="e">
        <f t="shared" si="5"/>
        <v>#REF!</v>
      </c>
      <c r="Z139" s="117"/>
      <c r="AC139" s="87"/>
    </row>
    <row r="140" spans="1:29" s="116" customFormat="1" x14ac:dyDescent="0.15">
      <c r="A140" s="289"/>
      <c r="B140" s="527">
        <v>264</v>
      </c>
      <c r="C140" s="131" t="str">
        <f>IF(D140="","",VLOOKUP(D140,団体登録内容!$A$1:$Y$1000,3,FALSE))</f>
        <v/>
      </c>
      <c r="D140" s="131" t="str">
        <f>IF(E140="","",VLOOKUP(E140,構成員入金済み!$A$1:$Y$1000,7,FALSE))</f>
        <v/>
      </c>
      <c r="E140" s="130"/>
      <c r="F140" s="132" t="str">
        <f t="shared" si="4"/>
        <v/>
      </c>
      <c r="G140" s="133" t="s">
        <v>3436</v>
      </c>
      <c r="H140" s="134" t="str">
        <f>IF(E140="","",VLOOKUP(E140,構成員入金済み!$A$1:$Y$1000,3,FALSE))</f>
        <v/>
      </c>
      <c r="I140" s="135"/>
      <c r="J140" s="134" t="str">
        <f>IF(E140="","",VLOOKUP(E140,構成員入金済み!$A$1:$Y$1000,4,FALSE))</f>
        <v/>
      </c>
      <c r="K140" s="136"/>
      <c r="L140" s="134" t="str">
        <f>IF(E140="","",VLOOKUP(E140,構成員入金済み!$A$1:$Y$1000,18,FALSE))</f>
        <v/>
      </c>
      <c r="M140" s="135" t="s">
        <v>3397</v>
      </c>
      <c r="N140" s="531" t="s">
        <v>3397</v>
      </c>
      <c r="O140" s="533" t="s">
        <v>3397</v>
      </c>
      <c r="P140" s="537" t="s">
        <v>3397</v>
      </c>
      <c r="Q140" s="289"/>
      <c r="R140" s="91" t="e">
        <f>IF(ISNA(VLOOKUP(E140,#REF!,10,FALSE)),"",VLOOKUP(E140,#REF!,6,FALSE))</f>
        <v>#REF!</v>
      </c>
      <c r="S140" s="90" t="e">
        <f>IF(ISNA(VLOOKUP(E140,#REF!,16,FALSE)),"",VLOOKUP(E140,#REF!,16,FALSE))</f>
        <v>#REF!</v>
      </c>
      <c r="T140" s="89" t="e">
        <f>IF(ISNA(VLOOKUP(E140,#REF!,5,FALSE)),"",VLOOKUP(E140,#REF!,5,FALSE))</f>
        <v>#REF!</v>
      </c>
      <c r="W140" s="88">
        <f>[3]構成員入金済み!$E$10</f>
        <v>40542</v>
      </c>
      <c r="X140" s="88" t="e">
        <f>IF(ISNA(VLOOKUP(E140,#REF!,7,FALSE)),"",VLOOKUP(E140,#REF!,7,FALSE))</f>
        <v>#REF!</v>
      </c>
      <c r="Y140" s="117" t="e">
        <f t="shared" si="5"/>
        <v>#REF!</v>
      </c>
      <c r="Z140" s="117"/>
      <c r="AC140" s="87"/>
    </row>
    <row r="141" spans="1:29" s="116" customFormat="1" ht="18" thickBot="1" x14ac:dyDescent="0.2">
      <c r="A141" s="289"/>
      <c r="B141" s="527"/>
      <c r="C141" s="149" t="str">
        <f>IF(D141="","",VLOOKUP(D141,団体登録内容!$A$1:$Y$1000,3,FALSE))</f>
        <v/>
      </c>
      <c r="D141" s="149" t="str">
        <f>IF(E141="","",VLOOKUP(E141,構成員入金済み!$A$1:$Y$1000,7,FALSE))</f>
        <v/>
      </c>
      <c r="E141" s="129"/>
      <c r="F141" s="150" t="str">
        <f t="shared" si="4"/>
        <v/>
      </c>
      <c r="G141" s="151" t="s">
        <v>3437</v>
      </c>
      <c r="H141" s="152" t="str">
        <f>IF(E141="","",VLOOKUP(E141,構成員入金済み!$A$1:$Y$1000,3,FALSE))</f>
        <v/>
      </c>
      <c r="I141" s="153"/>
      <c r="J141" s="152" t="str">
        <f>IF(E141="","",VLOOKUP(E141,構成員入金済み!$A$1:$Y$1000,4,FALSE))</f>
        <v/>
      </c>
      <c r="K141" s="154"/>
      <c r="L141" s="152" t="str">
        <f>IF(E141="","",VLOOKUP(E141,構成員入金済み!$A$1:$Y$1000,18,FALSE))</f>
        <v/>
      </c>
      <c r="M141" s="153" t="s">
        <v>3397</v>
      </c>
      <c r="N141" s="532"/>
      <c r="O141" s="534"/>
      <c r="P141" s="538"/>
      <c r="Q141" s="289"/>
      <c r="R141" s="91" t="e">
        <f>IF(ISNA(VLOOKUP(E141,#REF!,10,FALSE)),"",VLOOKUP(E141,#REF!,6,FALSE))</f>
        <v>#REF!</v>
      </c>
      <c r="S141" s="90" t="e">
        <f>IF(ISNA(VLOOKUP(E141,#REF!,16,FALSE)),"",VLOOKUP(E141,#REF!,16,FALSE))</f>
        <v>#REF!</v>
      </c>
      <c r="T141" s="89" t="e">
        <f>IF(ISNA(VLOOKUP(E141,#REF!,5,FALSE)),"",VLOOKUP(E141,#REF!,5,FALSE))</f>
        <v>#REF!</v>
      </c>
      <c r="W141" s="88">
        <f>[3]構成員入金済み!$E$10</f>
        <v>40542</v>
      </c>
      <c r="X141" s="88" t="e">
        <f>IF(ISNA(VLOOKUP(E141,#REF!,7,FALSE)),"",VLOOKUP(E141,#REF!,7,FALSE))</f>
        <v>#REF!</v>
      </c>
      <c r="Y141" s="117" t="e">
        <f t="shared" si="5"/>
        <v>#REF!</v>
      </c>
      <c r="Z141" s="117"/>
      <c r="AC141" s="87"/>
    </row>
    <row r="142" spans="1:29" s="116" customFormat="1" x14ac:dyDescent="0.15">
      <c r="A142" s="289"/>
      <c r="B142" s="525">
        <v>265</v>
      </c>
      <c r="C142" s="140" t="str">
        <f>IF(D142="","",VLOOKUP(D142,団体登録内容!$A$1:$Y$1000,3,FALSE))</f>
        <v/>
      </c>
      <c r="D142" s="140" t="str">
        <f>IF(E142="","",VLOOKUP(E142,構成員入金済み!$A$1:$Y$1000,7,FALSE))</f>
        <v/>
      </c>
      <c r="E142" s="137"/>
      <c r="F142" s="138" t="str">
        <f t="shared" si="4"/>
        <v/>
      </c>
      <c r="G142" s="139" t="s">
        <v>3436</v>
      </c>
      <c r="H142" s="140" t="str">
        <f>IF(E142="","",VLOOKUP(E142,構成員入金済み!$A$1:$Y$1000,3,FALSE))</f>
        <v/>
      </c>
      <c r="I142" s="141"/>
      <c r="J142" s="140" t="str">
        <f>IF(E142="","",VLOOKUP(E142,構成員入金済み!$A$1:$Y$1000,4,FALSE))</f>
        <v/>
      </c>
      <c r="K142" s="142"/>
      <c r="L142" s="140" t="str">
        <f>IF(E142="","",VLOOKUP(E142,構成員入金済み!$A$1:$Y$1000,18,FALSE))</f>
        <v/>
      </c>
      <c r="M142" s="141" t="s">
        <v>3397</v>
      </c>
      <c r="N142" s="531" t="s">
        <v>3397</v>
      </c>
      <c r="O142" s="533" t="s">
        <v>3397</v>
      </c>
      <c r="P142" s="535" t="s">
        <v>3397</v>
      </c>
      <c r="Q142" s="289"/>
      <c r="R142" s="91" t="e">
        <f>IF(ISNA(VLOOKUP(E142,#REF!,10,FALSE)),"",VLOOKUP(E142,#REF!,6,FALSE))</f>
        <v>#REF!</v>
      </c>
      <c r="S142" s="90" t="e">
        <f>IF(ISNA(VLOOKUP(E142,#REF!,16,FALSE)),"",VLOOKUP(E142,#REF!,16,FALSE))</f>
        <v>#REF!</v>
      </c>
      <c r="T142" s="89" t="e">
        <f>IF(ISNA(VLOOKUP(E142,#REF!,5,FALSE)),"",VLOOKUP(E142,#REF!,5,FALSE))</f>
        <v>#REF!</v>
      </c>
      <c r="W142" s="88">
        <f>[3]構成員入金済み!$E$10</f>
        <v>40542</v>
      </c>
      <c r="X142" s="88" t="e">
        <f>IF(ISNA(VLOOKUP(E142,#REF!,7,FALSE)),"",VLOOKUP(E142,#REF!,7,FALSE))</f>
        <v>#REF!</v>
      </c>
      <c r="Y142" s="117" t="e">
        <f t="shared" ref="Y142:Y155" si="6">IF(EXACT(W142,X142),"OK","")</f>
        <v>#REF!</v>
      </c>
      <c r="Z142" s="117"/>
      <c r="AC142" s="87"/>
    </row>
    <row r="143" spans="1:29" s="116" customFormat="1" ht="18" thickBot="1" x14ac:dyDescent="0.2">
      <c r="A143" s="289"/>
      <c r="B143" s="526"/>
      <c r="C143" s="146" t="str">
        <f>IF(D143="","",VLOOKUP(D143,団体登録内容!$A$1:$Y$1000,3,FALSE))</f>
        <v/>
      </c>
      <c r="D143" s="146" t="str">
        <f>IF(E143="","",VLOOKUP(E143,構成員入金済み!$A$1:$Y$1000,7,FALSE))</f>
        <v/>
      </c>
      <c r="E143" s="143"/>
      <c r="F143" s="144" t="str">
        <f t="shared" si="4"/>
        <v/>
      </c>
      <c r="G143" s="145" t="s">
        <v>3437</v>
      </c>
      <c r="H143" s="146" t="str">
        <f>IF(E143="","",VLOOKUP(E143,構成員入金済み!$A$1:$Y$1000,3,FALSE))</f>
        <v/>
      </c>
      <c r="I143" s="147"/>
      <c r="J143" s="146" t="str">
        <f>IF(E143="","",VLOOKUP(E143,構成員入金済み!$A$1:$Y$1000,4,FALSE))</f>
        <v/>
      </c>
      <c r="K143" s="148"/>
      <c r="L143" s="146" t="str">
        <f>IF(E143="","",VLOOKUP(E143,構成員入金済み!$A$1:$Y$1000,18,FALSE))</f>
        <v/>
      </c>
      <c r="M143" s="147" t="s">
        <v>3397</v>
      </c>
      <c r="N143" s="532"/>
      <c r="O143" s="534"/>
      <c r="P143" s="536"/>
      <c r="Q143" s="289"/>
      <c r="R143" s="91" t="e">
        <f>IF(ISNA(VLOOKUP(E143,#REF!,10,FALSE)),"",VLOOKUP(E143,#REF!,6,FALSE))</f>
        <v>#REF!</v>
      </c>
      <c r="S143" s="90" t="e">
        <f>IF(ISNA(VLOOKUP(E143,#REF!,16,FALSE)),"",VLOOKUP(E143,#REF!,16,FALSE))</f>
        <v>#REF!</v>
      </c>
      <c r="T143" s="89" t="e">
        <f>IF(ISNA(VLOOKUP(E143,#REF!,5,FALSE)),"",VLOOKUP(E143,#REF!,5,FALSE))</f>
        <v>#REF!</v>
      </c>
      <c r="W143" s="88">
        <f>[3]構成員入金済み!$E$10</f>
        <v>40542</v>
      </c>
      <c r="X143" s="88" t="e">
        <f>IF(ISNA(VLOOKUP(E143,#REF!,7,FALSE)),"",VLOOKUP(E143,#REF!,7,FALSE))</f>
        <v>#REF!</v>
      </c>
      <c r="Y143" s="117" t="e">
        <f t="shared" si="6"/>
        <v>#REF!</v>
      </c>
      <c r="Z143" s="117"/>
      <c r="AC143" s="87"/>
    </row>
    <row r="144" spans="1:29" s="116" customFormat="1" x14ac:dyDescent="0.15">
      <c r="A144" s="289"/>
      <c r="B144" s="527">
        <v>266</v>
      </c>
      <c r="C144" s="131" t="str">
        <f>IF(D144="","",VLOOKUP(D144,団体登録内容!$A$1:$Y$1000,3,FALSE))</f>
        <v/>
      </c>
      <c r="D144" s="131" t="str">
        <f>IF(E144="","",VLOOKUP(E144,構成員入金済み!$A$1:$Y$1000,7,FALSE))</f>
        <v/>
      </c>
      <c r="E144" s="130"/>
      <c r="F144" s="132" t="str">
        <f t="shared" ref="F144:F155" si="7">C144</f>
        <v/>
      </c>
      <c r="G144" s="133" t="s">
        <v>3436</v>
      </c>
      <c r="H144" s="134" t="str">
        <f>IF(E144="","",VLOOKUP(E144,構成員入金済み!$A$1:$Y$1000,3,FALSE))</f>
        <v/>
      </c>
      <c r="I144" s="135"/>
      <c r="J144" s="134" t="str">
        <f>IF(E144="","",VLOOKUP(E144,構成員入金済み!$A$1:$Y$1000,4,FALSE))</f>
        <v/>
      </c>
      <c r="K144" s="136"/>
      <c r="L144" s="134" t="str">
        <f>IF(E144="","",VLOOKUP(E144,構成員入金済み!$A$1:$Y$1000,18,FALSE))</f>
        <v/>
      </c>
      <c r="M144" s="135" t="s">
        <v>3397</v>
      </c>
      <c r="N144" s="531" t="s">
        <v>3397</v>
      </c>
      <c r="O144" s="533" t="s">
        <v>3397</v>
      </c>
      <c r="P144" s="537" t="s">
        <v>3397</v>
      </c>
      <c r="Q144" s="289"/>
      <c r="R144" s="91" t="e">
        <f>IF(ISNA(VLOOKUP(E144,#REF!,10,FALSE)),"",VLOOKUP(E144,#REF!,6,FALSE))</f>
        <v>#REF!</v>
      </c>
      <c r="S144" s="90" t="e">
        <f>IF(ISNA(VLOOKUP(E144,#REF!,16,FALSE)),"",VLOOKUP(E144,#REF!,16,FALSE))</f>
        <v>#REF!</v>
      </c>
      <c r="T144" s="89" t="e">
        <f>IF(ISNA(VLOOKUP(E144,#REF!,5,FALSE)),"",VLOOKUP(E144,#REF!,5,FALSE))</f>
        <v>#REF!</v>
      </c>
      <c r="W144" s="88">
        <f>[3]構成員入金済み!$E$10</f>
        <v>40542</v>
      </c>
      <c r="X144" s="88" t="e">
        <f>IF(ISNA(VLOOKUP(E144,#REF!,7,FALSE)),"",VLOOKUP(E144,#REF!,7,FALSE))</f>
        <v>#REF!</v>
      </c>
      <c r="Y144" s="117" t="e">
        <f t="shared" si="6"/>
        <v>#REF!</v>
      </c>
      <c r="Z144" s="117"/>
      <c r="AC144" s="87"/>
    </row>
    <row r="145" spans="1:29" s="116" customFormat="1" ht="18" thickBot="1" x14ac:dyDescent="0.2">
      <c r="A145" s="289"/>
      <c r="B145" s="527"/>
      <c r="C145" s="149" t="str">
        <f>IF(D145="","",VLOOKUP(D145,団体登録内容!$A$1:$Y$1000,3,FALSE))</f>
        <v/>
      </c>
      <c r="D145" s="149" t="str">
        <f>IF(E145="","",VLOOKUP(E145,構成員入金済み!$A$1:$Y$1000,7,FALSE))</f>
        <v/>
      </c>
      <c r="E145" s="129"/>
      <c r="F145" s="150" t="str">
        <f t="shared" si="7"/>
        <v/>
      </c>
      <c r="G145" s="151" t="s">
        <v>3437</v>
      </c>
      <c r="H145" s="152" t="str">
        <f>IF(E145="","",VLOOKUP(E145,構成員入金済み!$A$1:$Y$1000,3,FALSE))</f>
        <v/>
      </c>
      <c r="I145" s="153"/>
      <c r="J145" s="152" t="str">
        <f>IF(E145="","",VLOOKUP(E145,構成員入金済み!$A$1:$Y$1000,4,FALSE))</f>
        <v/>
      </c>
      <c r="K145" s="154"/>
      <c r="L145" s="152" t="str">
        <f>IF(E145="","",VLOOKUP(E145,構成員入金済み!$A$1:$Y$1000,18,FALSE))</f>
        <v/>
      </c>
      <c r="M145" s="153" t="s">
        <v>3397</v>
      </c>
      <c r="N145" s="532"/>
      <c r="O145" s="534"/>
      <c r="P145" s="538"/>
      <c r="Q145" s="289"/>
      <c r="R145" s="91" t="e">
        <f>IF(ISNA(VLOOKUP(E145,#REF!,10,FALSE)),"",VLOOKUP(E145,#REF!,6,FALSE))</f>
        <v>#REF!</v>
      </c>
      <c r="S145" s="90" t="e">
        <f>IF(ISNA(VLOOKUP(E145,#REF!,16,FALSE)),"",VLOOKUP(E145,#REF!,16,FALSE))</f>
        <v>#REF!</v>
      </c>
      <c r="T145" s="89" t="e">
        <f>IF(ISNA(VLOOKUP(E145,#REF!,5,FALSE)),"",VLOOKUP(E145,#REF!,5,FALSE))</f>
        <v>#REF!</v>
      </c>
      <c r="W145" s="88">
        <f>[3]構成員入金済み!$E$10</f>
        <v>40542</v>
      </c>
      <c r="X145" s="88" t="e">
        <f>IF(ISNA(VLOOKUP(E145,#REF!,7,FALSE)),"",VLOOKUP(E145,#REF!,7,FALSE))</f>
        <v>#REF!</v>
      </c>
      <c r="Y145" s="117" t="e">
        <f t="shared" si="6"/>
        <v>#REF!</v>
      </c>
      <c r="Z145" s="117"/>
      <c r="AC145" s="87"/>
    </row>
    <row r="146" spans="1:29" s="116" customFormat="1" x14ac:dyDescent="0.15">
      <c r="A146" s="289"/>
      <c r="B146" s="525">
        <v>267</v>
      </c>
      <c r="C146" s="140" t="str">
        <f>IF(D146="","",VLOOKUP(D146,団体登録内容!$A$1:$Y$1000,3,FALSE))</f>
        <v/>
      </c>
      <c r="D146" s="140" t="str">
        <f>IF(E146="","",VLOOKUP(E146,構成員入金済み!$A$1:$Y$1000,7,FALSE))</f>
        <v/>
      </c>
      <c r="E146" s="137"/>
      <c r="F146" s="138" t="str">
        <f t="shared" si="7"/>
        <v/>
      </c>
      <c r="G146" s="139" t="s">
        <v>3436</v>
      </c>
      <c r="H146" s="140" t="str">
        <f>IF(E146="","",VLOOKUP(E146,構成員入金済み!$A$1:$Y$1000,3,FALSE))</f>
        <v/>
      </c>
      <c r="I146" s="141"/>
      <c r="J146" s="140" t="str">
        <f>IF(E146="","",VLOOKUP(E146,構成員入金済み!$A$1:$Y$1000,4,FALSE))</f>
        <v/>
      </c>
      <c r="K146" s="142"/>
      <c r="L146" s="140" t="str">
        <f>IF(E146="","",VLOOKUP(E146,構成員入金済み!$A$1:$Y$1000,18,FALSE))</f>
        <v/>
      </c>
      <c r="M146" s="141" t="s">
        <v>3397</v>
      </c>
      <c r="N146" s="531" t="s">
        <v>3397</v>
      </c>
      <c r="O146" s="533" t="s">
        <v>3397</v>
      </c>
      <c r="P146" s="535" t="s">
        <v>3397</v>
      </c>
      <c r="Q146" s="289"/>
      <c r="R146" s="91" t="e">
        <f>IF(ISNA(VLOOKUP(E146,#REF!,10,FALSE)),"",VLOOKUP(E146,#REF!,6,FALSE))</f>
        <v>#REF!</v>
      </c>
      <c r="S146" s="90" t="e">
        <f>IF(ISNA(VLOOKUP(E146,#REF!,16,FALSE)),"",VLOOKUP(E146,#REF!,16,FALSE))</f>
        <v>#REF!</v>
      </c>
      <c r="T146" s="89" t="e">
        <f>IF(ISNA(VLOOKUP(E146,#REF!,5,FALSE)),"",VLOOKUP(E146,#REF!,5,FALSE))</f>
        <v>#REF!</v>
      </c>
      <c r="W146" s="88">
        <f>[3]構成員入金済み!$E$10</f>
        <v>40542</v>
      </c>
      <c r="X146" s="88" t="e">
        <f>IF(ISNA(VLOOKUP(E146,#REF!,7,FALSE)),"",VLOOKUP(E146,#REF!,7,FALSE))</f>
        <v>#REF!</v>
      </c>
      <c r="Y146" s="117" t="e">
        <f t="shared" si="6"/>
        <v>#REF!</v>
      </c>
      <c r="Z146" s="117"/>
      <c r="AC146" s="87"/>
    </row>
    <row r="147" spans="1:29" s="116" customFormat="1" ht="18" thickBot="1" x14ac:dyDescent="0.2">
      <c r="A147" s="289"/>
      <c r="B147" s="526"/>
      <c r="C147" s="146" t="str">
        <f>IF(D147="","",VLOOKUP(D147,団体登録内容!$A$1:$Y$1000,3,FALSE))</f>
        <v/>
      </c>
      <c r="D147" s="146" t="str">
        <f>IF(E147="","",VLOOKUP(E147,構成員入金済み!$A$1:$Y$1000,7,FALSE))</f>
        <v/>
      </c>
      <c r="E147" s="143"/>
      <c r="F147" s="144" t="str">
        <f t="shared" si="7"/>
        <v/>
      </c>
      <c r="G147" s="145" t="s">
        <v>3437</v>
      </c>
      <c r="H147" s="146" t="str">
        <f>IF(E147="","",VLOOKUP(E147,構成員入金済み!$A$1:$Y$1000,3,FALSE))</f>
        <v/>
      </c>
      <c r="I147" s="147"/>
      <c r="J147" s="146" t="str">
        <f>IF(E147="","",VLOOKUP(E147,構成員入金済み!$A$1:$Y$1000,4,FALSE))</f>
        <v/>
      </c>
      <c r="K147" s="148"/>
      <c r="L147" s="146" t="str">
        <f>IF(E147="","",VLOOKUP(E147,構成員入金済み!$A$1:$Y$1000,18,FALSE))</f>
        <v/>
      </c>
      <c r="M147" s="147" t="s">
        <v>3397</v>
      </c>
      <c r="N147" s="532"/>
      <c r="O147" s="534"/>
      <c r="P147" s="536"/>
      <c r="Q147" s="289"/>
      <c r="R147" s="91" t="e">
        <f>IF(ISNA(VLOOKUP(E147,#REF!,10,FALSE)),"",VLOOKUP(E147,#REF!,6,FALSE))</f>
        <v>#REF!</v>
      </c>
      <c r="S147" s="90" t="e">
        <f>IF(ISNA(VLOOKUP(E147,#REF!,16,FALSE)),"",VLOOKUP(E147,#REF!,16,FALSE))</f>
        <v>#REF!</v>
      </c>
      <c r="T147" s="89" t="e">
        <f>IF(ISNA(VLOOKUP(E147,#REF!,5,FALSE)),"",VLOOKUP(E147,#REF!,5,FALSE))</f>
        <v>#REF!</v>
      </c>
      <c r="W147" s="88">
        <f>[3]構成員入金済み!$E$10</f>
        <v>40542</v>
      </c>
      <c r="X147" s="88" t="e">
        <f>IF(ISNA(VLOOKUP(E147,#REF!,7,FALSE)),"",VLOOKUP(E147,#REF!,7,FALSE))</f>
        <v>#REF!</v>
      </c>
      <c r="Y147" s="117" t="e">
        <f t="shared" si="6"/>
        <v>#REF!</v>
      </c>
      <c r="Z147" s="117"/>
      <c r="AC147" s="87"/>
    </row>
    <row r="148" spans="1:29" s="116" customFormat="1" x14ac:dyDescent="0.15">
      <c r="A148" s="289"/>
      <c r="B148" s="527">
        <v>268</v>
      </c>
      <c r="C148" s="131" t="str">
        <f>IF(D148="","",VLOOKUP(D148,団体登録内容!$A$1:$Y$1000,3,FALSE))</f>
        <v/>
      </c>
      <c r="D148" s="131" t="str">
        <f>IF(E148="","",VLOOKUP(E148,構成員入金済み!$A$1:$Y$1000,7,FALSE))</f>
        <v/>
      </c>
      <c r="E148" s="130"/>
      <c r="F148" s="132" t="str">
        <f t="shared" si="7"/>
        <v/>
      </c>
      <c r="G148" s="133" t="s">
        <v>3436</v>
      </c>
      <c r="H148" s="134" t="str">
        <f>IF(E148="","",VLOOKUP(E148,構成員入金済み!$A$1:$Y$1000,3,FALSE))</f>
        <v/>
      </c>
      <c r="I148" s="135"/>
      <c r="J148" s="134" t="str">
        <f>IF(E148="","",VLOOKUP(E148,構成員入金済み!$A$1:$Y$1000,4,FALSE))</f>
        <v/>
      </c>
      <c r="K148" s="136"/>
      <c r="L148" s="134" t="str">
        <f>IF(E148="","",VLOOKUP(E148,構成員入金済み!$A$1:$Y$1000,18,FALSE))</f>
        <v/>
      </c>
      <c r="M148" s="135" t="s">
        <v>3397</v>
      </c>
      <c r="N148" s="531" t="s">
        <v>3397</v>
      </c>
      <c r="O148" s="533" t="s">
        <v>3397</v>
      </c>
      <c r="P148" s="537" t="s">
        <v>3397</v>
      </c>
      <c r="Q148" s="289"/>
      <c r="R148" s="91" t="e">
        <f>IF(ISNA(VLOOKUP(E148,#REF!,10,FALSE)),"",VLOOKUP(E148,#REF!,6,FALSE))</f>
        <v>#REF!</v>
      </c>
      <c r="S148" s="90" t="e">
        <f>IF(ISNA(VLOOKUP(E148,#REF!,16,FALSE)),"",VLOOKUP(E148,#REF!,16,FALSE))</f>
        <v>#REF!</v>
      </c>
      <c r="T148" s="89" t="e">
        <f>IF(ISNA(VLOOKUP(E148,#REF!,5,FALSE)),"",VLOOKUP(E148,#REF!,5,FALSE))</f>
        <v>#REF!</v>
      </c>
      <c r="W148" s="88">
        <f>[3]構成員入金済み!$E$10</f>
        <v>40542</v>
      </c>
      <c r="X148" s="88" t="e">
        <f>IF(ISNA(VLOOKUP(E148,#REF!,7,FALSE)),"",VLOOKUP(E148,#REF!,7,FALSE))</f>
        <v>#REF!</v>
      </c>
      <c r="Y148" s="117" t="e">
        <f t="shared" si="6"/>
        <v>#REF!</v>
      </c>
      <c r="Z148" s="117"/>
      <c r="AC148" s="87"/>
    </row>
    <row r="149" spans="1:29" s="116" customFormat="1" ht="18" thickBot="1" x14ac:dyDescent="0.2">
      <c r="A149" s="289"/>
      <c r="B149" s="527"/>
      <c r="C149" s="149" t="str">
        <f>IF(D149="","",VLOOKUP(D149,団体登録内容!$A$1:$Y$1000,3,FALSE))</f>
        <v/>
      </c>
      <c r="D149" s="149" t="str">
        <f>IF(E149="","",VLOOKUP(E149,構成員入金済み!$A$1:$Y$1000,7,FALSE))</f>
        <v/>
      </c>
      <c r="E149" s="129"/>
      <c r="F149" s="150" t="str">
        <f t="shared" si="7"/>
        <v/>
      </c>
      <c r="G149" s="151" t="s">
        <v>3437</v>
      </c>
      <c r="H149" s="152" t="str">
        <f>IF(E149="","",VLOOKUP(E149,構成員入金済み!$A$1:$Y$1000,3,FALSE))</f>
        <v/>
      </c>
      <c r="I149" s="153"/>
      <c r="J149" s="152" t="str">
        <f>IF(E149="","",VLOOKUP(E149,構成員入金済み!$A$1:$Y$1000,4,FALSE))</f>
        <v/>
      </c>
      <c r="K149" s="154"/>
      <c r="L149" s="152" t="str">
        <f>IF(E149="","",VLOOKUP(E149,構成員入金済み!$A$1:$Y$1000,18,FALSE))</f>
        <v/>
      </c>
      <c r="M149" s="153" t="s">
        <v>3397</v>
      </c>
      <c r="N149" s="532"/>
      <c r="O149" s="534"/>
      <c r="P149" s="538"/>
      <c r="Q149" s="289"/>
      <c r="R149" s="91" t="e">
        <f>IF(ISNA(VLOOKUP(E149,#REF!,10,FALSE)),"",VLOOKUP(E149,#REF!,6,FALSE))</f>
        <v>#REF!</v>
      </c>
      <c r="S149" s="90" t="e">
        <f>IF(ISNA(VLOOKUP(E149,#REF!,16,FALSE)),"",VLOOKUP(E149,#REF!,16,FALSE))</f>
        <v>#REF!</v>
      </c>
      <c r="T149" s="89" t="e">
        <f>IF(ISNA(VLOOKUP(E149,#REF!,5,FALSE)),"",VLOOKUP(E149,#REF!,5,FALSE))</f>
        <v>#REF!</v>
      </c>
      <c r="W149" s="88">
        <f>[3]構成員入金済み!$E$10</f>
        <v>40542</v>
      </c>
      <c r="X149" s="88" t="e">
        <f>IF(ISNA(VLOOKUP(E149,#REF!,7,FALSE)),"",VLOOKUP(E149,#REF!,7,FALSE))</f>
        <v>#REF!</v>
      </c>
      <c r="Y149" s="117" t="e">
        <f t="shared" si="6"/>
        <v>#REF!</v>
      </c>
      <c r="Z149" s="117"/>
      <c r="AC149" s="87"/>
    </row>
    <row r="150" spans="1:29" s="116" customFormat="1" x14ac:dyDescent="0.15">
      <c r="A150" s="289"/>
      <c r="B150" s="525">
        <v>269</v>
      </c>
      <c r="C150" s="140" t="str">
        <f>IF(D150="","",VLOOKUP(D150,団体登録内容!$A$1:$Y$1000,3,FALSE))</f>
        <v/>
      </c>
      <c r="D150" s="140" t="str">
        <f>IF(E150="","",VLOOKUP(E150,構成員入金済み!$A$1:$Y$1000,7,FALSE))</f>
        <v/>
      </c>
      <c r="E150" s="137"/>
      <c r="F150" s="138" t="str">
        <f t="shared" si="7"/>
        <v/>
      </c>
      <c r="G150" s="139" t="s">
        <v>3436</v>
      </c>
      <c r="H150" s="140" t="str">
        <f>IF(E150="","",VLOOKUP(E150,構成員入金済み!$A$1:$Y$1000,3,FALSE))</f>
        <v/>
      </c>
      <c r="I150" s="141"/>
      <c r="J150" s="140" t="str">
        <f>IF(E150="","",VLOOKUP(E150,構成員入金済み!$A$1:$Y$1000,4,FALSE))</f>
        <v/>
      </c>
      <c r="K150" s="142"/>
      <c r="L150" s="140" t="str">
        <f>IF(E150="","",VLOOKUP(E150,構成員入金済み!$A$1:$Y$1000,18,FALSE))</f>
        <v/>
      </c>
      <c r="M150" s="141" t="s">
        <v>3397</v>
      </c>
      <c r="N150" s="531" t="s">
        <v>3397</v>
      </c>
      <c r="O150" s="533" t="s">
        <v>3397</v>
      </c>
      <c r="P150" s="535" t="s">
        <v>3397</v>
      </c>
      <c r="Q150" s="289"/>
      <c r="R150" s="91" t="e">
        <f>IF(ISNA(VLOOKUP(E150,#REF!,10,FALSE)),"",VLOOKUP(E150,#REF!,6,FALSE))</f>
        <v>#REF!</v>
      </c>
      <c r="S150" s="90" t="e">
        <f>IF(ISNA(VLOOKUP(E150,#REF!,16,FALSE)),"",VLOOKUP(E150,#REF!,16,FALSE))</f>
        <v>#REF!</v>
      </c>
      <c r="T150" s="89" t="e">
        <f>IF(ISNA(VLOOKUP(E150,#REF!,5,FALSE)),"",VLOOKUP(E150,#REF!,5,FALSE))</f>
        <v>#REF!</v>
      </c>
      <c r="W150" s="88">
        <f>[3]構成員入金済み!$E$10</f>
        <v>40542</v>
      </c>
      <c r="X150" s="88" t="e">
        <f>IF(ISNA(VLOOKUP(E150,#REF!,7,FALSE)),"",VLOOKUP(E150,#REF!,7,FALSE))</f>
        <v>#REF!</v>
      </c>
      <c r="Y150" s="117" t="e">
        <f t="shared" si="6"/>
        <v>#REF!</v>
      </c>
      <c r="Z150" s="117"/>
      <c r="AC150" s="87"/>
    </row>
    <row r="151" spans="1:29" s="116" customFormat="1" ht="18" thickBot="1" x14ac:dyDescent="0.2">
      <c r="A151" s="289"/>
      <c r="B151" s="526"/>
      <c r="C151" s="146" t="str">
        <f>IF(D151="","",VLOOKUP(D151,団体登録内容!$A$1:$Y$1000,3,FALSE))</f>
        <v/>
      </c>
      <c r="D151" s="146" t="str">
        <f>IF(E151="","",VLOOKUP(E151,構成員入金済み!$A$1:$Y$1000,7,FALSE))</f>
        <v/>
      </c>
      <c r="E151" s="143"/>
      <c r="F151" s="144" t="str">
        <f t="shared" si="7"/>
        <v/>
      </c>
      <c r="G151" s="145" t="s">
        <v>3437</v>
      </c>
      <c r="H151" s="146" t="str">
        <f>IF(E151="","",VLOOKUP(E151,構成員入金済み!$A$1:$Y$1000,3,FALSE))</f>
        <v/>
      </c>
      <c r="I151" s="147"/>
      <c r="J151" s="146" t="str">
        <f>IF(E151="","",VLOOKUP(E151,構成員入金済み!$A$1:$Y$1000,4,FALSE))</f>
        <v/>
      </c>
      <c r="K151" s="148"/>
      <c r="L151" s="146" t="str">
        <f>IF(E151="","",VLOOKUP(E151,構成員入金済み!$A$1:$Y$1000,18,FALSE))</f>
        <v/>
      </c>
      <c r="M151" s="147" t="s">
        <v>3397</v>
      </c>
      <c r="N151" s="532"/>
      <c r="O151" s="534"/>
      <c r="P151" s="536"/>
      <c r="Q151" s="289"/>
      <c r="R151" s="91" t="e">
        <f>IF(ISNA(VLOOKUP(E151,#REF!,10,FALSE)),"",VLOOKUP(E151,#REF!,6,FALSE))</f>
        <v>#REF!</v>
      </c>
      <c r="S151" s="90" t="e">
        <f>IF(ISNA(VLOOKUP(E151,#REF!,16,FALSE)),"",VLOOKUP(E151,#REF!,16,FALSE))</f>
        <v>#REF!</v>
      </c>
      <c r="T151" s="89" t="e">
        <f>IF(ISNA(VLOOKUP(E151,#REF!,5,FALSE)),"",VLOOKUP(E151,#REF!,5,FALSE))</f>
        <v>#REF!</v>
      </c>
      <c r="W151" s="88">
        <f>[3]構成員入金済み!$E$10</f>
        <v>40542</v>
      </c>
      <c r="X151" s="88" t="e">
        <f>IF(ISNA(VLOOKUP(E151,#REF!,7,FALSE)),"",VLOOKUP(E151,#REF!,7,FALSE))</f>
        <v>#REF!</v>
      </c>
      <c r="Y151" s="117" t="e">
        <f t="shared" si="6"/>
        <v>#REF!</v>
      </c>
      <c r="Z151" s="117"/>
      <c r="AC151" s="87"/>
    </row>
    <row r="152" spans="1:29" s="116" customFormat="1" x14ac:dyDescent="0.15">
      <c r="A152" s="289"/>
      <c r="B152" s="527">
        <v>270</v>
      </c>
      <c r="C152" s="131" t="str">
        <f>IF(D152="","",VLOOKUP(D152,団体登録内容!$A$1:$Y$1000,3,FALSE))</f>
        <v/>
      </c>
      <c r="D152" s="131" t="str">
        <f>IF(E152="","",VLOOKUP(E152,構成員入金済み!$A$1:$Y$1000,7,FALSE))</f>
        <v/>
      </c>
      <c r="E152" s="130"/>
      <c r="F152" s="132" t="str">
        <f t="shared" si="7"/>
        <v/>
      </c>
      <c r="G152" s="133" t="s">
        <v>3436</v>
      </c>
      <c r="H152" s="134" t="str">
        <f>IF(E152="","",VLOOKUP(E152,構成員入金済み!$A$1:$Y$1000,3,FALSE))</f>
        <v/>
      </c>
      <c r="I152" s="135"/>
      <c r="J152" s="134" t="str">
        <f>IF(E152="","",VLOOKUP(E152,構成員入金済み!$A$1:$Y$1000,4,FALSE))</f>
        <v/>
      </c>
      <c r="K152" s="136"/>
      <c r="L152" s="134" t="str">
        <f>IF(E152="","",VLOOKUP(E152,構成員入金済み!$A$1:$Y$1000,18,FALSE))</f>
        <v/>
      </c>
      <c r="M152" s="135" t="s">
        <v>3397</v>
      </c>
      <c r="N152" s="531" t="s">
        <v>3397</v>
      </c>
      <c r="O152" s="533" t="s">
        <v>3397</v>
      </c>
      <c r="P152" s="537" t="s">
        <v>3397</v>
      </c>
      <c r="Q152" s="289"/>
      <c r="R152" s="91" t="e">
        <f>IF(ISNA(VLOOKUP(E152,#REF!,10,FALSE)),"",VLOOKUP(E152,#REF!,6,FALSE))</f>
        <v>#REF!</v>
      </c>
      <c r="S152" s="90" t="e">
        <f>IF(ISNA(VLOOKUP(E152,#REF!,16,FALSE)),"",VLOOKUP(E152,#REF!,16,FALSE))</f>
        <v>#REF!</v>
      </c>
      <c r="T152" s="89" t="e">
        <f>IF(ISNA(VLOOKUP(E152,#REF!,5,FALSE)),"",VLOOKUP(E152,#REF!,5,FALSE))</f>
        <v>#REF!</v>
      </c>
      <c r="W152" s="88">
        <f>[3]構成員入金済み!$E$10</f>
        <v>40542</v>
      </c>
      <c r="X152" s="88" t="e">
        <f>IF(ISNA(VLOOKUP(E152,#REF!,7,FALSE)),"",VLOOKUP(E152,#REF!,7,FALSE))</f>
        <v>#REF!</v>
      </c>
      <c r="Y152" s="117" t="e">
        <f t="shared" si="6"/>
        <v>#REF!</v>
      </c>
      <c r="Z152" s="117"/>
      <c r="AC152" s="87"/>
    </row>
    <row r="153" spans="1:29" s="116" customFormat="1" ht="18" thickBot="1" x14ac:dyDescent="0.2">
      <c r="A153" s="289"/>
      <c r="B153" s="527"/>
      <c r="C153" s="149" t="str">
        <f>IF(D153="","",VLOOKUP(D153,団体登録内容!$A$1:$Y$1000,3,FALSE))</f>
        <v/>
      </c>
      <c r="D153" s="149" t="str">
        <f>IF(E153="","",VLOOKUP(E153,構成員入金済み!$A$1:$Y$1000,7,FALSE))</f>
        <v/>
      </c>
      <c r="E153" s="129"/>
      <c r="F153" s="150" t="str">
        <f t="shared" si="7"/>
        <v/>
      </c>
      <c r="G153" s="151" t="s">
        <v>3437</v>
      </c>
      <c r="H153" s="152" t="str">
        <f>IF(E153="","",VLOOKUP(E153,構成員入金済み!$A$1:$Y$1000,3,FALSE))</f>
        <v/>
      </c>
      <c r="I153" s="153"/>
      <c r="J153" s="152" t="str">
        <f>IF(E153="","",VLOOKUP(E153,構成員入金済み!$A$1:$Y$1000,4,FALSE))</f>
        <v/>
      </c>
      <c r="K153" s="154"/>
      <c r="L153" s="152" t="str">
        <f>IF(E153="","",VLOOKUP(E153,構成員入金済み!$A$1:$Y$1000,18,FALSE))</f>
        <v/>
      </c>
      <c r="M153" s="153" t="s">
        <v>3397</v>
      </c>
      <c r="N153" s="532"/>
      <c r="O153" s="534"/>
      <c r="P153" s="538"/>
      <c r="Q153" s="289"/>
      <c r="R153" s="91" t="e">
        <f>IF(ISNA(VLOOKUP(E153,#REF!,10,FALSE)),"",VLOOKUP(E153,#REF!,6,FALSE))</f>
        <v>#REF!</v>
      </c>
      <c r="S153" s="90" t="e">
        <f>IF(ISNA(VLOOKUP(E153,#REF!,16,FALSE)),"",VLOOKUP(E153,#REF!,16,FALSE))</f>
        <v>#REF!</v>
      </c>
      <c r="T153" s="89" t="e">
        <f>IF(ISNA(VLOOKUP(E153,#REF!,5,FALSE)),"",VLOOKUP(E153,#REF!,5,FALSE))</f>
        <v>#REF!</v>
      </c>
      <c r="W153" s="88">
        <f>[3]構成員入金済み!$E$10</f>
        <v>40542</v>
      </c>
      <c r="X153" s="88" t="e">
        <f>IF(ISNA(VLOOKUP(E153,#REF!,7,FALSE)),"",VLOOKUP(E153,#REF!,7,FALSE))</f>
        <v>#REF!</v>
      </c>
      <c r="Y153" s="117" t="e">
        <f t="shared" si="6"/>
        <v>#REF!</v>
      </c>
      <c r="Z153" s="117"/>
      <c r="AC153" s="87"/>
    </row>
    <row r="154" spans="1:29" s="116" customFormat="1" x14ac:dyDescent="0.15">
      <c r="A154" s="289"/>
      <c r="B154" s="525">
        <v>271</v>
      </c>
      <c r="C154" s="140" t="str">
        <f>IF(D154="","",VLOOKUP(D154,団体登録内容!$A$1:$Y$1000,3,FALSE))</f>
        <v/>
      </c>
      <c r="D154" s="140" t="str">
        <f>IF(E154="","",VLOOKUP(E154,構成員入金済み!$A$1:$Y$1000,7,FALSE))</f>
        <v/>
      </c>
      <c r="E154" s="137"/>
      <c r="F154" s="138" t="str">
        <f t="shared" si="7"/>
        <v/>
      </c>
      <c r="G154" s="139" t="s">
        <v>3436</v>
      </c>
      <c r="H154" s="140" t="str">
        <f>IF(E154="","",VLOOKUP(E154,構成員入金済み!$A$1:$Y$1000,3,FALSE))</f>
        <v/>
      </c>
      <c r="I154" s="141"/>
      <c r="J154" s="140" t="str">
        <f>IF(E154="","",VLOOKUP(E154,構成員入金済み!$A$1:$Y$1000,4,FALSE))</f>
        <v/>
      </c>
      <c r="K154" s="142"/>
      <c r="L154" s="140" t="str">
        <f>IF(E154="","",VLOOKUP(E154,構成員入金済み!$A$1:$Y$1000,18,FALSE))</f>
        <v/>
      </c>
      <c r="M154" s="141" t="s">
        <v>3397</v>
      </c>
      <c r="N154" s="531" t="s">
        <v>3397</v>
      </c>
      <c r="O154" s="533" t="s">
        <v>3397</v>
      </c>
      <c r="P154" s="535" t="s">
        <v>3397</v>
      </c>
      <c r="Q154" s="289"/>
      <c r="R154" s="91" t="e">
        <f>IF(ISNA(VLOOKUP(E154,#REF!,10,FALSE)),"",VLOOKUP(E154,#REF!,6,FALSE))</f>
        <v>#REF!</v>
      </c>
      <c r="S154" s="90" t="e">
        <f>IF(ISNA(VLOOKUP(E154,#REF!,16,FALSE)),"",VLOOKUP(E154,#REF!,16,FALSE))</f>
        <v>#REF!</v>
      </c>
      <c r="T154" s="89" t="e">
        <f>IF(ISNA(VLOOKUP(E154,#REF!,5,FALSE)),"",VLOOKUP(E154,#REF!,5,FALSE))</f>
        <v>#REF!</v>
      </c>
      <c r="W154" s="88">
        <f>[3]構成員入金済み!$E$10</f>
        <v>40542</v>
      </c>
      <c r="X154" s="88" t="e">
        <f>IF(ISNA(VLOOKUP(E154,#REF!,7,FALSE)),"",VLOOKUP(E154,#REF!,7,FALSE))</f>
        <v>#REF!</v>
      </c>
      <c r="Y154" s="117" t="e">
        <f t="shared" si="6"/>
        <v>#REF!</v>
      </c>
      <c r="Z154" s="117"/>
      <c r="AC154" s="87"/>
    </row>
    <row r="155" spans="1:29" s="116" customFormat="1" ht="18" thickBot="1" x14ac:dyDescent="0.2">
      <c r="A155" s="289"/>
      <c r="B155" s="526"/>
      <c r="C155" s="146" t="str">
        <f>IF(D155="","",VLOOKUP(D155,団体登録内容!$A$1:$Y$1000,3,FALSE))</f>
        <v/>
      </c>
      <c r="D155" s="146" t="str">
        <f>IF(E155="","",VLOOKUP(E155,構成員入金済み!$A$1:$Y$1000,7,FALSE))</f>
        <v/>
      </c>
      <c r="E155" s="143"/>
      <c r="F155" s="144" t="str">
        <f t="shared" si="7"/>
        <v/>
      </c>
      <c r="G155" s="145" t="s">
        <v>3437</v>
      </c>
      <c r="H155" s="146" t="str">
        <f>IF(E155="","",VLOOKUP(E155,構成員入金済み!$A$1:$Y$1000,3,FALSE))</f>
        <v/>
      </c>
      <c r="I155" s="147"/>
      <c r="J155" s="146" t="str">
        <f>IF(E155="","",VLOOKUP(E155,構成員入金済み!$A$1:$Y$1000,4,FALSE))</f>
        <v/>
      </c>
      <c r="K155" s="148"/>
      <c r="L155" s="146" t="str">
        <f>IF(E155="","",VLOOKUP(E155,構成員入金済み!$A$1:$Y$1000,18,FALSE))</f>
        <v/>
      </c>
      <c r="M155" s="147" t="s">
        <v>3397</v>
      </c>
      <c r="N155" s="532"/>
      <c r="O155" s="534"/>
      <c r="P155" s="536"/>
      <c r="Q155" s="289"/>
      <c r="R155" s="91" t="e">
        <f>IF(ISNA(VLOOKUP(E155,#REF!,10,FALSE)),"",VLOOKUP(E155,#REF!,6,FALSE))</f>
        <v>#REF!</v>
      </c>
      <c r="S155" s="90" t="e">
        <f>IF(ISNA(VLOOKUP(E155,#REF!,16,FALSE)),"",VLOOKUP(E155,#REF!,16,FALSE))</f>
        <v>#REF!</v>
      </c>
      <c r="T155" s="89" t="e">
        <f>IF(ISNA(VLOOKUP(E155,#REF!,5,FALSE)),"",VLOOKUP(E155,#REF!,5,FALSE))</f>
        <v>#REF!</v>
      </c>
      <c r="W155" s="88">
        <f>[3]構成員入金済み!$E$10</f>
        <v>40542</v>
      </c>
      <c r="X155" s="88" t="e">
        <f>IF(ISNA(VLOOKUP(E155,#REF!,7,FALSE)),"",VLOOKUP(E155,#REF!,7,FALSE))</f>
        <v>#REF!</v>
      </c>
      <c r="Y155" s="117" t="e">
        <f t="shared" si="6"/>
        <v>#REF!</v>
      </c>
      <c r="Z155" s="117"/>
      <c r="AC155" s="87"/>
    </row>
    <row r="156" spans="1:29" hidden="1" x14ac:dyDescent="0.15"/>
    <row r="157" spans="1:29" hidden="1" x14ac:dyDescent="0.15">
      <c r="C157" s="104" t="s">
        <v>3397</v>
      </c>
    </row>
    <row r="158" spans="1:29" hidden="1" x14ac:dyDescent="0.15">
      <c r="C158" s="108" t="s">
        <v>3413</v>
      </c>
      <c r="F158" s="108"/>
      <c r="H158" s="104" t="s">
        <v>3397</v>
      </c>
      <c r="J158" s="104" t="s">
        <v>3412</v>
      </c>
    </row>
    <row r="159" spans="1:29" hidden="1" x14ac:dyDescent="0.15">
      <c r="C159" s="108" t="s">
        <v>3411</v>
      </c>
      <c r="F159" s="108"/>
      <c r="H159" s="104">
        <v>6</v>
      </c>
      <c r="J159" s="104" t="s">
        <v>3410</v>
      </c>
      <c r="K159" s="105" t="s">
        <v>3397</v>
      </c>
    </row>
    <row r="160" spans="1:29" hidden="1" x14ac:dyDescent="0.15">
      <c r="C160" s="108" t="s">
        <v>3409</v>
      </c>
      <c r="F160" s="108"/>
      <c r="H160" s="104">
        <v>7</v>
      </c>
      <c r="J160" s="104" t="s">
        <v>3408</v>
      </c>
      <c r="K160" s="105" t="s">
        <v>3438</v>
      </c>
    </row>
    <row r="161" spans="3:11" hidden="1" x14ac:dyDescent="0.15">
      <c r="C161" s="108" t="s">
        <v>3407</v>
      </c>
      <c r="F161" s="108"/>
      <c r="H161" s="104">
        <v>8</v>
      </c>
      <c r="J161" s="104" t="s">
        <v>3406</v>
      </c>
      <c r="K161" s="105" t="s">
        <v>3559</v>
      </c>
    </row>
    <row r="162" spans="3:11" hidden="1" x14ac:dyDescent="0.15">
      <c r="C162" s="108" t="s">
        <v>3405</v>
      </c>
      <c r="H162" s="104">
        <v>9</v>
      </c>
      <c r="J162" s="104" t="s">
        <v>3404</v>
      </c>
    </row>
    <row r="163" spans="3:11" hidden="1" x14ac:dyDescent="0.15">
      <c r="C163" s="108" t="s">
        <v>3403</v>
      </c>
      <c r="H163" s="104">
        <v>10</v>
      </c>
      <c r="J163" s="104" t="s">
        <v>3402</v>
      </c>
    </row>
    <row r="164" spans="3:11" hidden="1" x14ac:dyDescent="0.15">
      <c r="C164" s="108" t="s">
        <v>3401</v>
      </c>
      <c r="H164" s="104">
        <v>11</v>
      </c>
      <c r="J164" s="104" t="s">
        <v>3400</v>
      </c>
    </row>
    <row r="165" spans="3:11" hidden="1" x14ac:dyDescent="0.15">
      <c r="C165" s="108" t="s">
        <v>3399</v>
      </c>
      <c r="H165" s="104">
        <v>12</v>
      </c>
      <c r="J165" s="104" t="s">
        <v>3398</v>
      </c>
    </row>
    <row r="166" spans="3:11" hidden="1" x14ac:dyDescent="0.15">
      <c r="C166" s="104" t="s">
        <v>3397</v>
      </c>
      <c r="H166" s="104">
        <v>13</v>
      </c>
      <c r="J166" s="104" t="s">
        <v>3396</v>
      </c>
    </row>
    <row r="167" spans="3:11" hidden="1" x14ac:dyDescent="0.15">
      <c r="C167" s="108" t="s">
        <v>3395</v>
      </c>
      <c r="E167" s="108" t="s">
        <v>3393</v>
      </c>
      <c r="H167" s="104">
        <v>14</v>
      </c>
      <c r="J167" s="104" t="s">
        <v>3394</v>
      </c>
    </row>
    <row r="168" spans="3:11" hidden="1" x14ac:dyDescent="0.15">
      <c r="C168" s="108" t="s">
        <v>3393</v>
      </c>
      <c r="E168" s="108" t="s">
        <v>3391</v>
      </c>
      <c r="H168" s="104">
        <v>15</v>
      </c>
      <c r="J168" s="104" t="s">
        <v>3392</v>
      </c>
    </row>
    <row r="169" spans="3:11" hidden="1" x14ac:dyDescent="0.15">
      <c r="C169" s="108" t="s">
        <v>3391</v>
      </c>
      <c r="E169" s="108" t="s">
        <v>3389</v>
      </c>
      <c r="H169" s="104">
        <v>16</v>
      </c>
      <c r="J169" s="104" t="s">
        <v>3390</v>
      </c>
    </row>
    <row r="170" spans="3:11" hidden="1" x14ac:dyDescent="0.15">
      <c r="C170" s="108" t="s">
        <v>3389</v>
      </c>
      <c r="H170" s="104">
        <v>17</v>
      </c>
      <c r="J170" s="104" t="s">
        <v>3388</v>
      </c>
    </row>
    <row r="171" spans="3:11" hidden="1" x14ac:dyDescent="0.15">
      <c r="C171" s="108" t="s">
        <v>3387</v>
      </c>
      <c r="H171" s="104">
        <v>18</v>
      </c>
      <c r="J171" s="104" t="s">
        <v>3386</v>
      </c>
    </row>
    <row r="172" spans="3:11" hidden="1" x14ac:dyDescent="0.15">
      <c r="C172" s="108" t="s">
        <v>3435</v>
      </c>
      <c r="H172" s="104">
        <v>19</v>
      </c>
      <c r="J172" s="104" t="s">
        <v>3384</v>
      </c>
    </row>
    <row r="173" spans="3:11" hidden="1" x14ac:dyDescent="0.15">
      <c r="C173" s="108" t="s">
        <v>3385</v>
      </c>
      <c r="H173" s="104">
        <v>20</v>
      </c>
      <c r="J173" s="104" t="s">
        <v>3382</v>
      </c>
    </row>
    <row r="174" spans="3:11" hidden="1" x14ac:dyDescent="0.15">
      <c r="C174" s="108" t="s">
        <v>3383</v>
      </c>
      <c r="H174" s="104">
        <v>21</v>
      </c>
      <c r="J174" s="104" t="s">
        <v>3380</v>
      </c>
    </row>
    <row r="175" spans="3:11" hidden="1" x14ac:dyDescent="0.15">
      <c r="C175" s="108" t="s">
        <v>3381</v>
      </c>
      <c r="H175" s="104">
        <v>22</v>
      </c>
    </row>
    <row r="176" spans="3:11" hidden="1" x14ac:dyDescent="0.15">
      <c r="C176" s="108" t="s">
        <v>3379</v>
      </c>
      <c r="H176" s="104" t="s">
        <v>3431</v>
      </c>
    </row>
    <row r="177" spans="1:17" hidden="1" x14ac:dyDescent="0.15">
      <c r="C177" s="108" t="s">
        <v>3378</v>
      </c>
    </row>
    <row r="178" spans="1:17" hidden="1" x14ac:dyDescent="0.15"/>
    <row r="179" spans="1:17" hidden="1" x14ac:dyDescent="0.15">
      <c r="C179" s="104" t="s">
        <v>3397</v>
      </c>
    </row>
    <row r="180" spans="1:17" hidden="1" x14ac:dyDescent="0.15">
      <c r="C180" s="108" t="s">
        <v>3429</v>
      </c>
    </row>
    <row r="181" spans="1:17" hidden="1" x14ac:dyDescent="0.15">
      <c r="C181" s="108" t="s">
        <v>3430</v>
      </c>
    </row>
    <row r="182" spans="1:17" hidden="1" x14ac:dyDescent="0.15"/>
    <row r="183" spans="1:17" hidden="1" x14ac:dyDescent="0.15">
      <c r="C183" s="104" t="s">
        <v>3397</v>
      </c>
    </row>
    <row r="184" spans="1:17" hidden="1" x14ac:dyDescent="0.15">
      <c r="C184" s="108" t="s">
        <v>3393</v>
      </c>
    </row>
    <row r="185" spans="1:17" hidden="1" x14ac:dyDescent="0.15">
      <c r="C185" s="108" t="s">
        <v>3391</v>
      </c>
    </row>
    <row r="186" spans="1:17" hidden="1" x14ac:dyDescent="0.15">
      <c r="C186" s="108" t="s">
        <v>3389</v>
      </c>
    </row>
    <row r="187" spans="1:17" hidden="1" x14ac:dyDescent="0.15">
      <c r="C187" s="108" t="s">
        <v>3435</v>
      </c>
    </row>
    <row r="188" spans="1:17" hidden="1" x14ac:dyDescent="0.15"/>
    <row r="189" spans="1:17" x14ac:dyDescent="0.15">
      <c r="A189" s="245"/>
      <c r="B189" s="245"/>
      <c r="C189" s="245"/>
      <c r="D189" s="245"/>
      <c r="E189" s="245"/>
      <c r="F189" s="245"/>
      <c r="G189" s="245"/>
      <c r="H189" s="245"/>
      <c r="I189" s="245"/>
      <c r="J189" s="292"/>
      <c r="K189" s="274"/>
      <c r="L189" s="293"/>
      <c r="M189" s="245"/>
      <c r="N189" s="245"/>
      <c r="O189" s="245"/>
      <c r="P189" s="245"/>
      <c r="Q189" s="245"/>
    </row>
    <row r="190" spans="1:17" x14ac:dyDescent="0.15">
      <c r="A190" s="245"/>
      <c r="B190" s="245"/>
      <c r="C190" s="245"/>
      <c r="D190" s="245"/>
      <c r="E190" s="245"/>
      <c r="F190" s="245"/>
      <c r="G190" s="245"/>
      <c r="H190" s="245"/>
      <c r="I190" s="245"/>
      <c r="J190" s="292"/>
      <c r="K190" s="274"/>
      <c r="L190" s="293"/>
      <c r="M190" s="245"/>
      <c r="N190" s="245"/>
      <c r="O190" s="245"/>
      <c r="P190" s="245"/>
      <c r="Q190" s="245"/>
    </row>
    <row r="191" spans="1:17" x14ac:dyDescent="0.15">
      <c r="A191" s="245"/>
      <c r="B191" s="245"/>
      <c r="C191" s="245"/>
      <c r="D191" s="245"/>
      <c r="E191" s="245"/>
      <c r="F191" s="245"/>
      <c r="G191" s="245"/>
      <c r="H191" s="245"/>
      <c r="I191" s="245"/>
      <c r="J191" s="292"/>
      <c r="K191" s="274"/>
      <c r="L191" s="293"/>
      <c r="M191" s="245"/>
      <c r="N191" s="245"/>
      <c r="O191" s="245"/>
      <c r="P191" s="245"/>
      <c r="Q191" s="245"/>
    </row>
    <row r="192" spans="1:17" x14ac:dyDescent="0.15">
      <c r="A192" s="245"/>
      <c r="B192" s="245"/>
      <c r="C192" s="245"/>
      <c r="D192" s="245"/>
      <c r="E192" s="245"/>
      <c r="F192" s="245"/>
      <c r="G192" s="245"/>
      <c r="H192" s="245"/>
      <c r="I192" s="245"/>
      <c r="J192" s="292"/>
      <c r="K192" s="274"/>
      <c r="L192" s="293"/>
      <c r="M192" s="245"/>
      <c r="N192" s="245"/>
      <c r="O192" s="245"/>
      <c r="P192" s="245"/>
      <c r="Q192" s="245"/>
    </row>
    <row r="193" spans="1:17" x14ac:dyDescent="0.15">
      <c r="A193" s="245"/>
      <c r="B193" s="245"/>
      <c r="C193" s="245"/>
      <c r="D193" s="245"/>
      <c r="E193" s="245"/>
      <c r="F193" s="245"/>
      <c r="G193" s="245"/>
      <c r="H193" s="245"/>
      <c r="I193" s="245"/>
      <c r="J193" s="292"/>
      <c r="K193" s="274"/>
      <c r="L193" s="293"/>
      <c r="M193" s="245"/>
      <c r="N193" s="245"/>
      <c r="O193" s="245"/>
      <c r="P193" s="245"/>
      <c r="Q193" s="245"/>
    </row>
    <row r="194" spans="1:17" x14ac:dyDescent="0.15">
      <c r="A194" s="245"/>
      <c r="B194" s="245"/>
      <c r="C194" s="245"/>
      <c r="D194" s="245"/>
      <c r="E194" s="245"/>
      <c r="F194" s="245"/>
      <c r="G194" s="245"/>
      <c r="H194" s="245"/>
      <c r="I194" s="245"/>
      <c r="J194" s="292"/>
      <c r="K194" s="274"/>
      <c r="L194" s="293"/>
      <c r="M194" s="245"/>
      <c r="N194" s="245"/>
      <c r="O194" s="245"/>
      <c r="P194" s="245"/>
      <c r="Q194" s="245"/>
    </row>
    <row r="195" spans="1:17" x14ac:dyDescent="0.15">
      <c r="A195" s="245"/>
      <c r="B195" s="245"/>
      <c r="C195" s="245"/>
      <c r="D195" s="245"/>
      <c r="E195" s="245"/>
      <c r="F195" s="245"/>
      <c r="G195" s="245"/>
      <c r="H195" s="245"/>
      <c r="I195" s="245"/>
      <c r="J195" s="292"/>
      <c r="K195" s="274"/>
      <c r="L195" s="293"/>
      <c r="M195" s="245"/>
      <c r="N195" s="245"/>
      <c r="O195" s="245"/>
      <c r="P195" s="245"/>
      <c r="Q195" s="245"/>
    </row>
    <row r="196" spans="1:17" x14ac:dyDescent="0.15">
      <c r="A196" s="245"/>
      <c r="B196" s="245"/>
      <c r="C196" s="245"/>
      <c r="D196" s="245"/>
      <c r="E196" s="245"/>
      <c r="F196" s="245"/>
      <c r="G196" s="245"/>
      <c r="H196" s="245"/>
      <c r="I196" s="245"/>
      <c r="J196" s="292"/>
      <c r="K196" s="274"/>
      <c r="L196" s="293"/>
      <c r="M196" s="245"/>
      <c r="N196" s="245"/>
      <c r="O196" s="245"/>
      <c r="P196" s="245"/>
      <c r="Q196" s="245"/>
    </row>
    <row r="197" spans="1:17" x14ac:dyDescent="0.15">
      <c r="A197" s="245"/>
      <c r="B197" s="245"/>
      <c r="C197" s="245"/>
      <c r="D197" s="245"/>
      <c r="E197" s="245"/>
      <c r="F197" s="245"/>
      <c r="G197" s="245"/>
      <c r="H197" s="245"/>
      <c r="I197" s="245"/>
      <c r="J197" s="292"/>
      <c r="K197" s="274"/>
      <c r="L197" s="293"/>
      <c r="M197" s="245"/>
      <c r="N197" s="245"/>
      <c r="O197" s="245"/>
      <c r="P197" s="245"/>
      <c r="Q197" s="245"/>
    </row>
    <row r="198" spans="1:17" x14ac:dyDescent="0.15">
      <c r="A198" s="245"/>
      <c r="B198" s="245"/>
      <c r="C198" s="245"/>
      <c r="D198" s="245"/>
      <c r="E198" s="245"/>
      <c r="F198" s="245"/>
      <c r="G198" s="245"/>
      <c r="H198" s="245"/>
      <c r="I198" s="245"/>
      <c r="J198" s="292"/>
      <c r="K198" s="274"/>
      <c r="L198" s="293"/>
      <c r="M198" s="245"/>
      <c r="N198" s="245"/>
      <c r="O198" s="245"/>
      <c r="P198" s="245"/>
      <c r="Q198" s="245"/>
    </row>
    <row r="199" spans="1:17" x14ac:dyDescent="0.15">
      <c r="A199" s="245"/>
      <c r="B199" s="245"/>
      <c r="C199" s="245"/>
      <c r="D199" s="245"/>
      <c r="E199" s="245"/>
      <c r="F199" s="245"/>
      <c r="G199" s="245"/>
      <c r="H199" s="245"/>
      <c r="I199" s="245"/>
      <c r="J199" s="292"/>
      <c r="K199" s="274"/>
      <c r="L199" s="293"/>
      <c r="M199" s="245"/>
      <c r="N199" s="245"/>
      <c r="O199" s="245"/>
      <c r="P199" s="245"/>
      <c r="Q199" s="245"/>
    </row>
    <row r="200" spans="1:17" x14ac:dyDescent="0.15">
      <c r="A200" s="245"/>
      <c r="B200" s="245"/>
      <c r="C200" s="245"/>
      <c r="D200" s="245"/>
      <c r="E200" s="245"/>
      <c r="F200" s="245"/>
      <c r="G200" s="245"/>
      <c r="H200" s="245"/>
      <c r="I200" s="245"/>
      <c r="J200" s="292"/>
      <c r="K200" s="274"/>
      <c r="L200" s="293"/>
      <c r="M200" s="245"/>
      <c r="N200" s="245"/>
      <c r="O200" s="245"/>
      <c r="P200" s="245"/>
      <c r="Q200" s="245"/>
    </row>
  </sheetData>
  <sheetProtection password="CC6B" sheet="1" objects="1" scenarios="1" selectLockedCells="1"/>
  <protectedRanges>
    <protectedRange sqref="W14:W155" name="範囲1_1"/>
    <protectedRange sqref="A28 E14:E155" name="範囲1_2"/>
    <protectedRange sqref="AC14:AC155 X14:X155 R14:T155 C14:D155 F14:P155" name="範囲1"/>
  </protectedRanges>
  <mergeCells count="294">
    <mergeCell ref="B1:C1"/>
    <mergeCell ref="P146:P147"/>
    <mergeCell ref="P148:P149"/>
    <mergeCell ref="P150:P151"/>
    <mergeCell ref="P152:P153"/>
    <mergeCell ref="P154:P155"/>
    <mergeCell ref="P134:P135"/>
    <mergeCell ref="P136:P137"/>
    <mergeCell ref="P138:P139"/>
    <mergeCell ref="P140:P141"/>
    <mergeCell ref="P142:P143"/>
    <mergeCell ref="P144:P145"/>
    <mergeCell ref="P122:P123"/>
    <mergeCell ref="P124:P125"/>
    <mergeCell ref="P126:P127"/>
    <mergeCell ref="P128:P129"/>
    <mergeCell ref="P130:P131"/>
    <mergeCell ref="P132:P133"/>
    <mergeCell ref="P110:P111"/>
    <mergeCell ref="P112:P113"/>
    <mergeCell ref="P114:P115"/>
    <mergeCell ref="P116:P117"/>
    <mergeCell ref="P118:P119"/>
    <mergeCell ref="P120:P121"/>
    <mergeCell ref="P98:P99"/>
    <mergeCell ref="P100:P101"/>
    <mergeCell ref="P102:P103"/>
    <mergeCell ref="P104:P105"/>
    <mergeCell ref="P106:P107"/>
    <mergeCell ref="P108:P109"/>
    <mergeCell ref="P86:P87"/>
    <mergeCell ref="P88:P89"/>
    <mergeCell ref="P90:P91"/>
    <mergeCell ref="P92:P93"/>
    <mergeCell ref="P94:P95"/>
    <mergeCell ref="P96:P97"/>
    <mergeCell ref="O148:O149"/>
    <mergeCell ref="O150:O151"/>
    <mergeCell ref="O152:O153"/>
    <mergeCell ref="O122:O123"/>
    <mergeCell ref="O100:O101"/>
    <mergeCell ref="O102:O103"/>
    <mergeCell ref="O104:O105"/>
    <mergeCell ref="O106:O107"/>
    <mergeCell ref="O108:O109"/>
    <mergeCell ref="O110:O111"/>
    <mergeCell ref="O134:O135"/>
    <mergeCell ref="O112:O113"/>
    <mergeCell ref="O114:O115"/>
    <mergeCell ref="O116:O117"/>
    <mergeCell ref="O118:O119"/>
    <mergeCell ref="O120:O121"/>
    <mergeCell ref="P26:P27"/>
    <mergeCell ref="P28:P29"/>
    <mergeCell ref="P30:P31"/>
    <mergeCell ref="P32:P33"/>
    <mergeCell ref="P34:P35"/>
    <mergeCell ref="P36:P37"/>
    <mergeCell ref="O88:O89"/>
    <mergeCell ref="O90:O91"/>
    <mergeCell ref="O92:O93"/>
    <mergeCell ref="P58:P59"/>
    <mergeCell ref="P60:P61"/>
    <mergeCell ref="P38:P39"/>
    <mergeCell ref="P40:P41"/>
    <mergeCell ref="P42:P43"/>
    <mergeCell ref="P44:P45"/>
    <mergeCell ref="P46:P47"/>
    <mergeCell ref="P48:P49"/>
    <mergeCell ref="P74:P75"/>
    <mergeCell ref="P76:P77"/>
    <mergeCell ref="P78:P79"/>
    <mergeCell ref="P80:P81"/>
    <mergeCell ref="P82:P83"/>
    <mergeCell ref="P84:P85"/>
    <mergeCell ref="P62:P63"/>
    <mergeCell ref="P52:P53"/>
    <mergeCell ref="P54:P55"/>
    <mergeCell ref="P56:P57"/>
    <mergeCell ref="O64:O65"/>
    <mergeCell ref="O66:O67"/>
    <mergeCell ref="O68:O69"/>
    <mergeCell ref="O70:O71"/>
    <mergeCell ref="O72:O73"/>
    <mergeCell ref="O74:O75"/>
    <mergeCell ref="P64:P65"/>
    <mergeCell ref="P66:P67"/>
    <mergeCell ref="P68:P69"/>
    <mergeCell ref="P70:P71"/>
    <mergeCell ref="P72:P73"/>
    <mergeCell ref="O154:O155"/>
    <mergeCell ref="P14:P15"/>
    <mergeCell ref="P16:P17"/>
    <mergeCell ref="P18:P19"/>
    <mergeCell ref="P20:P21"/>
    <mergeCell ref="P22:P23"/>
    <mergeCell ref="P24:P25"/>
    <mergeCell ref="O136:O137"/>
    <mergeCell ref="O138:O139"/>
    <mergeCell ref="O140:O141"/>
    <mergeCell ref="O142:O143"/>
    <mergeCell ref="O144:O145"/>
    <mergeCell ref="O146:O147"/>
    <mergeCell ref="O124:O125"/>
    <mergeCell ref="O126:O127"/>
    <mergeCell ref="O128:O129"/>
    <mergeCell ref="O130:O131"/>
    <mergeCell ref="O132:O133"/>
    <mergeCell ref="O94:O95"/>
    <mergeCell ref="O96:O97"/>
    <mergeCell ref="O98:O99"/>
    <mergeCell ref="O76:O77"/>
    <mergeCell ref="O78:O79"/>
    <mergeCell ref="P50:P51"/>
    <mergeCell ref="B150:B151"/>
    <mergeCell ref="B152:B153"/>
    <mergeCell ref="B154:B155"/>
    <mergeCell ref="B142:B143"/>
    <mergeCell ref="B144:B145"/>
    <mergeCell ref="B146:B147"/>
    <mergeCell ref="B148:B149"/>
    <mergeCell ref="B108:B109"/>
    <mergeCell ref="B110:B111"/>
    <mergeCell ref="B112:B113"/>
    <mergeCell ref="B138:B139"/>
    <mergeCell ref="B140:B141"/>
    <mergeCell ref="B126:B127"/>
    <mergeCell ref="B128:B129"/>
    <mergeCell ref="B130:B131"/>
    <mergeCell ref="B132:B133"/>
    <mergeCell ref="B134:B135"/>
    <mergeCell ref="B136:B137"/>
    <mergeCell ref="B114:B115"/>
    <mergeCell ref="B116:B117"/>
    <mergeCell ref="B118:B119"/>
    <mergeCell ref="B120:B121"/>
    <mergeCell ref="B122:B123"/>
    <mergeCell ref="B124:B125"/>
    <mergeCell ref="B102:B103"/>
    <mergeCell ref="B104:B105"/>
    <mergeCell ref="B106:B107"/>
    <mergeCell ref="O28:O29"/>
    <mergeCell ref="O30:O31"/>
    <mergeCell ref="O32:O33"/>
    <mergeCell ref="O34:O35"/>
    <mergeCell ref="O36:O37"/>
    <mergeCell ref="O38:O39"/>
    <mergeCell ref="B90:B91"/>
    <mergeCell ref="B92:B93"/>
    <mergeCell ref="B94:B95"/>
    <mergeCell ref="B96:B97"/>
    <mergeCell ref="B98:B99"/>
    <mergeCell ref="B100:B101"/>
    <mergeCell ref="B78:B79"/>
    <mergeCell ref="B80:B81"/>
    <mergeCell ref="O52:O53"/>
    <mergeCell ref="O54:O55"/>
    <mergeCell ref="O56:O57"/>
    <mergeCell ref="O58:O59"/>
    <mergeCell ref="O60:O61"/>
    <mergeCell ref="O62:O63"/>
    <mergeCell ref="O40:O41"/>
    <mergeCell ref="B88:B89"/>
    <mergeCell ref="B66:B67"/>
    <mergeCell ref="B68:B69"/>
    <mergeCell ref="B70:B71"/>
    <mergeCell ref="B72:B73"/>
    <mergeCell ref="B74:B75"/>
    <mergeCell ref="B76:B77"/>
    <mergeCell ref="O14:O15"/>
    <mergeCell ref="O16:O17"/>
    <mergeCell ref="O18:O19"/>
    <mergeCell ref="O20:O21"/>
    <mergeCell ref="O22:O23"/>
    <mergeCell ref="O24:O25"/>
    <mergeCell ref="O26:O27"/>
    <mergeCell ref="O42:O43"/>
    <mergeCell ref="O44:O45"/>
    <mergeCell ref="O46:O47"/>
    <mergeCell ref="O48:O49"/>
    <mergeCell ref="O50:O51"/>
    <mergeCell ref="O80:O81"/>
    <mergeCell ref="O82:O83"/>
    <mergeCell ref="O84:O85"/>
    <mergeCell ref="O86:O87"/>
    <mergeCell ref="B60:B61"/>
    <mergeCell ref="B62:B63"/>
    <mergeCell ref="B64:B65"/>
    <mergeCell ref="N144:N145"/>
    <mergeCell ref="N146:N147"/>
    <mergeCell ref="N148:N149"/>
    <mergeCell ref="N120:N121"/>
    <mergeCell ref="N122:N123"/>
    <mergeCell ref="N124:N125"/>
    <mergeCell ref="N126:N127"/>
    <mergeCell ref="N128:N129"/>
    <mergeCell ref="N130:N131"/>
    <mergeCell ref="N108:N109"/>
    <mergeCell ref="N110:N111"/>
    <mergeCell ref="N112:N113"/>
    <mergeCell ref="N114:N115"/>
    <mergeCell ref="N116:N117"/>
    <mergeCell ref="N118:N119"/>
    <mergeCell ref="N96:N97"/>
    <mergeCell ref="N98:N99"/>
    <mergeCell ref="N100:N101"/>
    <mergeCell ref="B82:B83"/>
    <mergeCell ref="B84:B85"/>
    <mergeCell ref="B86:B87"/>
    <mergeCell ref="N150:N151"/>
    <mergeCell ref="N152:N153"/>
    <mergeCell ref="N154:N155"/>
    <mergeCell ref="N132:N133"/>
    <mergeCell ref="N134:N135"/>
    <mergeCell ref="N136:N137"/>
    <mergeCell ref="N138:N139"/>
    <mergeCell ref="N140:N141"/>
    <mergeCell ref="N142:N143"/>
    <mergeCell ref="N102:N103"/>
    <mergeCell ref="N104:N105"/>
    <mergeCell ref="N106:N107"/>
    <mergeCell ref="N84:N85"/>
    <mergeCell ref="N86:N87"/>
    <mergeCell ref="N88:N89"/>
    <mergeCell ref="N90:N91"/>
    <mergeCell ref="N92:N93"/>
    <mergeCell ref="N94:N95"/>
    <mergeCell ref="N72:N73"/>
    <mergeCell ref="N74:N75"/>
    <mergeCell ref="N76:N77"/>
    <mergeCell ref="N78:N79"/>
    <mergeCell ref="N80:N81"/>
    <mergeCell ref="N82:N83"/>
    <mergeCell ref="N60:N61"/>
    <mergeCell ref="N62:N63"/>
    <mergeCell ref="N64:N65"/>
    <mergeCell ref="N66:N67"/>
    <mergeCell ref="N68:N69"/>
    <mergeCell ref="N70:N71"/>
    <mergeCell ref="B40:B41"/>
    <mergeCell ref="B42:B43"/>
    <mergeCell ref="N58:N59"/>
    <mergeCell ref="N36:N37"/>
    <mergeCell ref="N38:N39"/>
    <mergeCell ref="N40:N41"/>
    <mergeCell ref="N42:N43"/>
    <mergeCell ref="N44:N45"/>
    <mergeCell ref="N46:N47"/>
    <mergeCell ref="B58:B59"/>
    <mergeCell ref="B44:B45"/>
    <mergeCell ref="B46:B47"/>
    <mergeCell ref="B48:B49"/>
    <mergeCell ref="N48:N49"/>
    <mergeCell ref="N50:N51"/>
    <mergeCell ref="N52:N53"/>
    <mergeCell ref="N54:N55"/>
    <mergeCell ref="N56:N57"/>
    <mergeCell ref="B54:B55"/>
    <mergeCell ref="B56:B57"/>
    <mergeCell ref="B50:B51"/>
    <mergeCell ref="B52:B53"/>
    <mergeCell ref="N20:N21"/>
    <mergeCell ref="N22:N23"/>
    <mergeCell ref="B32:B33"/>
    <mergeCell ref="B34:B35"/>
    <mergeCell ref="B36:B37"/>
    <mergeCell ref="B38:B39"/>
    <mergeCell ref="B20:B21"/>
    <mergeCell ref="B22:B23"/>
    <mergeCell ref="B24:B25"/>
    <mergeCell ref="B26:B27"/>
    <mergeCell ref="B28:B29"/>
    <mergeCell ref="B30:B31"/>
    <mergeCell ref="N24:N25"/>
    <mergeCell ref="N26:N27"/>
    <mergeCell ref="N28:N29"/>
    <mergeCell ref="N30:N31"/>
    <mergeCell ref="N32:N33"/>
    <mergeCell ref="N34:N35"/>
    <mergeCell ref="B4:B5"/>
    <mergeCell ref="I12:I13"/>
    <mergeCell ref="K12:K13"/>
    <mergeCell ref="M12:P12"/>
    <mergeCell ref="B14:B15"/>
    <mergeCell ref="B16:B17"/>
    <mergeCell ref="B18:B19"/>
    <mergeCell ref="B12:B13"/>
    <mergeCell ref="C12:C13"/>
    <mergeCell ref="D12:D13"/>
    <mergeCell ref="E12:E13"/>
    <mergeCell ref="F12:F13"/>
    <mergeCell ref="N14:N15"/>
    <mergeCell ref="N16:N17"/>
    <mergeCell ref="N18:N19"/>
  </mergeCells>
  <phoneticPr fontId="1"/>
  <conditionalFormatting sqref="F14:F155">
    <cfRule type="containsText" dxfId="3" priority="1" operator="containsText" text="OK">
      <formula>NOT(ISERROR(SEARCH("OK",F14)))</formula>
    </cfRule>
  </conditionalFormatting>
  <dataValidations count="6">
    <dataValidation type="list" allowBlank="1" showInputMessage="1" showErrorMessage="1" sqref="M14:M155">
      <formula1>$H$158:$H$177</formula1>
    </dataValidation>
    <dataValidation type="textLength" showInputMessage="1" showErrorMessage="1" sqref="E14:E155">
      <formula1>6</formula1>
      <formula2>6</formula2>
    </dataValidation>
    <dataValidation type="list" allowBlank="1" showInputMessage="1" showErrorMessage="1" sqref="P14 P16 P18 P22 P26 P30 P34 P38 P42 P46 P50 P54 P58 P62 P66 P70 P74 P78 P82 P86 P90 P94 P98 P102 P106 P110 P114 P118 P122 P126 P130 P134 P138 P142 P146 P150 P154 P20 P24 P28 P32 P36 P40 P44 P48 P52 P56 P60 P64 P68 P72 P76 P80 P84 P88 P92 P96 P100 P104 P108 P112 P116 P120 P124 P128 P132 P136 P140 P144 P148 P152">
      <formula1>$C$179:$C$181</formula1>
    </dataValidation>
    <dataValidation type="textLength" imeMode="off" showInputMessage="1" showErrorMessage="1" error="IDの文字数を確認して下さい" prompt="半角で入力して下さい" sqref="A28">
      <formula1>6</formula1>
      <formula2>6</formula2>
    </dataValidation>
    <dataValidation type="list" allowBlank="1" showInputMessage="1" showErrorMessage="1" sqref="O14:O155">
      <formula1>$C$183:$C$187</formula1>
    </dataValidation>
    <dataValidation type="list" allowBlank="1" showInputMessage="1" showErrorMessage="1" sqref="N14:N155">
      <formula1>$K$159:$K$166</formula1>
    </dataValidation>
  </dataValidations>
  <pageMargins left="0.7" right="0.7" top="0.75" bottom="0.75" header="0.3" footer="0.3"/>
  <pageSetup paperSize="9"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91"/>
  <sheetViews>
    <sheetView zoomScaleNormal="100" workbookViewId="0">
      <selection activeCell="N14" sqref="N14:N23"/>
    </sheetView>
  </sheetViews>
  <sheetFormatPr defaultRowHeight="17.25" x14ac:dyDescent="0.15"/>
  <cols>
    <col min="1" max="1" width="6.875" style="104" customWidth="1"/>
    <col min="2" max="2" width="11.75" style="104" bestFit="1" customWidth="1"/>
    <col min="3" max="3" width="21.375" style="104" customWidth="1"/>
    <col min="4" max="4" width="9" style="104" customWidth="1"/>
    <col min="5" max="5" width="12.875" style="104" customWidth="1"/>
    <col min="6" max="6" width="6.375" style="104" hidden="1" customWidth="1"/>
    <col min="7" max="7" width="3.125" style="104" hidden="1" customWidth="1"/>
    <col min="8" max="8" width="14.125" style="104" hidden="1" customWidth="1"/>
    <col min="9" max="9" width="14.125" style="104" customWidth="1"/>
    <col min="10" max="10" width="16" style="118" hidden="1" customWidth="1"/>
    <col min="11" max="11" width="11.625" style="105" customWidth="1"/>
    <col min="12" max="12" width="5.75" style="119" hidden="1" customWidth="1"/>
    <col min="13" max="13" width="4.75" style="104" customWidth="1"/>
    <col min="14" max="14" width="12.75" style="104" customWidth="1"/>
    <col min="15" max="16" width="9.5" style="104" customWidth="1"/>
    <col min="17" max="17" width="9" style="104" hidden="1" customWidth="1"/>
    <col min="18" max="18" width="5.75" style="120" hidden="1" customWidth="1"/>
    <col min="19" max="19" width="13.75" style="121" hidden="1" customWidth="1"/>
    <col min="20" max="20" width="9" style="118" hidden="1" customWidth="1"/>
    <col min="21" max="21" width="6.5" style="104" hidden="1" customWidth="1"/>
    <col min="22" max="22" width="12.125" style="104" hidden="1" customWidth="1"/>
    <col min="23" max="24" width="9" style="104" hidden="1" customWidth="1"/>
    <col min="25" max="25" width="7.375" style="104" hidden="1" customWidth="1"/>
    <col min="26" max="28" width="6" style="104" hidden="1" customWidth="1"/>
    <col min="29" max="33" width="9" style="104" hidden="1" customWidth="1"/>
    <col min="34" max="40" width="9" style="104" customWidth="1"/>
    <col min="41" max="16384" width="9" style="104"/>
  </cols>
  <sheetData>
    <row r="1" spans="1:37" ht="13.5" customHeight="1" x14ac:dyDescent="0.15">
      <c r="A1" s="245"/>
      <c r="B1" s="512" t="s">
        <v>3513</v>
      </c>
      <c r="C1" s="512"/>
      <c r="D1" s="281"/>
      <c r="E1" s="303"/>
      <c r="F1" s="272"/>
      <c r="G1" s="272"/>
      <c r="H1" s="245"/>
      <c r="I1" s="273"/>
      <c r="J1" s="273"/>
      <c r="K1" s="274"/>
      <c r="L1" s="244"/>
      <c r="M1" s="244"/>
      <c r="N1" s="304"/>
      <c r="O1" s="276"/>
      <c r="P1" s="277"/>
      <c r="Q1" s="108"/>
      <c r="R1" s="108">
        <v>15000</v>
      </c>
      <c r="S1" s="107" t="s">
        <v>3524</v>
      </c>
      <c r="T1" s="104">
        <f>COUNTIF($N$14:$N$155,"フリースタイル チーム")</f>
        <v>0</v>
      </c>
      <c r="U1" s="104">
        <f>$R$1*T1</f>
        <v>0</v>
      </c>
      <c r="V1" s="108" t="s">
        <v>3405</v>
      </c>
      <c r="W1" s="104">
        <f>COUNTIF($N$14:$N$155,"男子トゥーバトン")</f>
        <v>0</v>
      </c>
      <c r="X1" s="104">
        <f>$R$1*W1</f>
        <v>0</v>
      </c>
      <c r="Y1" s="109"/>
      <c r="AA1" s="108"/>
      <c r="AD1" s="109"/>
    </row>
    <row r="2" spans="1:37" ht="13.5" hidden="1" customHeight="1" x14ac:dyDescent="0.15">
      <c r="A2" s="245"/>
      <c r="B2" s="287"/>
      <c r="C2" s="244"/>
      <c r="D2" s="281"/>
      <c r="E2" s="303"/>
      <c r="F2" s="272"/>
      <c r="G2" s="272"/>
      <c r="H2" s="245"/>
      <c r="I2" s="273"/>
      <c r="J2" s="273"/>
      <c r="K2" s="274"/>
      <c r="L2" s="244"/>
      <c r="M2" s="244"/>
      <c r="N2" s="304"/>
      <c r="O2" s="276"/>
      <c r="P2" s="277"/>
      <c r="Q2" s="110"/>
      <c r="R2" s="111"/>
      <c r="S2" s="111"/>
      <c r="T2" s="111"/>
      <c r="U2" s="104">
        <f>$R$1*T2</f>
        <v>0</v>
      </c>
      <c r="V2" s="108" t="s">
        <v>3403</v>
      </c>
      <c r="W2" s="104">
        <f>COUNTIF($N$14:$N$155,"男スリーバトン")</f>
        <v>0</v>
      </c>
      <c r="X2" s="104">
        <f>$R$1*W2</f>
        <v>0</v>
      </c>
      <c r="Y2" s="109"/>
      <c r="AC2" s="108"/>
    </row>
    <row r="3" spans="1:37" ht="13.5" customHeight="1" x14ac:dyDescent="0.15">
      <c r="A3" s="245"/>
      <c r="B3" s="244"/>
      <c r="C3" s="244"/>
      <c r="D3" s="281"/>
      <c r="E3" s="303"/>
      <c r="F3" s="272"/>
      <c r="G3" s="272"/>
      <c r="H3" s="245"/>
      <c r="I3" s="273"/>
      <c r="J3" s="273"/>
      <c r="K3" s="274"/>
      <c r="L3" s="244"/>
      <c r="M3" s="543" t="s">
        <v>3524</v>
      </c>
      <c r="N3" s="543"/>
      <c r="O3" s="305">
        <f t="shared" ref="O3:P3" si="0">T1</f>
        <v>0</v>
      </c>
      <c r="P3" s="277">
        <f t="shared" si="0"/>
        <v>0</v>
      </c>
      <c r="Q3" s="110"/>
      <c r="R3" s="111"/>
      <c r="S3" s="111"/>
      <c r="T3" s="111"/>
      <c r="U3" s="104">
        <f>$R$1*T3</f>
        <v>0</v>
      </c>
      <c r="V3" s="108" t="s">
        <v>3401</v>
      </c>
      <c r="W3" s="104">
        <f>COUNTIF($N$14:$N$155,"ソロストラット")</f>
        <v>0</v>
      </c>
      <c r="X3" s="104">
        <f>$R$1*W3</f>
        <v>0</v>
      </c>
      <c r="Y3" s="109"/>
      <c r="AC3" s="108"/>
    </row>
    <row r="4" spans="1:37" ht="13.5" hidden="1" customHeight="1" x14ac:dyDescent="0.15">
      <c r="A4" s="245"/>
      <c r="B4" s="287"/>
      <c r="C4" s="244"/>
      <c r="D4" s="281"/>
      <c r="E4" s="245"/>
      <c r="F4" s="272"/>
      <c r="G4" s="272"/>
      <c r="H4" s="245"/>
      <c r="I4" s="273"/>
      <c r="J4" s="273"/>
      <c r="K4" s="245"/>
      <c r="L4" s="245"/>
      <c r="M4" s="245"/>
      <c r="N4" s="245"/>
      <c r="O4" s="245"/>
      <c r="P4" s="245"/>
      <c r="R4" s="111"/>
      <c r="S4" s="111"/>
      <c r="T4" s="111"/>
      <c r="U4" s="104">
        <f>$R$1*T4</f>
        <v>0</v>
      </c>
      <c r="V4" s="108" t="s">
        <v>3399</v>
      </c>
      <c r="W4" s="104">
        <f>COUNTIF($N$14:$N$155,"ダンストワール")</f>
        <v>0</v>
      </c>
      <c r="X4" s="104">
        <f>$R$1*W4</f>
        <v>0</v>
      </c>
      <c r="Y4" s="109"/>
      <c r="AC4" s="108"/>
    </row>
    <row r="5" spans="1:37" ht="13.5" customHeight="1" x14ac:dyDescent="0.15">
      <c r="A5" s="245"/>
      <c r="B5" s="287" t="s">
        <v>3427</v>
      </c>
      <c r="C5" s="244" t="s">
        <v>3524</v>
      </c>
      <c r="D5" s="281"/>
      <c r="E5" s="303"/>
      <c r="F5" s="272"/>
      <c r="G5" s="272"/>
      <c r="H5" s="245"/>
      <c r="I5" s="273"/>
      <c r="J5" s="273"/>
      <c r="K5" s="245"/>
      <c r="L5" s="245"/>
      <c r="M5" s="245"/>
      <c r="N5" s="245"/>
      <c r="O5" s="245"/>
      <c r="P5" s="245"/>
      <c r="R5" s="111"/>
      <c r="S5" s="108"/>
      <c r="T5" s="104"/>
      <c r="V5" s="108"/>
      <c r="Y5" s="109"/>
      <c r="AC5" s="108"/>
    </row>
    <row r="6" spans="1:37" ht="13.5" hidden="1" customHeight="1" x14ac:dyDescent="0.15">
      <c r="A6" s="245"/>
      <c r="B6" s="287"/>
      <c r="C6" s="244"/>
      <c r="D6" s="281"/>
      <c r="E6" s="303"/>
      <c r="F6" s="272"/>
      <c r="G6" s="272"/>
      <c r="H6" s="245"/>
      <c r="I6" s="273"/>
      <c r="J6" s="273"/>
      <c r="K6" s="245"/>
      <c r="L6" s="245"/>
      <c r="M6" s="245"/>
      <c r="N6" s="245"/>
      <c r="O6" s="245"/>
      <c r="P6" s="245"/>
      <c r="R6" s="111"/>
      <c r="S6" s="108"/>
      <c r="T6" s="104"/>
      <c r="V6" s="108"/>
      <c r="Y6" s="109"/>
      <c r="AC6" s="108"/>
    </row>
    <row r="7" spans="1:37" ht="13.5" hidden="1" customHeight="1" x14ac:dyDescent="0.15">
      <c r="A7" s="245"/>
      <c r="B7" s="287"/>
      <c r="C7" s="244"/>
      <c r="D7" s="281"/>
      <c r="E7" s="303"/>
      <c r="F7" s="272"/>
      <c r="G7" s="272"/>
      <c r="H7" s="245"/>
      <c r="I7" s="273"/>
      <c r="J7" s="273"/>
      <c r="K7" s="245"/>
      <c r="L7" s="245"/>
      <c r="M7" s="245"/>
      <c r="N7" s="245"/>
      <c r="O7" s="245"/>
      <c r="P7" s="245"/>
      <c r="R7" s="111"/>
      <c r="S7" s="108"/>
      <c r="T7" s="104"/>
      <c r="U7" s="104">
        <f>SUM(U1:U4)</f>
        <v>0</v>
      </c>
      <c r="V7" s="108"/>
      <c r="X7" s="104">
        <f>SUM(X1:X4)</f>
        <v>0</v>
      </c>
      <c r="Y7" s="109">
        <f>SUM(U7:X7)</f>
        <v>0</v>
      </c>
      <c r="AC7" s="108"/>
    </row>
    <row r="8" spans="1:37" ht="13.5" hidden="1" customHeight="1" x14ac:dyDescent="0.15">
      <c r="A8" s="245"/>
      <c r="B8" s="287"/>
      <c r="C8" s="244"/>
      <c r="D8" s="281"/>
      <c r="E8" s="303"/>
      <c r="F8" s="272"/>
      <c r="G8" s="272"/>
      <c r="H8" s="245"/>
      <c r="I8" s="273"/>
      <c r="J8" s="279"/>
      <c r="K8" s="245"/>
      <c r="L8" s="244"/>
      <c r="M8" s="244"/>
      <c r="N8" s="304"/>
      <c r="O8" s="276"/>
      <c r="P8" s="277"/>
      <c r="Q8" s="110"/>
      <c r="R8" s="111"/>
      <c r="S8" s="108"/>
      <c r="T8" s="104"/>
      <c r="V8" s="108"/>
      <c r="Y8" s="109"/>
      <c r="AC8" s="108"/>
    </row>
    <row r="9" spans="1:37" ht="13.5" customHeight="1" x14ac:dyDescent="0.15">
      <c r="A9" s="245"/>
      <c r="B9" s="284"/>
      <c r="C9" s="244"/>
      <c r="D9" s="281"/>
      <c r="E9" s="303"/>
      <c r="F9" s="272"/>
      <c r="G9" s="272"/>
      <c r="H9" s="245"/>
      <c r="I9" s="280"/>
      <c r="J9" s="279"/>
      <c r="K9" s="281"/>
      <c r="L9" s="245"/>
      <c r="M9" s="282"/>
      <c r="N9" s="288" t="s">
        <v>3424</v>
      </c>
      <c r="O9" s="305">
        <f>SUM(O1:O8)</f>
        <v>0</v>
      </c>
      <c r="P9" s="277">
        <f>SUM(P1:P8)</f>
        <v>0</v>
      </c>
      <c r="Q9" s="110"/>
      <c r="R9" s="111"/>
      <c r="S9" s="108"/>
      <c r="T9" s="104"/>
      <c r="V9" s="108"/>
      <c r="Y9" s="109"/>
      <c r="AC9" s="108"/>
    </row>
    <row r="10" spans="1:37" ht="13.5" hidden="1" customHeight="1" x14ac:dyDescent="0.15">
      <c r="A10" s="245"/>
      <c r="B10" s="284"/>
      <c r="C10" s="244"/>
      <c r="D10" s="281"/>
      <c r="E10" s="303"/>
      <c r="F10" s="272"/>
      <c r="G10" s="272"/>
      <c r="H10" s="245"/>
      <c r="I10" s="280"/>
      <c r="J10" s="279"/>
      <c r="K10" s="281"/>
      <c r="L10" s="281"/>
      <c r="M10" s="285"/>
      <c r="N10" s="285"/>
      <c r="O10" s="303"/>
      <c r="P10" s="303"/>
      <c r="Q10" s="110"/>
      <c r="R10" s="111"/>
      <c r="S10" s="108"/>
      <c r="T10" s="104"/>
      <c r="V10" s="108"/>
      <c r="Y10" s="109"/>
      <c r="AC10" s="108"/>
    </row>
    <row r="11" spans="1:37" ht="13.5" customHeight="1" x14ac:dyDescent="0.15">
      <c r="A11" s="245"/>
      <c r="B11" s="280"/>
      <c r="C11" s="280"/>
      <c r="D11" s="286"/>
      <c r="E11" s="307"/>
      <c r="F11" s="308"/>
      <c r="G11" s="309"/>
      <c r="H11" s="310"/>
      <c r="I11" s="280"/>
      <c r="J11" s="279"/>
      <c r="K11" s="311"/>
      <c r="L11" s="286"/>
      <c r="M11" s="287"/>
      <c r="N11" s="244"/>
      <c r="O11" s="307"/>
      <c r="P11" s="307"/>
      <c r="Q11" s="110"/>
      <c r="R11" s="111"/>
      <c r="S11" s="113"/>
      <c r="T11" s="114"/>
      <c r="V11" s="112"/>
      <c r="W11" s="112"/>
      <c r="X11" s="115"/>
      <c r="Y11" s="110"/>
      <c r="AC11" s="108"/>
    </row>
    <row r="12" spans="1:37" x14ac:dyDescent="0.15">
      <c r="A12" s="245"/>
      <c r="B12" s="558" t="s">
        <v>3423</v>
      </c>
      <c r="C12" s="560" t="s">
        <v>3428</v>
      </c>
      <c r="D12" s="560" t="s">
        <v>3422</v>
      </c>
      <c r="E12" s="562" t="s">
        <v>3418</v>
      </c>
      <c r="F12" s="562"/>
      <c r="G12" s="228"/>
      <c r="H12" s="229"/>
      <c r="I12" s="555" t="s">
        <v>3421</v>
      </c>
      <c r="J12" s="229"/>
      <c r="K12" s="555" t="s">
        <v>87</v>
      </c>
      <c r="L12" s="229"/>
      <c r="M12" s="557" t="s">
        <v>3419</v>
      </c>
      <c r="N12" s="557"/>
      <c r="O12" s="317"/>
      <c r="P12" s="317"/>
      <c r="R12" s="101"/>
      <c r="S12" s="100"/>
      <c r="T12" s="99"/>
      <c r="AC12" s="108"/>
    </row>
    <row r="13" spans="1:37" ht="18" thickBot="1" x14ac:dyDescent="0.2">
      <c r="A13" s="245"/>
      <c r="B13" s="559"/>
      <c r="C13" s="561"/>
      <c r="D13" s="561"/>
      <c r="E13" s="563"/>
      <c r="F13" s="563"/>
      <c r="G13" s="227"/>
      <c r="H13" s="230"/>
      <c r="I13" s="556"/>
      <c r="J13" s="230"/>
      <c r="K13" s="556"/>
      <c r="L13" s="248"/>
      <c r="M13" s="249" t="s">
        <v>3420</v>
      </c>
      <c r="N13" s="250" t="s">
        <v>3457</v>
      </c>
      <c r="O13" s="317"/>
      <c r="P13" s="317"/>
      <c r="R13" s="98"/>
      <c r="S13" s="97"/>
      <c r="T13" s="96"/>
      <c r="W13" s="104" t="s">
        <v>3415</v>
      </c>
      <c r="AC13" s="108"/>
    </row>
    <row r="14" spans="1:37" s="116" customFormat="1" x14ac:dyDescent="0.15">
      <c r="A14" s="289"/>
      <c r="B14" s="253" t="s">
        <v>3525</v>
      </c>
      <c r="C14" s="539" t="str">
        <f>IF(D14="","",VLOOKUP(D14,団体登録内容!$A$1:$Y$1000,3,FALSE))</f>
        <v/>
      </c>
      <c r="D14" s="539" t="str">
        <f>IF(E14="","",VLOOKUP(E14,構成員入金済み!$A$1:$Y$1000,7,FALSE))</f>
        <v/>
      </c>
      <c r="E14" s="137"/>
      <c r="F14" s="138"/>
      <c r="G14" s="139"/>
      <c r="H14" s="140" t="str">
        <f>IF(E14="","",VLOOKUP(E14,構成員入金済み!$A$1:$Y$1000,3,FALSE))</f>
        <v/>
      </c>
      <c r="I14" s="141"/>
      <c r="J14" s="140" t="str">
        <f>IF(E14="","",VLOOKUP(E14,構成員入金済み!$A$1:$Y$1000,4,FALSE))</f>
        <v/>
      </c>
      <c r="K14" s="142"/>
      <c r="L14" s="140" t="str">
        <f>IF(E14="","",VLOOKUP(E14,構成員入金済み!$A$1:$Y$1000,18,FALSE))</f>
        <v/>
      </c>
      <c r="M14" s="141" t="s">
        <v>3397</v>
      </c>
      <c r="N14" s="545" t="s">
        <v>3397</v>
      </c>
      <c r="O14" s="317"/>
      <c r="P14" s="317"/>
      <c r="R14" s="95" t="e">
        <f>IF(ISNA(VLOOKUP(E14,#REF!,10,FALSE)),"",VLOOKUP(E14,#REF!,6,FALSE))</f>
        <v>#REF!</v>
      </c>
      <c r="S14" s="94" t="e">
        <f>IF(ISNA(VLOOKUP(E14,#REF!,16,FALSE)),"",VLOOKUP(E14,#REF!,16,FALSE))</f>
        <v>#REF!</v>
      </c>
      <c r="T14" s="89" t="e">
        <f>IF(ISNA(VLOOKUP(E14,#REF!,5,FALSE)),"",VLOOKUP(E14,#REF!,5,FALSE))</f>
        <v>#REF!</v>
      </c>
      <c r="V14" s="116" t="s">
        <v>3414</v>
      </c>
      <c r="W14" s="88">
        <f>[3]構成員入金済み!$E$10</f>
        <v>40542</v>
      </c>
      <c r="X14" s="88" t="e">
        <f>IF(ISNA(VLOOKUP(E14,#REF!,7,FALSE)),"",VLOOKUP(E14,#REF!,7,FALSE))</f>
        <v>#REF!</v>
      </c>
      <c r="Y14" s="117" t="e">
        <f t="shared" ref="Y14:Y77" si="1">IF(EXACT(W14,X14),"OK","")</f>
        <v>#REF!</v>
      </c>
      <c r="Z14" s="117"/>
      <c r="AC14" s="87"/>
      <c r="AD14" s="104"/>
      <c r="AE14" s="104"/>
      <c r="AF14" s="104"/>
      <c r="AG14" s="104"/>
      <c r="AH14" s="104"/>
      <c r="AI14" s="104"/>
      <c r="AJ14" s="104"/>
      <c r="AK14" s="104"/>
    </row>
    <row r="15" spans="1:37" s="116" customFormat="1" x14ac:dyDescent="0.15">
      <c r="A15" s="289"/>
      <c r="B15" s="254" t="s">
        <v>3526</v>
      </c>
      <c r="C15" s="540"/>
      <c r="D15" s="540"/>
      <c r="E15" s="122"/>
      <c r="F15" s="93"/>
      <c r="G15" s="92"/>
      <c r="H15" s="128" t="str">
        <f>IF(E15="","",VLOOKUP(E15,構成員入金済み!$A$1:$Y$1000,3,FALSE))</f>
        <v/>
      </c>
      <c r="I15" s="123"/>
      <c r="J15" s="128" t="str">
        <f>IF(E15="","",VLOOKUP(E15,構成員入金済み!$A$1:$Y$1000,4,FALSE))</f>
        <v/>
      </c>
      <c r="K15" s="125"/>
      <c r="L15" s="128" t="str">
        <f>IF(E15="","",VLOOKUP(E15,構成員入金済み!$A$1:$Y$1000,18,FALSE))</f>
        <v/>
      </c>
      <c r="M15" s="123" t="s">
        <v>3397</v>
      </c>
      <c r="N15" s="546"/>
      <c r="O15" s="317"/>
      <c r="P15" s="317"/>
      <c r="R15" s="95" t="e">
        <f>IF(ISNA(VLOOKUP(E15,#REF!,10,FALSE)),"",VLOOKUP(E15,#REF!,6,FALSE))</f>
        <v>#REF!</v>
      </c>
      <c r="S15" s="94" t="e">
        <f>IF(ISNA(VLOOKUP(E15,#REF!,16,FALSE)),"",VLOOKUP(E15,#REF!,16,FALSE))</f>
        <v>#REF!</v>
      </c>
      <c r="T15" s="89" t="e">
        <f>IF(ISNA(VLOOKUP(E15,#REF!,5,FALSE)),"",VLOOKUP(E15,#REF!,5,FALSE))</f>
        <v>#REF!</v>
      </c>
      <c r="W15" s="88">
        <f>[3]構成員入金済み!$E$10</f>
        <v>40542</v>
      </c>
      <c r="X15" s="88" t="e">
        <f>IF(ISNA(VLOOKUP(E15,#REF!,7,FALSE)),"",VLOOKUP(E15,#REF!,7,FALSE))</f>
        <v>#REF!</v>
      </c>
      <c r="Y15" s="117" t="e">
        <f t="shared" si="1"/>
        <v>#REF!</v>
      </c>
      <c r="Z15" s="117"/>
      <c r="AC15" s="87"/>
      <c r="AD15" s="104"/>
      <c r="AE15" s="104"/>
      <c r="AF15" s="104"/>
      <c r="AG15" s="104"/>
      <c r="AH15" s="104"/>
      <c r="AI15" s="104"/>
      <c r="AJ15" s="104"/>
      <c r="AK15" s="104"/>
    </row>
    <row r="16" spans="1:37" s="116" customFormat="1" x14ac:dyDescent="0.15">
      <c r="A16" s="289"/>
      <c r="B16" s="254" t="s">
        <v>3527</v>
      </c>
      <c r="C16" s="540"/>
      <c r="D16" s="540"/>
      <c r="E16" s="122"/>
      <c r="F16" s="93"/>
      <c r="G16" s="92"/>
      <c r="H16" s="128" t="str">
        <f>IF(E16="","",VLOOKUP(E16,構成員入金済み!$A$1:$Y$1000,3,FALSE))</f>
        <v/>
      </c>
      <c r="I16" s="123"/>
      <c r="J16" s="128" t="str">
        <f>IF(E16="","",VLOOKUP(E16,構成員入金済み!$A$1:$Y$1000,4,FALSE))</f>
        <v/>
      </c>
      <c r="K16" s="125"/>
      <c r="L16" s="128" t="str">
        <f>IF(E16="","",VLOOKUP(E16,構成員入金済み!$A$1:$Y$1000,18,FALSE))</f>
        <v/>
      </c>
      <c r="M16" s="123" t="s">
        <v>3397</v>
      </c>
      <c r="N16" s="546"/>
      <c r="O16" s="317"/>
      <c r="P16" s="317"/>
      <c r="R16" s="95" t="e">
        <f>IF(ISNA(VLOOKUP(E16,#REF!,10,FALSE)),"",VLOOKUP(E16,#REF!,6,FALSE))</f>
        <v>#REF!</v>
      </c>
      <c r="S16" s="94" t="e">
        <f>IF(ISNA(VLOOKUP(E16,#REF!,16,FALSE)),"",VLOOKUP(E16,#REF!,16,FALSE))</f>
        <v>#REF!</v>
      </c>
      <c r="T16" s="89" t="e">
        <f>IF(ISNA(VLOOKUP(E16,#REF!,5,FALSE)),"",VLOOKUP(E16,#REF!,5,FALSE))</f>
        <v>#REF!</v>
      </c>
      <c r="W16" s="88">
        <f>[3]構成員入金済み!$E$10</f>
        <v>40542</v>
      </c>
      <c r="X16" s="88" t="e">
        <f>IF(ISNA(VLOOKUP(E16,#REF!,7,FALSE)),"",VLOOKUP(E16,#REF!,7,FALSE))</f>
        <v>#REF!</v>
      </c>
      <c r="Y16" s="117" t="e">
        <f t="shared" si="1"/>
        <v>#REF!</v>
      </c>
      <c r="Z16" s="117"/>
      <c r="AC16" s="87"/>
      <c r="AD16" s="104"/>
      <c r="AE16" s="104"/>
      <c r="AF16" s="104"/>
      <c r="AG16" s="104"/>
      <c r="AH16" s="104"/>
      <c r="AI16" s="104"/>
      <c r="AJ16" s="104"/>
      <c r="AK16" s="104"/>
    </row>
    <row r="17" spans="1:37" s="116" customFormat="1" x14ac:dyDescent="0.15">
      <c r="A17" s="289"/>
      <c r="B17" s="254" t="s">
        <v>3528</v>
      </c>
      <c r="C17" s="540"/>
      <c r="D17" s="540"/>
      <c r="E17" s="122"/>
      <c r="F17" s="93"/>
      <c r="G17" s="92"/>
      <c r="H17" s="128" t="str">
        <f>IF(E17="","",VLOOKUP(E17,構成員入金済み!$A$1:$Y$1000,3,FALSE))</f>
        <v/>
      </c>
      <c r="I17" s="123"/>
      <c r="J17" s="128" t="str">
        <f>IF(E17="","",VLOOKUP(E17,構成員入金済み!$A$1:$Y$1000,4,FALSE))</f>
        <v/>
      </c>
      <c r="K17" s="125"/>
      <c r="L17" s="128" t="str">
        <f>IF(E17="","",VLOOKUP(E17,構成員入金済み!$A$1:$Y$1000,18,FALSE))</f>
        <v/>
      </c>
      <c r="M17" s="123" t="s">
        <v>3397</v>
      </c>
      <c r="N17" s="546"/>
      <c r="O17" s="317"/>
      <c r="P17" s="317"/>
      <c r="R17" s="95" t="e">
        <f>IF(ISNA(VLOOKUP(E17,#REF!,10,FALSE)),"",VLOOKUP(E17,#REF!,6,FALSE))</f>
        <v>#REF!</v>
      </c>
      <c r="S17" s="94" t="e">
        <f>IF(ISNA(VLOOKUP(E17,#REF!,16,FALSE)),"",VLOOKUP(E17,#REF!,16,FALSE))</f>
        <v>#REF!</v>
      </c>
      <c r="T17" s="89" t="e">
        <f>IF(ISNA(VLOOKUP(E17,#REF!,5,FALSE)),"",VLOOKUP(E17,#REF!,5,FALSE))</f>
        <v>#REF!</v>
      </c>
      <c r="W17" s="88">
        <f>[3]構成員入金済み!$E$10</f>
        <v>40542</v>
      </c>
      <c r="X17" s="88" t="e">
        <f>IF(ISNA(VLOOKUP(E17,#REF!,7,FALSE)),"",VLOOKUP(E17,#REF!,7,FALSE))</f>
        <v>#REF!</v>
      </c>
      <c r="Y17" s="117" t="e">
        <f t="shared" si="1"/>
        <v>#REF!</v>
      </c>
      <c r="Z17" s="117"/>
      <c r="AC17" s="87"/>
      <c r="AD17" s="104"/>
      <c r="AE17" s="104"/>
      <c r="AF17" s="104"/>
      <c r="AG17" s="104"/>
      <c r="AH17" s="104"/>
      <c r="AI17" s="104"/>
      <c r="AJ17" s="104"/>
      <c r="AK17" s="104"/>
    </row>
    <row r="18" spans="1:37" s="116" customFormat="1" x14ac:dyDescent="0.15">
      <c r="A18" s="289"/>
      <c r="B18" s="254" t="s">
        <v>3529</v>
      </c>
      <c r="C18" s="540"/>
      <c r="D18" s="540"/>
      <c r="E18" s="122"/>
      <c r="F18" s="93"/>
      <c r="G18" s="92"/>
      <c r="H18" s="128" t="str">
        <f>IF(E18="","",VLOOKUP(E18,構成員入金済み!$A$1:$Y$1000,3,FALSE))</f>
        <v/>
      </c>
      <c r="I18" s="123"/>
      <c r="J18" s="128" t="str">
        <f>IF(E18="","",VLOOKUP(E18,構成員入金済み!$A$1:$Y$1000,4,FALSE))</f>
        <v/>
      </c>
      <c r="K18" s="125"/>
      <c r="L18" s="128" t="str">
        <f>IF(E18="","",VLOOKUP(E18,構成員入金済み!$A$1:$Y$1000,18,FALSE))</f>
        <v/>
      </c>
      <c r="M18" s="123" t="s">
        <v>3397</v>
      </c>
      <c r="N18" s="546"/>
      <c r="O18" s="317"/>
      <c r="P18" s="317"/>
      <c r="R18" s="95" t="e">
        <f>IF(ISNA(VLOOKUP(E18,#REF!,10,FALSE)),"",VLOOKUP(E18,#REF!,6,FALSE))</f>
        <v>#REF!</v>
      </c>
      <c r="S18" s="94" t="e">
        <f>IF(ISNA(VLOOKUP(E18,#REF!,16,FALSE)),"",VLOOKUP(E18,#REF!,16,FALSE))</f>
        <v>#REF!</v>
      </c>
      <c r="T18" s="89" t="e">
        <f>IF(ISNA(VLOOKUP(E18,#REF!,5,FALSE)),"",VLOOKUP(E18,#REF!,5,FALSE))</f>
        <v>#REF!</v>
      </c>
      <c r="W18" s="88">
        <f>[3]構成員入金済み!$E$10</f>
        <v>40542</v>
      </c>
      <c r="X18" s="88" t="e">
        <f>IF(ISNA(VLOOKUP(E18,#REF!,7,FALSE)),"",VLOOKUP(E18,#REF!,7,FALSE))</f>
        <v>#REF!</v>
      </c>
      <c r="Y18" s="117" t="e">
        <f t="shared" si="1"/>
        <v>#REF!</v>
      </c>
      <c r="Z18" s="117"/>
      <c r="AC18" s="87"/>
      <c r="AD18" s="104"/>
      <c r="AE18" s="104"/>
      <c r="AF18" s="104"/>
      <c r="AG18" s="104"/>
      <c r="AH18" s="104"/>
      <c r="AI18" s="104"/>
      <c r="AJ18" s="104"/>
      <c r="AK18" s="104"/>
    </row>
    <row r="19" spans="1:37" s="116" customFormat="1" x14ac:dyDescent="0.15">
      <c r="A19" s="289"/>
      <c r="B19" s="254" t="s">
        <v>3530</v>
      </c>
      <c r="C19" s="540"/>
      <c r="D19" s="540"/>
      <c r="E19" s="122"/>
      <c r="F19" s="93"/>
      <c r="G19" s="92"/>
      <c r="H19" s="128" t="str">
        <f>IF(E19="","",VLOOKUP(E19,構成員入金済み!$A$1:$Y$1000,3,FALSE))</f>
        <v/>
      </c>
      <c r="I19" s="123"/>
      <c r="J19" s="128" t="str">
        <f>IF(E19="","",VLOOKUP(E19,構成員入金済み!$A$1:$Y$1000,4,FALSE))</f>
        <v/>
      </c>
      <c r="K19" s="125"/>
      <c r="L19" s="128" t="str">
        <f>IF(E19="","",VLOOKUP(E19,構成員入金済み!$A$1:$Y$1000,18,FALSE))</f>
        <v/>
      </c>
      <c r="M19" s="123" t="s">
        <v>3397</v>
      </c>
      <c r="N19" s="546"/>
      <c r="O19" s="317"/>
      <c r="P19" s="317"/>
      <c r="R19" s="95" t="e">
        <f>IF(ISNA(VLOOKUP(E19,#REF!,10,FALSE)),"",VLOOKUP(E19,#REF!,6,FALSE))</f>
        <v>#REF!</v>
      </c>
      <c r="S19" s="94" t="e">
        <f>IF(ISNA(VLOOKUP(E19,#REF!,16,FALSE)),"",VLOOKUP(E19,#REF!,16,FALSE))</f>
        <v>#REF!</v>
      </c>
      <c r="T19" s="89" t="e">
        <f>IF(ISNA(VLOOKUP(E19,#REF!,5,FALSE)),"",VLOOKUP(E19,#REF!,5,FALSE))</f>
        <v>#REF!</v>
      </c>
      <c r="W19" s="88">
        <f>[3]構成員入金済み!$E$10</f>
        <v>40542</v>
      </c>
      <c r="X19" s="88" t="e">
        <f>IF(ISNA(VLOOKUP(E19,#REF!,7,FALSE)),"",VLOOKUP(E19,#REF!,7,FALSE))</f>
        <v>#REF!</v>
      </c>
      <c r="Y19" s="117" t="e">
        <f t="shared" si="1"/>
        <v>#REF!</v>
      </c>
      <c r="Z19" s="117"/>
      <c r="AC19" s="87"/>
      <c r="AD19" s="104"/>
      <c r="AE19" s="104"/>
      <c r="AF19" s="104"/>
      <c r="AG19" s="104"/>
      <c r="AH19" s="104"/>
      <c r="AI19" s="104"/>
      <c r="AJ19" s="104"/>
      <c r="AK19" s="104"/>
    </row>
    <row r="20" spans="1:37" s="116" customFormat="1" x14ac:dyDescent="0.15">
      <c r="A20" s="289"/>
      <c r="B20" s="254" t="s">
        <v>3531</v>
      </c>
      <c r="C20" s="540"/>
      <c r="D20" s="540"/>
      <c r="E20" s="122"/>
      <c r="F20" s="93"/>
      <c r="G20" s="92"/>
      <c r="H20" s="128" t="str">
        <f>IF(E20="","",VLOOKUP(E20,構成員入金済み!$A$1:$Y$1000,3,FALSE))</f>
        <v/>
      </c>
      <c r="I20" s="123"/>
      <c r="J20" s="128" t="str">
        <f>IF(E20="","",VLOOKUP(E20,構成員入金済み!$A$1:$Y$1000,4,FALSE))</f>
        <v/>
      </c>
      <c r="K20" s="125"/>
      <c r="L20" s="128" t="str">
        <f>IF(E20="","",VLOOKUP(E20,構成員入金済み!$A$1:$Y$1000,18,FALSE))</f>
        <v/>
      </c>
      <c r="M20" s="123" t="s">
        <v>3397</v>
      </c>
      <c r="N20" s="546"/>
      <c r="O20" s="317"/>
      <c r="P20" s="317"/>
      <c r="R20" s="95" t="e">
        <f>IF(ISNA(VLOOKUP(E20,#REF!,10,FALSE)),"",VLOOKUP(E20,#REF!,6,FALSE))</f>
        <v>#REF!</v>
      </c>
      <c r="S20" s="94" t="e">
        <f>IF(ISNA(VLOOKUP(E20,#REF!,16,FALSE)),"",VLOOKUP(E20,#REF!,16,FALSE))</f>
        <v>#REF!</v>
      </c>
      <c r="T20" s="89" t="e">
        <f>IF(ISNA(VLOOKUP(E20,#REF!,5,FALSE)),"",VLOOKUP(E20,#REF!,5,FALSE))</f>
        <v>#REF!</v>
      </c>
      <c r="W20" s="88">
        <f>[3]構成員入金済み!$E$10</f>
        <v>40542</v>
      </c>
      <c r="X20" s="88" t="e">
        <f>IF(ISNA(VLOOKUP(E20,#REF!,7,FALSE)),"",VLOOKUP(E20,#REF!,7,FALSE))</f>
        <v>#REF!</v>
      </c>
      <c r="Y20" s="117" t="e">
        <f t="shared" si="1"/>
        <v>#REF!</v>
      </c>
      <c r="Z20" s="117"/>
      <c r="AC20" s="87"/>
      <c r="AD20" s="104"/>
      <c r="AE20" s="104"/>
      <c r="AF20" s="104"/>
      <c r="AG20" s="104"/>
      <c r="AH20" s="104"/>
      <c r="AI20" s="104"/>
      <c r="AJ20" s="104"/>
      <c r="AK20" s="104"/>
    </row>
    <row r="21" spans="1:37" s="116" customFormat="1" x14ac:dyDescent="0.15">
      <c r="A21" s="289"/>
      <c r="B21" s="254" t="s">
        <v>3532</v>
      </c>
      <c r="C21" s="540"/>
      <c r="D21" s="540"/>
      <c r="E21" s="122"/>
      <c r="F21" s="93"/>
      <c r="G21" s="92"/>
      <c r="H21" s="128" t="str">
        <f>IF(E21="","",VLOOKUP(E21,構成員入金済み!$A$1:$Y$1000,3,FALSE))</f>
        <v/>
      </c>
      <c r="I21" s="123"/>
      <c r="J21" s="128" t="str">
        <f>IF(E21="","",VLOOKUP(E21,構成員入金済み!$A$1:$Y$1000,4,FALSE))</f>
        <v/>
      </c>
      <c r="K21" s="125"/>
      <c r="L21" s="128" t="str">
        <f>IF(E21="","",VLOOKUP(E21,構成員入金済み!$A$1:$Y$1000,18,FALSE))</f>
        <v/>
      </c>
      <c r="M21" s="123" t="s">
        <v>3397</v>
      </c>
      <c r="N21" s="546"/>
      <c r="O21" s="317"/>
      <c r="P21" s="317"/>
      <c r="R21" s="95" t="e">
        <f>IF(ISNA(VLOOKUP(E21,#REF!,10,FALSE)),"",VLOOKUP(E21,#REF!,6,FALSE))</f>
        <v>#REF!</v>
      </c>
      <c r="S21" s="94" t="e">
        <f>IF(ISNA(VLOOKUP(E21,#REF!,16,FALSE)),"",VLOOKUP(E21,#REF!,16,FALSE))</f>
        <v>#REF!</v>
      </c>
      <c r="T21" s="89" t="e">
        <f>IF(ISNA(VLOOKUP(E21,#REF!,5,FALSE)),"",VLOOKUP(E21,#REF!,5,FALSE))</f>
        <v>#REF!</v>
      </c>
      <c r="W21" s="88">
        <f>[3]構成員入金済み!$E$10</f>
        <v>40542</v>
      </c>
      <c r="X21" s="88" t="e">
        <f>IF(ISNA(VLOOKUP(E21,#REF!,7,FALSE)),"",VLOOKUP(E21,#REF!,7,FALSE))</f>
        <v>#REF!</v>
      </c>
      <c r="Y21" s="117" t="e">
        <f t="shared" si="1"/>
        <v>#REF!</v>
      </c>
      <c r="Z21" s="117"/>
      <c r="AC21" s="87"/>
    </row>
    <row r="22" spans="1:37" s="116" customFormat="1" x14ac:dyDescent="0.15">
      <c r="A22" s="289"/>
      <c r="B22" s="254" t="s">
        <v>3548</v>
      </c>
      <c r="C22" s="540"/>
      <c r="D22" s="540"/>
      <c r="E22" s="122"/>
      <c r="F22" s="93"/>
      <c r="G22" s="92"/>
      <c r="H22" s="128" t="str">
        <f>IF(E22="","",VLOOKUP(E22,構成員入金済み!$A$1:$Y$1000,3,FALSE))</f>
        <v/>
      </c>
      <c r="I22" s="123"/>
      <c r="J22" s="128" t="str">
        <f>IF(E22="","",VLOOKUP(E22,構成員入金済み!$A$1:$Y$1000,4,FALSE))</f>
        <v/>
      </c>
      <c r="K22" s="125"/>
      <c r="L22" s="128" t="str">
        <f>IF(E22="","",VLOOKUP(E22,構成員入金済み!$A$1:$Y$1000,18,FALSE))</f>
        <v/>
      </c>
      <c r="M22" s="123" t="s">
        <v>3397</v>
      </c>
      <c r="N22" s="546"/>
      <c r="O22" s="317"/>
      <c r="P22" s="317"/>
      <c r="R22" s="95" t="e">
        <f>IF(ISNA(VLOOKUP(E22,#REF!,10,FALSE)),"",VLOOKUP(E22,#REF!,6,FALSE))</f>
        <v>#REF!</v>
      </c>
      <c r="S22" s="94" t="e">
        <f>IF(ISNA(VLOOKUP(E22,#REF!,16,FALSE)),"",VLOOKUP(E22,#REF!,16,FALSE))</f>
        <v>#REF!</v>
      </c>
      <c r="T22" s="89" t="e">
        <f>IF(ISNA(VLOOKUP(E22,#REF!,5,FALSE)),"",VLOOKUP(E22,#REF!,5,FALSE))</f>
        <v>#REF!</v>
      </c>
      <c r="W22" s="88">
        <f>[3]構成員入金済み!$E$10</f>
        <v>40542</v>
      </c>
      <c r="X22" s="88" t="e">
        <f>IF(ISNA(VLOOKUP(E22,#REF!,7,FALSE)),"",VLOOKUP(E22,#REF!,7,FALSE))</f>
        <v>#REF!</v>
      </c>
      <c r="Y22" s="117" t="e">
        <f t="shared" si="1"/>
        <v>#REF!</v>
      </c>
      <c r="Z22" s="117"/>
      <c r="AC22" s="87"/>
    </row>
    <row r="23" spans="1:37" s="116" customFormat="1" ht="18" thickBot="1" x14ac:dyDescent="0.2">
      <c r="A23" s="289"/>
      <c r="B23" s="255" t="s">
        <v>3549</v>
      </c>
      <c r="C23" s="544"/>
      <c r="D23" s="544"/>
      <c r="E23" s="143"/>
      <c r="F23" s="144"/>
      <c r="G23" s="145"/>
      <c r="H23" s="146" t="str">
        <f>IF(E23="","",VLOOKUP(E23,構成員入金済み!$A$1:$Y$1000,3,FALSE))</f>
        <v/>
      </c>
      <c r="I23" s="147"/>
      <c r="J23" s="146" t="str">
        <f>IF(E23="","",VLOOKUP(E23,構成員入金済み!$A$1:$Y$1000,4,FALSE))</f>
        <v/>
      </c>
      <c r="K23" s="148"/>
      <c r="L23" s="146" t="str">
        <f>IF(E23="","",VLOOKUP(E23,構成員入金済み!$A$1:$Y$1000,18,FALSE))</f>
        <v/>
      </c>
      <c r="M23" s="147" t="s">
        <v>3397</v>
      </c>
      <c r="N23" s="547"/>
      <c r="O23" s="317"/>
      <c r="P23" s="317"/>
      <c r="R23" s="95" t="e">
        <f>IF(ISNA(VLOOKUP(E23,#REF!,10,FALSE)),"",VLOOKUP(E23,#REF!,6,FALSE))</f>
        <v>#REF!</v>
      </c>
      <c r="S23" s="94" t="e">
        <f>IF(ISNA(VLOOKUP(E23,#REF!,16,FALSE)),"",VLOOKUP(E23,#REF!,16,FALSE))</f>
        <v>#REF!</v>
      </c>
      <c r="T23" s="89" t="e">
        <f>IF(ISNA(VLOOKUP(E23,#REF!,5,FALSE)),"",VLOOKUP(E23,#REF!,5,FALSE))</f>
        <v>#REF!</v>
      </c>
      <c r="W23" s="88">
        <f>[3]構成員入金済み!$E$10</f>
        <v>40542</v>
      </c>
      <c r="X23" s="88" t="e">
        <f>IF(ISNA(VLOOKUP(E23,#REF!,7,FALSE)),"",VLOOKUP(E23,#REF!,7,FALSE))</f>
        <v>#REF!</v>
      </c>
      <c r="Y23" s="117" t="e">
        <f t="shared" si="1"/>
        <v>#REF!</v>
      </c>
      <c r="Z23" s="117"/>
      <c r="AC23" s="87"/>
    </row>
    <row r="24" spans="1:37" s="116" customFormat="1" x14ac:dyDescent="0.15">
      <c r="A24" s="289"/>
      <c r="B24" s="256" t="s">
        <v>3533</v>
      </c>
      <c r="C24" s="548" t="str">
        <f>IF(D24="","",VLOOKUP(D24,団体登録内容!$A$1:$Y$1000,3,FALSE))</f>
        <v/>
      </c>
      <c r="D24" s="548" t="str">
        <f>IF(E24="","",VLOOKUP(E24,構成員入金済み!$A$1:$Y$1000,7,FALSE))</f>
        <v/>
      </c>
      <c r="E24" s="137"/>
      <c r="F24" s="138"/>
      <c r="G24" s="139"/>
      <c r="H24" s="140" t="str">
        <f>IF(E24="","",VLOOKUP(E24,構成員入金済み!$A$1:$Y$1000,3,FALSE))</f>
        <v/>
      </c>
      <c r="I24" s="141"/>
      <c r="J24" s="140" t="str">
        <f>IF(E24="","",VLOOKUP(E24,構成員入金済み!$A$1:$Y$1000,4,FALSE))</f>
        <v/>
      </c>
      <c r="K24" s="142"/>
      <c r="L24" s="140" t="str">
        <f>IF(E24="","",VLOOKUP(E24,構成員入金済み!$A$1:$Y$1000,18,FALSE))</f>
        <v/>
      </c>
      <c r="M24" s="141" t="s">
        <v>3397</v>
      </c>
      <c r="N24" s="545" t="s">
        <v>3397</v>
      </c>
      <c r="O24" s="289"/>
      <c r="P24" s="317"/>
      <c r="Q24" s="94" t="e">
        <f>IF(ISNA(VLOOKUP(#REF!,#REF!,16,FALSE)),"",VLOOKUP(#REF!,#REF!,16,FALSE))</f>
        <v>#REF!</v>
      </c>
      <c r="R24" s="89" t="e">
        <f>IF(ISNA(VLOOKUP(#REF!,#REF!,5,FALSE)),"",VLOOKUP(#REF!,#REF!,5,FALSE))</f>
        <v>#REF!</v>
      </c>
      <c r="U24" s="88">
        <f>[3]構成員入金済み!$E$10</f>
        <v>40542</v>
      </c>
      <c r="V24" s="88" t="e">
        <f>IF(ISNA(VLOOKUP(#REF!,#REF!,7,FALSE)),"",VLOOKUP(#REF!,#REF!,7,FALSE))</f>
        <v>#REF!</v>
      </c>
      <c r="W24" s="117" t="e">
        <f t="shared" ref="W24" si="2">IF(EXACT(U24,V24),"OK","")</f>
        <v>#REF!</v>
      </c>
      <c r="X24" s="117"/>
      <c r="Z24" s="117"/>
      <c r="AC24" s="87"/>
    </row>
    <row r="25" spans="1:37" s="116" customFormat="1" x14ac:dyDescent="0.15">
      <c r="A25" s="289"/>
      <c r="B25" s="257" t="s">
        <v>3534</v>
      </c>
      <c r="C25" s="549"/>
      <c r="D25" s="549"/>
      <c r="E25" s="130"/>
      <c r="F25" s="93"/>
      <c r="G25" s="92"/>
      <c r="H25" s="128" t="str">
        <f>IF(E25="","",VLOOKUP(E25,構成員入金済み!$A$1:$Y$1000,3,FALSE))</f>
        <v/>
      </c>
      <c r="I25" s="123"/>
      <c r="J25" s="128" t="str">
        <f>IF(E25="","",VLOOKUP(E25,構成員入金済み!$A$1:$Y$1000,4,FALSE))</f>
        <v/>
      </c>
      <c r="K25" s="125"/>
      <c r="L25" s="128" t="str">
        <f>IF(E25="","",VLOOKUP(E25,構成員入金済み!$A$1:$Y$1000,18,FALSE))</f>
        <v/>
      </c>
      <c r="M25" s="123" t="s">
        <v>3397</v>
      </c>
      <c r="N25" s="546"/>
      <c r="O25" s="317"/>
      <c r="P25" s="317"/>
      <c r="R25" s="91" t="e">
        <f>IF(ISNA(VLOOKUP(E25,#REF!,10,FALSE)),"",VLOOKUP(E25,#REF!,6,FALSE))</f>
        <v>#REF!</v>
      </c>
      <c r="S25" s="90" t="e">
        <f>IF(ISNA(VLOOKUP(E25,#REF!,16,FALSE)),"",VLOOKUP(E25,#REF!,16,FALSE))</f>
        <v>#REF!</v>
      </c>
      <c r="T25" s="89" t="e">
        <f>IF(ISNA(VLOOKUP(E25,#REF!,5,FALSE)),"",VLOOKUP(E25,#REF!,5,FALSE))</f>
        <v>#REF!</v>
      </c>
      <c r="W25" s="88">
        <f>[3]構成員入金済み!$E$10</f>
        <v>40542</v>
      </c>
      <c r="X25" s="88" t="e">
        <f>IF(ISNA(VLOOKUP(E25,#REF!,7,FALSE)),"",VLOOKUP(E25,#REF!,7,FALSE))</f>
        <v>#REF!</v>
      </c>
      <c r="Y25" s="117" t="e">
        <f t="shared" si="1"/>
        <v>#REF!</v>
      </c>
      <c r="Z25" s="117"/>
      <c r="AC25" s="87"/>
    </row>
    <row r="26" spans="1:37" s="116" customFormat="1" x14ac:dyDescent="0.15">
      <c r="A26" s="289"/>
      <c r="B26" s="257" t="s">
        <v>3535</v>
      </c>
      <c r="C26" s="549"/>
      <c r="D26" s="549"/>
      <c r="E26" s="130"/>
      <c r="F26" s="93"/>
      <c r="G26" s="92"/>
      <c r="H26" s="128" t="str">
        <f>IF(E26="","",VLOOKUP(E26,構成員入金済み!$A$1:$Y$1000,3,FALSE))</f>
        <v/>
      </c>
      <c r="I26" s="123"/>
      <c r="J26" s="128" t="str">
        <f>IF(E26="","",VLOOKUP(E26,構成員入金済み!$A$1:$Y$1000,4,FALSE))</f>
        <v/>
      </c>
      <c r="K26" s="125"/>
      <c r="L26" s="128" t="str">
        <f>IF(E26="","",VLOOKUP(E26,構成員入金済み!$A$1:$Y$1000,18,FALSE))</f>
        <v/>
      </c>
      <c r="M26" s="123" t="s">
        <v>3397</v>
      </c>
      <c r="N26" s="546"/>
      <c r="O26" s="317"/>
      <c r="P26" s="317"/>
      <c r="R26" s="91" t="e">
        <f>IF(ISNA(VLOOKUP(E26,#REF!,10,FALSE)),"",VLOOKUP(E26,#REF!,6,FALSE))</f>
        <v>#REF!</v>
      </c>
      <c r="S26" s="90" t="e">
        <f>IF(ISNA(VLOOKUP(E26,#REF!,16,FALSE)),"",VLOOKUP(E26,#REF!,16,FALSE))</f>
        <v>#REF!</v>
      </c>
      <c r="T26" s="89" t="e">
        <f>IF(ISNA(VLOOKUP(E26,#REF!,5,FALSE)),"",VLOOKUP(E26,#REF!,5,FALSE))</f>
        <v>#REF!</v>
      </c>
      <c r="W26" s="88">
        <f>[3]構成員入金済み!$E$10</f>
        <v>40542</v>
      </c>
      <c r="X26" s="88" t="e">
        <f>IF(ISNA(VLOOKUP(E26,#REF!,7,FALSE)),"",VLOOKUP(E26,#REF!,7,FALSE))</f>
        <v>#REF!</v>
      </c>
      <c r="Y26" s="117" t="e">
        <f t="shared" si="1"/>
        <v>#REF!</v>
      </c>
      <c r="Z26" s="117"/>
      <c r="AC26" s="87"/>
    </row>
    <row r="27" spans="1:37" s="116" customFormat="1" x14ac:dyDescent="0.15">
      <c r="A27" s="289"/>
      <c r="B27" s="257" t="s">
        <v>3536</v>
      </c>
      <c r="C27" s="549"/>
      <c r="D27" s="549"/>
      <c r="E27" s="130"/>
      <c r="F27" s="93"/>
      <c r="G27" s="92"/>
      <c r="H27" s="128" t="str">
        <f>IF(E27="","",VLOOKUP(E27,構成員入金済み!$A$1:$Y$1000,3,FALSE))</f>
        <v/>
      </c>
      <c r="I27" s="123"/>
      <c r="J27" s="128" t="str">
        <f>IF(E27="","",VLOOKUP(E27,構成員入金済み!$A$1:$Y$1000,4,FALSE))</f>
        <v/>
      </c>
      <c r="K27" s="125"/>
      <c r="L27" s="128" t="str">
        <f>IF(E27="","",VLOOKUP(E27,構成員入金済み!$A$1:$Y$1000,18,FALSE))</f>
        <v/>
      </c>
      <c r="M27" s="123" t="s">
        <v>3397</v>
      </c>
      <c r="N27" s="546"/>
      <c r="O27" s="317"/>
      <c r="P27" s="317"/>
      <c r="R27" s="91" t="e">
        <f>IF(ISNA(VLOOKUP(E27,#REF!,10,FALSE)),"",VLOOKUP(E27,#REF!,6,FALSE))</f>
        <v>#REF!</v>
      </c>
      <c r="S27" s="90" t="e">
        <f>IF(ISNA(VLOOKUP(E27,#REF!,16,FALSE)),"",VLOOKUP(E27,#REF!,16,FALSE))</f>
        <v>#REF!</v>
      </c>
      <c r="T27" s="89" t="e">
        <f>IF(ISNA(VLOOKUP(E27,#REF!,5,FALSE)),"",VLOOKUP(E27,#REF!,5,FALSE))</f>
        <v>#REF!</v>
      </c>
      <c r="W27" s="88">
        <f>[3]構成員入金済み!$E$10</f>
        <v>40542</v>
      </c>
      <c r="X27" s="88" t="e">
        <f>IF(ISNA(VLOOKUP(E27,#REF!,7,FALSE)),"",VLOOKUP(E27,#REF!,7,FALSE))</f>
        <v>#REF!</v>
      </c>
      <c r="Y27" s="117" t="e">
        <f t="shared" si="1"/>
        <v>#REF!</v>
      </c>
      <c r="Z27" s="117"/>
      <c r="AC27" s="87"/>
    </row>
    <row r="28" spans="1:37" s="116" customFormat="1" x14ac:dyDescent="0.15">
      <c r="A28" s="290"/>
      <c r="B28" s="257" t="s">
        <v>3537</v>
      </c>
      <c r="C28" s="549"/>
      <c r="D28" s="549"/>
      <c r="E28" s="130"/>
      <c r="F28" s="93"/>
      <c r="G28" s="92"/>
      <c r="H28" s="128" t="str">
        <f>IF(E28="","",VLOOKUP(E28,構成員入金済み!$A$1:$Y$1000,3,FALSE))</f>
        <v/>
      </c>
      <c r="I28" s="123"/>
      <c r="J28" s="128" t="str">
        <f>IF(E28="","",VLOOKUP(E28,構成員入金済み!$A$1:$Y$1000,4,FALSE))</f>
        <v/>
      </c>
      <c r="K28" s="125"/>
      <c r="L28" s="128" t="str">
        <f>IF(E28="","",VLOOKUP(E28,構成員入金済み!$A$1:$Y$1000,18,FALSE))</f>
        <v/>
      </c>
      <c r="M28" s="123" t="s">
        <v>3397</v>
      </c>
      <c r="N28" s="546"/>
      <c r="O28" s="317"/>
      <c r="P28" s="317"/>
      <c r="R28" s="91" t="e">
        <f>IF(ISNA(VLOOKUP(E28,#REF!,10,FALSE)),"",VLOOKUP(E28,#REF!,6,FALSE))</f>
        <v>#REF!</v>
      </c>
      <c r="S28" s="90" t="e">
        <f>IF(ISNA(VLOOKUP(E28,#REF!,16,FALSE)),"",VLOOKUP(E28,#REF!,16,FALSE))</f>
        <v>#REF!</v>
      </c>
      <c r="T28" s="89" t="e">
        <f>IF(ISNA(VLOOKUP(E28,#REF!,5,FALSE)),"",VLOOKUP(E28,#REF!,5,FALSE))</f>
        <v>#REF!</v>
      </c>
      <c r="W28" s="88">
        <f>[3]構成員入金済み!$E$10</f>
        <v>40542</v>
      </c>
      <c r="X28" s="88" t="e">
        <f>IF(ISNA(VLOOKUP(E28,#REF!,7,FALSE)),"",VLOOKUP(E28,#REF!,7,FALSE))</f>
        <v>#REF!</v>
      </c>
      <c r="Y28" s="117" t="e">
        <f t="shared" si="1"/>
        <v>#REF!</v>
      </c>
      <c r="Z28" s="117"/>
      <c r="AC28" s="87"/>
    </row>
    <row r="29" spans="1:37" s="116" customFormat="1" x14ac:dyDescent="0.15">
      <c r="A29" s="289"/>
      <c r="B29" s="257" t="s">
        <v>3538</v>
      </c>
      <c r="C29" s="549"/>
      <c r="D29" s="549"/>
      <c r="E29" s="130"/>
      <c r="F29" s="93"/>
      <c r="G29" s="92"/>
      <c r="H29" s="128" t="str">
        <f>IF(E29="","",VLOOKUP(E29,構成員入金済み!$A$1:$Y$1000,3,FALSE))</f>
        <v/>
      </c>
      <c r="I29" s="123"/>
      <c r="J29" s="128" t="str">
        <f>IF(E29="","",VLOOKUP(E29,構成員入金済み!$A$1:$Y$1000,4,FALSE))</f>
        <v/>
      </c>
      <c r="K29" s="125"/>
      <c r="L29" s="128" t="str">
        <f>IF(E29="","",VLOOKUP(E29,構成員入金済み!$A$1:$Y$1000,18,FALSE))</f>
        <v/>
      </c>
      <c r="M29" s="123" t="s">
        <v>3397</v>
      </c>
      <c r="N29" s="546"/>
      <c r="O29" s="317"/>
      <c r="P29" s="317"/>
      <c r="R29" s="91" t="e">
        <f>IF(ISNA(VLOOKUP(E29,#REF!,10,FALSE)),"",VLOOKUP(E29,#REF!,6,FALSE))</f>
        <v>#REF!</v>
      </c>
      <c r="S29" s="90" t="e">
        <f>IF(ISNA(VLOOKUP(E29,#REF!,16,FALSE)),"",VLOOKUP(E29,#REF!,16,FALSE))</f>
        <v>#REF!</v>
      </c>
      <c r="T29" s="89" t="e">
        <f>IF(ISNA(VLOOKUP(E29,#REF!,5,FALSE)),"",VLOOKUP(E29,#REF!,5,FALSE))</f>
        <v>#REF!</v>
      </c>
      <c r="W29" s="88">
        <f>[3]構成員入金済み!$E$10</f>
        <v>40542</v>
      </c>
      <c r="X29" s="88" t="e">
        <f>IF(ISNA(VLOOKUP(E29,#REF!,7,FALSE)),"",VLOOKUP(E29,#REF!,7,FALSE))</f>
        <v>#REF!</v>
      </c>
      <c r="Y29" s="117" t="e">
        <f t="shared" si="1"/>
        <v>#REF!</v>
      </c>
      <c r="Z29" s="117"/>
      <c r="AC29" s="87"/>
    </row>
    <row r="30" spans="1:37" s="116" customFormat="1" x14ac:dyDescent="0.15">
      <c r="A30" s="289"/>
      <c r="B30" s="257" t="s">
        <v>3539</v>
      </c>
      <c r="C30" s="549"/>
      <c r="D30" s="549"/>
      <c r="E30" s="130"/>
      <c r="F30" s="93"/>
      <c r="G30" s="92"/>
      <c r="H30" s="128" t="str">
        <f>IF(E30="","",VLOOKUP(E30,構成員入金済み!$A$1:$Y$1000,3,FALSE))</f>
        <v/>
      </c>
      <c r="I30" s="123"/>
      <c r="J30" s="128" t="str">
        <f>IF(E30="","",VLOOKUP(E30,構成員入金済み!$A$1:$Y$1000,4,FALSE))</f>
        <v/>
      </c>
      <c r="K30" s="125"/>
      <c r="L30" s="128" t="str">
        <f>IF(E30="","",VLOOKUP(E30,構成員入金済み!$A$1:$Y$1000,18,FALSE))</f>
        <v/>
      </c>
      <c r="M30" s="123" t="s">
        <v>3397</v>
      </c>
      <c r="N30" s="546"/>
      <c r="O30" s="317"/>
      <c r="P30" s="317"/>
      <c r="R30" s="91" t="e">
        <f>IF(ISNA(VLOOKUP(E30,#REF!,10,FALSE)),"",VLOOKUP(E30,#REF!,6,FALSE))</f>
        <v>#REF!</v>
      </c>
      <c r="S30" s="90" t="e">
        <f>IF(ISNA(VLOOKUP(E30,#REF!,16,FALSE)),"",VLOOKUP(E30,#REF!,16,FALSE))</f>
        <v>#REF!</v>
      </c>
      <c r="T30" s="89" t="e">
        <f>IF(ISNA(VLOOKUP(E30,#REF!,5,FALSE)),"",VLOOKUP(E30,#REF!,5,FALSE))</f>
        <v>#REF!</v>
      </c>
      <c r="W30" s="88">
        <f>[3]構成員入金済み!$E$10</f>
        <v>40542</v>
      </c>
      <c r="X30" s="88" t="e">
        <f>IF(ISNA(VLOOKUP(E30,#REF!,7,FALSE)),"",VLOOKUP(E30,#REF!,7,FALSE))</f>
        <v>#REF!</v>
      </c>
      <c r="Y30" s="117" t="e">
        <f t="shared" si="1"/>
        <v>#REF!</v>
      </c>
      <c r="Z30" s="117"/>
      <c r="AC30" s="87"/>
    </row>
    <row r="31" spans="1:37" s="116" customFormat="1" x14ac:dyDescent="0.15">
      <c r="A31" s="289"/>
      <c r="B31" s="257" t="s">
        <v>3540</v>
      </c>
      <c r="C31" s="549"/>
      <c r="D31" s="549"/>
      <c r="E31" s="130"/>
      <c r="F31" s="93"/>
      <c r="G31" s="92"/>
      <c r="H31" s="128" t="str">
        <f>IF(E31="","",VLOOKUP(E31,構成員入金済み!$A$1:$Y$1000,3,FALSE))</f>
        <v/>
      </c>
      <c r="I31" s="123"/>
      <c r="J31" s="128" t="str">
        <f>IF(E31="","",VLOOKUP(E31,構成員入金済み!$A$1:$Y$1000,4,FALSE))</f>
        <v/>
      </c>
      <c r="K31" s="125"/>
      <c r="L31" s="128" t="str">
        <f>IF(E31="","",VLOOKUP(E31,構成員入金済み!$A$1:$Y$1000,18,FALSE))</f>
        <v/>
      </c>
      <c r="M31" s="123" t="s">
        <v>3397</v>
      </c>
      <c r="N31" s="546"/>
      <c r="O31" s="317"/>
      <c r="P31" s="317"/>
      <c r="R31" s="91" t="e">
        <f>IF(ISNA(VLOOKUP(E31,#REF!,10,FALSE)),"",VLOOKUP(E31,#REF!,6,FALSE))</f>
        <v>#REF!</v>
      </c>
      <c r="S31" s="90" t="e">
        <f>IF(ISNA(VLOOKUP(E31,#REF!,16,FALSE)),"",VLOOKUP(E31,#REF!,16,FALSE))</f>
        <v>#REF!</v>
      </c>
      <c r="T31" s="89" t="e">
        <f>IF(ISNA(VLOOKUP(E31,#REF!,5,FALSE)),"",VLOOKUP(E31,#REF!,5,FALSE))</f>
        <v>#REF!</v>
      </c>
      <c r="W31" s="88">
        <f>[3]構成員入金済み!$E$10</f>
        <v>40542</v>
      </c>
      <c r="X31" s="88" t="e">
        <f>IF(ISNA(VLOOKUP(E31,#REF!,7,FALSE)),"",VLOOKUP(E31,#REF!,7,FALSE))</f>
        <v>#REF!</v>
      </c>
      <c r="Y31" s="117" t="e">
        <f t="shared" si="1"/>
        <v>#REF!</v>
      </c>
      <c r="Z31" s="117"/>
      <c r="AC31" s="87"/>
    </row>
    <row r="32" spans="1:37" s="116" customFormat="1" x14ac:dyDescent="0.15">
      <c r="A32" s="289"/>
      <c r="B32" s="257" t="s">
        <v>3550</v>
      </c>
      <c r="C32" s="549"/>
      <c r="D32" s="549"/>
      <c r="E32" s="130"/>
      <c r="F32" s="93"/>
      <c r="G32" s="92"/>
      <c r="H32" s="128" t="str">
        <f>IF(E32="","",VLOOKUP(E32,構成員入金済み!$A$1:$Y$1000,3,FALSE))</f>
        <v/>
      </c>
      <c r="I32" s="123"/>
      <c r="J32" s="128" t="str">
        <f>IF(E32="","",VLOOKUP(E32,構成員入金済み!$A$1:$Y$1000,4,FALSE))</f>
        <v/>
      </c>
      <c r="K32" s="125"/>
      <c r="L32" s="128" t="str">
        <f>IF(E32="","",VLOOKUP(E32,構成員入金済み!$A$1:$Y$1000,18,FALSE))</f>
        <v/>
      </c>
      <c r="M32" s="123" t="s">
        <v>3397</v>
      </c>
      <c r="N32" s="546"/>
      <c r="O32" s="317"/>
      <c r="P32" s="317"/>
      <c r="R32" s="91" t="e">
        <f>IF(ISNA(VLOOKUP(E32,#REF!,10,FALSE)),"",VLOOKUP(E32,#REF!,6,FALSE))</f>
        <v>#REF!</v>
      </c>
      <c r="S32" s="90" t="e">
        <f>IF(ISNA(VLOOKUP(E32,#REF!,16,FALSE)),"",VLOOKUP(E32,#REF!,16,FALSE))</f>
        <v>#REF!</v>
      </c>
      <c r="T32" s="89" t="e">
        <f>IF(ISNA(VLOOKUP(E32,#REF!,5,FALSE)),"",VLOOKUP(E32,#REF!,5,FALSE))</f>
        <v>#REF!</v>
      </c>
      <c r="W32" s="88">
        <f>[3]構成員入金済み!$E$10</f>
        <v>40542</v>
      </c>
      <c r="X32" s="88" t="e">
        <f>IF(ISNA(VLOOKUP(E32,#REF!,7,FALSE)),"",VLOOKUP(E32,#REF!,7,FALSE))</f>
        <v>#REF!</v>
      </c>
      <c r="Y32" s="117" t="e">
        <f t="shared" si="1"/>
        <v>#REF!</v>
      </c>
      <c r="Z32" s="117"/>
      <c r="AC32" s="87"/>
    </row>
    <row r="33" spans="1:29" s="116" customFormat="1" ht="18" thickBot="1" x14ac:dyDescent="0.2">
      <c r="A33" s="289"/>
      <c r="B33" s="258" t="s">
        <v>3551</v>
      </c>
      <c r="C33" s="550"/>
      <c r="D33" s="550"/>
      <c r="E33" s="167"/>
      <c r="F33" s="144"/>
      <c r="G33" s="145"/>
      <c r="H33" s="146" t="str">
        <f>IF(E33="","",VLOOKUP(E33,構成員入金済み!$A$1:$Y$1000,3,FALSE))</f>
        <v/>
      </c>
      <c r="I33" s="147"/>
      <c r="J33" s="146" t="str">
        <f>IF(E33="","",VLOOKUP(E33,構成員入金済み!$A$1:$Y$1000,4,FALSE))</f>
        <v/>
      </c>
      <c r="K33" s="148"/>
      <c r="L33" s="146" t="str">
        <f>IF(E33="","",VLOOKUP(E33,構成員入金済み!$A$1:$Y$1000,18,FALSE))</f>
        <v/>
      </c>
      <c r="M33" s="147" t="s">
        <v>3397</v>
      </c>
      <c r="N33" s="547"/>
      <c r="O33" s="317"/>
      <c r="P33" s="317"/>
      <c r="R33" s="91" t="e">
        <f>IF(ISNA(VLOOKUP(E33,#REF!,10,FALSE)),"",VLOOKUP(E33,#REF!,6,FALSE))</f>
        <v>#REF!</v>
      </c>
      <c r="S33" s="90" t="e">
        <f>IF(ISNA(VLOOKUP(E33,#REF!,16,FALSE)),"",VLOOKUP(E33,#REF!,16,FALSE))</f>
        <v>#REF!</v>
      </c>
      <c r="T33" s="89" t="e">
        <f>IF(ISNA(VLOOKUP(E33,#REF!,5,FALSE)),"",VLOOKUP(E33,#REF!,5,FALSE))</f>
        <v>#REF!</v>
      </c>
      <c r="W33" s="88">
        <f>[3]構成員入金済み!$E$10</f>
        <v>40542</v>
      </c>
      <c r="X33" s="88" t="e">
        <f>IF(ISNA(VLOOKUP(E33,#REF!,7,FALSE)),"",VLOOKUP(E33,#REF!,7,FALSE))</f>
        <v>#REF!</v>
      </c>
      <c r="Y33" s="117" t="e">
        <f t="shared" si="1"/>
        <v>#REF!</v>
      </c>
      <c r="Z33" s="117"/>
      <c r="AC33" s="87"/>
    </row>
    <row r="34" spans="1:29" s="116" customFormat="1" x14ac:dyDescent="0.15">
      <c r="A34" s="289"/>
      <c r="B34" s="253" t="s">
        <v>3552</v>
      </c>
      <c r="C34" s="539" t="str">
        <f>IF(D34="","",VLOOKUP(D34,団体登録内容!$A$1:$Y$1000,3,FALSE))</f>
        <v/>
      </c>
      <c r="D34" s="539" t="str">
        <f>IF(E34="","",VLOOKUP(E34,構成員入金済み!$A$1:$Y$1000,7,FALSE))</f>
        <v/>
      </c>
      <c r="E34" s="137"/>
      <c r="F34" s="138"/>
      <c r="G34" s="139"/>
      <c r="H34" s="140" t="str">
        <f>IF(E34="","",VLOOKUP(E34,構成員入金済み!$A$1:$Y$1000,3,FALSE))</f>
        <v/>
      </c>
      <c r="I34" s="141"/>
      <c r="J34" s="140" t="str">
        <f>IF(E34="","",VLOOKUP(E34,構成員入金済み!$A$1:$Y$1000,4,FALSE))</f>
        <v/>
      </c>
      <c r="K34" s="142"/>
      <c r="L34" s="140" t="str">
        <f>IF(E34="","",VLOOKUP(E34,構成員入金済み!$A$1:$Y$1000,18,FALSE))</f>
        <v/>
      </c>
      <c r="M34" s="141" t="s">
        <v>3397</v>
      </c>
      <c r="N34" s="545" t="s">
        <v>3397</v>
      </c>
      <c r="O34" s="317"/>
      <c r="P34" s="317"/>
      <c r="R34" s="91" t="e">
        <f>IF(ISNA(VLOOKUP(E34,#REF!,10,FALSE)),"",VLOOKUP(E34,#REF!,6,FALSE))</f>
        <v>#REF!</v>
      </c>
      <c r="S34" s="90" t="e">
        <f>IF(ISNA(VLOOKUP(E34,#REF!,16,FALSE)),"",VLOOKUP(E34,#REF!,16,FALSE))</f>
        <v>#REF!</v>
      </c>
      <c r="T34" s="89" t="e">
        <f>IF(ISNA(VLOOKUP(E34,#REF!,5,FALSE)),"",VLOOKUP(E34,#REF!,5,FALSE))</f>
        <v>#REF!</v>
      </c>
      <c r="W34" s="88">
        <f>[3]構成員入金済み!$E$10</f>
        <v>40542</v>
      </c>
      <c r="X34" s="88" t="e">
        <f>IF(ISNA(VLOOKUP(E34,#REF!,7,FALSE)),"",VLOOKUP(E34,#REF!,7,FALSE))</f>
        <v>#REF!</v>
      </c>
      <c r="Y34" s="117" t="e">
        <f t="shared" si="1"/>
        <v>#REF!</v>
      </c>
      <c r="Z34" s="117"/>
      <c r="AC34" s="87"/>
    </row>
    <row r="35" spans="1:29" s="116" customFormat="1" x14ac:dyDescent="0.15">
      <c r="A35" s="289"/>
      <c r="B35" s="254" t="s">
        <v>3541</v>
      </c>
      <c r="C35" s="540"/>
      <c r="D35" s="540"/>
      <c r="E35" s="122"/>
      <c r="F35" s="93"/>
      <c r="G35" s="92"/>
      <c r="H35" s="128" t="str">
        <f>IF(E35="","",VLOOKUP(E35,構成員入金済み!$A$1:$Y$1000,3,FALSE))</f>
        <v/>
      </c>
      <c r="I35" s="123"/>
      <c r="J35" s="128" t="str">
        <f>IF(E35="","",VLOOKUP(E35,構成員入金済み!$A$1:$Y$1000,4,FALSE))</f>
        <v/>
      </c>
      <c r="K35" s="125"/>
      <c r="L35" s="128" t="str">
        <f>IF(E35="","",VLOOKUP(E35,構成員入金済み!$A$1:$Y$1000,18,FALSE))</f>
        <v/>
      </c>
      <c r="M35" s="123" t="s">
        <v>3397</v>
      </c>
      <c r="N35" s="546"/>
      <c r="O35" s="317"/>
      <c r="P35" s="317"/>
      <c r="R35" s="91" t="e">
        <f>IF(ISNA(VLOOKUP(E35,#REF!,10,FALSE)),"",VLOOKUP(E35,#REF!,6,FALSE))</f>
        <v>#REF!</v>
      </c>
      <c r="S35" s="90" t="e">
        <f>IF(ISNA(VLOOKUP(E35,#REF!,16,FALSE)),"",VLOOKUP(E35,#REF!,16,FALSE))</f>
        <v>#REF!</v>
      </c>
      <c r="T35" s="89" t="e">
        <f>IF(ISNA(VLOOKUP(E35,#REF!,5,FALSE)),"",VLOOKUP(E35,#REF!,5,FALSE))</f>
        <v>#REF!</v>
      </c>
      <c r="W35" s="88">
        <f>[3]構成員入金済み!$E$10</f>
        <v>40542</v>
      </c>
      <c r="X35" s="88" t="e">
        <f>IF(ISNA(VLOOKUP(E35,#REF!,7,FALSE)),"",VLOOKUP(E35,#REF!,7,FALSE))</f>
        <v>#REF!</v>
      </c>
      <c r="Y35" s="117" t="e">
        <f t="shared" si="1"/>
        <v>#REF!</v>
      </c>
      <c r="Z35" s="117"/>
      <c r="AC35" s="87"/>
    </row>
    <row r="36" spans="1:29" s="116" customFormat="1" x14ac:dyDescent="0.15">
      <c r="A36" s="289"/>
      <c r="B36" s="254" t="s">
        <v>3542</v>
      </c>
      <c r="C36" s="540"/>
      <c r="D36" s="540"/>
      <c r="E36" s="122"/>
      <c r="F36" s="93"/>
      <c r="G36" s="92"/>
      <c r="H36" s="128" t="str">
        <f>IF(E36="","",VLOOKUP(E36,構成員入金済み!$A$1:$Y$1000,3,FALSE))</f>
        <v/>
      </c>
      <c r="I36" s="123"/>
      <c r="J36" s="128" t="str">
        <f>IF(E36="","",VLOOKUP(E36,構成員入金済み!$A$1:$Y$1000,4,FALSE))</f>
        <v/>
      </c>
      <c r="K36" s="125"/>
      <c r="L36" s="128" t="str">
        <f>IF(E36="","",VLOOKUP(E36,構成員入金済み!$A$1:$Y$1000,18,FALSE))</f>
        <v/>
      </c>
      <c r="M36" s="123" t="s">
        <v>3397</v>
      </c>
      <c r="N36" s="546"/>
      <c r="O36" s="317"/>
      <c r="P36" s="317"/>
      <c r="R36" s="91" t="e">
        <f>IF(ISNA(VLOOKUP(E36,#REF!,10,FALSE)),"",VLOOKUP(E36,#REF!,6,FALSE))</f>
        <v>#REF!</v>
      </c>
      <c r="S36" s="90" t="e">
        <f>IF(ISNA(VLOOKUP(E36,#REF!,16,FALSE)),"",VLOOKUP(E36,#REF!,16,FALSE))</f>
        <v>#REF!</v>
      </c>
      <c r="T36" s="89" t="e">
        <f>IF(ISNA(VLOOKUP(E36,#REF!,5,FALSE)),"",VLOOKUP(E36,#REF!,5,FALSE))</f>
        <v>#REF!</v>
      </c>
      <c r="W36" s="88">
        <f>[3]構成員入金済み!$E$10</f>
        <v>40542</v>
      </c>
      <c r="X36" s="88" t="e">
        <f>IF(ISNA(VLOOKUP(E36,#REF!,7,FALSE)),"",VLOOKUP(E36,#REF!,7,FALSE))</f>
        <v>#REF!</v>
      </c>
      <c r="Y36" s="117" t="e">
        <f t="shared" si="1"/>
        <v>#REF!</v>
      </c>
      <c r="Z36" s="117"/>
      <c r="AC36" s="87"/>
    </row>
    <row r="37" spans="1:29" s="116" customFormat="1" x14ac:dyDescent="0.15">
      <c r="A37" s="289"/>
      <c r="B37" s="254" t="s">
        <v>3543</v>
      </c>
      <c r="C37" s="540"/>
      <c r="D37" s="540"/>
      <c r="E37" s="122"/>
      <c r="F37" s="93"/>
      <c r="G37" s="92"/>
      <c r="H37" s="128" t="str">
        <f>IF(E37="","",VLOOKUP(E37,構成員入金済み!$A$1:$Y$1000,3,FALSE))</f>
        <v/>
      </c>
      <c r="I37" s="123"/>
      <c r="J37" s="128" t="str">
        <f>IF(E37="","",VLOOKUP(E37,構成員入金済み!$A$1:$Y$1000,4,FALSE))</f>
        <v/>
      </c>
      <c r="K37" s="125"/>
      <c r="L37" s="128" t="str">
        <f>IF(E37="","",VLOOKUP(E37,構成員入金済み!$A$1:$Y$1000,18,FALSE))</f>
        <v/>
      </c>
      <c r="M37" s="123" t="s">
        <v>3397</v>
      </c>
      <c r="N37" s="546"/>
      <c r="O37" s="317"/>
      <c r="P37" s="317"/>
      <c r="R37" s="91" t="e">
        <f>IF(ISNA(VLOOKUP(E37,#REF!,10,FALSE)),"",VLOOKUP(E37,#REF!,6,FALSE))</f>
        <v>#REF!</v>
      </c>
      <c r="S37" s="90" t="e">
        <f>IF(ISNA(VLOOKUP(E37,#REF!,16,FALSE)),"",VLOOKUP(E37,#REF!,16,FALSE))</f>
        <v>#REF!</v>
      </c>
      <c r="T37" s="89" t="e">
        <f>IF(ISNA(VLOOKUP(E37,#REF!,5,FALSE)),"",VLOOKUP(E37,#REF!,5,FALSE))</f>
        <v>#REF!</v>
      </c>
      <c r="W37" s="88">
        <f>[3]構成員入金済み!$E$10</f>
        <v>40542</v>
      </c>
      <c r="X37" s="88" t="e">
        <f>IF(ISNA(VLOOKUP(E37,#REF!,7,FALSE)),"",VLOOKUP(E37,#REF!,7,FALSE))</f>
        <v>#REF!</v>
      </c>
      <c r="Y37" s="117" t="e">
        <f t="shared" si="1"/>
        <v>#REF!</v>
      </c>
      <c r="Z37" s="117"/>
      <c r="AC37" s="87"/>
    </row>
    <row r="38" spans="1:29" s="116" customFormat="1" x14ac:dyDescent="0.15">
      <c r="A38" s="289"/>
      <c r="B38" s="254" t="s">
        <v>3544</v>
      </c>
      <c r="C38" s="540"/>
      <c r="D38" s="540"/>
      <c r="E38" s="122"/>
      <c r="F38" s="93"/>
      <c r="G38" s="92"/>
      <c r="H38" s="128" t="str">
        <f>IF(E38="","",VLOOKUP(E38,構成員入金済み!$A$1:$Y$1000,3,FALSE))</f>
        <v/>
      </c>
      <c r="I38" s="123"/>
      <c r="J38" s="128" t="str">
        <f>IF(E38="","",VLOOKUP(E38,構成員入金済み!$A$1:$Y$1000,4,FALSE))</f>
        <v/>
      </c>
      <c r="K38" s="125"/>
      <c r="L38" s="128" t="str">
        <f>IF(E38="","",VLOOKUP(E38,構成員入金済み!$A$1:$Y$1000,18,FALSE))</f>
        <v/>
      </c>
      <c r="M38" s="123" t="s">
        <v>3397</v>
      </c>
      <c r="N38" s="546"/>
      <c r="O38" s="317"/>
      <c r="P38" s="317"/>
      <c r="R38" s="91" t="e">
        <f>IF(ISNA(VLOOKUP(E38,#REF!,10,FALSE)),"",VLOOKUP(E38,#REF!,6,FALSE))</f>
        <v>#REF!</v>
      </c>
      <c r="S38" s="90" t="e">
        <f>IF(ISNA(VLOOKUP(E38,#REF!,16,FALSE)),"",VLOOKUP(E38,#REF!,16,FALSE))</f>
        <v>#REF!</v>
      </c>
      <c r="T38" s="89" t="e">
        <f>IF(ISNA(VLOOKUP(E38,#REF!,5,FALSE)),"",VLOOKUP(E38,#REF!,5,FALSE))</f>
        <v>#REF!</v>
      </c>
      <c r="W38" s="88">
        <f>[3]構成員入金済み!$E$10</f>
        <v>40542</v>
      </c>
      <c r="X38" s="88" t="e">
        <f>IF(ISNA(VLOOKUP(E38,#REF!,7,FALSE)),"",VLOOKUP(E38,#REF!,7,FALSE))</f>
        <v>#REF!</v>
      </c>
      <c r="Y38" s="117" t="e">
        <f t="shared" si="1"/>
        <v>#REF!</v>
      </c>
      <c r="Z38" s="117"/>
      <c r="AC38" s="87"/>
    </row>
    <row r="39" spans="1:29" s="116" customFormat="1" x14ac:dyDescent="0.15">
      <c r="A39" s="289"/>
      <c r="B39" s="254" t="s">
        <v>3545</v>
      </c>
      <c r="C39" s="540"/>
      <c r="D39" s="540"/>
      <c r="E39" s="122"/>
      <c r="F39" s="93"/>
      <c r="G39" s="92"/>
      <c r="H39" s="128" t="str">
        <f>IF(E39="","",VLOOKUP(E39,構成員入金済み!$A$1:$Y$1000,3,FALSE))</f>
        <v/>
      </c>
      <c r="I39" s="123"/>
      <c r="J39" s="128" t="str">
        <f>IF(E39="","",VLOOKUP(E39,構成員入金済み!$A$1:$Y$1000,4,FALSE))</f>
        <v/>
      </c>
      <c r="K39" s="125"/>
      <c r="L39" s="128" t="str">
        <f>IF(E39="","",VLOOKUP(E39,構成員入金済み!$A$1:$Y$1000,18,FALSE))</f>
        <v/>
      </c>
      <c r="M39" s="123" t="s">
        <v>3397</v>
      </c>
      <c r="N39" s="546"/>
      <c r="O39" s="317"/>
      <c r="P39" s="317"/>
      <c r="R39" s="91" t="e">
        <f>IF(ISNA(VLOOKUP(E39,#REF!,10,FALSE)),"",VLOOKUP(E39,#REF!,6,FALSE))</f>
        <v>#REF!</v>
      </c>
      <c r="S39" s="90" t="e">
        <f>IF(ISNA(VLOOKUP(E39,#REF!,16,FALSE)),"",VLOOKUP(E39,#REF!,16,FALSE))</f>
        <v>#REF!</v>
      </c>
      <c r="T39" s="89" t="e">
        <f>IF(ISNA(VLOOKUP(E39,#REF!,5,FALSE)),"",VLOOKUP(E39,#REF!,5,FALSE))</f>
        <v>#REF!</v>
      </c>
      <c r="W39" s="88">
        <f>[3]構成員入金済み!$E$10</f>
        <v>40542</v>
      </c>
      <c r="X39" s="88" t="e">
        <f>IF(ISNA(VLOOKUP(E39,#REF!,7,FALSE)),"",VLOOKUP(E39,#REF!,7,FALSE))</f>
        <v>#REF!</v>
      </c>
      <c r="Y39" s="117" t="e">
        <f t="shared" si="1"/>
        <v>#REF!</v>
      </c>
      <c r="Z39" s="117"/>
      <c r="AC39" s="87"/>
    </row>
    <row r="40" spans="1:29" s="116" customFormat="1" x14ac:dyDescent="0.15">
      <c r="A40" s="289"/>
      <c r="B40" s="254" t="s">
        <v>3546</v>
      </c>
      <c r="C40" s="540"/>
      <c r="D40" s="540"/>
      <c r="E40" s="122"/>
      <c r="F40" s="93"/>
      <c r="G40" s="92"/>
      <c r="H40" s="128" t="str">
        <f>IF(E40="","",VLOOKUP(E40,構成員入金済み!$A$1:$Y$1000,3,FALSE))</f>
        <v/>
      </c>
      <c r="I40" s="123"/>
      <c r="J40" s="128" t="str">
        <f>IF(E40="","",VLOOKUP(E40,構成員入金済み!$A$1:$Y$1000,4,FALSE))</f>
        <v/>
      </c>
      <c r="K40" s="125"/>
      <c r="L40" s="128" t="str">
        <f>IF(E40="","",VLOOKUP(E40,構成員入金済み!$A$1:$Y$1000,18,FALSE))</f>
        <v/>
      </c>
      <c r="M40" s="123" t="s">
        <v>3397</v>
      </c>
      <c r="N40" s="546"/>
      <c r="O40" s="317"/>
      <c r="P40" s="317"/>
      <c r="R40" s="91" t="e">
        <f>IF(ISNA(VLOOKUP(E40,#REF!,10,FALSE)),"",VLOOKUP(E40,#REF!,6,FALSE))</f>
        <v>#REF!</v>
      </c>
      <c r="S40" s="90" t="e">
        <f>IF(ISNA(VLOOKUP(E40,#REF!,16,FALSE)),"",VLOOKUP(E40,#REF!,16,FALSE))</f>
        <v>#REF!</v>
      </c>
      <c r="T40" s="89" t="e">
        <f>IF(ISNA(VLOOKUP(E40,#REF!,5,FALSE)),"",VLOOKUP(E40,#REF!,5,FALSE))</f>
        <v>#REF!</v>
      </c>
      <c r="W40" s="88">
        <f>[3]構成員入金済み!$E$10</f>
        <v>40542</v>
      </c>
      <c r="X40" s="88" t="e">
        <f>IF(ISNA(VLOOKUP(E40,#REF!,7,FALSE)),"",VLOOKUP(E40,#REF!,7,FALSE))</f>
        <v>#REF!</v>
      </c>
      <c r="Y40" s="117" t="e">
        <f t="shared" si="1"/>
        <v>#REF!</v>
      </c>
      <c r="Z40" s="117"/>
      <c r="AC40" s="87"/>
    </row>
    <row r="41" spans="1:29" s="116" customFormat="1" x14ac:dyDescent="0.15">
      <c r="A41" s="289"/>
      <c r="B41" s="254" t="s">
        <v>3547</v>
      </c>
      <c r="C41" s="540"/>
      <c r="D41" s="540"/>
      <c r="E41" s="122"/>
      <c r="F41" s="93"/>
      <c r="G41" s="92"/>
      <c r="H41" s="128" t="str">
        <f>IF(E41="","",VLOOKUP(E41,構成員入金済み!$A$1:$Y$1000,3,FALSE))</f>
        <v/>
      </c>
      <c r="I41" s="123"/>
      <c r="J41" s="128" t="str">
        <f>IF(E41="","",VLOOKUP(E41,構成員入金済み!$A$1:$Y$1000,4,FALSE))</f>
        <v/>
      </c>
      <c r="K41" s="125"/>
      <c r="L41" s="128" t="str">
        <f>IF(E41="","",VLOOKUP(E41,構成員入金済み!$A$1:$Y$1000,18,FALSE))</f>
        <v/>
      </c>
      <c r="M41" s="123" t="s">
        <v>3397</v>
      </c>
      <c r="N41" s="546"/>
      <c r="O41" s="317"/>
      <c r="P41" s="317"/>
      <c r="R41" s="91" t="e">
        <f>IF(ISNA(VLOOKUP(E41,#REF!,10,FALSE)),"",VLOOKUP(E41,#REF!,6,FALSE))</f>
        <v>#REF!</v>
      </c>
      <c r="S41" s="90" t="e">
        <f>IF(ISNA(VLOOKUP(E41,#REF!,16,FALSE)),"",VLOOKUP(E41,#REF!,16,FALSE))</f>
        <v>#REF!</v>
      </c>
      <c r="T41" s="89" t="e">
        <f>IF(ISNA(VLOOKUP(E41,#REF!,5,FALSE)),"",VLOOKUP(E41,#REF!,5,FALSE))</f>
        <v>#REF!</v>
      </c>
      <c r="W41" s="88">
        <f>[3]構成員入金済み!$E$10</f>
        <v>40542</v>
      </c>
      <c r="X41" s="88" t="e">
        <f>IF(ISNA(VLOOKUP(E41,#REF!,7,FALSE)),"",VLOOKUP(E41,#REF!,7,FALSE))</f>
        <v>#REF!</v>
      </c>
      <c r="Y41" s="117" t="e">
        <f t="shared" si="1"/>
        <v>#REF!</v>
      </c>
      <c r="Z41" s="117"/>
      <c r="AC41" s="87"/>
    </row>
    <row r="42" spans="1:29" s="116" customFormat="1" x14ac:dyDescent="0.15">
      <c r="A42" s="289"/>
      <c r="B42" s="254" t="s">
        <v>3553</v>
      </c>
      <c r="C42" s="540"/>
      <c r="D42" s="540"/>
      <c r="E42" s="122"/>
      <c r="F42" s="93"/>
      <c r="G42" s="92"/>
      <c r="H42" s="128" t="str">
        <f>IF(E42="","",VLOOKUP(E42,構成員入金済み!$A$1:$Y$1000,3,FALSE))</f>
        <v/>
      </c>
      <c r="I42" s="123"/>
      <c r="J42" s="128" t="str">
        <f>IF(E42="","",VLOOKUP(E42,構成員入金済み!$A$1:$Y$1000,4,FALSE))</f>
        <v/>
      </c>
      <c r="K42" s="125"/>
      <c r="L42" s="128" t="str">
        <f>IF(E42="","",VLOOKUP(E42,構成員入金済み!$A$1:$Y$1000,18,FALSE))</f>
        <v/>
      </c>
      <c r="M42" s="123" t="s">
        <v>3397</v>
      </c>
      <c r="N42" s="546"/>
      <c r="O42" s="317"/>
      <c r="P42" s="317"/>
      <c r="R42" s="91" t="e">
        <f>IF(ISNA(VLOOKUP(E42,#REF!,10,FALSE)),"",VLOOKUP(E42,#REF!,6,FALSE))</f>
        <v>#REF!</v>
      </c>
      <c r="S42" s="90" t="e">
        <f>IF(ISNA(VLOOKUP(E42,#REF!,16,FALSE)),"",VLOOKUP(E42,#REF!,16,FALSE))</f>
        <v>#REF!</v>
      </c>
      <c r="T42" s="89" t="e">
        <f>IF(ISNA(VLOOKUP(E42,#REF!,5,FALSE)),"",VLOOKUP(E42,#REF!,5,FALSE))</f>
        <v>#REF!</v>
      </c>
      <c r="W42" s="88">
        <f>[3]構成員入金済み!$E$10</f>
        <v>40542</v>
      </c>
      <c r="X42" s="88" t="e">
        <f>IF(ISNA(VLOOKUP(E42,#REF!,7,FALSE)),"",VLOOKUP(E42,#REF!,7,FALSE))</f>
        <v>#REF!</v>
      </c>
      <c r="Y42" s="117" t="e">
        <f t="shared" si="1"/>
        <v>#REF!</v>
      </c>
      <c r="Z42" s="117"/>
      <c r="AC42" s="87"/>
    </row>
    <row r="43" spans="1:29" s="116" customFormat="1" ht="18" thickBot="1" x14ac:dyDescent="0.2">
      <c r="A43" s="289"/>
      <c r="B43" s="260" t="s">
        <v>3554</v>
      </c>
      <c r="C43" s="540"/>
      <c r="D43" s="540"/>
      <c r="E43" s="129"/>
      <c r="F43" s="150"/>
      <c r="G43" s="151"/>
      <c r="H43" s="152" t="str">
        <f>IF(E43="","",VLOOKUP(E43,構成員入金済み!$A$1:$Y$1000,3,FALSE))</f>
        <v/>
      </c>
      <c r="I43" s="153"/>
      <c r="J43" s="152" t="str">
        <f>IF(E43="","",VLOOKUP(E43,構成員入金済み!$A$1:$Y$1000,4,FALSE))</f>
        <v/>
      </c>
      <c r="K43" s="154"/>
      <c r="L43" s="152" t="str">
        <f>IF(E43="","",VLOOKUP(E43,構成員入金済み!$A$1:$Y$1000,18,FALSE))</f>
        <v/>
      </c>
      <c r="M43" s="153" t="s">
        <v>3397</v>
      </c>
      <c r="N43" s="547"/>
      <c r="O43" s="317"/>
      <c r="P43" s="317"/>
      <c r="R43" s="91" t="e">
        <f>IF(ISNA(VLOOKUP(E43,#REF!,10,FALSE)),"",VLOOKUP(E43,#REF!,6,FALSE))</f>
        <v>#REF!</v>
      </c>
      <c r="S43" s="90" t="e">
        <f>IF(ISNA(VLOOKUP(E43,#REF!,16,FALSE)),"",VLOOKUP(E43,#REF!,16,FALSE))</f>
        <v>#REF!</v>
      </c>
      <c r="T43" s="89" t="e">
        <f>IF(ISNA(VLOOKUP(E43,#REF!,5,FALSE)),"",VLOOKUP(E43,#REF!,5,FALSE))</f>
        <v>#REF!</v>
      </c>
      <c r="W43" s="88">
        <f>[3]構成員入金済み!$E$10</f>
        <v>40542</v>
      </c>
      <c r="X43" s="88" t="e">
        <f>IF(ISNA(VLOOKUP(E43,#REF!,7,FALSE)),"",VLOOKUP(E43,#REF!,7,FALSE))</f>
        <v>#REF!</v>
      </c>
      <c r="Y43" s="117" t="e">
        <f t="shared" si="1"/>
        <v>#REF!</v>
      </c>
      <c r="Z43" s="117"/>
      <c r="AC43" s="87"/>
    </row>
    <row r="44" spans="1:29" s="116" customFormat="1" ht="17.25" hidden="1" customHeight="1" thickBot="1" x14ac:dyDescent="0.2">
      <c r="A44" s="289"/>
      <c r="B44" s="262">
        <v>531</v>
      </c>
      <c r="C44" s="551"/>
      <c r="D44" s="541"/>
      <c r="E44" s="263" t="s">
        <v>1688</v>
      </c>
      <c r="F44" s="138"/>
      <c r="G44" s="139"/>
      <c r="H44" s="140" t="str">
        <f>IF(E44="","",VLOOKUP(E44,構成員入金済み!$A$1:$Y$1000,3,FALSE))</f>
        <v>須原　佳奈</v>
      </c>
      <c r="I44" s="141"/>
      <c r="J44" s="140" t="str">
        <f>IF(E44="","",VLOOKUP(E44,構成員入金済み!$A$1:$Y$1000,4,FALSE))</f>
        <v>すはら　かな</v>
      </c>
      <c r="K44" s="142"/>
      <c r="L44" s="140">
        <f>IF(E44="","",VLOOKUP(E44,構成員入金済み!$A$1:$Y$1000,18,FALSE))</f>
        <v>15</v>
      </c>
      <c r="M44" s="141" t="s">
        <v>3397</v>
      </c>
      <c r="N44" s="264" t="s">
        <v>3397</v>
      </c>
      <c r="O44" s="317"/>
      <c r="P44" s="317"/>
      <c r="R44" s="91" t="e">
        <f>IF(ISNA(VLOOKUP(E44,#REF!,10,FALSE)),"",VLOOKUP(E44,#REF!,6,FALSE))</f>
        <v>#REF!</v>
      </c>
      <c r="S44" s="90" t="e">
        <f>IF(ISNA(VLOOKUP(E44,#REF!,16,FALSE)),"",VLOOKUP(E44,#REF!,16,FALSE))</f>
        <v>#REF!</v>
      </c>
      <c r="T44" s="89" t="e">
        <f>IF(ISNA(VLOOKUP(E44,#REF!,5,FALSE)),"",VLOOKUP(E44,#REF!,5,FALSE))</f>
        <v>#REF!</v>
      </c>
      <c r="W44" s="88">
        <f>[3]構成員入金済み!$E$10</f>
        <v>40542</v>
      </c>
      <c r="X44" s="88" t="e">
        <f>IF(ISNA(VLOOKUP(E44,#REF!,7,FALSE)),"",VLOOKUP(E44,#REF!,7,FALSE))</f>
        <v>#REF!</v>
      </c>
      <c r="Y44" s="117" t="e">
        <f t="shared" si="1"/>
        <v>#REF!</v>
      </c>
      <c r="Z44" s="117"/>
      <c r="AC44" s="87"/>
    </row>
    <row r="45" spans="1:29" s="116" customFormat="1" ht="17.25" hidden="1" customHeight="1" thickBot="1" x14ac:dyDescent="0.2">
      <c r="A45" s="289"/>
      <c r="B45" s="261">
        <v>532</v>
      </c>
      <c r="C45" s="544"/>
      <c r="D45" s="542"/>
      <c r="E45" s="265" t="s">
        <v>1689</v>
      </c>
      <c r="F45" s="144"/>
      <c r="G45" s="145"/>
      <c r="H45" s="146" t="str">
        <f>IF(E45="","",VLOOKUP(E45,構成員入金済み!$A$1:$Y$1000,3,FALSE))</f>
        <v>後藤　まひる</v>
      </c>
      <c r="I45" s="147"/>
      <c r="J45" s="146" t="str">
        <f>IF(E45="","",VLOOKUP(E45,構成員入金済み!$A$1:$Y$1000,4,FALSE))</f>
        <v>ごとう　まひる</v>
      </c>
      <c r="K45" s="148"/>
      <c r="L45" s="146">
        <f>IF(E45="","",VLOOKUP(E45,構成員入金済み!$A$1:$Y$1000,18,FALSE))</f>
        <v>11</v>
      </c>
      <c r="M45" s="147" t="s">
        <v>3397</v>
      </c>
      <c r="N45" s="252" t="s">
        <v>3397</v>
      </c>
      <c r="O45" s="317"/>
      <c r="P45" s="317"/>
      <c r="R45" s="91" t="e">
        <f>IF(ISNA(VLOOKUP(E45,#REF!,10,FALSE)),"",VLOOKUP(E45,#REF!,6,FALSE))</f>
        <v>#REF!</v>
      </c>
      <c r="S45" s="90" t="e">
        <f>IF(ISNA(VLOOKUP(E45,#REF!,16,FALSE)),"",VLOOKUP(E45,#REF!,16,FALSE))</f>
        <v>#REF!</v>
      </c>
      <c r="T45" s="89" t="e">
        <f>IF(ISNA(VLOOKUP(E45,#REF!,5,FALSE)),"",VLOOKUP(E45,#REF!,5,FALSE))</f>
        <v>#REF!</v>
      </c>
      <c r="W45" s="88">
        <f>[3]構成員入金済み!$E$10</f>
        <v>40542</v>
      </c>
      <c r="X45" s="88" t="e">
        <f>IF(ISNA(VLOOKUP(E45,#REF!,7,FALSE)),"",VLOOKUP(E45,#REF!,7,FALSE))</f>
        <v>#REF!</v>
      </c>
      <c r="Y45" s="117" t="e">
        <f t="shared" si="1"/>
        <v>#REF!</v>
      </c>
      <c r="Z45" s="117"/>
      <c r="AC45" s="87"/>
    </row>
    <row r="46" spans="1:29" s="116" customFormat="1" hidden="1" x14ac:dyDescent="0.15">
      <c r="A46" s="289"/>
      <c r="B46" s="247">
        <v>533</v>
      </c>
      <c r="C46" s="553" t="str">
        <f>IF(D46="","",VLOOKUP(D46,団体登録内容!$A$1:$Y$1000,3,FALSE))</f>
        <v/>
      </c>
      <c r="D46" s="131" t="str">
        <f>IF(E46="","",VLOOKUP(E46,構成員入金済み!$A$1:$Y$1000,7,FALSE))</f>
        <v/>
      </c>
      <c r="E46" s="130"/>
      <c r="F46" s="132"/>
      <c r="G46" s="133"/>
      <c r="H46" s="134" t="str">
        <f>IF(E46="","",VLOOKUP(E46,構成員入金済み!$A$1:$Y$1000,3,FALSE))</f>
        <v/>
      </c>
      <c r="I46" s="135"/>
      <c r="J46" s="134" t="str">
        <f>IF(E46="","",VLOOKUP(E46,構成員入金済み!$A$1:$Y$1000,4,FALSE))</f>
        <v/>
      </c>
      <c r="K46" s="136"/>
      <c r="L46" s="134" t="str">
        <f>IF(E46="","",VLOOKUP(E46,構成員入金済み!$A$1:$Y$1000,18,FALSE))</f>
        <v/>
      </c>
      <c r="M46" s="135" t="s">
        <v>3397</v>
      </c>
      <c r="N46" s="130" t="s">
        <v>3397</v>
      </c>
      <c r="O46" s="317"/>
      <c r="P46" s="317"/>
      <c r="R46" s="91" t="e">
        <f>IF(ISNA(VLOOKUP(E46,#REF!,10,FALSE)),"",VLOOKUP(E46,#REF!,6,FALSE))</f>
        <v>#REF!</v>
      </c>
      <c r="S46" s="90" t="e">
        <f>IF(ISNA(VLOOKUP(E46,#REF!,16,FALSE)),"",VLOOKUP(E46,#REF!,16,FALSE))</f>
        <v>#REF!</v>
      </c>
      <c r="T46" s="89" t="e">
        <f>IF(ISNA(VLOOKUP(E46,#REF!,5,FALSE)),"",VLOOKUP(E46,#REF!,5,FALSE))</f>
        <v>#REF!</v>
      </c>
      <c r="W46" s="88">
        <f>[3]構成員入金済み!$E$10</f>
        <v>40542</v>
      </c>
      <c r="X46" s="88" t="e">
        <f>IF(ISNA(VLOOKUP(E46,#REF!,7,FALSE)),"",VLOOKUP(E46,#REF!,7,FALSE))</f>
        <v>#REF!</v>
      </c>
      <c r="Y46" s="117" t="e">
        <f t="shared" si="1"/>
        <v>#REF!</v>
      </c>
      <c r="Z46" s="117"/>
      <c r="AC46" s="87"/>
    </row>
    <row r="47" spans="1:29" s="116" customFormat="1" hidden="1" x14ac:dyDescent="0.15">
      <c r="A47" s="289"/>
      <c r="B47" s="126">
        <v>534</v>
      </c>
      <c r="C47" s="553"/>
      <c r="D47" s="127" t="str">
        <f>IF(E47="","",VLOOKUP(E47,構成員入金済み!$A$1:$Y$1000,7,FALSE))</f>
        <v/>
      </c>
      <c r="E47" s="122"/>
      <c r="F47" s="93"/>
      <c r="G47" s="92"/>
      <c r="H47" s="128" t="str">
        <f>IF(E47="","",VLOOKUP(E47,構成員入金済み!$A$1:$Y$1000,3,FALSE))</f>
        <v/>
      </c>
      <c r="I47" s="123"/>
      <c r="J47" s="128" t="str">
        <f>IF(E47="","",VLOOKUP(E47,構成員入金済み!$A$1:$Y$1000,4,FALSE))</f>
        <v/>
      </c>
      <c r="K47" s="125"/>
      <c r="L47" s="128" t="str">
        <f>IF(E47="","",VLOOKUP(E47,構成員入金済み!$A$1:$Y$1000,18,FALSE))</f>
        <v/>
      </c>
      <c r="M47" s="123" t="s">
        <v>3397</v>
      </c>
      <c r="N47" s="130" t="s">
        <v>3397</v>
      </c>
      <c r="O47" s="317"/>
      <c r="P47" s="317"/>
      <c r="R47" s="91" t="e">
        <f>IF(ISNA(VLOOKUP(E47,#REF!,10,FALSE)),"",VLOOKUP(E47,#REF!,6,FALSE))</f>
        <v>#REF!</v>
      </c>
      <c r="S47" s="90" t="e">
        <f>IF(ISNA(VLOOKUP(E47,#REF!,16,FALSE)),"",VLOOKUP(E47,#REF!,16,FALSE))</f>
        <v>#REF!</v>
      </c>
      <c r="T47" s="89" t="e">
        <f>IF(ISNA(VLOOKUP(E47,#REF!,5,FALSE)),"",VLOOKUP(E47,#REF!,5,FALSE))</f>
        <v>#REF!</v>
      </c>
      <c r="W47" s="88">
        <f>[3]構成員入金済み!$E$10</f>
        <v>40542</v>
      </c>
      <c r="X47" s="88" t="e">
        <f>IF(ISNA(VLOOKUP(E47,#REF!,7,FALSE)),"",VLOOKUP(E47,#REF!,7,FALSE))</f>
        <v>#REF!</v>
      </c>
      <c r="Y47" s="117" t="e">
        <f t="shared" si="1"/>
        <v>#REF!</v>
      </c>
      <c r="Z47" s="117"/>
      <c r="AC47" s="87"/>
    </row>
    <row r="48" spans="1:29" s="116" customFormat="1" hidden="1" x14ac:dyDescent="0.15">
      <c r="A48" s="289"/>
      <c r="B48" s="126">
        <v>535</v>
      </c>
      <c r="C48" s="553"/>
      <c r="D48" s="127" t="str">
        <f>IF(E48="","",VLOOKUP(E48,構成員入金済み!$A$1:$Y$1000,7,FALSE))</f>
        <v/>
      </c>
      <c r="E48" s="122"/>
      <c r="F48" s="93"/>
      <c r="G48" s="92"/>
      <c r="H48" s="128" t="str">
        <f>IF(E48="","",VLOOKUP(E48,構成員入金済み!$A$1:$Y$1000,3,FALSE))</f>
        <v/>
      </c>
      <c r="I48" s="123"/>
      <c r="J48" s="128" t="str">
        <f>IF(E48="","",VLOOKUP(E48,構成員入金済み!$A$1:$Y$1000,4,FALSE))</f>
        <v/>
      </c>
      <c r="K48" s="125"/>
      <c r="L48" s="128" t="str">
        <f>IF(E48="","",VLOOKUP(E48,構成員入金済み!$A$1:$Y$1000,18,FALSE))</f>
        <v/>
      </c>
      <c r="M48" s="123" t="s">
        <v>3397</v>
      </c>
      <c r="N48" s="130" t="s">
        <v>3397</v>
      </c>
      <c r="O48" s="317"/>
      <c r="P48" s="317"/>
      <c r="R48" s="91" t="e">
        <f>IF(ISNA(VLOOKUP(E48,#REF!,10,FALSE)),"",VLOOKUP(E48,#REF!,6,FALSE))</f>
        <v>#REF!</v>
      </c>
      <c r="S48" s="90" t="e">
        <f>IF(ISNA(VLOOKUP(E48,#REF!,16,FALSE)),"",VLOOKUP(E48,#REF!,16,FALSE))</f>
        <v>#REF!</v>
      </c>
      <c r="T48" s="89" t="e">
        <f>IF(ISNA(VLOOKUP(E48,#REF!,5,FALSE)),"",VLOOKUP(E48,#REF!,5,FALSE))</f>
        <v>#REF!</v>
      </c>
      <c r="W48" s="88">
        <f>[3]構成員入金済み!$E$10</f>
        <v>40542</v>
      </c>
      <c r="X48" s="88" t="e">
        <f>IF(ISNA(VLOOKUP(E48,#REF!,7,FALSE)),"",VLOOKUP(E48,#REF!,7,FALSE))</f>
        <v>#REF!</v>
      </c>
      <c r="Y48" s="117" t="e">
        <f t="shared" si="1"/>
        <v>#REF!</v>
      </c>
      <c r="Z48" s="117"/>
      <c r="AC48" s="87"/>
    </row>
    <row r="49" spans="1:29" s="116" customFormat="1" hidden="1" x14ac:dyDescent="0.15">
      <c r="A49" s="289"/>
      <c r="B49" s="126">
        <v>536</v>
      </c>
      <c r="C49" s="553"/>
      <c r="D49" s="127" t="str">
        <f>IF(E49="","",VLOOKUP(E49,構成員入金済み!$A$1:$Y$1000,7,FALSE))</f>
        <v/>
      </c>
      <c r="E49" s="122"/>
      <c r="F49" s="93"/>
      <c r="G49" s="92"/>
      <c r="H49" s="128" t="str">
        <f>IF(E49="","",VLOOKUP(E49,構成員入金済み!$A$1:$Y$1000,3,FALSE))</f>
        <v/>
      </c>
      <c r="I49" s="123"/>
      <c r="J49" s="128" t="str">
        <f>IF(E49="","",VLOOKUP(E49,構成員入金済み!$A$1:$Y$1000,4,FALSE))</f>
        <v/>
      </c>
      <c r="K49" s="125"/>
      <c r="L49" s="128" t="str">
        <f>IF(E49="","",VLOOKUP(E49,構成員入金済み!$A$1:$Y$1000,18,FALSE))</f>
        <v/>
      </c>
      <c r="M49" s="123" t="s">
        <v>3397</v>
      </c>
      <c r="N49" s="130" t="s">
        <v>3397</v>
      </c>
      <c r="O49" s="317"/>
      <c r="P49" s="317"/>
      <c r="R49" s="91" t="e">
        <f>IF(ISNA(VLOOKUP(E49,#REF!,10,FALSE)),"",VLOOKUP(E49,#REF!,6,FALSE))</f>
        <v>#REF!</v>
      </c>
      <c r="S49" s="90" t="e">
        <f>IF(ISNA(VLOOKUP(E49,#REF!,16,FALSE)),"",VLOOKUP(E49,#REF!,16,FALSE))</f>
        <v>#REF!</v>
      </c>
      <c r="T49" s="89" t="e">
        <f>IF(ISNA(VLOOKUP(E49,#REF!,5,FALSE)),"",VLOOKUP(E49,#REF!,5,FALSE))</f>
        <v>#REF!</v>
      </c>
      <c r="W49" s="88">
        <f>[3]構成員入金済み!$E$10</f>
        <v>40542</v>
      </c>
      <c r="X49" s="88" t="e">
        <f>IF(ISNA(VLOOKUP(E49,#REF!,7,FALSE)),"",VLOOKUP(E49,#REF!,7,FALSE))</f>
        <v>#REF!</v>
      </c>
      <c r="Y49" s="117" t="e">
        <f t="shared" si="1"/>
        <v>#REF!</v>
      </c>
      <c r="Z49" s="117"/>
      <c r="AC49" s="87"/>
    </row>
    <row r="50" spans="1:29" s="116" customFormat="1" hidden="1" x14ac:dyDescent="0.15">
      <c r="A50" s="289"/>
      <c r="B50" s="126">
        <v>537</v>
      </c>
      <c r="C50" s="553"/>
      <c r="D50" s="127" t="str">
        <f>IF(E50="","",VLOOKUP(E50,構成員入金済み!$A$1:$Y$1000,7,FALSE))</f>
        <v/>
      </c>
      <c r="E50" s="122"/>
      <c r="F50" s="93"/>
      <c r="G50" s="92"/>
      <c r="H50" s="128" t="str">
        <f>IF(E50="","",VLOOKUP(E50,構成員入金済み!$A$1:$Y$1000,3,FALSE))</f>
        <v/>
      </c>
      <c r="I50" s="123"/>
      <c r="J50" s="128" t="str">
        <f>IF(E50="","",VLOOKUP(E50,構成員入金済み!$A$1:$Y$1000,4,FALSE))</f>
        <v/>
      </c>
      <c r="K50" s="125"/>
      <c r="L50" s="128" t="str">
        <f>IF(E50="","",VLOOKUP(E50,構成員入金済み!$A$1:$Y$1000,18,FALSE))</f>
        <v/>
      </c>
      <c r="M50" s="123" t="s">
        <v>3397</v>
      </c>
      <c r="N50" s="130" t="s">
        <v>3397</v>
      </c>
      <c r="O50" s="317"/>
      <c r="P50" s="317"/>
      <c r="R50" s="91" t="e">
        <f>IF(ISNA(VLOOKUP(E50,#REF!,10,FALSE)),"",VLOOKUP(E50,#REF!,6,FALSE))</f>
        <v>#REF!</v>
      </c>
      <c r="S50" s="90" t="e">
        <f>IF(ISNA(VLOOKUP(E50,#REF!,16,FALSE)),"",VLOOKUP(E50,#REF!,16,FALSE))</f>
        <v>#REF!</v>
      </c>
      <c r="T50" s="89" t="e">
        <f>IF(ISNA(VLOOKUP(E50,#REF!,5,FALSE)),"",VLOOKUP(E50,#REF!,5,FALSE))</f>
        <v>#REF!</v>
      </c>
      <c r="W50" s="88">
        <f>[3]構成員入金済み!$E$10</f>
        <v>40542</v>
      </c>
      <c r="X50" s="88" t="e">
        <f>IF(ISNA(VLOOKUP(E50,#REF!,7,FALSE)),"",VLOOKUP(E50,#REF!,7,FALSE))</f>
        <v>#REF!</v>
      </c>
      <c r="Y50" s="117" t="e">
        <f t="shared" si="1"/>
        <v>#REF!</v>
      </c>
      <c r="Z50" s="117"/>
      <c r="AC50" s="87"/>
    </row>
    <row r="51" spans="1:29" s="116" customFormat="1" hidden="1" x14ac:dyDescent="0.15">
      <c r="A51" s="289"/>
      <c r="B51" s="126">
        <v>538</v>
      </c>
      <c r="C51" s="553"/>
      <c r="D51" s="127" t="str">
        <f>IF(E51="","",VLOOKUP(E51,構成員入金済み!$A$1:$Y$1000,7,FALSE))</f>
        <v/>
      </c>
      <c r="E51" s="122"/>
      <c r="F51" s="93"/>
      <c r="G51" s="92"/>
      <c r="H51" s="128" t="str">
        <f>IF(E51="","",VLOOKUP(E51,構成員入金済み!$A$1:$Y$1000,3,FALSE))</f>
        <v/>
      </c>
      <c r="I51" s="123"/>
      <c r="J51" s="128" t="str">
        <f>IF(E51="","",VLOOKUP(E51,構成員入金済み!$A$1:$Y$1000,4,FALSE))</f>
        <v/>
      </c>
      <c r="K51" s="125"/>
      <c r="L51" s="128" t="str">
        <f>IF(E51="","",VLOOKUP(E51,構成員入金済み!$A$1:$Y$1000,18,FALSE))</f>
        <v/>
      </c>
      <c r="M51" s="123" t="s">
        <v>3397</v>
      </c>
      <c r="N51" s="130" t="s">
        <v>3397</v>
      </c>
      <c r="O51" s="317"/>
      <c r="P51" s="317"/>
      <c r="R51" s="91" t="e">
        <f>IF(ISNA(VLOOKUP(E51,#REF!,10,FALSE)),"",VLOOKUP(E51,#REF!,6,FALSE))</f>
        <v>#REF!</v>
      </c>
      <c r="S51" s="90" t="e">
        <f>IF(ISNA(VLOOKUP(E51,#REF!,16,FALSE)),"",VLOOKUP(E51,#REF!,16,FALSE))</f>
        <v>#REF!</v>
      </c>
      <c r="T51" s="89" t="e">
        <f>IF(ISNA(VLOOKUP(E51,#REF!,5,FALSE)),"",VLOOKUP(E51,#REF!,5,FALSE))</f>
        <v>#REF!</v>
      </c>
      <c r="W51" s="88">
        <f>[3]構成員入金済み!$E$10</f>
        <v>40542</v>
      </c>
      <c r="X51" s="88" t="e">
        <f>IF(ISNA(VLOOKUP(E51,#REF!,7,FALSE)),"",VLOOKUP(E51,#REF!,7,FALSE))</f>
        <v>#REF!</v>
      </c>
      <c r="Y51" s="117" t="e">
        <f t="shared" si="1"/>
        <v>#REF!</v>
      </c>
      <c r="Z51" s="117"/>
      <c r="AC51" s="87"/>
    </row>
    <row r="52" spans="1:29" s="116" customFormat="1" hidden="1" x14ac:dyDescent="0.15">
      <c r="A52" s="289"/>
      <c r="B52" s="126">
        <v>539</v>
      </c>
      <c r="C52" s="553"/>
      <c r="D52" s="127" t="str">
        <f>IF(E52="","",VLOOKUP(E52,構成員入金済み!$A$1:$Y$1000,7,FALSE))</f>
        <v/>
      </c>
      <c r="E52" s="122"/>
      <c r="F52" s="93"/>
      <c r="G52" s="92"/>
      <c r="H52" s="128" t="str">
        <f>IF(E52="","",VLOOKUP(E52,構成員入金済み!$A$1:$Y$1000,3,FALSE))</f>
        <v/>
      </c>
      <c r="I52" s="123"/>
      <c r="J52" s="128" t="str">
        <f>IF(E52="","",VLOOKUP(E52,構成員入金済み!$A$1:$Y$1000,4,FALSE))</f>
        <v/>
      </c>
      <c r="K52" s="125"/>
      <c r="L52" s="128" t="str">
        <f>IF(E52="","",VLOOKUP(E52,構成員入金済み!$A$1:$Y$1000,18,FALSE))</f>
        <v/>
      </c>
      <c r="M52" s="123" t="s">
        <v>3397</v>
      </c>
      <c r="N52" s="130" t="s">
        <v>3397</v>
      </c>
      <c r="O52" s="317"/>
      <c r="P52" s="317"/>
      <c r="R52" s="91" t="e">
        <f>IF(ISNA(VLOOKUP(E52,#REF!,10,FALSE)),"",VLOOKUP(E52,#REF!,6,FALSE))</f>
        <v>#REF!</v>
      </c>
      <c r="S52" s="90" t="e">
        <f>IF(ISNA(VLOOKUP(E52,#REF!,16,FALSE)),"",VLOOKUP(E52,#REF!,16,FALSE))</f>
        <v>#REF!</v>
      </c>
      <c r="T52" s="89" t="e">
        <f>IF(ISNA(VLOOKUP(E52,#REF!,5,FALSE)),"",VLOOKUP(E52,#REF!,5,FALSE))</f>
        <v>#REF!</v>
      </c>
      <c r="W52" s="88">
        <f>[3]構成員入金済み!$E$10</f>
        <v>40542</v>
      </c>
      <c r="X52" s="88" t="e">
        <f>IF(ISNA(VLOOKUP(E52,#REF!,7,FALSE)),"",VLOOKUP(E52,#REF!,7,FALSE))</f>
        <v>#REF!</v>
      </c>
      <c r="Y52" s="117" t="e">
        <f t="shared" si="1"/>
        <v>#REF!</v>
      </c>
      <c r="Z52" s="117"/>
      <c r="AC52" s="87"/>
    </row>
    <row r="53" spans="1:29" s="116" customFormat="1" hidden="1" x14ac:dyDescent="0.15">
      <c r="A53" s="289"/>
      <c r="B53" s="126">
        <v>540</v>
      </c>
      <c r="C53" s="554"/>
      <c r="D53" s="127" t="str">
        <f>IF(E53="","",VLOOKUP(E53,構成員入金済み!$A$1:$Y$1000,7,FALSE))</f>
        <v/>
      </c>
      <c r="E53" s="122"/>
      <c r="F53" s="93"/>
      <c r="G53" s="92"/>
      <c r="H53" s="128" t="str">
        <f>IF(E53="","",VLOOKUP(E53,構成員入金済み!$A$1:$Y$1000,3,FALSE))</f>
        <v/>
      </c>
      <c r="I53" s="123"/>
      <c r="J53" s="128" t="str">
        <f>IF(E53="","",VLOOKUP(E53,構成員入金済み!$A$1:$Y$1000,4,FALSE))</f>
        <v/>
      </c>
      <c r="K53" s="125"/>
      <c r="L53" s="128" t="str">
        <f>IF(E53="","",VLOOKUP(E53,構成員入金済み!$A$1:$Y$1000,18,FALSE))</f>
        <v/>
      </c>
      <c r="M53" s="123" t="s">
        <v>3397</v>
      </c>
      <c r="N53" s="130" t="s">
        <v>3397</v>
      </c>
      <c r="O53" s="317"/>
      <c r="P53" s="317"/>
      <c r="R53" s="91" t="e">
        <f>IF(ISNA(VLOOKUP(E53,#REF!,10,FALSE)),"",VLOOKUP(E53,#REF!,6,FALSE))</f>
        <v>#REF!</v>
      </c>
      <c r="S53" s="90" t="e">
        <f>IF(ISNA(VLOOKUP(E53,#REF!,16,FALSE)),"",VLOOKUP(E53,#REF!,16,FALSE))</f>
        <v>#REF!</v>
      </c>
      <c r="T53" s="89" t="e">
        <f>IF(ISNA(VLOOKUP(E53,#REF!,5,FALSE)),"",VLOOKUP(E53,#REF!,5,FALSE))</f>
        <v>#REF!</v>
      </c>
      <c r="W53" s="88">
        <f>[3]構成員入金済み!$E$10</f>
        <v>40542</v>
      </c>
      <c r="X53" s="88" t="e">
        <f>IF(ISNA(VLOOKUP(E53,#REF!,7,FALSE)),"",VLOOKUP(E53,#REF!,7,FALSE))</f>
        <v>#REF!</v>
      </c>
      <c r="Y53" s="117" t="e">
        <f t="shared" si="1"/>
        <v>#REF!</v>
      </c>
      <c r="Z53" s="117"/>
      <c r="AC53" s="87"/>
    </row>
    <row r="54" spans="1:29" s="116" customFormat="1" hidden="1" x14ac:dyDescent="0.15">
      <c r="A54" s="289"/>
      <c r="B54" s="126">
        <v>541</v>
      </c>
      <c r="C54" s="552" t="str">
        <f>IF(D54="","",VLOOKUP(D54,団体登録内容!$A$1:$Y$1000,3,FALSE))</f>
        <v/>
      </c>
      <c r="D54" s="127" t="str">
        <f>IF(E54="","",VLOOKUP(E54,構成員入金済み!$A$1:$Y$1000,7,FALSE))</f>
        <v/>
      </c>
      <c r="E54" s="122"/>
      <c r="F54" s="93"/>
      <c r="G54" s="92"/>
      <c r="H54" s="128" t="str">
        <f>IF(E54="","",VLOOKUP(E54,構成員入金済み!$A$1:$Y$1000,3,FALSE))</f>
        <v/>
      </c>
      <c r="I54" s="123"/>
      <c r="J54" s="128" t="str">
        <f>IF(E54="","",VLOOKUP(E54,構成員入金済み!$A$1:$Y$1000,4,FALSE))</f>
        <v/>
      </c>
      <c r="K54" s="125"/>
      <c r="L54" s="128" t="str">
        <f>IF(E54="","",VLOOKUP(E54,構成員入金済み!$A$1:$Y$1000,18,FALSE))</f>
        <v/>
      </c>
      <c r="M54" s="123" t="s">
        <v>3397</v>
      </c>
      <c r="N54" s="130" t="s">
        <v>3397</v>
      </c>
      <c r="O54" s="317"/>
      <c r="P54" s="317"/>
      <c r="R54" s="91" t="e">
        <f>IF(ISNA(VLOOKUP(E54,#REF!,10,FALSE)),"",VLOOKUP(E54,#REF!,6,FALSE))</f>
        <v>#REF!</v>
      </c>
      <c r="S54" s="90" t="e">
        <f>IF(ISNA(VLOOKUP(E54,#REF!,16,FALSE)),"",VLOOKUP(E54,#REF!,16,FALSE))</f>
        <v>#REF!</v>
      </c>
      <c r="T54" s="89" t="e">
        <f>IF(ISNA(VLOOKUP(E54,#REF!,5,FALSE)),"",VLOOKUP(E54,#REF!,5,FALSE))</f>
        <v>#REF!</v>
      </c>
      <c r="W54" s="88">
        <f>[3]構成員入金済み!$E$10</f>
        <v>40542</v>
      </c>
      <c r="X54" s="88" t="e">
        <f>IF(ISNA(VLOOKUP(E54,#REF!,7,FALSE)),"",VLOOKUP(E54,#REF!,7,FALSE))</f>
        <v>#REF!</v>
      </c>
      <c r="Y54" s="117" t="e">
        <f t="shared" si="1"/>
        <v>#REF!</v>
      </c>
      <c r="Z54" s="117"/>
      <c r="AC54" s="87"/>
    </row>
    <row r="55" spans="1:29" s="116" customFormat="1" hidden="1" x14ac:dyDescent="0.15">
      <c r="A55" s="289"/>
      <c r="B55" s="126">
        <v>542</v>
      </c>
      <c r="C55" s="553"/>
      <c r="D55" s="127" t="str">
        <f>IF(E55="","",VLOOKUP(E55,構成員入金済み!$A$1:$Y$1000,7,FALSE))</f>
        <v/>
      </c>
      <c r="E55" s="122"/>
      <c r="F55" s="93"/>
      <c r="G55" s="92"/>
      <c r="H55" s="128" t="str">
        <f>IF(E55="","",VLOOKUP(E55,構成員入金済み!$A$1:$Y$1000,3,FALSE))</f>
        <v/>
      </c>
      <c r="I55" s="123"/>
      <c r="J55" s="128" t="str">
        <f>IF(E55="","",VLOOKUP(E55,構成員入金済み!$A$1:$Y$1000,4,FALSE))</f>
        <v/>
      </c>
      <c r="K55" s="125"/>
      <c r="L55" s="128" t="str">
        <f>IF(E55="","",VLOOKUP(E55,構成員入金済み!$A$1:$Y$1000,18,FALSE))</f>
        <v/>
      </c>
      <c r="M55" s="123" t="s">
        <v>3397</v>
      </c>
      <c r="N55" s="130" t="s">
        <v>3397</v>
      </c>
      <c r="O55" s="317"/>
      <c r="P55" s="317"/>
      <c r="R55" s="91" t="e">
        <f>IF(ISNA(VLOOKUP(E55,#REF!,10,FALSE)),"",VLOOKUP(E55,#REF!,6,FALSE))</f>
        <v>#REF!</v>
      </c>
      <c r="S55" s="90" t="e">
        <f>IF(ISNA(VLOOKUP(E55,#REF!,16,FALSE)),"",VLOOKUP(E55,#REF!,16,FALSE))</f>
        <v>#REF!</v>
      </c>
      <c r="T55" s="89" t="e">
        <f>IF(ISNA(VLOOKUP(E55,#REF!,5,FALSE)),"",VLOOKUP(E55,#REF!,5,FALSE))</f>
        <v>#REF!</v>
      </c>
      <c r="W55" s="88">
        <f>[3]構成員入金済み!$E$10</f>
        <v>40542</v>
      </c>
      <c r="X55" s="88" t="e">
        <f>IF(ISNA(VLOOKUP(E55,#REF!,7,FALSE)),"",VLOOKUP(E55,#REF!,7,FALSE))</f>
        <v>#REF!</v>
      </c>
      <c r="Y55" s="117" t="e">
        <f t="shared" si="1"/>
        <v>#REF!</v>
      </c>
      <c r="Z55" s="117"/>
      <c r="AC55" s="87"/>
    </row>
    <row r="56" spans="1:29" s="116" customFormat="1" hidden="1" x14ac:dyDescent="0.15">
      <c r="A56" s="289"/>
      <c r="B56" s="126">
        <v>543</v>
      </c>
      <c r="C56" s="553"/>
      <c r="D56" s="127" t="str">
        <f>IF(E56="","",VLOOKUP(E56,構成員入金済み!$A$1:$Y$1000,7,FALSE))</f>
        <v/>
      </c>
      <c r="E56" s="122"/>
      <c r="F56" s="93"/>
      <c r="G56" s="92"/>
      <c r="H56" s="128" t="str">
        <f>IF(E56="","",VLOOKUP(E56,構成員入金済み!$A$1:$Y$1000,3,FALSE))</f>
        <v/>
      </c>
      <c r="I56" s="123"/>
      <c r="J56" s="128" t="str">
        <f>IF(E56="","",VLOOKUP(E56,構成員入金済み!$A$1:$Y$1000,4,FALSE))</f>
        <v/>
      </c>
      <c r="K56" s="125"/>
      <c r="L56" s="128" t="str">
        <f>IF(E56="","",VLOOKUP(E56,構成員入金済み!$A$1:$Y$1000,18,FALSE))</f>
        <v/>
      </c>
      <c r="M56" s="123" t="s">
        <v>3397</v>
      </c>
      <c r="N56" s="130" t="s">
        <v>3397</v>
      </c>
      <c r="O56" s="317"/>
      <c r="P56" s="317"/>
      <c r="R56" s="91" t="e">
        <f>IF(ISNA(VLOOKUP(E56,#REF!,10,FALSE)),"",VLOOKUP(E56,#REF!,6,FALSE))</f>
        <v>#REF!</v>
      </c>
      <c r="S56" s="90" t="e">
        <f>IF(ISNA(VLOOKUP(E56,#REF!,16,FALSE)),"",VLOOKUP(E56,#REF!,16,FALSE))</f>
        <v>#REF!</v>
      </c>
      <c r="T56" s="89" t="e">
        <f>IF(ISNA(VLOOKUP(E56,#REF!,5,FALSE)),"",VLOOKUP(E56,#REF!,5,FALSE))</f>
        <v>#REF!</v>
      </c>
      <c r="W56" s="88">
        <f>[3]構成員入金済み!$E$10</f>
        <v>40542</v>
      </c>
      <c r="X56" s="88" t="e">
        <f>IF(ISNA(VLOOKUP(E56,#REF!,7,FALSE)),"",VLOOKUP(E56,#REF!,7,FALSE))</f>
        <v>#REF!</v>
      </c>
      <c r="Y56" s="117" t="e">
        <f t="shared" si="1"/>
        <v>#REF!</v>
      </c>
      <c r="Z56" s="117"/>
      <c r="AC56" s="87"/>
    </row>
    <row r="57" spans="1:29" s="116" customFormat="1" hidden="1" x14ac:dyDescent="0.15">
      <c r="A57" s="289"/>
      <c r="B57" s="126">
        <v>544</v>
      </c>
      <c r="C57" s="553"/>
      <c r="D57" s="127" t="str">
        <f>IF(E57="","",VLOOKUP(E57,構成員入金済み!$A$1:$Y$1000,7,FALSE))</f>
        <v/>
      </c>
      <c r="E57" s="122"/>
      <c r="F57" s="93"/>
      <c r="G57" s="92"/>
      <c r="H57" s="128" t="str">
        <f>IF(E57="","",VLOOKUP(E57,構成員入金済み!$A$1:$Y$1000,3,FALSE))</f>
        <v/>
      </c>
      <c r="I57" s="123"/>
      <c r="J57" s="128" t="str">
        <f>IF(E57="","",VLOOKUP(E57,構成員入金済み!$A$1:$Y$1000,4,FALSE))</f>
        <v/>
      </c>
      <c r="K57" s="125"/>
      <c r="L57" s="128" t="str">
        <f>IF(E57="","",VLOOKUP(E57,構成員入金済み!$A$1:$Y$1000,18,FALSE))</f>
        <v/>
      </c>
      <c r="M57" s="123" t="s">
        <v>3397</v>
      </c>
      <c r="N57" s="130" t="s">
        <v>3397</v>
      </c>
      <c r="O57" s="317"/>
      <c r="P57" s="317"/>
      <c r="R57" s="91" t="e">
        <f>IF(ISNA(VLOOKUP(E57,#REF!,10,FALSE)),"",VLOOKUP(E57,#REF!,6,FALSE))</f>
        <v>#REF!</v>
      </c>
      <c r="S57" s="90" t="e">
        <f>IF(ISNA(VLOOKUP(E57,#REF!,16,FALSE)),"",VLOOKUP(E57,#REF!,16,FALSE))</f>
        <v>#REF!</v>
      </c>
      <c r="T57" s="89" t="e">
        <f>IF(ISNA(VLOOKUP(E57,#REF!,5,FALSE)),"",VLOOKUP(E57,#REF!,5,FALSE))</f>
        <v>#REF!</v>
      </c>
      <c r="W57" s="88">
        <f>[3]構成員入金済み!$E$10</f>
        <v>40542</v>
      </c>
      <c r="X57" s="88" t="e">
        <f>IF(ISNA(VLOOKUP(E57,#REF!,7,FALSE)),"",VLOOKUP(E57,#REF!,7,FALSE))</f>
        <v>#REF!</v>
      </c>
      <c r="Y57" s="117" t="e">
        <f t="shared" si="1"/>
        <v>#REF!</v>
      </c>
      <c r="Z57" s="117"/>
      <c r="AC57" s="87"/>
    </row>
    <row r="58" spans="1:29" s="116" customFormat="1" hidden="1" x14ac:dyDescent="0.15">
      <c r="A58" s="289"/>
      <c r="B58" s="126">
        <v>545</v>
      </c>
      <c r="C58" s="553"/>
      <c r="D58" s="127" t="str">
        <f>IF(E58="","",VLOOKUP(E58,構成員入金済み!$A$1:$Y$1000,7,FALSE))</f>
        <v/>
      </c>
      <c r="E58" s="122"/>
      <c r="F58" s="93"/>
      <c r="G58" s="92"/>
      <c r="H58" s="128" t="str">
        <f>IF(E58="","",VLOOKUP(E58,構成員入金済み!$A$1:$Y$1000,3,FALSE))</f>
        <v/>
      </c>
      <c r="I58" s="123"/>
      <c r="J58" s="128" t="str">
        <f>IF(E58="","",VLOOKUP(E58,構成員入金済み!$A$1:$Y$1000,4,FALSE))</f>
        <v/>
      </c>
      <c r="K58" s="125"/>
      <c r="L58" s="128" t="str">
        <f>IF(E58="","",VLOOKUP(E58,構成員入金済み!$A$1:$Y$1000,18,FALSE))</f>
        <v/>
      </c>
      <c r="M58" s="123" t="s">
        <v>3397</v>
      </c>
      <c r="N58" s="130" t="s">
        <v>3397</v>
      </c>
      <c r="O58" s="317"/>
      <c r="P58" s="317"/>
      <c r="R58" s="91" t="e">
        <f>IF(ISNA(VLOOKUP(E58,#REF!,10,FALSE)),"",VLOOKUP(E58,#REF!,6,FALSE))</f>
        <v>#REF!</v>
      </c>
      <c r="S58" s="90" t="e">
        <f>IF(ISNA(VLOOKUP(E58,#REF!,16,FALSE)),"",VLOOKUP(E58,#REF!,16,FALSE))</f>
        <v>#REF!</v>
      </c>
      <c r="T58" s="89" t="e">
        <f>IF(ISNA(VLOOKUP(E58,#REF!,5,FALSE)),"",VLOOKUP(E58,#REF!,5,FALSE))</f>
        <v>#REF!</v>
      </c>
      <c r="W58" s="88">
        <f>[3]構成員入金済み!$E$10</f>
        <v>40542</v>
      </c>
      <c r="X58" s="88" t="e">
        <f>IF(ISNA(VLOOKUP(E58,#REF!,7,FALSE)),"",VLOOKUP(E58,#REF!,7,FALSE))</f>
        <v>#REF!</v>
      </c>
      <c r="Y58" s="117" t="e">
        <f t="shared" si="1"/>
        <v>#REF!</v>
      </c>
      <c r="Z58" s="117"/>
      <c r="AC58" s="87"/>
    </row>
    <row r="59" spans="1:29" s="116" customFormat="1" hidden="1" x14ac:dyDescent="0.15">
      <c r="A59" s="289"/>
      <c r="B59" s="126">
        <v>546</v>
      </c>
      <c r="C59" s="553"/>
      <c r="D59" s="127" t="str">
        <f>IF(E59="","",VLOOKUP(E59,構成員入金済み!$A$1:$Y$1000,7,FALSE))</f>
        <v/>
      </c>
      <c r="E59" s="122"/>
      <c r="F59" s="93"/>
      <c r="G59" s="92"/>
      <c r="H59" s="128" t="str">
        <f>IF(E59="","",VLOOKUP(E59,構成員入金済み!$A$1:$Y$1000,3,FALSE))</f>
        <v/>
      </c>
      <c r="I59" s="123"/>
      <c r="J59" s="128" t="str">
        <f>IF(E59="","",VLOOKUP(E59,構成員入金済み!$A$1:$Y$1000,4,FALSE))</f>
        <v/>
      </c>
      <c r="K59" s="125"/>
      <c r="L59" s="128" t="str">
        <f>IF(E59="","",VLOOKUP(E59,構成員入金済み!$A$1:$Y$1000,18,FALSE))</f>
        <v/>
      </c>
      <c r="M59" s="123" t="s">
        <v>3397</v>
      </c>
      <c r="N59" s="130" t="s">
        <v>3397</v>
      </c>
      <c r="O59" s="317"/>
      <c r="P59" s="317"/>
      <c r="R59" s="91" t="e">
        <f>IF(ISNA(VLOOKUP(E59,#REF!,10,FALSE)),"",VLOOKUP(E59,#REF!,6,FALSE))</f>
        <v>#REF!</v>
      </c>
      <c r="S59" s="90" t="e">
        <f>IF(ISNA(VLOOKUP(E59,#REF!,16,FALSE)),"",VLOOKUP(E59,#REF!,16,FALSE))</f>
        <v>#REF!</v>
      </c>
      <c r="T59" s="89" t="e">
        <f>IF(ISNA(VLOOKUP(E59,#REF!,5,FALSE)),"",VLOOKUP(E59,#REF!,5,FALSE))</f>
        <v>#REF!</v>
      </c>
      <c r="W59" s="88">
        <f>[3]構成員入金済み!$E$10</f>
        <v>40542</v>
      </c>
      <c r="X59" s="88" t="e">
        <f>IF(ISNA(VLOOKUP(E59,#REF!,7,FALSE)),"",VLOOKUP(E59,#REF!,7,FALSE))</f>
        <v>#REF!</v>
      </c>
      <c r="Y59" s="117" t="e">
        <f t="shared" si="1"/>
        <v>#REF!</v>
      </c>
      <c r="Z59" s="117"/>
      <c r="AC59" s="87"/>
    </row>
    <row r="60" spans="1:29" s="116" customFormat="1" hidden="1" x14ac:dyDescent="0.15">
      <c r="A60" s="289"/>
      <c r="B60" s="126">
        <v>547</v>
      </c>
      <c r="C60" s="553"/>
      <c r="D60" s="127" t="str">
        <f>IF(E60="","",VLOOKUP(E60,構成員入金済み!$A$1:$Y$1000,7,FALSE))</f>
        <v/>
      </c>
      <c r="E60" s="122"/>
      <c r="F60" s="93"/>
      <c r="G60" s="92"/>
      <c r="H60" s="128" t="str">
        <f>IF(E60="","",VLOOKUP(E60,構成員入金済み!$A$1:$Y$1000,3,FALSE))</f>
        <v/>
      </c>
      <c r="I60" s="123"/>
      <c r="J60" s="128" t="str">
        <f>IF(E60="","",VLOOKUP(E60,構成員入金済み!$A$1:$Y$1000,4,FALSE))</f>
        <v/>
      </c>
      <c r="K60" s="125"/>
      <c r="L60" s="128" t="str">
        <f>IF(E60="","",VLOOKUP(E60,構成員入金済み!$A$1:$Y$1000,18,FALSE))</f>
        <v/>
      </c>
      <c r="M60" s="123" t="s">
        <v>3397</v>
      </c>
      <c r="N60" s="130" t="s">
        <v>3397</v>
      </c>
      <c r="O60" s="317"/>
      <c r="P60" s="317"/>
      <c r="R60" s="91" t="e">
        <f>IF(ISNA(VLOOKUP(E60,#REF!,10,FALSE)),"",VLOOKUP(E60,#REF!,6,FALSE))</f>
        <v>#REF!</v>
      </c>
      <c r="S60" s="90" t="e">
        <f>IF(ISNA(VLOOKUP(E60,#REF!,16,FALSE)),"",VLOOKUP(E60,#REF!,16,FALSE))</f>
        <v>#REF!</v>
      </c>
      <c r="T60" s="89" t="e">
        <f>IF(ISNA(VLOOKUP(E60,#REF!,5,FALSE)),"",VLOOKUP(E60,#REF!,5,FALSE))</f>
        <v>#REF!</v>
      </c>
      <c r="W60" s="88">
        <f>[3]構成員入金済み!$E$10</f>
        <v>40542</v>
      </c>
      <c r="X60" s="88" t="e">
        <f>IF(ISNA(VLOOKUP(E60,#REF!,7,FALSE)),"",VLOOKUP(E60,#REF!,7,FALSE))</f>
        <v>#REF!</v>
      </c>
      <c r="Y60" s="117" t="e">
        <f t="shared" si="1"/>
        <v>#REF!</v>
      </c>
      <c r="Z60" s="117"/>
      <c r="AC60" s="87"/>
    </row>
    <row r="61" spans="1:29" s="116" customFormat="1" hidden="1" x14ac:dyDescent="0.15">
      <c r="A61" s="289"/>
      <c r="B61" s="126">
        <v>548</v>
      </c>
      <c r="C61" s="554"/>
      <c r="D61" s="127" t="str">
        <f>IF(E61="","",VLOOKUP(E61,構成員入金済み!$A$1:$Y$1000,7,FALSE))</f>
        <v/>
      </c>
      <c r="E61" s="122"/>
      <c r="F61" s="93"/>
      <c r="G61" s="92"/>
      <c r="H61" s="128" t="str">
        <f>IF(E61="","",VLOOKUP(E61,構成員入金済み!$A$1:$Y$1000,3,FALSE))</f>
        <v/>
      </c>
      <c r="I61" s="123"/>
      <c r="J61" s="128" t="str">
        <f>IF(E61="","",VLOOKUP(E61,構成員入金済み!$A$1:$Y$1000,4,FALSE))</f>
        <v/>
      </c>
      <c r="K61" s="125"/>
      <c r="L61" s="128" t="str">
        <f>IF(E61="","",VLOOKUP(E61,構成員入金済み!$A$1:$Y$1000,18,FALSE))</f>
        <v/>
      </c>
      <c r="M61" s="123" t="s">
        <v>3397</v>
      </c>
      <c r="N61" s="130" t="s">
        <v>3397</v>
      </c>
      <c r="O61" s="317"/>
      <c r="P61" s="317"/>
      <c r="R61" s="91" t="e">
        <f>IF(ISNA(VLOOKUP(E61,#REF!,10,FALSE)),"",VLOOKUP(E61,#REF!,6,FALSE))</f>
        <v>#REF!</v>
      </c>
      <c r="S61" s="90" t="e">
        <f>IF(ISNA(VLOOKUP(E61,#REF!,16,FALSE)),"",VLOOKUP(E61,#REF!,16,FALSE))</f>
        <v>#REF!</v>
      </c>
      <c r="T61" s="89" t="e">
        <f>IF(ISNA(VLOOKUP(E61,#REF!,5,FALSE)),"",VLOOKUP(E61,#REF!,5,FALSE))</f>
        <v>#REF!</v>
      </c>
      <c r="W61" s="88">
        <f>[3]構成員入金済み!$E$10</f>
        <v>40542</v>
      </c>
      <c r="X61" s="88" t="e">
        <f>IF(ISNA(VLOOKUP(E61,#REF!,7,FALSE)),"",VLOOKUP(E61,#REF!,7,FALSE))</f>
        <v>#REF!</v>
      </c>
      <c r="Y61" s="117" t="e">
        <f t="shared" si="1"/>
        <v>#REF!</v>
      </c>
      <c r="Z61" s="117"/>
      <c r="AC61" s="87"/>
    </row>
    <row r="62" spans="1:29" s="116" customFormat="1" hidden="1" x14ac:dyDescent="0.15">
      <c r="A62" s="289"/>
      <c r="B62" s="126">
        <v>549</v>
      </c>
      <c r="C62" s="552" t="str">
        <f>IF(D62="","",VLOOKUP(D62,団体登録内容!$A$1:$Y$1000,3,FALSE))</f>
        <v/>
      </c>
      <c r="D62" s="127" t="str">
        <f>IF(E62="","",VLOOKUP(E62,構成員入金済み!$A$1:$Y$1000,7,FALSE))</f>
        <v/>
      </c>
      <c r="E62" s="122"/>
      <c r="F62" s="93"/>
      <c r="G62" s="92"/>
      <c r="H62" s="128" t="str">
        <f>IF(E62="","",VLOOKUP(E62,構成員入金済み!$A$1:$Y$1000,3,FALSE))</f>
        <v/>
      </c>
      <c r="I62" s="123"/>
      <c r="J62" s="128" t="str">
        <f>IF(E62="","",VLOOKUP(E62,構成員入金済み!$A$1:$Y$1000,4,FALSE))</f>
        <v/>
      </c>
      <c r="K62" s="125"/>
      <c r="L62" s="128" t="str">
        <f>IF(E62="","",VLOOKUP(E62,構成員入金済み!$A$1:$Y$1000,18,FALSE))</f>
        <v/>
      </c>
      <c r="M62" s="123" t="s">
        <v>3397</v>
      </c>
      <c r="N62" s="130" t="s">
        <v>3397</v>
      </c>
      <c r="O62" s="317"/>
      <c r="P62" s="317"/>
      <c r="R62" s="91" t="e">
        <f>IF(ISNA(VLOOKUP(E62,#REF!,10,FALSE)),"",VLOOKUP(E62,#REF!,6,FALSE))</f>
        <v>#REF!</v>
      </c>
      <c r="S62" s="90" t="e">
        <f>IF(ISNA(VLOOKUP(E62,#REF!,16,FALSE)),"",VLOOKUP(E62,#REF!,16,FALSE))</f>
        <v>#REF!</v>
      </c>
      <c r="T62" s="89" t="e">
        <f>IF(ISNA(VLOOKUP(E62,#REF!,5,FALSE)),"",VLOOKUP(E62,#REF!,5,FALSE))</f>
        <v>#REF!</v>
      </c>
      <c r="W62" s="88">
        <f>[3]構成員入金済み!$E$10</f>
        <v>40542</v>
      </c>
      <c r="X62" s="88" t="e">
        <f>IF(ISNA(VLOOKUP(E62,#REF!,7,FALSE)),"",VLOOKUP(E62,#REF!,7,FALSE))</f>
        <v>#REF!</v>
      </c>
      <c r="Y62" s="117" t="e">
        <f t="shared" si="1"/>
        <v>#REF!</v>
      </c>
      <c r="Z62" s="117"/>
      <c r="AC62" s="87"/>
    </row>
    <row r="63" spans="1:29" s="116" customFormat="1" hidden="1" x14ac:dyDescent="0.15">
      <c r="A63" s="289"/>
      <c r="B63" s="126">
        <v>550</v>
      </c>
      <c r="C63" s="553"/>
      <c r="D63" s="127" t="str">
        <f>IF(E63="","",VLOOKUP(E63,構成員入金済み!$A$1:$Y$1000,7,FALSE))</f>
        <v/>
      </c>
      <c r="E63" s="122"/>
      <c r="F63" s="93"/>
      <c r="G63" s="92"/>
      <c r="H63" s="128" t="str">
        <f>IF(E63="","",VLOOKUP(E63,構成員入金済み!$A$1:$Y$1000,3,FALSE))</f>
        <v/>
      </c>
      <c r="I63" s="123"/>
      <c r="J63" s="128" t="str">
        <f>IF(E63="","",VLOOKUP(E63,構成員入金済み!$A$1:$Y$1000,4,FALSE))</f>
        <v/>
      </c>
      <c r="K63" s="125"/>
      <c r="L63" s="128" t="str">
        <f>IF(E63="","",VLOOKUP(E63,構成員入金済み!$A$1:$Y$1000,18,FALSE))</f>
        <v/>
      </c>
      <c r="M63" s="123" t="s">
        <v>3397</v>
      </c>
      <c r="N63" s="130" t="s">
        <v>3397</v>
      </c>
      <c r="O63" s="317"/>
      <c r="P63" s="317"/>
      <c r="R63" s="91" t="e">
        <f>IF(ISNA(VLOOKUP(E63,#REF!,10,FALSE)),"",VLOOKUP(E63,#REF!,6,FALSE))</f>
        <v>#REF!</v>
      </c>
      <c r="S63" s="90" t="e">
        <f>IF(ISNA(VLOOKUP(E63,#REF!,16,FALSE)),"",VLOOKUP(E63,#REF!,16,FALSE))</f>
        <v>#REF!</v>
      </c>
      <c r="T63" s="89" t="e">
        <f>IF(ISNA(VLOOKUP(E63,#REF!,5,FALSE)),"",VLOOKUP(E63,#REF!,5,FALSE))</f>
        <v>#REF!</v>
      </c>
      <c r="W63" s="88">
        <f>[3]構成員入金済み!$E$10</f>
        <v>40542</v>
      </c>
      <c r="X63" s="88" t="e">
        <f>IF(ISNA(VLOOKUP(E63,#REF!,7,FALSE)),"",VLOOKUP(E63,#REF!,7,FALSE))</f>
        <v>#REF!</v>
      </c>
      <c r="Y63" s="117" t="e">
        <f t="shared" si="1"/>
        <v>#REF!</v>
      </c>
      <c r="Z63" s="117"/>
      <c r="AC63" s="87"/>
    </row>
    <row r="64" spans="1:29" s="116" customFormat="1" hidden="1" x14ac:dyDescent="0.15">
      <c r="A64" s="289"/>
      <c r="B64" s="126">
        <v>551</v>
      </c>
      <c r="C64" s="553"/>
      <c r="D64" s="127" t="str">
        <f>IF(E64="","",VLOOKUP(E64,構成員入金済み!$A$1:$Y$1000,7,FALSE))</f>
        <v/>
      </c>
      <c r="E64" s="122"/>
      <c r="F64" s="93"/>
      <c r="G64" s="92"/>
      <c r="H64" s="128" t="str">
        <f>IF(E64="","",VLOOKUP(E64,構成員入金済み!$A$1:$Y$1000,3,FALSE))</f>
        <v/>
      </c>
      <c r="I64" s="123"/>
      <c r="J64" s="128" t="str">
        <f>IF(E64="","",VLOOKUP(E64,構成員入金済み!$A$1:$Y$1000,4,FALSE))</f>
        <v/>
      </c>
      <c r="K64" s="125"/>
      <c r="L64" s="128" t="str">
        <f>IF(E64="","",VLOOKUP(E64,構成員入金済み!$A$1:$Y$1000,18,FALSE))</f>
        <v/>
      </c>
      <c r="M64" s="123" t="s">
        <v>3397</v>
      </c>
      <c r="N64" s="130" t="s">
        <v>3397</v>
      </c>
      <c r="O64" s="317"/>
      <c r="P64" s="317"/>
      <c r="R64" s="91" t="e">
        <f>IF(ISNA(VLOOKUP(E64,#REF!,10,FALSE)),"",VLOOKUP(E64,#REF!,6,FALSE))</f>
        <v>#REF!</v>
      </c>
      <c r="S64" s="90" t="e">
        <f>IF(ISNA(VLOOKUP(E64,#REF!,16,FALSE)),"",VLOOKUP(E64,#REF!,16,FALSE))</f>
        <v>#REF!</v>
      </c>
      <c r="T64" s="89" t="e">
        <f>IF(ISNA(VLOOKUP(E64,#REF!,5,FALSE)),"",VLOOKUP(E64,#REF!,5,FALSE))</f>
        <v>#REF!</v>
      </c>
      <c r="W64" s="88">
        <f>[3]構成員入金済み!$E$10</f>
        <v>40542</v>
      </c>
      <c r="X64" s="88" t="e">
        <f>IF(ISNA(VLOOKUP(E64,#REF!,7,FALSE)),"",VLOOKUP(E64,#REF!,7,FALSE))</f>
        <v>#REF!</v>
      </c>
      <c r="Y64" s="117" t="e">
        <f t="shared" si="1"/>
        <v>#REF!</v>
      </c>
      <c r="Z64" s="117"/>
      <c r="AC64" s="87"/>
    </row>
    <row r="65" spans="1:29" s="116" customFormat="1" hidden="1" x14ac:dyDescent="0.15">
      <c r="A65" s="289"/>
      <c r="B65" s="126">
        <v>552</v>
      </c>
      <c r="C65" s="553"/>
      <c r="D65" s="127" t="str">
        <f>IF(E65="","",VLOOKUP(E65,構成員入金済み!$A$1:$Y$1000,7,FALSE))</f>
        <v/>
      </c>
      <c r="E65" s="122"/>
      <c r="F65" s="93"/>
      <c r="G65" s="92"/>
      <c r="H65" s="128" t="str">
        <f>IF(E65="","",VLOOKUP(E65,構成員入金済み!$A$1:$Y$1000,3,FALSE))</f>
        <v/>
      </c>
      <c r="I65" s="123"/>
      <c r="J65" s="128" t="str">
        <f>IF(E65="","",VLOOKUP(E65,構成員入金済み!$A$1:$Y$1000,4,FALSE))</f>
        <v/>
      </c>
      <c r="K65" s="125"/>
      <c r="L65" s="128" t="str">
        <f>IF(E65="","",VLOOKUP(E65,構成員入金済み!$A$1:$Y$1000,18,FALSE))</f>
        <v/>
      </c>
      <c r="M65" s="123" t="s">
        <v>3397</v>
      </c>
      <c r="N65" s="130" t="s">
        <v>3397</v>
      </c>
      <c r="O65" s="317"/>
      <c r="P65" s="317"/>
      <c r="R65" s="91" t="e">
        <f>IF(ISNA(VLOOKUP(E65,#REF!,10,FALSE)),"",VLOOKUP(E65,#REF!,6,FALSE))</f>
        <v>#REF!</v>
      </c>
      <c r="S65" s="90" t="e">
        <f>IF(ISNA(VLOOKUP(E65,#REF!,16,FALSE)),"",VLOOKUP(E65,#REF!,16,FALSE))</f>
        <v>#REF!</v>
      </c>
      <c r="T65" s="89" t="e">
        <f>IF(ISNA(VLOOKUP(E65,#REF!,5,FALSE)),"",VLOOKUP(E65,#REF!,5,FALSE))</f>
        <v>#REF!</v>
      </c>
      <c r="W65" s="88">
        <f>[3]構成員入金済み!$E$10</f>
        <v>40542</v>
      </c>
      <c r="X65" s="88" t="e">
        <f>IF(ISNA(VLOOKUP(E65,#REF!,7,FALSE)),"",VLOOKUP(E65,#REF!,7,FALSE))</f>
        <v>#REF!</v>
      </c>
      <c r="Y65" s="117" t="e">
        <f t="shared" si="1"/>
        <v>#REF!</v>
      </c>
      <c r="Z65" s="117"/>
      <c r="AC65" s="87"/>
    </row>
    <row r="66" spans="1:29" s="116" customFormat="1" hidden="1" x14ac:dyDescent="0.15">
      <c r="A66" s="289"/>
      <c r="B66" s="126">
        <v>553</v>
      </c>
      <c r="C66" s="553"/>
      <c r="D66" s="127" t="str">
        <f>IF(E66="","",VLOOKUP(E66,構成員入金済み!$A$1:$Y$1000,7,FALSE))</f>
        <v/>
      </c>
      <c r="E66" s="122"/>
      <c r="F66" s="93"/>
      <c r="G66" s="92"/>
      <c r="H66" s="128" t="str">
        <f>IF(E66="","",VLOOKUP(E66,構成員入金済み!$A$1:$Y$1000,3,FALSE))</f>
        <v/>
      </c>
      <c r="I66" s="123"/>
      <c r="J66" s="128" t="str">
        <f>IF(E66="","",VLOOKUP(E66,構成員入金済み!$A$1:$Y$1000,4,FALSE))</f>
        <v/>
      </c>
      <c r="K66" s="125"/>
      <c r="L66" s="128" t="str">
        <f>IF(E66="","",VLOOKUP(E66,構成員入金済み!$A$1:$Y$1000,18,FALSE))</f>
        <v/>
      </c>
      <c r="M66" s="123" t="s">
        <v>3397</v>
      </c>
      <c r="N66" s="130" t="s">
        <v>3397</v>
      </c>
      <c r="O66" s="317"/>
      <c r="P66" s="317"/>
      <c r="R66" s="91" t="e">
        <f>IF(ISNA(VLOOKUP(E66,#REF!,10,FALSE)),"",VLOOKUP(E66,#REF!,6,FALSE))</f>
        <v>#REF!</v>
      </c>
      <c r="S66" s="90" t="e">
        <f>IF(ISNA(VLOOKUP(E66,#REF!,16,FALSE)),"",VLOOKUP(E66,#REF!,16,FALSE))</f>
        <v>#REF!</v>
      </c>
      <c r="T66" s="89" t="e">
        <f>IF(ISNA(VLOOKUP(E66,#REF!,5,FALSE)),"",VLOOKUP(E66,#REF!,5,FALSE))</f>
        <v>#REF!</v>
      </c>
      <c r="W66" s="88">
        <f>[3]構成員入金済み!$E$10</f>
        <v>40542</v>
      </c>
      <c r="X66" s="88" t="e">
        <f>IF(ISNA(VLOOKUP(E66,#REF!,7,FALSE)),"",VLOOKUP(E66,#REF!,7,FALSE))</f>
        <v>#REF!</v>
      </c>
      <c r="Y66" s="117" t="e">
        <f t="shared" si="1"/>
        <v>#REF!</v>
      </c>
      <c r="Z66" s="117"/>
      <c r="AC66" s="87"/>
    </row>
    <row r="67" spans="1:29" s="116" customFormat="1" hidden="1" x14ac:dyDescent="0.15">
      <c r="A67" s="289"/>
      <c r="B67" s="126">
        <v>554</v>
      </c>
      <c r="C67" s="553"/>
      <c r="D67" s="127" t="str">
        <f>IF(E67="","",VLOOKUP(E67,構成員入金済み!$A$1:$Y$1000,7,FALSE))</f>
        <v/>
      </c>
      <c r="E67" s="122"/>
      <c r="F67" s="93"/>
      <c r="G67" s="92"/>
      <c r="H67" s="128" t="str">
        <f>IF(E67="","",VLOOKUP(E67,構成員入金済み!$A$1:$Y$1000,3,FALSE))</f>
        <v/>
      </c>
      <c r="I67" s="123"/>
      <c r="J67" s="128" t="str">
        <f>IF(E67="","",VLOOKUP(E67,構成員入金済み!$A$1:$Y$1000,4,FALSE))</f>
        <v/>
      </c>
      <c r="K67" s="125"/>
      <c r="L67" s="128" t="str">
        <f>IF(E67="","",VLOOKUP(E67,構成員入金済み!$A$1:$Y$1000,18,FALSE))</f>
        <v/>
      </c>
      <c r="M67" s="123" t="s">
        <v>3397</v>
      </c>
      <c r="N67" s="130" t="s">
        <v>3397</v>
      </c>
      <c r="O67" s="317"/>
      <c r="P67" s="317"/>
      <c r="R67" s="91" t="e">
        <f>IF(ISNA(VLOOKUP(E67,#REF!,10,FALSE)),"",VLOOKUP(E67,#REF!,6,FALSE))</f>
        <v>#REF!</v>
      </c>
      <c r="S67" s="90" t="e">
        <f>IF(ISNA(VLOOKUP(E67,#REF!,16,FALSE)),"",VLOOKUP(E67,#REF!,16,FALSE))</f>
        <v>#REF!</v>
      </c>
      <c r="T67" s="89" t="e">
        <f>IF(ISNA(VLOOKUP(E67,#REF!,5,FALSE)),"",VLOOKUP(E67,#REF!,5,FALSE))</f>
        <v>#REF!</v>
      </c>
      <c r="W67" s="88">
        <f>[3]構成員入金済み!$E$10</f>
        <v>40542</v>
      </c>
      <c r="X67" s="88" t="e">
        <f>IF(ISNA(VLOOKUP(E67,#REF!,7,FALSE)),"",VLOOKUP(E67,#REF!,7,FALSE))</f>
        <v>#REF!</v>
      </c>
      <c r="Y67" s="117" t="e">
        <f t="shared" si="1"/>
        <v>#REF!</v>
      </c>
      <c r="Z67" s="117"/>
      <c r="AC67" s="87"/>
    </row>
    <row r="68" spans="1:29" s="116" customFormat="1" hidden="1" x14ac:dyDescent="0.15">
      <c r="A68" s="289"/>
      <c r="B68" s="126">
        <v>555</v>
      </c>
      <c r="C68" s="553"/>
      <c r="D68" s="127" t="str">
        <f>IF(E68="","",VLOOKUP(E68,構成員入金済み!$A$1:$Y$1000,7,FALSE))</f>
        <v/>
      </c>
      <c r="E68" s="122"/>
      <c r="F68" s="93"/>
      <c r="G68" s="92"/>
      <c r="H68" s="128" t="str">
        <f>IF(E68="","",VLOOKUP(E68,構成員入金済み!$A$1:$Y$1000,3,FALSE))</f>
        <v/>
      </c>
      <c r="I68" s="123"/>
      <c r="J68" s="128" t="str">
        <f>IF(E68="","",VLOOKUP(E68,構成員入金済み!$A$1:$Y$1000,4,FALSE))</f>
        <v/>
      </c>
      <c r="K68" s="125"/>
      <c r="L68" s="128" t="str">
        <f>IF(E68="","",VLOOKUP(E68,構成員入金済み!$A$1:$Y$1000,18,FALSE))</f>
        <v/>
      </c>
      <c r="M68" s="123" t="s">
        <v>3397</v>
      </c>
      <c r="N68" s="130" t="s">
        <v>3397</v>
      </c>
      <c r="O68" s="317"/>
      <c r="P68" s="317"/>
      <c r="R68" s="91" t="e">
        <f>IF(ISNA(VLOOKUP(E68,#REF!,10,FALSE)),"",VLOOKUP(E68,#REF!,6,FALSE))</f>
        <v>#REF!</v>
      </c>
      <c r="S68" s="90" t="e">
        <f>IF(ISNA(VLOOKUP(E68,#REF!,16,FALSE)),"",VLOOKUP(E68,#REF!,16,FALSE))</f>
        <v>#REF!</v>
      </c>
      <c r="T68" s="89" t="e">
        <f>IF(ISNA(VLOOKUP(E68,#REF!,5,FALSE)),"",VLOOKUP(E68,#REF!,5,FALSE))</f>
        <v>#REF!</v>
      </c>
      <c r="W68" s="88">
        <f>[3]構成員入金済み!$E$10</f>
        <v>40542</v>
      </c>
      <c r="X68" s="88" t="e">
        <f>IF(ISNA(VLOOKUP(E68,#REF!,7,FALSE)),"",VLOOKUP(E68,#REF!,7,FALSE))</f>
        <v>#REF!</v>
      </c>
      <c r="Y68" s="117" t="e">
        <f t="shared" si="1"/>
        <v>#REF!</v>
      </c>
      <c r="Z68" s="117"/>
      <c r="AC68" s="87"/>
    </row>
    <row r="69" spans="1:29" s="116" customFormat="1" hidden="1" x14ac:dyDescent="0.15">
      <c r="A69" s="289"/>
      <c r="B69" s="126">
        <v>556</v>
      </c>
      <c r="C69" s="554"/>
      <c r="D69" s="127" t="str">
        <f>IF(E69="","",VLOOKUP(E69,構成員入金済み!$A$1:$Y$1000,7,FALSE))</f>
        <v/>
      </c>
      <c r="E69" s="122"/>
      <c r="F69" s="93"/>
      <c r="G69" s="92"/>
      <c r="H69" s="128" t="str">
        <f>IF(E69="","",VLOOKUP(E69,構成員入金済み!$A$1:$Y$1000,3,FALSE))</f>
        <v/>
      </c>
      <c r="I69" s="123"/>
      <c r="J69" s="128" t="str">
        <f>IF(E69="","",VLOOKUP(E69,構成員入金済み!$A$1:$Y$1000,4,FALSE))</f>
        <v/>
      </c>
      <c r="K69" s="125"/>
      <c r="L69" s="128" t="str">
        <f>IF(E69="","",VLOOKUP(E69,構成員入金済み!$A$1:$Y$1000,18,FALSE))</f>
        <v/>
      </c>
      <c r="M69" s="123" t="s">
        <v>3397</v>
      </c>
      <c r="N69" s="130" t="s">
        <v>3397</v>
      </c>
      <c r="O69" s="317"/>
      <c r="P69" s="317"/>
      <c r="R69" s="91" t="e">
        <f>IF(ISNA(VLOOKUP(E69,#REF!,10,FALSE)),"",VLOOKUP(E69,#REF!,6,FALSE))</f>
        <v>#REF!</v>
      </c>
      <c r="S69" s="90" t="e">
        <f>IF(ISNA(VLOOKUP(E69,#REF!,16,FALSE)),"",VLOOKUP(E69,#REF!,16,FALSE))</f>
        <v>#REF!</v>
      </c>
      <c r="T69" s="89" t="e">
        <f>IF(ISNA(VLOOKUP(E69,#REF!,5,FALSE)),"",VLOOKUP(E69,#REF!,5,FALSE))</f>
        <v>#REF!</v>
      </c>
      <c r="W69" s="88">
        <f>[3]構成員入金済み!$E$10</f>
        <v>40542</v>
      </c>
      <c r="X69" s="88" t="e">
        <f>IF(ISNA(VLOOKUP(E69,#REF!,7,FALSE)),"",VLOOKUP(E69,#REF!,7,FALSE))</f>
        <v>#REF!</v>
      </c>
      <c r="Y69" s="117" t="e">
        <f t="shared" si="1"/>
        <v>#REF!</v>
      </c>
      <c r="Z69" s="117"/>
      <c r="AC69" s="87"/>
    </row>
    <row r="70" spans="1:29" s="116" customFormat="1" hidden="1" x14ac:dyDescent="0.15">
      <c r="A70" s="289"/>
      <c r="B70" s="126">
        <v>557</v>
      </c>
      <c r="C70" s="552" t="str">
        <f>IF(D70="","",VLOOKUP(D70,団体登録内容!$A$1:$Y$1000,3,FALSE))</f>
        <v/>
      </c>
      <c r="D70" s="127" t="str">
        <f>IF(E70="","",VLOOKUP(E70,構成員入金済み!$A$1:$Y$1000,7,FALSE))</f>
        <v/>
      </c>
      <c r="E70" s="122"/>
      <c r="F70" s="93"/>
      <c r="G70" s="92"/>
      <c r="H70" s="128" t="str">
        <f>IF(E70="","",VLOOKUP(E70,構成員入金済み!$A$1:$Y$1000,3,FALSE))</f>
        <v/>
      </c>
      <c r="I70" s="123"/>
      <c r="J70" s="128" t="str">
        <f>IF(E70="","",VLOOKUP(E70,構成員入金済み!$A$1:$Y$1000,4,FALSE))</f>
        <v/>
      </c>
      <c r="K70" s="125"/>
      <c r="L70" s="128" t="str">
        <f>IF(E70="","",VLOOKUP(E70,構成員入金済み!$A$1:$Y$1000,18,FALSE))</f>
        <v/>
      </c>
      <c r="M70" s="123" t="s">
        <v>3397</v>
      </c>
      <c r="N70" s="130" t="s">
        <v>3397</v>
      </c>
      <c r="O70" s="317"/>
      <c r="P70" s="317"/>
      <c r="R70" s="91" t="e">
        <f>IF(ISNA(VLOOKUP(E70,#REF!,10,FALSE)),"",VLOOKUP(E70,#REF!,6,FALSE))</f>
        <v>#REF!</v>
      </c>
      <c r="S70" s="90" t="e">
        <f>IF(ISNA(VLOOKUP(E70,#REF!,16,FALSE)),"",VLOOKUP(E70,#REF!,16,FALSE))</f>
        <v>#REF!</v>
      </c>
      <c r="T70" s="89" t="e">
        <f>IF(ISNA(VLOOKUP(E70,#REF!,5,FALSE)),"",VLOOKUP(E70,#REF!,5,FALSE))</f>
        <v>#REF!</v>
      </c>
      <c r="W70" s="88">
        <f>[3]構成員入金済み!$E$10</f>
        <v>40542</v>
      </c>
      <c r="X70" s="88" t="e">
        <f>IF(ISNA(VLOOKUP(E70,#REF!,7,FALSE)),"",VLOOKUP(E70,#REF!,7,FALSE))</f>
        <v>#REF!</v>
      </c>
      <c r="Y70" s="117" t="e">
        <f t="shared" si="1"/>
        <v>#REF!</v>
      </c>
      <c r="Z70" s="117"/>
      <c r="AC70" s="87"/>
    </row>
    <row r="71" spans="1:29" s="116" customFormat="1" hidden="1" x14ac:dyDescent="0.15">
      <c r="A71" s="289"/>
      <c r="B71" s="126">
        <v>558</v>
      </c>
      <c r="C71" s="553"/>
      <c r="D71" s="127" t="str">
        <f>IF(E71="","",VLOOKUP(E71,構成員入金済み!$A$1:$Y$1000,7,FALSE))</f>
        <v/>
      </c>
      <c r="E71" s="122"/>
      <c r="F71" s="93"/>
      <c r="G71" s="92"/>
      <c r="H71" s="128" t="str">
        <f>IF(E71="","",VLOOKUP(E71,構成員入金済み!$A$1:$Y$1000,3,FALSE))</f>
        <v/>
      </c>
      <c r="I71" s="123"/>
      <c r="J71" s="128" t="str">
        <f>IF(E71="","",VLOOKUP(E71,構成員入金済み!$A$1:$Y$1000,4,FALSE))</f>
        <v/>
      </c>
      <c r="K71" s="125"/>
      <c r="L71" s="128" t="str">
        <f>IF(E71="","",VLOOKUP(E71,構成員入金済み!$A$1:$Y$1000,18,FALSE))</f>
        <v/>
      </c>
      <c r="M71" s="123" t="s">
        <v>3397</v>
      </c>
      <c r="N71" s="130" t="s">
        <v>3397</v>
      </c>
      <c r="O71" s="317"/>
      <c r="P71" s="317"/>
      <c r="R71" s="91" t="e">
        <f>IF(ISNA(VLOOKUP(E71,#REF!,10,FALSE)),"",VLOOKUP(E71,#REF!,6,FALSE))</f>
        <v>#REF!</v>
      </c>
      <c r="S71" s="90" t="e">
        <f>IF(ISNA(VLOOKUP(E71,#REF!,16,FALSE)),"",VLOOKUP(E71,#REF!,16,FALSE))</f>
        <v>#REF!</v>
      </c>
      <c r="T71" s="89" t="e">
        <f>IF(ISNA(VLOOKUP(E71,#REF!,5,FALSE)),"",VLOOKUP(E71,#REF!,5,FALSE))</f>
        <v>#REF!</v>
      </c>
      <c r="W71" s="88">
        <f>[3]構成員入金済み!$E$10</f>
        <v>40542</v>
      </c>
      <c r="X71" s="88" t="e">
        <f>IF(ISNA(VLOOKUP(E71,#REF!,7,FALSE)),"",VLOOKUP(E71,#REF!,7,FALSE))</f>
        <v>#REF!</v>
      </c>
      <c r="Y71" s="117" t="e">
        <f t="shared" si="1"/>
        <v>#REF!</v>
      </c>
      <c r="Z71" s="117"/>
      <c r="AC71" s="87"/>
    </row>
    <row r="72" spans="1:29" s="116" customFormat="1" hidden="1" x14ac:dyDescent="0.15">
      <c r="A72" s="289"/>
      <c r="B72" s="126">
        <v>559</v>
      </c>
      <c r="C72" s="553"/>
      <c r="D72" s="127" t="str">
        <f>IF(E72="","",VLOOKUP(E72,構成員入金済み!$A$1:$Y$1000,7,FALSE))</f>
        <v/>
      </c>
      <c r="E72" s="122"/>
      <c r="F72" s="93"/>
      <c r="G72" s="92"/>
      <c r="H72" s="128" t="str">
        <f>IF(E72="","",VLOOKUP(E72,構成員入金済み!$A$1:$Y$1000,3,FALSE))</f>
        <v/>
      </c>
      <c r="I72" s="123"/>
      <c r="J72" s="128" t="str">
        <f>IF(E72="","",VLOOKUP(E72,構成員入金済み!$A$1:$Y$1000,4,FALSE))</f>
        <v/>
      </c>
      <c r="K72" s="125"/>
      <c r="L72" s="128" t="str">
        <f>IF(E72="","",VLOOKUP(E72,構成員入金済み!$A$1:$Y$1000,18,FALSE))</f>
        <v/>
      </c>
      <c r="M72" s="123" t="s">
        <v>3397</v>
      </c>
      <c r="N72" s="130" t="s">
        <v>3397</v>
      </c>
      <c r="O72" s="317"/>
      <c r="P72" s="317"/>
      <c r="R72" s="91" t="e">
        <f>IF(ISNA(VLOOKUP(E72,#REF!,10,FALSE)),"",VLOOKUP(E72,#REF!,6,FALSE))</f>
        <v>#REF!</v>
      </c>
      <c r="S72" s="90" t="e">
        <f>IF(ISNA(VLOOKUP(E72,#REF!,16,FALSE)),"",VLOOKUP(E72,#REF!,16,FALSE))</f>
        <v>#REF!</v>
      </c>
      <c r="T72" s="89" t="e">
        <f>IF(ISNA(VLOOKUP(E72,#REF!,5,FALSE)),"",VLOOKUP(E72,#REF!,5,FALSE))</f>
        <v>#REF!</v>
      </c>
      <c r="W72" s="88">
        <f>[3]構成員入金済み!$E$10</f>
        <v>40542</v>
      </c>
      <c r="X72" s="88" t="e">
        <f>IF(ISNA(VLOOKUP(E72,#REF!,7,FALSE)),"",VLOOKUP(E72,#REF!,7,FALSE))</f>
        <v>#REF!</v>
      </c>
      <c r="Y72" s="117" t="e">
        <f t="shared" si="1"/>
        <v>#REF!</v>
      </c>
      <c r="Z72" s="117"/>
      <c r="AC72" s="87"/>
    </row>
    <row r="73" spans="1:29" s="116" customFormat="1" hidden="1" x14ac:dyDescent="0.15">
      <c r="A73" s="289"/>
      <c r="B73" s="126">
        <v>560</v>
      </c>
      <c r="C73" s="553"/>
      <c r="D73" s="127" t="str">
        <f>IF(E73="","",VLOOKUP(E73,構成員入金済み!$A$1:$Y$1000,7,FALSE))</f>
        <v/>
      </c>
      <c r="E73" s="122"/>
      <c r="F73" s="93"/>
      <c r="G73" s="92"/>
      <c r="H73" s="128" t="str">
        <f>IF(E73="","",VLOOKUP(E73,構成員入金済み!$A$1:$Y$1000,3,FALSE))</f>
        <v/>
      </c>
      <c r="I73" s="123"/>
      <c r="J73" s="128" t="str">
        <f>IF(E73="","",VLOOKUP(E73,構成員入金済み!$A$1:$Y$1000,4,FALSE))</f>
        <v/>
      </c>
      <c r="K73" s="125"/>
      <c r="L73" s="128" t="str">
        <f>IF(E73="","",VLOOKUP(E73,構成員入金済み!$A$1:$Y$1000,18,FALSE))</f>
        <v/>
      </c>
      <c r="M73" s="123" t="s">
        <v>3397</v>
      </c>
      <c r="N73" s="130" t="s">
        <v>3397</v>
      </c>
      <c r="O73" s="317"/>
      <c r="P73" s="317"/>
      <c r="R73" s="91" t="e">
        <f>IF(ISNA(VLOOKUP(E73,#REF!,10,FALSE)),"",VLOOKUP(E73,#REF!,6,FALSE))</f>
        <v>#REF!</v>
      </c>
      <c r="S73" s="90" t="e">
        <f>IF(ISNA(VLOOKUP(E73,#REF!,16,FALSE)),"",VLOOKUP(E73,#REF!,16,FALSE))</f>
        <v>#REF!</v>
      </c>
      <c r="T73" s="89" t="e">
        <f>IF(ISNA(VLOOKUP(E73,#REF!,5,FALSE)),"",VLOOKUP(E73,#REF!,5,FALSE))</f>
        <v>#REF!</v>
      </c>
      <c r="W73" s="88">
        <f>[3]構成員入金済み!$E$10</f>
        <v>40542</v>
      </c>
      <c r="X73" s="88" t="e">
        <f>IF(ISNA(VLOOKUP(E73,#REF!,7,FALSE)),"",VLOOKUP(E73,#REF!,7,FALSE))</f>
        <v>#REF!</v>
      </c>
      <c r="Y73" s="117" t="e">
        <f t="shared" si="1"/>
        <v>#REF!</v>
      </c>
      <c r="Z73" s="117"/>
      <c r="AC73" s="87"/>
    </row>
    <row r="74" spans="1:29" s="116" customFormat="1" hidden="1" x14ac:dyDescent="0.15">
      <c r="A74" s="289"/>
      <c r="B74" s="126">
        <v>561</v>
      </c>
      <c r="C74" s="553"/>
      <c r="D74" s="127" t="str">
        <f>IF(E74="","",VLOOKUP(E74,構成員入金済み!$A$1:$Y$1000,7,FALSE))</f>
        <v/>
      </c>
      <c r="E74" s="122"/>
      <c r="F74" s="93"/>
      <c r="G74" s="92"/>
      <c r="H74" s="128" t="str">
        <f>IF(E74="","",VLOOKUP(E74,構成員入金済み!$A$1:$Y$1000,3,FALSE))</f>
        <v/>
      </c>
      <c r="I74" s="123"/>
      <c r="J74" s="128" t="str">
        <f>IF(E74="","",VLOOKUP(E74,構成員入金済み!$A$1:$Y$1000,4,FALSE))</f>
        <v/>
      </c>
      <c r="K74" s="125"/>
      <c r="L74" s="128" t="str">
        <f>IF(E74="","",VLOOKUP(E74,構成員入金済み!$A$1:$Y$1000,18,FALSE))</f>
        <v/>
      </c>
      <c r="M74" s="123" t="s">
        <v>3397</v>
      </c>
      <c r="N74" s="130" t="s">
        <v>3397</v>
      </c>
      <c r="O74" s="317"/>
      <c r="P74" s="317"/>
      <c r="R74" s="91" t="e">
        <f>IF(ISNA(VLOOKUP(E74,#REF!,10,FALSE)),"",VLOOKUP(E74,#REF!,6,FALSE))</f>
        <v>#REF!</v>
      </c>
      <c r="S74" s="90" t="e">
        <f>IF(ISNA(VLOOKUP(E74,#REF!,16,FALSE)),"",VLOOKUP(E74,#REF!,16,FALSE))</f>
        <v>#REF!</v>
      </c>
      <c r="T74" s="89" t="e">
        <f>IF(ISNA(VLOOKUP(E74,#REF!,5,FALSE)),"",VLOOKUP(E74,#REF!,5,FALSE))</f>
        <v>#REF!</v>
      </c>
      <c r="W74" s="88">
        <f>[3]構成員入金済み!$E$10</f>
        <v>40542</v>
      </c>
      <c r="X74" s="88" t="e">
        <f>IF(ISNA(VLOOKUP(E74,#REF!,7,FALSE)),"",VLOOKUP(E74,#REF!,7,FALSE))</f>
        <v>#REF!</v>
      </c>
      <c r="Y74" s="117" t="e">
        <f t="shared" si="1"/>
        <v>#REF!</v>
      </c>
      <c r="Z74" s="117"/>
      <c r="AC74" s="87"/>
    </row>
    <row r="75" spans="1:29" s="116" customFormat="1" hidden="1" x14ac:dyDescent="0.15">
      <c r="A75" s="289"/>
      <c r="B75" s="126">
        <v>562</v>
      </c>
      <c r="C75" s="553"/>
      <c r="D75" s="127" t="str">
        <f>IF(E75="","",VLOOKUP(E75,構成員入金済み!$A$1:$Y$1000,7,FALSE))</f>
        <v/>
      </c>
      <c r="E75" s="122"/>
      <c r="F75" s="93"/>
      <c r="G75" s="92"/>
      <c r="H75" s="128" t="str">
        <f>IF(E75="","",VLOOKUP(E75,構成員入金済み!$A$1:$Y$1000,3,FALSE))</f>
        <v/>
      </c>
      <c r="I75" s="123"/>
      <c r="J75" s="128" t="str">
        <f>IF(E75="","",VLOOKUP(E75,構成員入金済み!$A$1:$Y$1000,4,FALSE))</f>
        <v/>
      </c>
      <c r="K75" s="125"/>
      <c r="L75" s="128" t="str">
        <f>IF(E75="","",VLOOKUP(E75,構成員入金済み!$A$1:$Y$1000,18,FALSE))</f>
        <v/>
      </c>
      <c r="M75" s="123" t="s">
        <v>3397</v>
      </c>
      <c r="N75" s="130" t="s">
        <v>3397</v>
      </c>
      <c r="O75" s="317"/>
      <c r="P75" s="317"/>
      <c r="R75" s="91" t="e">
        <f>IF(ISNA(VLOOKUP(E75,#REF!,10,FALSE)),"",VLOOKUP(E75,#REF!,6,FALSE))</f>
        <v>#REF!</v>
      </c>
      <c r="S75" s="90" t="e">
        <f>IF(ISNA(VLOOKUP(E75,#REF!,16,FALSE)),"",VLOOKUP(E75,#REF!,16,FALSE))</f>
        <v>#REF!</v>
      </c>
      <c r="T75" s="89" t="e">
        <f>IF(ISNA(VLOOKUP(E75,#REF!,5,FALSE)),"",VLOOKUP(E75,#REF!,5,FALSE))</f>
        <v>#REF!</v>
      </c>
      <c r="W75" s="88">
        <f>[3]構成員入金済み!$E$10</f>
        <v>40542</v>
      </c>
      <c r="X75" s="88" t="e">
        <f>IF(ISNA(VLOOKUP(E75,#REF!,7,FALSE)),"",VLOOKUP(E75,#REF!,7,FALSE))</f>
        <v>#REF!</v>
      </c>
      <c r="Y75" s="117" t="e">
        <f t="shared" si="1"/>
        <v>#REF!</v>
      </c>
      <c r="Z75" s="117"/>
      <c r="AC75" s="87"/>
    </row>
    <row r="76" spans="1:29" s="116" customFormat="1" hidden="1" x14ac:dyDescent="0.15">
      <c r="A76" s="289"/>
      <c r="B76" s="126">
        <v>563</v>
      </c>
      <c r="C76" s="553"/>
      <c r="D76" s="127" t="str">
        <f>IF(E76="","",VLOOKUP(E76,構成員入金済み!$A$1:$Y$1000,7,FALSE))</f>
        <v/>
      </c>
      <c r="E76" s="122"/>
      <c r="F76" s="93"/>
      <c r="G76" s="92"/>
      <c r="H76" s="128" t="str">
        <f>IF(E76="","",VLOOKUP(E76,構成員入金済み!$A$1:$Y$1000,3,FALSE))</f>
        <v/>
      </c>
      <c r="I76" s="123"/>
      <c r="J76" s="128" t="str">
        <f>IF(E76="","",VLOOKUP(E76,構成員入金済み!$A$1:$Y$1000,4,FALSE))</f>
        <v/>
      </c>
      <c r="K76" s="125"/>
      <c r="L76" s="128" t="str">
        <f>IF(E76="","",VLOOKUP(E76,構成員入金済み!$A$1:$Y$1000,18,FALSE))</f>
        <v/>
      </c>
      <c r="M76" s="123" t="s">
        <v>3397</v>
      </c>
      <c r="N76" s="130" t="s">
        <v>3397</v>
      </c>
      <c r="O76" s="317"/>
      <c r="P76" s="317"/>
      <c r="R76" s="91" t="e">
        <f>IF(ISNA(VLOOKUP(E76,#REF!,10,FALSE)),"",VLOOKUP(E76,#REF!,6,FALSE))</f>
        <v>#REF!</v>
      </c>
      <c r="S76" s="90" t="e">
        <f>IF(ISNA(VLOOKUP(E76,#REF!,16,FALSE)),"",VLOOKUP(E76,#REF!,16,FALSE))</f>
        <v>#REF!</v>
      </c>
      <c r="T76" s="89" t="e">
        <f>IF(ISNA(VLOOKUP(E76,#REF!,5,FALSE)),"",VLOOKUP(E76,#REF!,5,FALSE))</f>
        <v>#REF!</v>
      </c>
      <c r="W76" s="88">
        <f>[3]構成員入金済み!$E$10</f>
        <v>40542</v>
      </c>
      <c r="X76" s="88" t="e">
        <f>IF(ISNA(VLOOKUP(E76,#REF!,7,FALSE)),"",VLOOKUP(E76,#REF!,7,FALSE))</f>
        <v>#REF!</v>
      </c>
      <c r="Y76" s="117" t="e">
        <f t="shared" si="1"/>
        <v>#REF!</v>
      </c>
      <c r="Z76" s="117"/>
      <c r="AC76" s="87"/>
    </row>
    <row r="77" spans="1:29" s="116" customFormat="1" hidden="1" x14ac:dyDescent="0.15">
      <c r="A77" s="289"/>
      <c r="B77" s="126">
        <v>564</v>
      </c>
      <c r="C77" s="554"/>
      <c r="D77" s="127" t="str">
        <f>IF(E77="","",VLOOKUP(E77,構成員入金済み!$A$1:$Y$1000,7,FALSE))</f>
        <v/>
      </c>
      <c r="E77" s="122"/>
      <c r="F77" s="93"/>
      <c r="G77" s="92"/>
      <c r="H77" s="128" t="str">
        <f>IF(E77="","",VLOOKUP(E77,構成員入金済み!$A$1:$Y$1000,3,FALSE))</f>
        <v/>
      </c>
      <c r="I77" s="123"/>
      <c r="J77" s="128" t="str">
        <f>IF(E77="","",VLOOKUP(E77,構成員入金済み!$A$1:$Y$1000,4,FALSE))</f>
        <v/>
      </c>
      <c r="K77" s="125"/>
      <c r="L77" s="128" t="str">
        <f>IF(E77="","",VLOOKUP(E77,構成員入金済み!$A$1:$Y$1000,18,FALSE))</f>
        <v/>
      </c>
      <c r="M77" s="123" t="s">
        <v>3397</v>
      </c>
      <c r="N77" s="130" t="s">
        <v>3397</v>
      </c>
      <c r="O77" s="317"/>
      <c r="P77" s="317"/>
      <c r="R77" s="91" t="e">
        <f>IF(ISNA(VLOOKUP(E77,#REF!,10,FALSE)),"",VLOOKUP(E77,#REF!,6,FALSE))</f>
        <v>#REF!</v>
      </c>
      <c r="S77" s="90" t="e">
        <f>IF(ISNA(VLOOKUP(E77,#REF!,16,FALSE)),"",VLOOKUP(E77,#REF!,16,FALSE))</f>
        <v>#REF!</v>
      </c>
      <c r="T77" s="89" t="e">
        <f>IF(ISNA(VLOOKUP(E77,#REF!,5,FALSE)),"",VLOOKUP(E77,#REF!,5,FALSE))</f>
        <v>#REF!</v>
      </c>
      <c r="W77" s="88">
        <f>[3]構成員入金済み!$E$10</f>
        <v>40542</v>
      </c>
      <c r="X77" s="88" t="e">
        <f>IF(ISNA(VLOOKUP(E77,#REF!,7,FALSE)),"",VLOOKUP(E77,#REF!,7,FALSE))</f>
        <v>#REF!</v>
      </c>
      <c r="Y77" s="117" t="e">
        <f t="shared" si="1"/>
        <v>#REF!</v>
      </c>
      <c r="Z77" s="117"/>
      <c r="AC77" s="87"/>
    </row>
    <row r="78" spans="1:29" s="116" customFormat="1" hidden="1" x14ac:dyDescent="0.15">
      <c r="A78" s="289"/>
      <c r="B78" s="126">
        <v>565</v>
      </c>
      <c r="C78" s="552" t="str">
        <f>IF(D78="","",VLOOKUP(D78,団体登録内容!$A$1:$Y$1000,3,FALSE))</f>
        <v/>
      </c>
      <c r="D78" s="127" t="str">
        <f>IF(E78="","",VLOOKUP(E78,構成員入金済み!$A$1:$Y$1000,7,FALSE))</f>
        <v/>
      </c>
      <c r="E78" s="122"/>
      <c r="F78" s="93"/>
      <c r="G78" s="92"/>
      <c r="H78" s="128" t="str">
        <f>IF(E78="","",VLOOKUP(E78,構成員入金済み!$A$1:$Y$1000,3,FALSE))</f>
        <v/>
      </c>
      <c r="I78" s="123"/>
      <c r="J78" s="128" t="str">
        <f>IF(E78="","",VLOOKUP(E78,構成員入金済み!$A$1:$Y$1000,4,FALSE))</f>
        <v/>
      </c>
      <c r="K78" s="125"/>
      <c r="L78" s="128" t="str">
        <f>IF(E78="","",VLOOKUP(E78,構成員入金済み!$A$1:$Y$1000,18,FALSE))</f>
        <v/>
      </c>
      <c r="M78" s="123" t="s">
        <v>3397</v>
      </c>
      <c r="N78" s="130" t="s">
        <v>3397</v>
      </c>
      <c r="O78" s="317"/>
      <c r="P78" s="317"/>
      <c r="R78" s="91" t="e">
        <f>IF(ISNA(VLOOKUP(E78,#REF!,10,FALSE)),"",VLOOKUP(E78,#REF!,6,FALSE))</f>
        <v>#REF!</v>
      </c>
      <c r="S78" s="90" t="e">
        <f>IF(ISNA(VLOOKUP(E78,#REF!,16,FALSE)),"",VLOOKUP(E78,#REF!,16,FALSE))</f>
        <v>#REF!</v>
      </c>
      <c r="T78" s="89" t="e">
        <f>IF(ISNA(VLOOKUP(E78,#REF!,5,FALSE)),"",VLOOKUP(E78,#REF!,5,FALSE))</f>
        <v>#REF!</v>
      </c>
      <c r="W78" s="88">
        <f>[3]構成員入金済み!$E$10</f>
        <v>40542</v>
      </c>
      <c r="X78" s="88" t="e">
        <f>IF(ISNA(VLOOKUP(E78,#REF!,7,FALSE)),"",VLOOKUP(E78,#REF!,7,FALSE))</f>
        <v>#REF!</v>
      </c>
      <c r="Y78" s="117" t="e">
        <f t="shared" ref="Y78:Y141" si="3">IF(EXACT(W78,X78),"OK","")</f>
        <v>#REF!</v>
      </c>
      <c r="Z78" s="117"/>
      <c r="AC78" s="87"/>
    </row>
    <row r="79" spans="1:29" s="116" customFormat="1" hidden="1" x14ac:dyDescent="0.15">
      <c r="A79" s="289"/>
      <c r="B79" s="126">
        <v>566</v>
      </c>
      <c r="C79" s="553"/>
      <c r="D79" s="127" t="str">
        <f>IF(E79="","",VLOOKUP(E79,構成員入金済み!$A$1:$Y$1000,7,FALSE))</f>
        <v/>
      </c>
      <c r="E79" s="122"/>
      <c r="F79" s="93"/>
      <c r="G79" s="92"/>
      <c r="H79" s="128" t="str">
        <f>IF(E79="","",VLOOKUP(E79,構成員入金済み!$A$1:$Y$1000,3,FALSE))</f>
        <v/>
      </c>
      <c r="I79" s="123"/>
      <c r="J79" s="128" t="str">
        <f>IF(E79="","",VLOOKUP(E79,構成員入金済み!$A$1:$Y$1000,4,FALSE))</f>
        <v/>
      </c>
      <c r="K79" s="125"/>
      <c r="L79" s="128" t="str">
        <f>IF(E79="","",VLOOKUP(E79,構成員入金済み!$A$1:$Y$1000,18,FALSE))</f>
        <v/>
      </c>
      <c r="M79" s="123" t="s">
        <v>3397</v>
      </c>
      <c r="N79" s="130" t="s">
        <v>3397</v>
      </c>
      <c r="O79" s="317"/>
      <c r="P79" s="317"/>
      <c r="R79" s="91" t="e">
        <f>IF(ISNA(VLOOKUP(E79,#REF!,10,FALSE)),"",VLOOKUP(E79,#REF!,6,FALSE))</f>
        <v>#REF!</v>
      </c>
      <c r="S79" s="90" t="e">
        <f>IF(ISNA(VLOOKUP(E79,#REF!,16,FALSE)),"",VLOOKUP(E79,#REF!,16,FALSE))</f>
        <v>#REF!</v>
      </c>
      <c r="T79" s="89" t="e">
        <f>IF(ISNA(VLOOKUP(E79,#REF!,5,FALSE)),"",VLOOKUP(E79,#REF!,5,FALSE))</f>
        <v>#REF!</v>
      </c>
      <c r="W79" s="88">
        <f>[3]構成員入金済み!$E$10</f>
        <v>40542</v>
      </c>
      <c r="X79" s="88" t="e">
        <f>IF(ISNA(VLOOKUP(E79,#REF!,7,FALSE)),"",VLOOKUP(E79,#REF!,7,FALSE))</f>
        <v>#REF!</v>
      </c>
      <c r="Y79" s="117" t="e">
        <f t="shared" si="3"/>
        <v>#REF!</v>
      </c>
      <c r="Z79" s="117"/>
      <c r="AC79" s="87"/>
    </row>
    <row r="80" spans="1:29" s="116" customFormat="1" hidden="1" x14ac:dyDescent="0.15">
      <c r="A80" s="289"/>
      <c r="B80" s="126">
        <v>567</v>
      </c>
      <c r="C80" s="553"/>
      <c r="D80" s="127" t="str">
        <f>IF(E80="","",VLOOKUP(E80,構成員入金済み!$A$1:$Y$1000,7,FALSE))</f>
        <v/>
      </c>
      <c r="E80" s="122"/>
      <c r="F80" s="93"/>
      <c r="G80" s="92"/>
      <c r="H80" s="128" t="str">
        <f>IF(E80="","",VLOOKUP(E80,構成員入金済み!$A$1:$Y$1000,3,FALSE))</f>
        <v/>
      </c>
      <c r="I80" s="123"/>
      <c r="J80" s="128" t="str">
        <f>IF(E80="","",VLOOKUP(E80,構成員入金済み!$A$1:$Y$1000,4,FALSE))</f>
        <v/>
      </c>
      <c r="K80" s="125"/>
      <c r="L80" s="128" t="str">
        <f>IF(E80="","",VLOOKUP(E80,構成員入金済み!$A$1:$Y$1000,18,FALSE))</f>
        <v/>
      </c>
      <c r="M80" s="123" t="s">
        <v>3397</v>
      </c>
      <c r="N80" s="130" t="s">
        <v>3397</v>
      </c>
      <c r="O80" s="317"/>
      <c r="P80" s="317"/>
      <c r="R80" s="91" t="e">
        <f>IF(ISNA(VLOOKUP(E80,#REF!,10,FALSE)),"",VLOOKUP(E80,#REF!,6,FALSE))</f>
        <v>#REF!</v>
      </c>
      <c r="S80" s="90" t="e">
        <f>IF(ISNA(VLOOKUP(E80,#REF!,16,FALSE)),"",VLOOKUP(E80,#REF!,16,FALSE))</f>
        <v>#REF!</v>
      </c>
      <c r="T80" s="89" t="e">
        <f>IF(ISNA(VLOOKUP(E80,#REF!,5,FALSE)),"",VLOOKUP(E80,#REF!,5,FALSE))</f>
        <v>#REF!</v>
      </c>
      <c r="W80" s="88">
        <f>[3]構成員入金済み!$E$10</f>
        <v>40542</v>
      </c>
      <c r="X80" s="88" t="e">
        <f>IF(ISNA(VLOOKUP(E80,#REF!,7,FALSE)),"",VLOOKUP(E80,#REF!,7,FALSE))</f>
        <v>#REF!</v>
      </c>
      <c r="Y80" s="117" t="e">
        <f t="shared" si="3"/>
        <v>#REF!</v>
      </c>
      <c r="Z80" s="117"/>
      <c r="AC80" s="87"/>
    </row>
    <row r="81" spans="1:29" s="116" customFormat="1" hidden="1" x14ac:dyDescent="0.15">
      <c r="A81" s="289"/>
      <c r="B81" s="126">
        <v>568</v>
      </c>
      <c r="C81" s="553"/>
      <c r="D81" s="127" t="str">
        <f>IF(E81="","",VLOOKUP(E81,構成員入金済み!$A$1:$Y$1000,7,FALSE))</f>
        <v/>
      </c>
      <c r="E81" s="122"/>
      <c r="F81" s="93"/>
      <c r="G81" s="92"/>
      <c r="H81" s="128" t="str">
        <f>IF(E81="","",VLOOKUP(E81,構成員入金済み!$A$1:$Y$1000,3,FALSE))</f>
        <v/>
      </c>
      <c r="I81" s="123"/>
      <c r="J81" s="128" t="str">
        <f>IF(E81="","",VLOOKUP(E81,構成員入金済み!$A$1:$Y$1000,4,FALSE))</f>
        <v/>
      </c>
      <c r="K81" s="125"/>
      <c r="L81" s="128" t="str">
        <f>IF(E81="","",VLOOKUP(E81,構成員入金済み!$A$1:$Y$1000,18,FALSE))</f>
        <v/>
      </c>
      <c r="M81" s="123" t="s">
        <v>3397</v>
      </c>
      <c r="N81" s="130" t="s">
        <v>3397</v>
      </c>
      <c r="O81" s="317"/>
      <c r="P81" s="317"/>
      <c r="R81" s="91" t="e">
        <f>IF(ISNA(VLOOKUP(E81,#REF!,10,FALSE)),"",VLOOKUP(E81,#REF!,6,FALSE))</f>
        <v>#REF!</v>
      </c>
      <c r="S81" s="90" t="e">
        <f>IF(ISNA(VLOOKUP(E81,#REF!,16,FALSE)),"",VLOOKUP(E81,#REF!,16,FALSE))</f>
        <v>#REF!</v>
      </c>
      <c r="T81" s="89" t="e">
        <f>IF(ISNA(VLOOKUP(E81,#REF!,5,FALSE)),"",VLOOKUP(E81,#REF!,5,FALSE))</f>
        <v>#REF!</v>
      </c>
      <c r="W81" s="88">
        <f>[3]構成員入金済み!$E$10</f>
        <v>40542</v>
      </c>
      <c r="X81" s="88" t="e">
        <f>IF(ISNA(VLOOKUP(E81,#REF!,7,FALSE)),"",VLOOKUP(E81,#REF!,7,FALSE))</f>
        <v>#REF!</v>
      </c>
      <c r="Y81" s="117" t="e">
        <f t="shared" si="3"/>
        <v>#REF!</v>
      </c>
      <c r="Z81" s="117"/>
      <c r="AC81" s="87"/>
    </row>
    <row r="82" spans="1:29" s="116" customFormat="1" hidden="1" x14ac:dyDescent="0.15">
      <c r="A82" s="289"/>
      <c r="B82" s="126">
        <v>569</v>
      </c>
      <c r="C82" s="553"/>
      <c r="D82" s="127" t="str">
        <f>IF(E82="","",VLOOKUP(E82,構成員入金済み!$A$1:$Y$1000,7,FALSE))</f>
        <v/>
      </c>
      <c r="E82" s="122"/>
      <c r="F82" s="93"/>
      <c r="G82" s="92"/>
      <c r="H82" s="128" t="str">
        <f>IF(E82="","",VLOOKUP(E82,構成員入金済み!$A$1:$Y$1000,3,FALSE))</f>
        <v/>
      </c>
      <c r="I82" s="123"/>
      <c r="J82" s="128" t="str">
        <f>IF(E82="","",VLOOKUP(E82,構成員入金済み!$A$1:$Y$1000,4,FALSE))</f>
        <v/>
      </c>
      <c r="K82" s="125"/>
      <c r="L82" s="128" t="str">
        <f>IF(E82="","",VLOOKUP(E82,構成員入金済み!$A$1:$Y$1000,18,FALSE))</f>
        <v/>
      </c>
      <c r="M82" s="123" t="s">
        <v>3397</v>
      </c>
      <c r="N82" s="130" t="s">
        <v>3397</v>
      </c>
      <c r="O82" s="317"/>
      <c r="P82" s="317"/>
      <c r="R82" s="91" t="e">
        <f>IF(ISNA(VLOOKUP(E82,#REF!,10,FALSE)),"",VLOOKUP(E82,#REF!,6,FALSE))</f>
        <v>#REF!</v>
      </c>
      <c r="S82" s="90" t="e">
        <f>IF(ISNA(VLOOKUP(E82,#REF!,16,FALSE)),"",VLOOKUP(E82,#REF!,16,FALSE))</f>
        <v>#REF!</v>
      </c>
      <c r="T82" s="89" t="e">
        <f>IF(ISNA(VLOOKUP(E82,#REF!,5,FALSE)),"",VLOOKUP(E82,#REF!,5,FALSE))</f>
        <v>#REF!</v>
      </c>
      <c r="W82" s="88">
        <f>[3]構成員入金済み!$E$10</f>
        <v>40542</v>
      </c>
      <c r="X82" s="88" t="e">
        <f>IF(ISNA(VLOOKUP(E82,#REF!,7,FALSE)),"",VLOOKUP(E82,#REF!,7,FALSE))</f>
        <v>#REF!</v>
      </c>
      <c r="Y82" s="117" t="e">
        <f t="shared" si="3"/>
        <v>#REF!</v>
      </c>
      <c r="Z82" s="117"/>
      <c r="AC82" s="87"/>
    </row>
    <row r="83" spans="1:29" s="116" customFormat="1" hidden="1" x14ac:dyDescent="0.15">
      <c r="A83" s="289"/>
      <c r="B83" s="126">
        <v>570</v>
      </c>
      <c r="C83" s="553"/>
      <c r="D83" s="127" t="str">
        <f>IF(E83="","",VLOOKUP(E83,構成員入金済み!$A$1:$Y$1000,7,FALSE))</f>
        <v/>
      </c>
      <c r="E83" s="122"/>
      <c r="F83" s="93"/>
      <c r="G83" s="92"/>
      <c r="H83" s="128" t="str">
        <f>IF(E83="","",VLOOKUP(E83,構成員入金済み!$A$1:$Y$1000,3,FALSE))</f>
        <v/>
      </c>
      <c r="I83" s="123"/>
      <c r="J83" s="128" t="str">
        <f>IF(E83="","",VLOOKUP(E83,構成員入金済み!$A$1:$Y$1000,4,FALSE))</f>
        <v/>
      </c>
      <c r="K83" s="125"/>
      <c r="L83" s="128" t="str">
        <f>IF(E83="","",VLOOKUP(E83,構成員入金済み!$A$1:$Y$1000,18,FALSE))</f>
        <v/>
      </c>
      <c r="M83" s="123" t="s">
        <v>3397</v>
      </c>
      <c r="N83" s="130" t="s">
        <v>3397</v>
      </c>
      <c r="O83" s="317"/>
      <c r="P83" s="317"/>
      <c r="R83" s="91" t="e">
        <f>IF(ISNA(VLOOKUP(E83,#REF!,10,FALSE)),"",VLOOKUP(E83,#REF!,6,FALSE))</f>
        <v>#REF!</v>
      </c>
      <c r="S83" s="90" t="e">
        <f>IF(ISNA(VLOOKUP(E83,#REF!,16,FALSE)),"",VLOOKUP(E83,#REF!,16,FALSE))</f>
        <v>#REF!</v>
      </c>
      <c r="T83" s="89" t="e">
        <f>IF(ISNA(VLOOKUP(E83,#REF!,5,FALSE)),"",VLOOKUP(E83,#REF!,5,FALSE))</f>
        <v>#REF!</v>
      </c>
      <c r="W83" s="88">
        <f>[3]構成員入金済み!$E$10</f>
        <v>40542</v>
      </c>
      <c r="X83" s="88" t="e">
        <f>IF(ISNA(VLOOKUP(E83,#REF!,7,FALSE)),"",VLOOKUP(E83,#REF!,7,FALSE))</f>
        <v>#REF!</v>
      </c>
      <c r="Y83" s="117" t="e">
        <f t="shared" si="3"/>
        <v>#REF!</v>
      </c>
      <c r="Z83" s="117"/>
      <c r="AC83" s="87"/>
    </row>
    <row r="84" spans="1:29" s="116" customFormat="1" hidden="1" x14ac:dyDescent="0.15">
      <c r="A84" s="289"/>
      <c r="B84" s="126">
        <v>571</v>
      </c>
      <c r="C84" s="553"/>
      <c r="D84" s="127" t="str">
        <f>IF(E84="","",VLOOKUP(E84,構成員入金済み!$A$1:$Y$1000,7,FALSE))</f>
        <v/>
      </c>
      <c r="E84" s="122"/>
      <c r="F84" s="93"/>
      <c r="G84" s="92"/>
      <c r="H84" s="128" t="str">
        <f>IF(E84="","",VLOOKUP(E84,構成員入金済み!$A$1:$Y$1000,3,FALSE))</f>
        <v/>
      </c>
      <c r="I84" s="123"/>
      <c r="J84" s="128" t="str">
        <f>IF(E84="","",VLOOKUP(E84,構成員入金済み!$A$1:$Y$1000,4,FALSE))</f>
        <v/>
      </c>
      <c r="K84" s="125"/>
      <c r="L84" s="128" t="str">
        <f>IF(E84="","",VLOOKUP(E84,構成員入金済み!$A$1:$Y$1000,18,FALSE))</f>
        <v/>
      </c>
      <c r="M84" s="123" t="s">
        <v>3397</v>
      </c>
      <c r="N84" s="130" t="s">
        <v>3397</v>
      </c>
      <c r="O84" s="317"/>
      <c r="P84" s="317"/>
      <c r="R84" s="91" t="e">
        <f>IF(ISNA(VLOOKUP(E84,#REF!,10,FALSE)),"",VLOOKUP(E84,#REF!,6,FALSE))</f>
        <v>#REF!</v>
      </c>
      <c r="S84" s="90" t="e">
        <f>IF(ISNA(VLOOKUP(E84,#REF!,16,FALSE)),"",VLOOKUP(E84,#REF!,16,FALSE))</f>
        <v>#REF!</v>
      </c>
      <c r="T84" s="89" t="e">
        <f>IF(ISNA(VLOOKUP(E84,#REF!,5,FALSE)),"",VLOOKUP(E84,#REF!,5,FALSE))</f>
        <v>#REF!</v>
      </c>
      <c r="W84" s="88">
        <f>[3]構成員入金済み!$E$10</f>
        <v>40542</v>
      </c>
      <c r="X84" s="88" t="e">
        <f>IF(ISNA(VLOOKUP(E84,#REF!,7,FALSE)),"",VLOOKUP(E84,#REF!,7,FALSE))</f>
        <v>#REF!</v>
      </c>
      <c r="Y84" s="117" t="e">
        <f t="shared" si="3"/>
        <v>#REF!</v>
      </c>
      <c r="Z84" s="117"/>
      <c r="AC84" s="87"/>
    </row>
    <row r="85" spans="1:29" s="116" customFormat="1" hidden="1" x14ac:dyDescent="0.15">
      <c r="A85" s="289"/>
      <c r="B85" s="126">
        <v>572</v>
      </c>
      <c r="C85" s="554"/>
      <c r="D85" s="127" t="str">
        <f>IF(E85="","",VLOOKUP(E85,構成員入金済み!$A$1:$Y$1000,7,FALSE))</f>
        <v/>
      </c>
      <c r="E85" s="122"/>
      <c r="F85" s="93"/>
      <c r="G85" s="92"/>
      <c r="H85" s="128" t="str">
        <f>IF(E85="","",VLOOKUP(E85,構成員入金済み!$A$1:$Y$1000,3,FALSE))</f>
        <v/>
      </c>
      <c r="I85" s="123"/>
      <c r="J85" s="128" t="str">
        <f>IF(E85="","",VLOOKUP(E85,構成員入金済み!$A$1:$Y$1000,4,FALSE))</f>
        <v/>
      </c>
      <c r="K85" s="125"/>
      <c r="L85" s="128" t="str">
        <f>IF(E85="","",VLOOKUP(E85,構成員入金済み!$A$1:$Y$1000,18,FALSE))</f>
        <v/>
      </c>
      <c r="M85" s="123" t="s">
        <v>3397</v>
      </c>
      <c r="N85" s="130" t="s">
        <v>3397</v>
      </c>
      <c r="O85" s="317"/>
      <c r="P85" s="317"/>
      <c r="R85" s="91" t="e">
        <f>IF(ISNA(VLOOKUP(E85,#REF!,10,FALSE)),"",VLOOKUP(E85,#REF!,6,FALSE))</f>
        <v>#REF!</v>
      </c>
      <c r="S85" s="90" t="e">
        <f>IF(ISNA(VLOOKUP(E85,#REF!,16,FALSE)),"",VLOOKUP(E85,#REF!,16,FALSE))</f>
        <v>#REF!</v>
      </c>
      <c r="T85" s="89" t="e">
        <f>IF(ISNA(VLOOKUP(E85,#REF!,5,FALSE)),"",VLOOKUP(E85,#REF!,5,FALSE))</f>
        <v>#REF!</v>
      </c>
      <c r="W85" s="88">
        <f>[3]構成員入金済み!$E$10</f>
        <v>40542</v>
      </c>
      <c r="X85" s="88" t="e">
        <f>IF(ISNA(VLOOKUP(E85,#REF!,7,FALSE)),"",VLOOKUP(E85,#REF!,7,FALSE))</f>
        <v>#REF!</v>
      </c>
      <c r="Y85" s="117" t="e">
        <f t="shared" si="3"/>
        <v>#REF!</v>
      </c>
      <c r="Z85" s="117"/>
      <c r="AC85" s="87"/>
    </row>
    <row r="86" spans="1:29" s="116" customFormat="1" hidden="1" x14ac:dyDescent="0.15">
      <c r="A86" s="289"/>
      <c r="B86" s="126">
        <v>573</v>
      </c>
      <c r="C86" s="552" t="str">
        <f>IF(D86="","",VLOOKUP(D86,団体登録内容!$A$1:$Y$1000,3,FALSE))</f>
        <v/>
      </c>
      <c r="D86" s="127" t="str">
        <f>IF(E86="","",VLOOKUP(E86,構成員入金済み!$A$1:$Y$1000,7,FALSE))</f>
        <v/>
      </c>
      <c r="E86" s="122"/>
      <c r="F86" s="93"/>
      <c r="G86" s="92"/>
      <c r="H86" s="128" t="str">
        <f>IF(E86="","",VLOOKUP(E86,構成員入金済み!$A$1:$Y$1000,3,FALSE))</f>
        <v/>
      </c>
      <c r="I86" s="123"/>
      <c r="J86" s="128" t="str">
        <f>IF(E86="","",VLOOKUP(E86,構成員入金済み!$A$1:$Y$1000,4,FALSE))</f>
        <v/>
      </c>
      <c r="K86" s="125"/>
      <c r="L86" s="128" t="str">
        <f>IF(E86="","",VLOOKUP(E86,構成員入金済み!$A$1:$Y$1000,18,FALSE))</f>
        <v/>
      </c>
      <c r="M86" s="123" t="s">
        <v>3397</v>
      </c>
      <c r="N86" s="130" t="s">
        <v>3397</v>
      </c>
      <c r="O86" s="317"/>
      <c r="P86" s="317"/>
      <c r="R86" s="91" t="e">
        <f>IF(ISNA(VLOOKUP(E86,#REF!,10,FALSE)),"",VLOOKUP(E86,#REF!,6,FALSE))</f>
        <v>#REF!</v>
      </c>
      <c r="S86" s="90" t="e">
        <f>IF(ISNA(VLOOKUP(E86,#REF!,16,FALSE)),"",VLOOKUP(E86,#REF!,16,FALSE))</f>
        <v>#REF!</v>
      </c>
      <c r="T86" s="89" t="e">
        <f>IF(ISNA(VLOOKUP(E86,#REF!,5,FALSE)),"",VLOOKUP(E86,#REF!,5,FALSE))</f>
        <v>#REF!</v>
      </c>
      <c r="W86" s="88">
        <f>[3]構成員入金済み!$E$10</f>
        <v>40542</v>
      </c>
      <c r="X86" s="88" t="e">
        <f>IF(ISNA(VLOOKUP(E86,#REF!,7,FALSE)),"",VLOOKUP(E86,#REF!,7,FALSE))</f>
        <v>#REF!</v>
      </c>
      <c r="Y86" s="117" t="e">
        <f t="shared" si="3"/>
        <v>#REF!</v>
      </c>
      <c r="Z86" s="117"/>
      <c r="AC86" s="87"/>
    </row>
    <row r="87" spans="1:29" s="116" customFormat="1" hidden="1" x14ac:dyDescent="0.15">
      <c r="A87" s="289"/>
      <c r="B87" s="126">
        <v>574</v>
      </c>
      <c r="C87" s="553"/>
      <c r="D87" s="127" t="str">
        <f>IF(E87="","",VLOOKUP(E87,構成員入金済み!$A$1:$Y$1000,7,FALSE))</f>
        <v/>
      </c>
      <c r="E87" s="122"/>
      <c r="F87" s="93"/>
      <c r="G87" s="92"/>
      <c r="H87" s="128" t="str">
        <f>IF(E87="","",VLOOKUP(E87,構成員入金済み!$A$1:$Y$1000,3,FALSE))</f>
        <v/>
      </c>
      <c r="I87" s="123"/>
      <c r="J87" s="128" t="str">
        <f>IF(E87="","",VLOOKUP(E87,構成員入金済み!$A$1:$Y$1000,4,FALSE))</f>
        <v/>
      </c>
      <c r="K87" s="125"/>
      <c r="L87" s="128" t="str">
        <f>IF(E87="","",VLOOKUP(E87,構成員入金済み!$A$1:$Y$1000,18,FALSE))</f>
        <v/>
      </c>
      <c r="M87" s="123" t="s">
        <v>3397</v>
      </c>
      <c r="N87" s="130" t="s">
        <v>3397</v>
      </c>
      <c r="O87" s="317"/>
      <c r="P87" s="317"/>
      <c r="R87" s="91" t="e">
        <f>IF(ISNA(VLOOKUP(E87,#REF!,10,FALSE)),"",VLOOKUP(E87,#REF!,6,FALSE))</f>
        <v>#REF!</v>
      </c>
      <c r="S87" s="90" t="e">
        <f>IF(ISNA(VLOOKUP(E87,#REF!,16,FALSE)),"",VLOOKUP(E87,#REF!,16,FALSE))</f>
        <v>#REF!</v>
      </c>
      <c r="T87" s="89" t="e">
        <f>IF(ISNA(VLOOKUP(E87,#REF!,5,FALSE)),"",VLOOKUP(E87,#REF!,5,FALSE))</f>
        <v>#REF!</v>
      </c>
      <c r="W87" s="88">
        <f>[3]構成員入金済み!$E$10</f>
        <v>40542</v>
      </c>
      <c r="X87" s="88" t="e">
        <f>IF(ISNA(VLOOKUP(E87,#REF!,7,FALSE)),"",VLOOKUP(E87,#REF!,7,FALSE))</f>
        <v>#REF!</v>
      </c>
      <c r="Y87" s="117" t="e">
        <f t="shared" si="3"/>
        <v>#REF!</v>
      </c>
      <c r="Z87" s="117"/>
      <c r="AC87" s="87"/>
    </row>
    <row r="88" spans="1:29" s="116" customFormat="1" hidden="1" x14ac:dyDescent="0.15">
      <c r="A88" s="289"/>
      <c r="B88" s="126">
        <v>575</v>
      </c>
      <c r="C88" s="553"/>
      <c r="D88" s="127" t="str">
        <f>IF(E88="","",VLOOKUP(E88,構成員入金済み!$A$1:$Y$1000,7,FALSE))</f>
        <v/>
      </c>
      <c r="E88" s="122"/>
      <c r="F88" s="93"/>
      <c r="G88" s="92"/>
      <c r="H88" s="128" t="str">
        <f>IF(E88="","",VLOOKUP(E88,構成員入金済み!$A$1:$Y$1000,3,FALSE))</f>
        <v/>
      </c>
      <c r="I88" s="123"/>
      <c r="J88" s="128" t="str">
        <f>IF(E88="","",VLOOKUP(E88,構成員入金済み!$A$1:$Y$1000,4,FALSE))</f>
        <v/>
      </c>
      <c r="K88" s="125"/>
      <c r="L88" s="128" t="str">
        <f>IF(E88="","",VLOOKUP(E88,構成員入金済み!$A$1:$Y$1000,18,FALSE))</f>
        <v/>
      </c>
      <c r="M88" s="123" t="s">
        <v>3397</v>
      </c>
      <c r="N88" s="130" t="s">
        <v>3397</v>
      </c>
      <c r="O88" s="317"/>
      <c r="P88" s="317"/>
      <c r="R88" s="91" t="e">
        <f>IF(ISNA(VLOOKUP(E88,#REF!,10,FALSE)),"",VLOOKUP(E88,#REF!,6,FALSE))</f>
        <v>#REF!</v>
      </c>
      <c r="S88" s="90" t="e">
        <f>IF(ISNA(VLOOKUP(E88,#REF!,16,FALSE)),"",VLOOKUP(E88,#REF!,16,FALSE))</f>
        <v>#REF!</v>
      </c>
      <c r="T88" s="89" t="e">
        <f>IF(ISNA(VLOOKUP(E88,#REF!,5,FALSE)),"",VLOOKUP(E88,#REF!,5,FALSE))</f>
        <v>#REF!</v>
      </c>
      <c r="W88" s="88">
        <f>[3]構成員入金済み!$E$10</f>
        <v>40542</v>
      </c>
      <c r="X88" s="88" t="e">
        <f>IF(ISNA(VLOOKUP(E88,#REF!,7,FALSE)),"",VLOOKUP(E88,#REF!,7,FALSE))</f>
        <v>#REF!</v>
      </c>
      <c r="Y88" s="117" t="e">
        <f t="shared" si="3"/>
        <v>#REF!</v>
      </c>
      <c r="Z88" s="117"/>
      <c r="AC88" s="87"/>
    </row>
    <row r="89" spans="1:29" s="116" customFormat="1" hidden="1" x14ac:dyDescent="0.15">
      <c r="A89" s="289"/>
      <c r="B89" s="126">
        <v>576</v>
      </c>
      <c r="C89" s="553"/>
      <c r="D89" s="127" t="str">
        <f>IF(E89="","",VLOOKUP(E89,構成員入金済み!$A$1:$Y$1000,7,FALSE))</f>
        <v/>
      </c>
      <c r="E89" s="122"/>
      <c r="F89" s="93"/>
      <c r="G89" s="92"/>
      <c r="H89" s="128" t="str">
        <f>IF(E89="","",VLOOKUP(E89,構成員入金済み!$A$1:$Y$1000,3,FALSE))</f>
        <v/>
      </c>
      <c r="I89" s="123"/>
      <c r="J89" s="128" t="str">
        <f>IF(E89="","",VLOOKUP(E89,構成員入金済み!$A$1:$Y$1000,4,FALSE))</f>
        <v/>
      </c>
      <c r="K89" s="125"/>
      <c r="L89" s="128" t="str">
        <f>IF(E89="","",VLOOKUP(E89,構成員入金済み!$A$1:$Y$1000,18,FALSE))</f>
        <v/>
      </c>
      <c r="M89" s="123" t="s">
        <v>3397</v>
      </c>
      <c r="N89" s="130" t="s">
        <v>3397</v>
      </c>
      <c r="O89" s="317"/>
      <c r="P89" s="317"/>
      <c r="R89" s="91" t="e">
        <f>IF(ISNA(VLOOKUP(E89,#REF!,10,FALSE)),"",VLOOKUP(E89,#REF!,6,FALSE))</f>
        <v>#REF!</v>
      </c>
      <c r="S89" s="90" t="e">
        <f>IF(ISNA(VLOOKUP(E89,#REF!,16,FALSE)),"",VLOOKUP(E89,#REF!,16,FALSE))</f>
        <v>#REF!</v>
      </c>
      <c r="T89" s="89" t="e">
        <f>IF(ISNA(VLOOKUP(E89,#REF!,5,FALSE)),"",VLOOKUP(E89,#REF!,5,FALSE))</f>
        <v>#REF!</v>
      </c>
      <c r="W89" s="88">
        <f>[3]構成員入金済み!$E$10</f>
        <v>40542</v>
      </c>
      <c r="X89" s="88" t="e">
        <f>IF(ISNA(VLOOKUP(E89,#REF!,7,FALSE)),"",VLOOKUP(E89,#REF!,7,FALSE))</f>
        <v>#REF!</v>
      </c>
      <c r="Y89" s="117" t="e">
        <f t="shared" si="3"/>
        <v>#REF!</v>
      </c>
      <c r="Z89" s="117"/>
      <c r="AC89" s="87"/>
    </row>
    <row r="90" spans="1:29" s="116" customFormat="1" hidden="1" x14ac:dyDescent="0.15">
      <c r="A90" s="289"/>
      <c r="B90" s="126">
        <v>577</v>
      </c>
      <c r="C90" s="553"/>
      <c r="D90" s="127" t="str">
        <f>IF(E90="","",VLOOKUP(E90,構成員入金済み!$A$1:$Y$1000,7,FALSE))</f>
        <v/>
      </c>
      <c r="E90" s="122"/>
      <c r="F90" s="93"/>
      <c r="G90" s="92"/>
      <c r="H90" s="128" t="str">
        <f>IF(E90="","",VLOOKUP(E90,構成員入金済み!$A$1:$Y$1000,3,FALSE))</f>
        <v/>
      </c>
      <c r="I90" s="123"/>
      <c r="J90" s="128" t="str">
        <f>IF(E90="","",VLOOKUP(E90,構成員入金済み!$A$1:$Y$1000,4,FALSE))</f>
        <v/>
      </c>
      <c r="K90" s="125"/>
      <c r="L90" s="128" t="str">
        <f>IF(E90="","",VLOOKUP(E90,構成員入金済み!$A$1:$Y$1000,18,FALSE))</f>
        <v/>
      </c>
      <c r="M90" s="123" t="s">
        <v>3397</v>
      </c>
      <c r="N90" s="130" t="s">
        <v>3397</v>
      </c>
      <c r="O90" s="317"/>
      <c r="P90" s="317"/>
      <c r="R90" s="91" t="e">
        <f>IF(ISNA(VLOOKUP(E90,#REF!,10,FALSE)),"",VLOOKUP(E90,#REF!,6,FALSE))</f>
        <v>#REF!</v>
      </c>
      <c r="S90" s="90" t="e">
        <f>IF(ISNA(VLOOKUP(E90,#REF!,16,FALSE)),"",VLOOKUP(E90,#REF!,16,FALSE))</f>
        <v>#REF!</v>
      </c>
      <c r="T90" s="89" t="e">
        <f>IF(ISNA(VLOOKUP(E90,#REF!,5,FALSE)),"",VLOOKUP(E90,#REF!,5,FALSE))</f>
        <v>#REF!</v>
      </c>
      <c r="W90" s="88">
        <f>[3]構成員入金済み!$E$10</f>
        <v>40542</v>
      </c>
      <c r="X90" s="88" t="e">
        <f>IF(ISNA(VLOOKUP(E90,#REF!,7,FALSE)),"",VLOOKUP(E90,#REF!,7,FALSE))</f>
        <v>#REF!</v>
      </c>
      <c r="Y90" s="117" t="e">
        <f t="shared" si="3"/>
        <v>#REF!</v>
      </c>
      <c r="Z90" s="117"/>
      <c r="AC90" s="87"/>
    </row>
    <row r="91" spans="1:29" s="116" customFormat="1" hidden="1" x14ac:dyDescent="0.15">
      <c r="A91" s="289"/>
      <c r="B91" s="126">
        <v>578</v>
      </c>
      <c r="C91" s="553"/>
      <c r="D91" s="127" t="str">
        <f>IF(E91="","",VLOOKUP(E91,構成員入金済み!$A$1:$Y$1000,7,FALSE))</f>
        <v/>
      </c>
      <c r="E91" s="122"/>
      <c r="F91" s="93"/>
      <c r="G91" s="92"/>
      <c r="H91" s="128" t="str">
        <f>IF(E91="","",VLOOKUP(E91,構成員入金済み!$A$1:$Y$1000,3,FALSE))</f>
        <v/>
      </c>
      <c r="I91" s="123"/>
      <c r="J91" s="128" t="str">
        <f>IF(E91="","",VLOOKUP(E91,構成員入金済み!$A$1:$Y$1000,4,FALSE))</f>
        <v/>
      </c>
      <c r="K91" s="125"/>
      <c r="L91" s="128" t="str">
        <f>IF(E91="","",VLOOKUP(E91,構成員入金済み!$A$1:$Y$1000,18,FALSE))</f>
        <v/>
      </c>
      <c r="M91" s="123" t="s">
        <v>3397</v>
      </c>
      <c r="N91" s="130" t="s">
        <v>3397</v>
      </c>
      <c r="O91" s="317"/>
      <c r="P91" s="317"/>
      <c r="R91" s="91" t="e">
        <f>IF(ISNA(VLOOKUP(E91,#REF!,10,FALSE)),"",VLOOKUP(E91,#REF!,6,FALSE))</f>
        <v>#REF!</v>
      </c>
      <c r="S91" s="90" t="e">
        <f>IF(ISNA(VLOOKUP(E91,#REF!,16,FALSE)),"",VLOOKUP(E91,#REF!,16,FALSE))</f>
        <v>#REF!</v>
      </c>
      <c r="T91" s="89" t="e">
        <f>IF(ISNA(VLOOKUP(E91,#REF!,5,FALSE)),"",VLOOKUP(E91,#REF!,5,FALSE))</f>
        <v>#REF!</v>
      </c>
      <c r="W91" s="88">
        <f>[3]構成員入金済み!$E$10</f>
        <v>40542</v>
      </c>
      <c r="X91" s="88" t="e">
        <f>IF(ISNA(VLOOKUP(E91,#REF!,7,FALSE)),"",VLOOKUP(E91,#REF!,7,FALSE))</f>
        <v>#REF!</v>
      </c>
      <c r="Y91" s="117" t="e">
        <f t="shared" si="3"/>
        <v>#REF!</v>
      </c>
      <c r="Z91" s="117"/>
      <c r="AC91" s="87"/>
    </row>
    <row r="92" spans="1:29" s="116" customFormat="1" hidden="1" x14ac:dyDescent="0.15">
      <c r="A92" s="289"/>
      <c r="B92" s="126">
        <v>579</v>
      </c>
      <c r="C92" s="553"/>
      <c r="D92" s="127" t="str">
        <f>IF(E92="","",VLOOKUP(E92,構成員入金済み!$A$1:$Y$1000,7,FALSE))</f>
        <v/>
      </c>
      <c r="E92" s="122"/>
      <c r="F92" s="93"/>
      <c r="G92" s="92"/>
      <c r="H92" s="128" t="str">
        <f>IF(E92="","",VLOOKUP(E92,構成員入金済み!$A$1:$Y$1000,3,FALSE))</f>
        <v/>
      </c>
      <c r="I92" s="123"/>
      <c r="J92" s="128" t="str">
        <f>IF(E92="","",VLOOKUP(E92,構成員入金済み!$A$1:$Y$1000,4,FALSE))</f>
        <v/>
      </c>
      <c r="K92" s="125"/>
      <c r="L92" s="128" t="str">
        <f>IF(E92="","",VLOOKUP(E92,構成員入金済み!$A$1:$Y$1000,18,FALSE))</f>
        <v/>
      </c>
      <c r="M92" s="123" t="s">
        <v>3397</v>
      </c>
      <c r="N92" s="130" t="s">
        <v>3397</v>
      </c>
      <c r="O92" s="317"/>
      <c r="P92" s="317"/>
      <c r="R92" s="91" t="e">
        <f>IF(ISNA(VLOOKUP(E92,#REF!,10,FALSE)),"",VLOOKUP(E92,#REF!,6,FALSE))</f>
        <v>#REF!</v>
      </c>
      <c r="S92" s="90" t="e">
        <f>IF(ISNA(VLOOKUP(E92,#REF!,16,FALSE)),"",VLOOKUP(E92,#REF!,16,FALSE))</f>
        <v>#REF!</v>
      </c>
      <c r="T92" s="89" t="e">
        <f>IF(ISNA(VLOOKUP(E92,#REF!,5,FALSE)),"",VLOOKUP(E92,#REF!,5,FALSE))</f>
        <v>#REF!</v>
      </c>
      <c r="W92" s="88">
        <f>[3]構成員入金済み!$E$10</f>
        <v>40542</v>
      </c>
      <c r="X92" s="88" t="e">
        <f>IF(ISNA(VLOOKUP(E92,#REF!,7,FALSE)),"",VLOOKUP(E92,#REF!,7,FALSE))</f>
        <v>#REF!</v>
      </c>
      <c r="Y92" s="117" t="e">
        <f t="shared" si="3"/>
        <v>#REF!</v>
      </c>
      <c r="Z92" s="117"/>
      <c r="AC92" s="87"/>
    </row>
    <row r="93" spans="1:29" s="116" customFormat="1" hidden="1" x14ac:dyDescent="0.15">
      <c r="A93" s="289"/>
      <c r="B93" s="126">
        <v>580</v>
      </c>
      <c r="C93" s="554"/>
      <c r="D93" s="127" t="str">
        <f>IF(E93="","",VLOOKUP(E93,構成員入金済み!$A$1:$Y$1000,7,FALSE))</f>
        <v/>
      </c>
      <c r="E93" s="122"/>
      <c r="F93" s="93"/>
      <c r="G93" s="92"/>
      <c r="H93" s="128" t="str">
        <f>IF(E93="","",VLOOKUP(E93,構成員入金済み!$A$1:$Y$1000,3,FALSE))</f>
        <v/>
      </c>
      <c r="I93" s="123"/>
      <c r="J93" s="128" t="str">
        <f>IF(E93="","",VLOOKUP(E93,構成員入金済み!$A$1:$Y$1000,4,FALSE))</f>
        <v/>
      </c>
      <c r="K93" s="125"/>
      <c r="L93" s="128" t="str">
        <f>IF(E93="","",VLOOKUP(E93,構成員入金済み!$A$1:$Y$1000,18,FALSE))</f>
        <v/>
      </c>
      <c r="M93" s="123" t="s">
        <v>3397</v>
      </c>
      <c r="N93" s="130" t="s">
        <v>3397</v>
      </c>
      <c r="O93" s="317"/>
      <c r="P93" s="317"/>
      <c r="R93" s="91" t="e">
        <f>IF(ISNA(VLOOKUP(E93,#REF!,10,FALSE)),"",VLOOKUP(E93,#REF!,6,FALSE))</f>
        <v>#REF!</v>
      </c>
      <c r="S93" s="90" t="e">
        <f>IF(ISNA(VLOOKUP(E93,#REF!,16,FALSE)),"",VLOOKUP(E93,#REF!,16,FALSE))</f>
        <v>#REF!</v>
      </c>
      <c r="T93" s="89" t="e">
        <f>IF(ISNA(VLOOKUP(E93,#REF!,5,FALSE)),"",VLOOKUP(E93,#REF!,5,FALSE))</f>
        <v>#REF!</v>
      </c>
      <c r="W93" s="88">
        <f>[3]構成員入金済み!$E$10</f>
        <v>40542</v>
      </c>
      <c r="X93" s="88" t="e">
        <f>IF(ISNA(VLOOKUP(E93,#REF!,7,FALSE)),"",VLOOKUP(E93,#REF!,7,FALSE))</f>
        <v>#REF!</v>
      </c>
      <c r="Y93" s="117" t="e">
        <f t="shared" si="3"/>
        <v>#REF!</v>
      </c>
      <c r="Z93" s="117"/>
      <c r="AC93" s="87"/>
    </row>
    <row r="94" spans="1:29" s="116" customFormat="1" hidden="1" x14ac:dyDescent="0.15">
      <c r="A94" s="289"/>
      <c r="B94" s="126">
        <v>581</v>
      </c>
      <c r="C94" s="552" t="str">
        <f>IF(D94="","",VLOOKUP(D94,団体登録内容!$A$1:$Y$1000,3,FALSE))</f>
        <v/>
      </c>
      <c r="D94" s="127" t="str">
        <f>IF(E94="","",VLOOKUP(E94,構成員入金済み!$A$1:$Y$1000,7,FALSE))</f>
        <v/>
      </c>
      <c r="E94" s="122"/>
      <c r="F94" s="93"/>
      <c r="G94" s="92"/>
      <c r="H94" s="128" t="str">
        <f>IF(E94="","",VLOOKUP(E94,構成員入金済み!$A$1:$Y$1000,3,FALSE))</f>
        <v/>
      </c>
      <c r="I94" s="123"/>
      <c r="J94" s="128" t="str">
        <f>IF(E94="","",VLOOKUP(E94,構成員入金済み!$A$1:$Y$1000,4,FALSE))</f>
        <v/>
      </c>
      <c r="K94" s="125"/>
      <c r="L94" s="128" t="str">
        <f>IF(E94="","",VLOOKUP(E94,構成員入金済み!$A$1:$Y$1000,18,FALSE))</f>
        <v/>
      </c>
      <c r="M94" s="123" t="s">
        <v>3397</v>
      </c>
      <c r="N94" s="130" t="s">
        <v>3397</v>
      </c>
      <c r="O94" s="317"/>
      <c r="P94" s="317"/>
      <c r="R94" s="91" t="e">
        <f>IF(ISNA(VLOOKUP(E94,#REF!,10,FALSE)),"",VLOOKUP(E94,#REF!,6,FALSE))</f>
        <v>#REF!</v>
      </c>
      <c r="S94" s="90" t="e">
        <f>IF(ISNA(VLOOKUP(E94,#REF!,16,FALSE)),"",VLOOKUP(E94,#REF!,16,FALSE))</f>
        <v>#REF!</v>
      </c>
      <c r="T94" s="89" t="e">
        <f>IF(ISNA(VLOOKUP(E94,#REF!,5,FALSE)),"",VLOOKUP(E94,#REF!,5,FALSE))</f>
        <v>#REF!</v>
      </c>
      <c r="W94" s="88">
        <f>[3]構成員入金済み!$E$10</f>
        <v>40542</v>
      </c>
      <c r="X94" s="88" t="e">
        <f>IF(ISNA(VLOOKUP(E94,#REF!,7,FALSE)),"",VLOOKUP(E94,#REF!,7,FALSE))</f>
        <v>#REF!</v>
      </c>
      <c r="Y94" s="117" t="e">
        <f t="shared" si="3"/>
        <v>#REF!</v>
      </c>
      <c r="Z94" s="117"/>
      <c r="AC94" s="87"/>
    </row>
    <row r="95" spans="1:29" s="116" customFormat="1" hidden="1" x14ac:dyDescent="0.15">
      <c r="A95" s="289"/>
      <c r="B95" s="126">
        <v>582</v>
      </c>
      <c r="C95" s="553"/>
      <c r="D95" s="127" t="str">
        <f>IF(E95="","",VLOOKUP(E95,構成員入金済み!$A$1:$Y$1000,7,FALSE))</f>
        <v/>
      </c>
      <c r="E95" s="122"/>
      <c r="F95" s="93"/>
      <c r="G95" s="92"/>
      <c r="H95" s="128" t="str">
        <f>IF(E95="","",VLOOKUP(E95,構成員入金済み!$A$1:$Y$1000,3,FALSE))</f>
        <v/>
      </c>
      <c r="I95" s="123"/>
      <c r="J95" s="128" t="str">
        <f>IF(E95="","",VLOOKUP(E95,構成員入金済み!$A$1:$Y$1000,4,FALSE))</f>
        <v/>
      </c>
      <c r="K95" s="125"/>
      <c r="L95" s="128" t="str">
        <f>IF(E95="","",VLOOKUP(E95,構成員入金済み!$A$1:$Y$1000,18,FALSE))</f>
        <v/>
      </c>
      <c r="M95" s="123" t="s">
        <v>3397</v>
      </c>
      <c r="N95" s="130" t="s">
        <v>3397</v>
      </c>
      <c r="O95" s="317"/>
      <c r="P95" s="317"/>
      <c r="R95" s="91" t="e">
        <f>IF(ISNA(VLOOKUP(E95,#REF!,10,FALSE)),"",VLOOKUP(E95,#REF!,6,FALSE))</f>
        <v>#REF!</v>
      </c>
      <c r="S95" s="90" t="e">
        <f>IF(ISNA(VLOOKUP(E95,#REF!,16,FALSE)),"",VLOOKUP(E95,#REF!,16,FALSE))</f>
        <v>#REF!</v>
      </c>
      <c r="T95" s="89" t="e">
        <f>IF(ISNA(VLOOKUP(E95,#REF!,5,FALSE)),"",VLOOKUP(E95,#REF!,5,FALSE))</f>
        <v>#REF!</v>
      </c>
      <c r="W95" s="88">
        <f>[3]構成員入金済み!$E$10</f>
        <v>40542</v>
      </c>
      <c r="X95" s="88" t="e">
        <f>IF(ISNA(VLOOKUP(E95,#REF!,7,FALSE)),"",VLOOKUP(E95,#REF!,7,FALSE))</f>
        <v>#REF!</v>
      </c>
      <c r="Y95" s="117" t="e">
        <f t="shared" si="3"/>
        <v>#REF!</v>
      </c>
      <c r="Z95" s="117"/>
      <c r="AC95" s="87"/>
    </row>
    <row r="96" spans="1:29" s="116" customFormat="1" hidden="1" x14ac:dyDescent="0.15">
      <c r="A96" s="289"/>
      <c r="B96" s="126">
        <v>583</v>
      </c>
      <c r="C96" s="553"/>
      <c r="D96" s="127" t="str">
        <f>IF(E96="","",VLOOKUP(E96,構成員入金済み!$A$1:$Y$1000,7,FALSE))</f>
        <v/>
      </c>
      <c r="E96" s="122"/>
      <c r="F96" s="93"/>
      <c r="G96" s="92"/>
      <c r="H96" s="128" t="str">
        <f>IF(E96="","",VLOOKUP(E96,構成員入金済み!$A$1:$Y$1000,3,FALSE))</f>
        <v/>
      </c>
      <c r="I96" s="123"/>
      <c r="J96" s="128" t="str">
        <f>IF(E96="","",VLOOKUP(E96,構成員入金済み!$A$1:$Y$1000,4,FALSE))</f>
        <v/>
      </c>
      <c r="K96" s="125"/>
      <c r="L96" s="128" t="str">
        <f>IF(E96="","",VLOOKUP(E96,構成員入金済み!$A$1:$Y$1000,18,FALSE))</f>
        <v/>
      </c>
      <c r="M96" s="123" t="s">
        <v>3397</v>
      </c>
      <c r="N96" s="130" t="s">
        <v>3397</v>
      </c>
      <c r="O96" s="317"/>
      <c r="P96" s="317"/>
      <c r="R96" s="91" t="e">
        <f>IF(ISNA(VLOOKUP(E96,#REF!,10,FALSE)),"",VLOOKUP(E96,#REF!,6,FALSE))</f>
        <v>#REF!</v>
      </c>
      <c r="S96" s="90" t="e">
        <f>IF(ISNA(VLOOKUP(E96,#REF!,16,FALSE)),"",VLOOKUP(E96,#REF!,16,FALSE))</f>
        <v>#REF!</v>
      </c>
      <c r="T96" s="89" t="e">
        <f>IF(ISNA(VLOOKUP(E96,#REF!,5,FALSE)),"",VLOOKUP(E96,#REF!,5,FALSE))</f>
        <v>#REF!</v>
      </c>
      <c r="W96" s="88">
        <f>[3]構成員入金済み!$E$10</f>
        <v>40542</v>
      </c>
      <c r="X96" s="88" t="e">
        <f>IF(ISNA(VLOOKUP(E96,#REF!,7,FALSE)),"",VLOOKUP(E96,#REF!,7,FALSE))</f>
        <v>#REF!</v>
      </c>
      <c r="Y96" s="117" t="e">
        <f t="shared" si="3"/>
        <v>#REF!</v>
      </c>
      <c r="Z96" s="117"/>
      <c r="AC96" s="87"/>
    </row>
    <row r="97" spans="1:29" s="116" customFormat="1" hidden="1" x14ac:dyDescent="0.15">
      <c r="A97" s="289"/>
      <c r="B97" s="126">
        <v>584</v>
      </c>
      <c r="C97" s="553"/>
      <c r="D97" s="127" t="str">
        <f>IF(E97="","",VLOOKUP(E97,構成員入金済み!$A$1:$Y$1000,7,FALSE))</f>
        <v/>
      </c>
      <c r="E97" s="122"/>
      <c r="F97" s="93"/>
      <c r="G97" s="92"/>
      <c r="H97" s="128" t="str">
        <f>IF(E97="","",VLOOKUP(E97,構成員入金済み!$A$1:$Y$1000,3,FALSE))</f>
        <v/>
      </c>
      <c r="I97" s="123"/>
      <c r="J97" s="128" t="str">
        <f>IF(E97="","",VLOOKUP(E97,構成員入金済み!$A$1:$Y$1000,4,FALSE))</f>
        <v/>
      </c>
      <c r="K97" s="125"/>
      <c r="L97" s="128" t="str">
        <f>IF(E97="","",VLOOKUP(E97,構成員入金済み!$A$1:$Y$1000,18,FALSE))</f>
        <v/>
      </c>
      <c r="M97" s="123" t="s">
        <v>3397</v>
      </c>
      <c r="N97" s="130" t="s">
        <v>3397</v>
      </c>
      <c r="O97" s="317"/>
      <c r="P97" s="317"/>
      <c r="R97" s="91" t="e">
        <f>IF(ISNA(VLOOKUP(E97,#REF!,10,FALSE)),"",VLOOKUP(E97,#REF!,6,FALSE))</f>
        <v>#REF!</v>
      </c>
      <c r="S97" s="90" t="e">
        <f>IF(ISNA(VLOOKUP(E97,#REF!,16,FALSE)),"",VLOOKUP(E97,#REF!,16,FALSE))</f>
        <v>#REF!</v>
      </c>
      <c r="T97" s="89" t="e">
        <f>IF(ISNA(VLOOKUP(E97,#REF!,5,FALSE)),"",VLOOKUP(E97,#REF!,5,FALSE))</f>
        <v>#REF!</v>
      </c>
      <c r="W97" s="88">
        <f>[3]構成員入金済み!$E$10</f>
        <v>40542</v>
      </c>
      <c r="X97" s="88" t="e">
        <f>IF(ISNA(VLOOKUP(E97,#REF!,7,FALSE)),"",VLOOKUP(E97,#REF!,7,FALSE))</f>
        <v>#REF!</v>
      </c>
      <c r="Y97" s="117" t="e">
        <f t="shared" si="3"/>
        <v>#REF!</v>
      </c>
      <c r="Z97" s="117"/>
      <c r="AC97" s="87"/>
    </row>
    <row r="98" spans="1:29" s="116" customFormat="1" hidden="1" x14ac:dyDescent="0.15">
      <c r="A98" s="289"/>
      <c r="B98" s="126">
        <v>585</v>
      </c>
      <c r="C98" s="553"/>
      <c r="D98" s="127" t="str">
        <f>IF(E98="","",VLOOKUP(E98,構成員入金済み!$A$1:$Y$1000,7,FALSE))</f>
        <v/>
      </c>
      <c r="E98" s="122"/>
      <c r="F98" s="93"/>
      <c r="G98" s="92"/>
      <c r="H98" s="128" t="str">
        <f>IF(E98="","",VLOOKUP(E98,構成員入金済み!$A$1:$Y$1000,3,FALSE))</f>
        <v/>
      </c>
      <c r="I98" s="123"/>
      <c r="J98" s="128" t="str">
        <f>IF(E98="","",VLOOKUP(E98,構成員入金済み!$A$1:$Y$1000,4,FALSE))</f>
        <v/>
      </c>
      <c r="K98" s="125"/>
      <c r="L98" s="128" t="str">
        <f>IF(E98="","",VLOOKUP(E98,構成員入金済み!$A$1:$Y$1000,18,FALSE))</f>
        <v/>
      </c>
      <c r="M98" s="123" t="s">
        <v>3397</v>
      </c>
      <c r="N98" s="130" t="s">
        <v>3397</v>
      </c>
      <c r="O98" s="317"/>
      <c r="P98" s="317"/>
      <c r="R98" s="91" t="e">
        <f>IF(ISNA(VLOOKUP(E98,#REF!,10,FALSE)),"",VLOOKUP(E98,#REF!,6,FALSE))</f>
        <v>#REF!</v>
      </c>
      <c r="S98" s="90" t="e">
        <f>IF(ISNA(VLOOKUP(E98,#REF!,16,FALSE)),"",VLOOKUP(E98,#REF!,16,FALSE))</f>
        <v>#REF!</v>
      </c>
      <c r="T98" s="89" t="e">
        <f>IF(ISNA(VLOOKUP(E98,#REF!,5,FALSE)),"",VLOOKUP(E98,#REF!,5,FALSE))</f>
        <v>#REF!</v>
      </c>
      <c r="W98" s="88">
        <f>[3]構成員入金済み!$E$10</f>
        <v>40542</v>
      </c>
      <c r="X98" s="88" t="e">
        <f>IF(ISNA(VLOOKUP(E98,#REF!,7,FALSE)),"",VLOOKUP(E98,#REF!,7,FALSE))</f>
        <v>#REF!</v>
      </c>
      <c r="Y98" s="117" t="e">
        <f t="shared" si="3"/>
        <v>#REF!</v>
      </c>
      <c r="Z98" s="117"/>
      <c r="AC98" s="87"/>
    </row>
    <row r="99" spans="1:29" s="116" customFormat="1" hidden="1" x14ac:dyDescent="0.15">
      <c r="A99" s="289"/>
      <c r="B99" s="126">
        <v>586</v>
      </c>
      <c r="C99" s="553"/>
      <c r="D99" s="127" t="str">
        <f>IF(E99="","",VLOOKUP(E99,構成員入金済み!$A$1:$Y$1000,7,FALSE))</f>
        <v/>
      </c>
      <c r="E99" s="122"/>
      <c r="F99" s="93"/>
      <c r="G99" s="92"/>
      <c r="H99" s="128" t="str">
        <f>IF(E99="","",VLOOKUP(E99,構成員入金済み!$A$1:$Y$1000,3,FALSE))</f>
        <v/>
      </c>
      <c r="I99" s="123"/>
      <c r="J99" s="128" t="str">
        <f>IF(E99="","",VLOOKUP(E99,構成員入金済み!$A$1:$Y$1000,4,FALSE))</f>
        <v/>
      </c>
      <c r="K99" s="125"/>
      <c r="L99" s="128" t="str">
        <f>IF(E99="","",VLOOKUP(E99,構成員入金済み!$A$1:$Y$1000,18,FALSE))</f>
        <v/>
      </c>
      <c r="M99" s="123" t="s">
        <v>3397</v>
      </c>
      <c r="N99" s="130" t="s">
        <v>3397</v>
      </c>
      <c r="O99" s="317"/>
      <c r="P99" s="317"/>
      <c r="R99" s="91" t="e">
        <f>IF(ISNA(VLOOKUP(E99,#REF!,10,FALSE)),"",VLOOKUP(E99,#REF!,6,FALSE))</f>
        <v>#REF!</v>
      </c>
      <c r="S99" s="90" t="e">
        <f>IF(ISNA(VLOOKUP(E99,#REF!,16,FALSE)),"",VLOOKUP(E99,#REF!,16,FALSE))</f>
        <v>#REF!</v>
      </c>
      <c r="T99" s="89" t="e">
        <f>IF(ISNA(VLOOKUP(E99,#REF!,5,FALSE)),"",VLOOKUP(E99,#REF!,5,FALSE))</f>
        <v>#REF!</v>
      </c>
      <c r="W99" s="88">
        <f>[3]構成員入金済み!$E$10</f>
        <v>40542</v>
      </c>
      <c r="X99" s="88" t="e">
        <f>IF(ISNA(VLOOKUP(E99,#REF!,7,FALSE)),"",VLOOKUP(E99,#REF!,7,FALSE))</f>
        <v>#REF!</v>
      </c>
      <c r="Y99" s="117" t="e">
        <f t="shared" si="3"/>
        <v>#REF!</v>
      </c>
      <c r="Z99" s="117"/>
      <c r="AC99" s="87"/>
    </row>
    <row r="100" spans="1:29" s="116" customFormat="1" hidden="1" x14ac:dyDescent="0.15">
      <c r="A100" s="289"/>
      <c r="B100" s="126">
        <v>587</v>
      </c>
      <c r="C100" s="553"/>
      <c r="D100" s="127" t="str">
        <f>IF(E100="","",VLOOKUP(E100,構成員入金済み!$A$1:$Y$1000,7,FALSE))</f>
        <v/>
      </c>
      <c r="E100" s="122"/>
      <c r="F100" s="93"/>
      <c r="G100" s="92"/>
      <c r="H100" s="128" t="str">
        <f>IF(E100="","",VLOOKUP(E100,構成員入金済み!$A$1:$Y$1000,3,FALSE))</f>
        <v/>
      </c>
      <c r="I100" s="123"/>
      <c r="J100" s="128" t="str">
        <f>IF(E100="","",VLOOKUP(E100,構成員入金済み!$A$1:$Y$1000,4,FALSE))</f>
        <v/>
      </c>
      <c r="K100" s="125"/>
      <c r="L100" s="128" t="str">
        <f>IF(E100="","",VLOOKUP(E100,構成員入金済み!$A$1:$Y$1000,18,FALSE))</f>
        <v/>
      </c>
      <c r="M100" s="123" t="s">
        <v>3397</v>
      </c>
      <c r="N100" s="130" t="s">
        <v>3397</v>
      </c>
      <c r="O100" s="317"/>
      <c r="P100" s="317"/>
      <c r="R100" s="91" t="e">
        <f>IF(ISNA(VLOOKUP(E100,#REF!,10,FALSE)),"",VLOOKUP(E100,#REF!,6,FALSE))</f>
        <v>#REF!</v>
      </c>
      <c r="S100" s="90" t="e">
        <f>IF(ISNA(VLOOKUP(E100,#REF!,16,FALSE)),"",VLOOKUP(E100,#REF!,16,FALSE))</f>
        <v>#REF!</v>
      </c>
      <c r="T100" s="89" t="e">
        <f>IF(ISNA(VLOOKUP(E100,#REF!,5,FALSE)),"",VLOOKUP(E100,#REF!,5,FALSE))</f>
        <v>#REF!</v>
      </c>
      <c r="W100" s="88">
        <f>[3]構成員入金済み!$E$10</f>
        <v>40542</v>
      </c>
      <c r="X100" s="88" t="e">
        <f>IF(ISNA(VLOOKUP(E100,#REF!,7,FALSE)),"",VLOOKUP(E100,#REF!,7,FALSE))</f>
        <v>#REF!</v>
      </c>
      <c r="Y100" s="117" t="e">
        <f t="shared" si="3"/>
        <v>#REF!</v>
      </c>
      <c r="Z100" s="117"/>
      <c r="AC100" s="87"/>
    </row>
    <row r="101" spans="1:29" s="116" customFormat="1" hidden="1" x14ac:dyDescent="0.15">
      <c r="A101" s="289"/>
      <c r="B101" s="126">
        <v>588</v>
      </c>
      <c r="C101" s="554"/>
      <c r="D101" s="127" t="str">
        <f>IF(E101="","",VLOOKUP(E101,構成員入金済み!$A$1:$Y$1000,7,FALSE))</f>
        <v/>
      </c>
      <c r="E101" s="122"/>
      <c r="F101" s="93"/>
      <c r="G101" s="92"/>
      <c r="H101" s="128" t="str">
        <f>IF(E101="","",VLOOKUP(E101,構成員入金済み!$A$1:$Y$1000,3,FALSE))</f>
        <v/>
      </c>
      <c r="I101" s="123"/>
      <c r="J101" s="128" t="str">
        <f>IF(E101="","",VLOOKUP(E101,構成員入金済み!$A$1:$Y$1000,4,FALSE))</f>
        <v/>
      </c>
      <c r="K101" s="125"/>
      <c r="L101" s="128" t="str">
        <f>IF(E101="","",VLOOKUP(E101,構成員入金済み!$A$1:$Y$1000,18,FALSE))</f>
        <v/>
      </c>
      <c r="M101" s="123" t="s">
        <v>3397</v>
      </c>
      <c r="N101" s="130" t="s">
        <v>3397</v>
      </c>
      <c r="O101" s="317"/>
      <c r="P101" s="317"/>
      <c r="R101" s="91" t="e">
        <f>IF(ISNA(VLOOKUP(E101,#REF!,10,FALSE)),"",VLOOKUP(E101,#REF!,6,FALSE))</f>
        <v>#REF!</v>
      </c>
      <c r="S101" s="90" t="e">
        <f>IF(ISNA(VLOOKUP(E101,#REF!,16,FALSE)),"",VLOOKUP(E101,#REF!,16,FALSE))</f>
        <v>#REF!</v>
      </c>
      <c r="T101" s="89" t="e">
        <f>IF(ISNA(VLOOKUP(E101,#REF!,5,FALSE)),"",VLOOKUP(E101,#REF!,5,FALSE))</f>
        <v>#REF!</v>
      </c>
      <c r="W101" s="88">
        <f>[3]構成員入金済み!$E$10</f>
        <v>40542</v>
      </c>
      <c r="X101" s="88" t="e">
        <f>IF(ISNA(VLOOKUP(E101,#REF!,7,FALSE)),"",VLOOKUP(E101,#REF!,7,FALSE))</f>
        <v>#REF!</v>
      </c>
      <c r="Y101" s="117" t="e">
        <f t="shared" si="3"/>
        <v>#REF!</v>
      </c>
      <c r="Z101" s="117"/>
      <c r="AC101" s="87"/>
    </row>
    <row r="102" spans="1:29" s="116" customFormat="1" hidden="1" x14ac:dyDescent="0.15">
      <c r="A102" s="289"/>
      <c r="B102" s="126">
        <v>589</v>
      </c>
      <c r="C102" s="552" t="str">
        <f>IF(D102="","",VLOOKUP(D102,団体登録内容!$A$1:$Y$1000,3,FALSE))</f>
        <v/>
      </c>
      <c r="D102" s="127" t="str">
        <f>IF(E102="","",VLOOKUP(E102,構成員入金済み!$A$1:$Y$1000,7,FALSE))</f>
        <v/>
      </c>
      <c r="E102" s="122"/>
      <c r="F102" s="93"/>
      <c r="G102" s="92"/>
      <c r="H102" s="128" t="str">
        <f>IF(E102="","",VLOOKUP(E102,構成員入金済み!$A$1:$Y$1000,3,FALSE))</f>
        <v/>
      </c>
      <c r="I102" s="123"/>
      <c r="J102" s="128" t="str">
        <f>IF(E102="","",VLOOKUP(E102,構成員入金済み!$A$1:$Y$1000,4,FALSE))</f>
        <v/>
      </c>
      <c r="K102" s="125"/>
      <c r="L102" s="128" t="str">
        <f>IF(E102="","",VLOOKUP(E102,構成員入金済み!$A$1:$Y$1000,18,FALSE))</f>
        <v/>
      </c>
      <c r="M102" s="123" t="s">
        <v>3397</v>
      </c>
      <c r="N102" s="130" t="s">
        <v>3397</v>
      </c>
      <c r="O102" s="317"/>
      <c r="P102" s="317"/>
      <c r="R102" s="91" t="e">
        <f>IF(ISNA(VLOOKUP(E102,#REF!,10,FALSE)),"",VLOOKUP(E102,#REF!,6,FALSE))</f>
        <v>#REF!</v>
      </c>
      <c r="S102" s="90" t="e">
        <f>IF(ISNA(VLOOKUP(E102,#REF!,16,FALSE)),"",VLOOKUP(E102,#REF!,16,FALSE))</f>
        <v>#REF!</v>
      </c>
      <c r="T102" s="89" t="e">
        <f>IF(ISNA(VLOOKUP(E102,#REF!,5,FALSE)),"",VLOOKUP(E102,#REF!,5,FALSE))</f>
        <v>#REF!</v>
      </c>
      <c r="W102" s="88">
        <f>[3]構成員入金済み!$E$10</f>
        <v>40542</v>
      </c>
      <c r="X102" s="88" t="e">
        <f>IF(ISNA(VLOOKUP(E102,#REF!,7,FALSE)),"",VLOOKUP(E102,#REF!,7,FALSE))</f>
        <v>#REF!</v>
      </c>
      <c r="Y102" s="117" t="e">
        <f t="shared" si="3"/>
        <v>#REF!</v>
      </c>
      <c r="Z102" s="117"/>
      <c r="AC102" s="87"/>
    </row>
    <row r="103" spans="1:29" s="116" customFormat="1" hidden="1" x14ac:dyDescent="0.15">
      <c r="A103" s="289"/>
      <c r="B103" s="126">
        <v>590</v>
      </c>
      <c r="C103" s="553"/>
      <c r="D103" s="127" t="str">
        <f>IF(E103="","",VLOOKUP(E103,構成員入金済み!$A$1:$Y$1000,7,FALSE))</f>
        <v/>
      </c>
      <c r="E103" s="122"/>
      <c r="F103" s="93"/>
      <c r="G103" s="92"/>
      <c r="H103" s="128" t="str">
        <f>IF(E103="","",VLOOKUP(E103,構成員入金済み!$A$1:$Y$1000,3,FALSE))</f>
        <v/>
      </c>
      <c r="I103" s="123"/>
      <c r="J103" s="128" t="str">
        <f>IF(E103="","",VLOOKUP(E103,構成員入金済み!$A$1:$Y$1000,4,FALSE))</f>
        <v/>
      </c>
      <c r="K103" s="125"/>
      <c r="L103" s="128" t="str">
        <f>IF(E103="","",VLOOKUP(E103,構成員入金済み!$A$1:$Y$1000,18,FALSE))</f>
        <v/>
      </c>
      <c r="M103" s="123" t="s">
        <v>3397</v>
      </c>
      <c r="N103" s="130" t="s">
        <v>3397</v>
      </c>
      <c r="O103" s="317"/>
      <c r="P103" s="317"/>
      <c r="R103" s="91" t="e">
        <f>IF(ISNA(VLOOKUP(E103,#REF!,10,FALSE)),"",VLOOKUP(E103,#REF!,6,FALSE))</f>
        <v>#REF!</v>
      </c>
      <c r="S103" s="90" t="e">
        <f>IF(ISNA(VLOOKUP(E103,#REF!,16,FALSE)),"",VLOOKUP(E103,#REF!,16,FALSE))</f>
        <v>#REF!</v>
      </c>
      <c r="T103" s="89" t="e">
        <f>IF(ISNA(VLOOKUP(E103,#REF!,5,FALSE)),"",VLOOKUP(E103,#REF!,5,FALSE))</f>
        <v>#REF!</v>
      </c>
      <c r="W103" s="88">
        <f>[3]構成員入金済み!$E$10</f>
        <v>40542</v>
      </c>
      <c r="X103" s="88" t="e">
        <f>IF(ISNA(VLOOKUP(E103,#REF!,7,FALSE)),"",VLOOKUP(E103,#REF!,7,FALSE))</f>
        <v>#REF!</v>
      </c>
      <c r="Y103" s="117" t="e">
        <f t="shared" si="3"/>
        <v>#REF!</v>
      </c>
      <c r="Z103" s="117"/>
      <c r="AC103" s="87"/>
    </row>
    <row r="104" spans="1:29" s="116" customFormat="1" hidden="1" x14ac:dyDescent="0.15">
      <c r="A104" s="289"/>
      <c r="B104" s="126">
        <v>591</v>
      </c>
      <c r="C104" s="553"/>
      <c r="D104" s="127" t="str">
        <f>IF(E104="","",VLOOKUP(E104,構成員入金済み!$A$1:$Y$1000,7,FALSE))</f>
        <v/>
      </c>
      <c r="E104" s="122"/>
      <c r="F104" s="93"/>
      <c r="G104" s="92"/>
      <c r="H104" s="128" t="str">
        <f>IF(E104="","",VLOOKUP(E104,構成員入金済み!$A$1:$Y$1000,3,FALSE))</f>
        <v/>
      </c>
      <c r="I104" s="123"/>
      <c r="J104" s="128" t="str">
        <f>IF(E104="","",VLOOKUP(E104,構成員入金済み!$A$1:$Y$1000,4,FALSE))</f>
        <v/>
      </c>
      <c r="K104" s="125"/>
      <c r="L104" s="128" t="str">
        <f>IF(E104="","",VLOOKUP(E104,構成員入金済み!$A$1:$Y$1000,18,FALSE))</f>
        <v/>
      </c>
      <c r="M104" s="123" t="s">
        <v>3397</v>
      </c>
      <c r="N104" s="130" t="s">
        <v>3397</v>
      </c>
      <c r="O104" s="317"/>
      <c r="P104" s="317"/>
      <c r="R104" s="91" t="e">
        <f>IF(ISNA(VLOOKUP(E104,#REF!,10,FALSE)),"",VLOOKUP(E104,#REF!,6,FALSE))</f>
        <v>#REF!</v>
      </c>
      <c r="S104" s="90" t="e">
        <f>IF(ISNA(VLOOKUP(E104,#REF!,16,FALSE)),"",VLOOKUP(E104,#REF!,16,FALSE))</f>
        <v>#REF!</v>
      </c>
      <c r="T104" s="89" t="e">
        <f>IF(ISNA(VLOOKUP(E104,#REF!,5,FALSE)),"",VLOOKUP(E104,#REF!,5,FALSE))</f>
        <v>#REF!</v>
      </c>
      <c r="W104" s="88">
        <f>[3]構成員入金済み!$E$10</f>
        <v>40542</v>
      </c>
      <c r="X104" s="88" t="e">
        <f>IF(ISNA(VLOOKUP(E104,#REF!,7,FALSE)),"",VLOOKUP(E104,#REF!,7,FALSE))</f>
        <v>#REF!</v>
      </c>
      <c r="Y104" s="117" t="e">
        <f t="shared" si="3"/>
        <v>#REF!</v>
      </c>
      <c r="Z104" s="117"/>
      <c r="AC104" s="87"/>
    </row>
    <row r="105" spans="1:29" s="116" customFormat="1" hidden="1" x14ac:dyDescent="0.15">
      <c r="A105" s="289"/>
      <c r="B105" s="126">
        <v>592</v>
      </c>
      <c r="C105" s="553"/>
      <c r="D105" s="127" t="str">
        <f>IF(E105="","",VLOOKUP(E105,構成員入金済み!$A$1:$Y$1000,7,FALSE))</f>
        <v/>
      </c>
      <c r="E105" s="122"/>
      <c r="F105" s="93"/>
      <c r="G105" s="92"/>
      <c r="H105" s="128" t="str">
        <f>IF(E105="","",VLOOKUP(E105,構成員入金済み!$A$1:$Y$1000,3,FALSE))</f>
        <v/>
      </c>
      <c r="I105" s="123"/>
      <c r="J105" s="128" t="str">
        <f>IF(E105="","",VLOOKUP(E105,構成員入金済み!$A$1:$Y$1000,4,FALSE))</f>
        <v/>
      </c>
      <c r="K105" s="125"/>
      <c r="L105" s="128" t="str">
        <f>IF(E105="","",VLOOKUP(E105,構成員入金済み!$A$1:$Y$1000,18,FALSE))</f>
        <v/>
      </c>
      <c r="M105" s="123" t="s">
        <v>3397</v>
      </c>
      <c r="N105" s="130" t="s">
        <v>3397</v>
      </c>
      <c r="O105" s="317"/>
      <c r="P105" s="317"/>
      <c r="R105" s="91" t="e">
        <f>IF(ISNA(VLOOKUP(E105,#REF!,10,FALSE)),"",VLOOKUP(E105,#REF!,6,FALSE))</f>
        <v>#REF!</v>
      </c>
      <c r="S105" s="90" t="e">
        <f>IF(ISNA(VLOOKUP(E105,#REF!,16,FALSE)),"",VLOOKUP(E105,#REF!,16,FALSE))</f>
        <v>#REF!</v>
      </c>
      <c r="T105" s="89" t="e">
        <f>IF(ISNA(VLOOKUP(E105,#REF!,5,FALSE)),"",VLOOKUP(E105,#REF!,5,FALSE))</f>
        <v>#REF!</v>
      </c>
      <c r="W105" s="88">
        <f>[3]構成員入金済み!$E$10</f>
        <v>40542</v>
      </c>
      <c r="X105" s="88" t="e">
        <f>IF(ISNA(VLOOKUP(E105,#REF!,7,FALSE)),"",VLOOKUP(E105,#REF!,7,FALSE))</f>
        <v>#REF!</v>
      </c>
      <c r="Y105" s="117" t="e">
        <f t="shared" si="3"/>
        <v>#REF!</v>
      </c>
      <c r="Z105" s="117"/>
      <c r="AC105" s="87"/>
    </row>
    <row r="106" spans="1:29" s="116" customFormat="1" hidden="1" x14ac:dyDescent="0.15">
      <c r="A106" s="289"/>
      <c r="B106" s="126">
        <v>593</v>
      </c>
      <c r="C106" s="553"/>
      <c r="D106" s="127" t="str">
        <f>IF(E106="","",VLOOKUP(E106,構成員入金済み!$A$1:$Y$1000,7,FALSE))</f>
        <v/>
      </c>
      <c r="E106" s="122"/>
      <c r="F106" s="93"/>
      <c r="G106" s="92"/>
      <c r="H106" s="128" t="str">
        <f>IF(E106="","",VLOOKUP(E106,構成員入金済み!$A$1:$Y$1000,3,FALSE))</f>
        <v/>
      </c>
      <c r="I106" s="123"/>
      <c r="J106" s="128" t="str">
        <f>IF(E106="","",VLOOKUP(E106,構成員入金済み!$A$1:$Y$1000,4,FALSE))</f>
        <v/>
      </c>
      <c r="K106" s="125"/>
      <c r="L106" s="128" t="str">
        <f>IF(E106="","",VLOOKUP(E106,構成員入金済み!$A$1:$Y$1000,18,FALSE))</f>
        <v/>
      </c>
      <c r="M106" s="123" t="s">
        <v>3397</v>
      </c>
      <c r="N106" s="130" t="s">
        <v>3397</v>
      </c>
      <c r="O106" s="317"/>
      <c r="P106" s="317"/>
      <c r="R106" s="91" t="e">
        <f>IF(ISNA(VLOOKUP(E106,#REF!,10,FALSE)),"",VLOOKUP(E106,#REF!,6,FALSE))</f>
        <v>#REF!</v>
      </c>
      <c r="S106" s="90" t="e">
        <f>IF(ISNA(VLOOKUP(E106,#REF!,16,FALSE)),"",VLOOKUP(E106,#REF!,16,FALSE))</f>
        <v>#REF!</v>
      </c>
      <c r="T106" s="89" t="e">
        <f>IF(ISNA(VLOOKUP(E106,#REF!,5,FALSE)),"",VLOOKUP(E106,#REF!,5,FALSE))</f>
        <v>#REF!</v>
      </c>
      <c r="W106" s="88">
        <f>[3]構成員入金済み!$E$10</f>
        <v>40542</v>
      </c>
      <c r="X106" s="88" t="e">
        <f>IF(ISNA(VLOOKUP(E106,#REF!,7,FALSE)),"",VLOOKUP(E106,#REF!,7,FALSE))</f>
        <v>#REF!</v>
      </c>
      <c r="Y106" s="117" t="e">
        <f t="shared" si="3"/>
        <v>#REF!</v>
      </c>
      <c r="Z106" s="117"/>
      <c r="AC106" s="87"/>
    </row>
    <row r="107" spans="1:29" s="116" customFormat="1" hidden="1" x14ac:dyDescent="0.15">
      <c r="A107" s="289"/>
      <c r="B107" s="126">
        <v>594</v>
      </c>
      <c r="C107" s="553"/>
      <c r="D107" s="127" t="str">
        <f>IF(E107="","",VLOOKUP(E107,構成員入金済み!$A$1:$Y$1000,7,FALSE))</f>
        <v/>
      </c>
      <c r="E107" s="122"/>
      <c r="F107" s="93"/>
      <c r="G107" s="92"/>
      <c r="H107" s="128" t="str">
        <f>IF(E107="","",VLOOKUP(E107,構成員入金済み!$A$1:$Y$1000,3,FALSE))</f>
        <v/>
      </c>
      <c r="I107" s="123"/>
      <c r="J107" s="128" t="str">
        <f>IF(E107="","",VLOOKUP(E107,構成員入金済み!$A$1:$Y$1000,4,FALSE))</f>
        <v/>
      </c>
      <c r="K107" s="125"/>
      <c r="L107" s="128" t="str">
        <f>IF(E107="","",VLOOKUP(E107,構成員入金済み!$A$1:$Y$1000,18,FALSE))</f>
        <v/>
      </c>
      <c r="M107" s="123" t="s">
        <v>3397</v>
      </c>
      <c r="N107" s="130" t="s">
        <v>3397</v>
      </c>
      <c r="O107" s="317"/>
      <c r="P107" s="317"/>
      <c r="R107" s="91" t="e">
        <f>IF(ISNA(VLOOKUP(E107,#REF!,10,FALSE)),"",VLOOKUP(E107,#REF!,6,FALSE))</f>
        <v>#REF!</v>
      </c>
      <c r="S107" s="90" t="e">
        <f>IF(ISNA(VLOOKUP(E107,#REF!,16,FALSE)),"",VLOOKUP(E107,#REF!,16,FALSE))</f>
        <v>#REF!</v>
      </c>
      <c r="T107" s="89" t="e">
        <f>IF(ISNA(VLOOKUP(E107,#REF!,5,FALSE)),"",VLOOKUP(E107,#REF!,5,FALSE))</f>
        <v>#REF!</v>
      </c>
      <c r="W107" s="88">
        <f>[3]構成員入金済み!$E$10</f>
        <v>40542</v>
      </c>
      <c r="X107" s="88" t="e">
        <f>IF(ISNA(VLOOKUP(E107,#REF!,7,FALSE)),"",VLOOKUP(E107,#REF!,7,FALSE))</f>
        <v>#REF!</v>
      </c>
      <c r="Y107" s="117" t="e">
        <f t="shared" si="3"/>
        <v>#REF!</v>
      </c>
      <c r="Z107" s="117"/>
      <c r="AC107" s="87"/>
    </row>
    <row r="108" spans="1:29" s="116" customFormat="1" hidden="1" x14ac:dyDescent="0.15">
      <c r="A108" s="289"/>
      <c r="B108" s="126">
        <v>595</v>
      </c>
      <c r="C108" s="553"/>
      <c r="D108" s="127" t="str">
        <f>IF(E108="","",VLOOKUP(E108,構成員入金済み!$A$1:$Y$1000,7,FALSE))</f>
        <v/>
      </c>
      <c r="E108" s="122"/>
      <c r="F108" s="93"/>
      <c r="G108" s="92"/>
      <c r="H108" s="128" t="str">
        <f>IF(E108="","",VLOOKUP(E108,構成員入金済み!$A$1:$Y$1000,3,FALSE))</f>
        <v/>
      </c>
      <c r="I108" s="123"/>
      <c r="J108" s="128" t="str">
        <f>IF(E108="","",VLOOKUP(E108,構成員入金済み!$A$1:$Y$1000,4,FALSE))</f>
        <v/>
      </c>
      <c r="K108" s="125"/>
      <c r="L108" s="128" t="str">
        <f>IF(E108="","",VLOOKUP(E108,構成員入金済み!$A$1:$Y$1000,18,FALSE))</f>
        <v/>
      </c>
      <c r="M108" s="123" t="s">
        <v>3397</v>
      </c>
      <c r="N108" s="130" t="s">
        <v>3397</v>
      </c>
      <c r="O108" s="317"/>
      <c r="P108" s="317"/>
      <c r="R108" s="91" t="e">
        <f>IF(ISNA(VLOOKUP(E108,#REF!,10,FALSE)),"",VLOOKUP(E108,#REF!,6,FALSE))</f>
        <v>#REF!</v>
      </c>
      <c r="S108" s="90" t="e">
        <f>IF(ISNA(VLOOKUP(E108,#REF!,16,FALSE)),"",VLOOKUP(E108,#REF!,16,FALSE))</f>
        <v>#REF!</v>
      </c>
      <c r="T108" s="89" t="e">
        <f>IF(ISNA(VLOOKUP(E108,#REF!,5,FALSE)),"",VLOOKUP(E108,#REF!,5,FALSE))</f>
        <v>#REF!</v>
      </c>
      <c r="W108" s="88">
        <f>[3]構成員入金済み!$E$10</f>
        <v>40542</v>
      </c>
      <c r="X108" s="88" t="e">
        <f>IF(ISNA(VLOOKUP(E108,#REF!,7,FALSE)),"",VLOOKUP(E108,#REF!,7,FALSE))</f>
        <v>#REF!</v>
      </c>
      <c r="Y108" s="117" t="e">
        <f t="shared" si="3"/>
        <v>#REF!</v>
      </c>
      <c r="Z108" s="117"/>
      <c r="AC108" s="87"/>
    </row>
    <row r="109" spans="1:29" s="116" customFormat="1" hidden="1" x14ac:dyDescent="0.15">
      <c r="A109" s="289"/>
      <c r="B109" s="126">
        <v>596</v>
      </c>
      <c r="C109" s="554"/>
      <c r="D109" s="127" t="str">
        <f>IF(E109="","",VLOOKUP(E109,構成員入金済み!$A$1:$Y$1000,7,FALSE))</f>
        <v/>
      </c>
      <c r="E109" s="122"/>
      <c r="F109" s="93"/>
      <c r="G109" s="92"/>
      <c r="H109" s="128" t="str">
        <f>IF(E109="","",VLOOKUP(E109,構成員入金済み!$A$1:$Y$1000,3,FALSE))</f>
        <v/>
      </c>
      <c r="I109" s="123"/>
      <c r="J109" s="128" t="str">
        <f>IF(E109="","",VLOOKUP(E109,構成員入金済み!$A$1:$Y$1000,4,FALSE))</f>
        <v/>
      </c>
      <c r="K109" s="125"/>
      <c r="L109" s="128" t="str">
        <f>IF(E109="","",VLOOKUP(E109,構成員入金済み!$A$1:$Y$1000,18,FALSE))</f>
        <v/>
      </c>
      <c r="M109" s="123" t="s">
        <v>3397</v>
      </c>
      <c r="N109" s="130" t="s">
        <v>3397</v>
      </c>
      <c r="O109" s="317"/>
      <c r="P109" s="317"/>
      <c r="R109" s="91" t="e">
        <f>IF(ISNA(VLOOKUP(E109,#REF!,10,FALSE)),"",VLOOKUP(E109,#REF!,6,FALSE))</f>
        <v>#REF!</v>
      </c>
      <c r="S109" s="90" t="e">
        <f>IF(ISNA(VLOOKUP(E109,#REF!,16,FALSE)),"",VLOOKUP(E109,#REF!,16,FALSE))</f>
        <v>#REF!</v>
      </c>
      <c r="T109" s="89" t="e">
        <f>IF(ISNA(VLOOKUP(E109,#REF!,5,FALSE)),"",VLOOKUP(E109,#REF!,5,FALSE))</f>
        <v>#REF!</v>
      </c>
      <c r="W109" s="88">
        <f>[3]構成員入金済み!$E$10</f>
        <v>40542</v>
      </c>
      <c r="X109" s="88" t="e">
        <f>IF(ISNA(VLOOKUP(E109,#REF!,7,FALSE)),"",VLOOKUP(E109,#REF!,7,FALSE))</f>
        <v>#REF!</v>
      </c>
      <c r="Y109" s="117" t="e">
        <f t="shared" si="3"/>
        <v>#REF!</v>
      </c>
      <c r="Z109" s="117"/>
      <c r="AC109" s="87"/>
    </row>
    <row r="110" spans="1:29" s="116" customFormat="1" hidden="1" x14ac:dyDescent="0.15">
      <c r="A110" s="289"/>
      <c r="B110" s="126">
        <v>597</v>
      </c>
      <c r="C110" s="552" t="str">
        <f>IF(D110="","",VLOOKUP(D110,団体登録内容!$A$1:$Y$1000,3,FALSE))</f>
        <v/>
      </c>
      <c r="D110" s="127" t="str">
        <f>IF(E110="","",VLOOKUP(E110,構成員入金済み!$A$1:$Y$1000,7,FALSE))</f>
        <v/>
      </c>
      <c r="E110" s="122"/>
      <c r="F110" s="93"/>
      <c r="G110" s="92"/>
      <c r="H110" s="128" t="str">
        <f>IF(E110="","",VLOOKUP(E110,構成員入金済み!$A$1:$Y$1000,3,FALSE))</f>
        <v/>
      </c>
      <c r="I110" s="123"/>
      <c r="J110" s="128" t="str">
        <f>IF(E110="","",VLOOKUP(E110,構成員入金済み!$A$1:$Y$1000,4,FALSE))</f>
        <v/>
      </c>
      <c r="K110" s="125"/>
      <c r="L110" s="128" t="str">
        <f>IF(E110="","",VLOOKUP(E110,構成員入金済み!$A$1:$Y$1000,18,FALSE))</f>
        <v/>
      </c>
      <c r="M110" s="123" t="s">
        <v>3397</v>
      </c>
      <c r="N110" s="130" t="s">
        <v>3397</v>
      </c>
      <c r="O110" s="317"/>
      <c r="P110" s="317"/>
      <c r="R110" s="91" t="e">
        <f>IF(ISNA(VLOOKUP(E110,#REF!,10,FALSE)),"",VLOOKUP(E110,#REF!,6,FALSE))</f>
        <v>#REF!</v>
      </c>
      <c r="S110" s="90" t="e">
        <f>IF(ISNA(VLOOKUP(E110,#REF!,16,FALSE)),"",VLOOKUP(E110,#REF!,16,FALSE))</f>
        <v>#REF!</v>
      </c>
      <c r="T110" s="89" t="e">
        <f>IF(ISNA(VLOOKUP(E110,#REF!,5,FALSE)),"",VLOOKUP(E110,#REF!,5,FALSE))</f>
        <v>#REF!</v>
      </c>
      <c r="W110" s="88">
        <f>[3]構成員入金済み!$E$10</f>
        <v>40542</v>
      </c>
      <c r="X110" s="88" t="e">
        <f>IF(ISNA(VLOOKUP(E110,#REF!,7,FALSE)),"",VLOOKUP(E110,#REF!,7,FALSE))</f>
        <v>#REF!</v>
      </c>
      <c r="Y110" s="117" t="e">
        <f t="shared" si="3"/>
        <v>#REF!</v>
      </c>
      <c r="Z110" s="117"/>
      <c r="AC110" s="87"/>
    </row>
    <row r="111" spans="1:29" s="116" customFormat="1" hidden="1" x14ac:dyDescent="0.15">
      <c r="A111" s="289"/>
      <c r="B111" s="126">
        <v>598</v>
      </c>
      <c r="C111" s="553"/>
      <c r="D111" s="127" t="str">
        <f>IF(E111="","",VLOOKUP(E111,構成員入金済み!$A$1:$Y$1000,7,FALSE))</f>
        <v/>
      </c>
      <c r="E111" s="122"/>
      <c r="F111" s="93"/>
      <c r="G111" s="92"/>
      <c r="H111" s="128" t="str">
        <f>IF(E111="","",VLOOKUP(E111,構成員入金済み!$A$1:$Y$1000,3,FALSE))</f>
        <v/>
      </c>
      <c r="I111" s="123"/>
      <c r="J111" s="128" t="str">
        <f>IF(E111="","",VLOOKUP(E111,構成員入金済み!$A$1:$Y$1000,4,FALSE))</f>
        <v/>
      </c>
      <c r="K111" s="125"/>
      <c r="L111" s="128" t="str">
        <f>IF(E111="","",VLOOKUP(E111,構成員入金済み!$A$1:$Y$1000,18,FALSE))</f>
        <v/>
      </c>
      <c r="M111" s="123" t="s">
        <v>3397</v>
      </c>
      <c r="N111" s="130" t="s">
        <v>3397</v>
      </c>
      <c r="O111" s="317"/>
      <c r="P111" s="317"/>
      <c r="R111" s="91" t="e">
        <f>IF(ISNA(VLOOKUP(E111,#REF!,10,FALSE)),"",VLOOKUP(E111,#REF!,6,FALSE))</f>
        <v>#REF!</v>
      </c>
      <c r="S111" s="90" t="e">
        <f>IF(ISNA(VLOOKUP(E111,#REF!,16,FALSE)),"",VLOOKUP(E111,#REF!,16,FALSE))</f>
        <v>#REF!</v>
      </c>
      <c r="T111" s="89" t="e">
        <f>IF(ISNA(VLOOKUP(E111,#REF!,5,FALSE)),"",VLOOKUP(E111,#REF!,5,FALSE))</f>
        <v>#REF!</v>
      </c>
      <c r="W111" s="88">
        <f>[3]構成員入金済み!$E$10</f>
        <v>40542</v>
      </c>
      <c r="X111" s="88" t="e">
        <f>IF(ISNA(VLOOKUP(E111,#REF!,7,FALSE)),"",VLOOKUP(E111,#REF!,7,FALSE))</f>
        <v>#REF!</v>
      </c>
      <c r="Y111" s="117" t="e">
        <f t="shared" si="3"/>
        <v>#REF!</v>
      </c>
      <c r="Z111" s="117"/>
      <c r="AC111" s="87"/>
    </row>
    <row r="112" spans="1:29" s="116" customFormat="1" hidden="1" x14ac:dyDescent="0.15">
      <c r="A112" s="289"/>
      <c r="B112" s="126">
        <v>599</v>
      </c>
      <c r="C112" s="553"/>
      <c r="D112" s="127" t="str">
        <f>IF(E112="","",VLOOKUP(E112,構成員入金済み!$A$1:$Y$1000,7,FALSE))</f>
        <v/>
      </c>
      <c r="E112" s="122"/>
      <c r="F112" s="93"/>
      <c r="G112" s="92"/>
      <c r="H112" s="128" t="str">
        <f>IF(E112="","",VLOOKUP(E112,構成員入金済み!$A$1:$Y$1000,3,FALSE))</f>
        <v/>
      </c>
      <c r="I112" s="123"/>
      <c r="J112" s="128" t="str">
        <f>IF(E112="","",VLOOKUP(E112,構成員入金済み!$A$1:$Y$1000,4,FALSE))</f>
        <v/>
      </c>
      <c r="K112" s="125"/>
      <c r="L112" s="128" t="str">
        <f>IF(E112="","",VLOOKUP(E112,構成員入金済み!$A$1:$Y$1000,18,FALSE))</f>
        <v/>
      </c>
      <c r="M112" s="123" t="s">
        <v>3397</v>
      </c>
      <c r="N112" s="130" t="s">
        <v>3397</v>
      </c>
      <c r="O112" s="317"/>
      <c r="P112" s="317"/>
      <c r="R112" s="91" t="e">
        <f>IF(ISNA(VLOOKUP(E112,#REF!,10,FALSE)),"",VLOOKUP(E112,#REF!,6,FALSE))</f>
        <v>#REF!</v>
      </c>
      <c r="S112" s="90" t="e">
        <f>IF(ISNA(VLOOKUP(E112,#REF!,16,FALSE)),"",VLOOKUP(E112,#REF!,16,FALSE))</f>
        <v>#REF!</v>
      </c>
      <c r="T112" s="89" t="e">
        <f>IF(ISNA(VLOOKUP(E112,#REF!,5,FALSE)),"",VLOOKUP(E112,#REF!,5,FALSE))</f>
        <v>#REF!</v>
      </c>
      <c r="W112" s="88">
        <f>[3]構成員入金済み!$E$10</f>
        <v>40542</v>
      </c>
      <c r="X112" s="88" t="e">
        <f>IF(ISNA(VLOOKUP(E112,#REF!,7,FALSE)),"",VLOOKUP(E112,#REF!,7,FALSE))</f>
        <v>#REF!</v>
      </c>
      <c r="Y112" s="117" t="e">
        <f t="shared" si="3"/>
        <v>#REF!</v>
      </c>
      <c r="Z112" s="117"/>
      <c r="AC112" s="87"/>
    </row>
    <row r="113" spans="1:29" s="116" customFormat="1" hidden="1" x14ac:dyDescent="0.15">
      <c r="A113" s="289"/>
      <c r="B113" s="126">
        <v>600</v>
      </c>
      <c r="C113" s="553"/>
      <c r="D113" s="127" t="str">
        <f>IF(E113="","",VLOOKUP(E113,構成員入金済み!$A$1:$Y$1000,7,FALSE))</f>
        <v/>
      </c>
      <c r="E113" s="122"/>
      <c r="F113" s="93"/>
      <c r="G113" s="92"/>
      <c r="H113" s="128" t="str">
        <f>IF(E113="","",VLOOKUP(E113,構成員入金済み!$A$1:$Y$1000,3,FALSE))</f>
        <v/>
      </c>
      <c r="I113" s="123"/>
      <c r="J113" s="128" t="str">
        <f>IF(E113="","",VLOOKUP(E113,構成員入金済み!$A$1:$Y$1000,4,FALSE))</f>
        <v/>
      </c>
      <c r="K113" s="125"/>
      <c r="L113" s="128" t="str">
        <f>IF(E113="","",VLOOKUP(E113,構成員入金済み!$A$1:$Y$1000,18,FALSE))</f>
        <v/>
      </c>
      <c r="M113" s="123" t="s">
        <v>3397</v>
      </c>
      <c r="N113" s="130" t="s">
        <v>3397</v>
      </c>
      <c r="O113" s="317"/>
      <c r="P113" s="317"/>
      <c r="R113" s="91" t="e">
        <f>IF(ISNA(VLOOKUP(E113,#REF!,10,FALSE)),"",VLOOKUP(E113,#REF!,6,FALSE))</f>
        <v>#REF!</v>
      </c>
      <c r="S113" s="90" t="e">
        <f>IF(ISNA(VLOOKUP(E113,#REF!,16,FALSE)),"",VLOOKUP(E113,#REF!,16,FALSE))</f>
        <v>#REF!</v>
      </c>
      <c r="T113" s="89" t="e">
        <f>IF(ISNA(VLOOKUP(E113,#REF!,5,FALSE)),"",VLOOKUP(E113,#REF!,5,FALSE))</f>
        <v>#REF!</v>
      </c>
      <c r="W113" s="88">
        <f>[3]構成員入金済み!$E$10</f>
        <v>40542</v>
      </c>
      <c r="X113" s="88" t="e">
        <f>IF(ISNA(VLOOKUP(E113,#REF!,7,FALSE)),"",VLOOKUP(E113,#REF!,7,FALSE))</f>
        <v>#REF!</v>
      </c>
      <c r="Y113" s="117" t="e">
        <f t="shared" si="3"/>
        <v>#REF!</v>
      </c>
      <c r="Z113" s="117"/>
      <c r="AC113" s="87"/>
    </row>
    <row r="114" spans="1:29" s="116" customFormat="1" hidden="1" x14ac:dyDescent="0.15">
      <c r="A114" s="289"/>
      <c r="B114" s="126">
        <v>601</v>
      </c>
      <c r="C114" s="553"/>
      <c r="D114" s="127" t="str">
        <f>IF(E114="","",VLOOKUP(E114,構成員入金済み!$A$1:$Y$1000,7,FALSE))</f>
        <v/>
      </c>
      <c r="E114" s="122"/>
      <c r="F114" s="93"/>
      <c r="G114" s="92"/>
      <c r="H114" s="128" t="str">
        <f>IF(E114="","",VLOOKUP(E114,構成員入金済み!$A$1:$Y$1000,3,FALSE))</f>
        <v/>
      </c>
      <c r="I114" s="123"/>
      <c r="J114" s="128" t="str">
        <f>IF(E114="","",VLOOKUP(E114,構成員入金済み!$A$1:$Y$1000,4,FALSE))</f>
        <v/>
      </c>
      <c r="K114" s="125"/>
      <c r="L114" s="128" t="str">
        <f>IF(E114="","",VLOOKUP(E114,構成員入金済み!$A$1:$Y$1000,18,FALSE))</f>
        <v/>
      </c>
      <c r="M114" s="123" t="s">
        <v>3397</v>
      </c>
      <c r="N114" s="130" t="s">
        <v>3397</v>
      </c>
      <c r="O114" s="317"/>
      <c r="P114" s="317"/>
      <c r="R114" s="91" t="e">
        <f>IF(ISNA(VLOOKUP(E114,#REF!,10,FALSE)),"",VLOOKUP(E114,#REF!,6,FALSE))</f>
        <v>#REF!</v>
      </c>
      <c r="S114" s="90" t="e">
        <f>IF(ISNA(VLOOKUP(E114,#REF!,16,FALSE)),"",VLOOKUP(E114,#REF!,16,FALSE))</f>
        <v>#REF!</v>
      </c>
      <c r="T114" s="89" t="e">
        <f>IF(ISNA(VLOOKUP(E114,#REF!,5,FALSE)),"",VLOOKUP(E114,#REF!,5,FALSE))</f>
        <v>#REF!</v>
      </c>
      <c r="W114" s="88">
        <f>[3]構成員入金済み!$E$10</f>
        <v>40542</v>
      </c>
      <c r="X114" s="88" t="e">
        <f>IF(ISNA(VLOOKUP(E114,#REF!,7,FALSE)),"",VLOOKUP(E114,#REF!,7,FALSE))</f>
        <v>#REF!</v>
      </c>
      <c r="Y114" s="117" t="e">
        <f t="shared" si="3"/>
        <v>#REF!</v>
      </c>
      <c r="Z114" s="117"/>
      <c r="AC114" s="87"/>
    </row>
    <row r="115" spans="1:29" s="116" customFormat="1" hidden="1" x14ac:dyDescent="0.15">
      <c r="A115" s="289"/>
      <c r="B115" s="126">
        <v>602</v>
      </c>
      <c r="C115" s="553"/>
      <c r="D115" s="127" t="str">
        <f>IF(E115="","",VLOOKUP(E115,構成員入金済み!$A$1:$Y$1000,7,FALSE))</f>
        <v/>
      </c>
      <c r="E115" s="122"/>
      <c r="F115" s="93"/>
      <c r="G115" s="92"/>
      <c r="H115" s="128" t="str">
        <f>IF(E115="","",VLOOKUP(E115,構成員入金済み!$A$1:$Y$1000,3,FALSE))</f>
        <v/>
      </c>
      <c r="I115" s="123"/>
      <c r="J115" s="128" t="str">
        <f>IF(E115="","",VLOOKUP(E115,構成員入金済み!$A$1:$Y$1000,4,FALSE))</f>
        <v/>
      </c>
      <c r="K115" s="125"/>
      <c r="L115" s="128" t="str">
        <f>IF(E115="","",VLOOKUP(E115,構成員入金済み!$A$1:$Y$1000,18,FALSE))</f>
        <v/>
      </c>
      <c r="M115" s="123" t="s">
        <v>3397</v>
      </c>
      <c r="N115" s="130" t="s">
        <v>3397</v>
      </c>
      <c r="O115" s="317"/>
      <c r="P115" s="317"/>
      <c r="R115" s="91" t="e">
        <f>IF(ISNA(VLOOKUP(E115,#REF!,10,FALSE)),"",VLOOKUP(E115,#REF!,6,FALSE))</f>
        <v>#REF!</v>
      </c>
      <c r="S115" s="90" t="e">
        <f>IF(ISNA(VLOOKUP(E115,#REF!,16,FALSE)),"",VLOOKUP(E115,#REF!,16,FALSE))</f>
        <v>#REF!</v>
      </c>
      <c r="T115" s="89" t="e">
        <f>IF(ISNA(VLOOKUP(E115,#REF!,5,FALSE)),"",VLOOKUP(E115,#REF!,5,FALSE))</f>
        <v>#REF!</v>
      </c>
      <c r="W115" s="88">
        <f>[3]構成員入金済み!$E$10</f>
        <v>40542</v>
      </c>
      <c r="X115" s="88" t="e">
        <f>IF(ISNA(VLOOKUP(E115,#REF!,7,FALSE)),"",VLOOKUP(E115,#REF!,7,FALSE))</f>
        <v>#REF!</v>
      </c>
      <c r="Y115" s="117" t="e">
        <f t="shared" si="3"/>
        <v>#REF!</v>
      </c>
      <c r="Z115" s="117"/>
      <c r="AC115" s="87"/>
    </row>
    <row r="116" spans="1:29" s="116" customFormat="1" hidden="1" x14ac:dyDescent="0.15">
      <c r="A116" s="289"/>
      <c r="B116" s="126">
        <v>603</v>
      </c>
      <c r="C116" s="553"/>
      <c r="D116" s="127" t="str">
        <f>IF(E116="","",VLOOKUP(E116,構成員入金済み!$A$1:$Y$1000,7,FALSE))</f>
        <v/>
      </c>
      <c r="E116" s="122"/>
      <c r="F116" s="93"/>
      <c r="G116" s="92"/>
      <c r="H116" s="128" t="str">
        <f>IF(E116="","",VLOOKUP(E116,構成員入金済み!$A$1:$Y$1000,3,FALSE))</f>
        <v/>
      </c>
      <c r="I116" s="123"/>
      <c r="J116" s="128" t="str">
        <f>IF(E116="","",VLOOKUP(E116,構成員入金済み!$A$1:$Y$1000,4,FALSE))</f>
        <v/>
      </c>
      <c r="K116" s="125"/>
      <c r="L116" s="128" t="str">
        <f>IF(E116="","",VLOOKUP(E116,構成員入金済み!$A$1:$Y$1000,18,FALSE))</f>
        <v/>
      </c>
      <c r="M116" s="123" t="s">
        <v>3397</v>
      </c>
      <c r="N116" s="130" t="s">
        <v>3397</v>
      </c>
      <c r="O116" s="317"/>
      <c r="P116" s="317"/>
      <c r="R116" s="91" t="e">
        <f>IF(ISNA(VLOOKUP(E116,#REF!,10,FALSE)),"",VLOOKUP(E116,#REF!,6,FALSE))</f>
        <v>#REF!</v>
      </c>
      <c r="S116" s="90" t="e">
        <f>IF(ISNA(VLOOKUP(E116,#REF!,16,FALSE)),"",VLOOKUP(E116,#REF!,16,FALSE))</f>
        <v>#REF!</v>
      </c>
      <c r="T116" s="89" t="e">
        <f>IF(ISNA(VLOOKUP(E116,#REF!,5,FALSE)),"",VLOOKUP(E116,#REF!,5,FALSE))</f>
        <v>#REF!</v>
      </c>
      <c r="W116" s="88">
        <f>[3]構成員入金済み!$E$10</f>
        <v>40542</v>
      </c>
      <c r="X116" s="88" t="e">
        <f>IF(ISNA(VLOOKUP(E116,#REF!,7,FALSE)),"",VLOOKUP(E116,#REF!,7,FALSE))</f>
        <v>#REF!</v>
      </c>
      <c r="Y116" s="117" t="e">
        <f t="shared" si="3"/>
        <v>#REF!</v>
      </c>
      <c r="Z116" s="117"/>
      <c r="AC116" s="87"/>
    </row>
    <row r="117" spans="1:29" s="116" customFormat="1" hidden="1" x14ac:dyDescent="0.15">
      <c r="A117" s="289"/>
      <c r="B117" s="126">
        <v>604</v>
      </c>
      <c r="C117" s="554"/>
      <c r="D117" s="127" t="str">
        <f>IF(E117="","",VLOOKUP(E117,構成員入金済み!$A$1:$Y$1000,7,FALSE))</f>
        <v/>
      </c>
      <c r="E117" s="122"/>
      <c r="F117" s="93"/>
      <c r="G117" s="92"/>
      <c r="H117" s="128" t="str">
        <f>IF(E117="","",VLOOKUP(E117,構成員入金済み!$A$1:$Y$1000,3,FALSE))</f>
        <v/>
      </c>
      <c r="I117" s="123"/>
      <c r="J117" s="128" t="str">
        <f>IF(E117="","",VLOOKUP(E117,構成員入金済み!$A$1:$Y$1000,4,FALSE))</f>
        <v/>
      </c>
      <c r="K117" s="125"/>
      <c r="L117" s="128" t="str">
        <f>IF(E117="","",VLOOKUP(E117,構成員入金済み!$A$1:$Y$1000,18,FALSE))</f>
        <v/>
      </c>
      <c r="M117" s="123" t="s">
        <v>3397</v>
      </c>
      <c r="N117" s="130" t="s">
        <v>3397</v>
      </c>
      <c r="O117" s="317"/>
      <c r="P117" s="317"/>
      <c r="R117" s="91" t="e">
        <f>IF(ISNA(VLOOKUP(E117,#REF!,10,FALSE)),"",VLOOKUP(E117,#REF!,6,FALSE))</f>
        <v>#REF!</v>
      </c>
      <c r="S117" s="90" t="e">
        <f>IF(ISNA(VLOOKUP(E117,#REF!,16,FALSE)),"",VLOOKUP(E117,#REF!,16,FALSE))</f>
        <v>#REF!</v>
      </c>
      <c r="T117" s="89" t="e">
        <f>IF(ISNA(VLOOKUP(E117,#REF!,5,FALSE)),"",VLOOKUP(E117,#REF!,5,FALSE))</f>
        <v>#REF!</v>
      </c>
      <c r="W117" s="88">
        <f>[3]構成員入金済み!$E$10</f>
        <v>40542</v>
      </c>
      <c r="X117" s="88" t="e">
        <f>IF(ISNA(VLOOKUP(E117,#REF!,7,FALSE)),"",VLOOKUP(E117,#REF!,7,FALSE))</f>
        <v>#REF!</v>
      </c>
      <c r="Y117" s="117" t="e">
        <f t="shared" si="3"/>
        <v>#REF!</v>
      </c>
      <c r="Z117" s="117"/>
      <c r="AC117" s="87"/>
    </row>
    <row r="118" spans="1:29" s="116" customFormat="1" hidden="1" x14ac:dyDescent="0.15">
      <c r="A118" s="289"/>
      <c r="B118" s="126">
        <v>605</v>
      </c>
      <c r="C118" s="552" t="str">
        <f>IF(D118="","",VLOOKUP(D118,団体登録内容!$A$1:$Y$1000,3,FALSE))</f>
        <v/>
      </c>
      <c r="D118" s="127" t="str">
        <f>IF(E118="","",VLOOKUP(E118,構成員入金済み!$A$1:$Y$1000,7,FALSE))</f>
        <v/>
      </c>
      <c r="E118" s="122"/>
      <c r="F118" s="93"/>
      <c r="G118" s="92"/>
      <c r="H118" s="128" t="str">
        <f>IF(E118="","",VLOOKUP(E118,構成員入金済み!$A$1:$Y$1000,3,FALSE))</f>
        <v/>
      </c>
      <c r="I118" s="123"/>
      <c r="J118" s="128" t="str">
        <f>IF(E118="","",VLOOKUP(E118,構成員入金済み!$A$1:$Y$1000,4,FALSE))</f>
        <v/>
      </c>
      <c r="K118" s="125"/>
      <c r="L118" s="128" t="str">
        <f>IF(E118="","",VLOOKUP(E118,構成員入金済み!$A$1:$Y$1000,18,FALSE))</f>
        <v/>
      </c>
      <c r="M118" s="123" t="s">
        <v>3397</v>
      </c>
      <c r="N118" s="130" t="s">
        <v>3397</v>
      </c>
      <c r="O118" s="317"/>
      <c r="P118" s="317"/>
      <c r="R118" s="91" t="e">
        <f>IF(ISNA(VLOOKUP(E118,#REF!,10,FALSE)),"",VLOOKUP(E118,#REF!,6,FALSE))</f>
        <v>#REF!</v>
      </c>
      <c r="S118" s="90" t="e">
        <f>IF(ISNA(VLOOKUP(E118,#REF!,16,FALSE)),"",VLOOKUP(E118,#REF!,16,FALSE))</f>
        <v>#REF!</v>
      </c>
      <c r="T118" s="89" t="e">
        <f>IF(ISNA(VLOOKUP(E118,#REF!,5,FALSE)),"",VLOOKUP(E118,#REF!,5,FALSE))</f>
        <v>#REF!</v>
      </c>
      <c r="W118" s="88">
        <f>[3]構成員入金済み!$E$10</f>
        <v>40542</v>
      </c>
      <c r="X118" s="88" t="e">
        <f>IF(ISNA(VLOOKUP(E118,#REF!,7,FALSE)),"",VLOOKUP(E118,#REF!,7,FALSE))</f>
        <v>#REF!</v>
      </c>
      <c r="Y118" s="117" t="e">
        <f t="shared" si="3"/>
        <v>#REF!</v>
      </c>
      <c r="Z118" s="117"/>
      <c r="AC118" s="87"/>
    </row>
    <row r="119" spans="1:29" s="116" customFormat="1" hidden="1" x14ac:dyDescent="0.15">
      <c r="A119" s="289"/>
      <c r="B119" s="126">
        <v>606</v>
      </c>
      <c r="C119" s="553"/>
      <c r="D119" s="127" t="str">
        <f>IF(E119="","",VLOOKUP(E119,構成員入金済み!$A$1:$Y$1000,7,FALSE))</f>
        <v/>
      </c>
      <c r="E119" s="122"/>
      <c r="F119" s="93"/>
      <c r="G119" s="92"/>
      <c r="H119" s="128" t="str">
        <f>IF(E119="","",VLOOKUP(E119,構成員入金済み!$A$1:$Y$1000,3,FALSE))</f>
        <v/>
      </c>
      <c r="I119" s="123"/>
      <c r="J119" s="128" t="str">
        <f>IF(E119="","",VLOOKUP(E119,構成員入金済み!$A$1:$Y$1000,4,FALSE))</f>
        <v/>
      </c>
      <c r="K119" s="125"/>
      <c r="L119" s="128" t="str">
        <f>IF(E119="","",VLOOKUP(E119,構成員入金済み!$A$1:$Y$1000,18,FALSE))</f>
        <v/>
      </c>
      <c r="M119" s="123" t="s">
        <v>3397</v>
      </c>
      <c r="N119" s="130" t="s">
        <v>3397</v>
      </c>
      <c r="O119" s="317"/>
      <c r="P119" s="317"/>
      <c r="R119" s="91" t="e">
        <f>IF(ISNA(VLOOKUP(E119,#REF!,10,FALSE)),"",VLOOKUP(E119,#REF!,6,FALSE))</f>
        <v>#REF!</v>
      </c>
      <c r="S119" s="90" t="e">
        <f>IF(ISNA(VLOOKUP(E119,#REF!,16,FALSE)),"",VLOOKUP(E119,#REF!,16,FALSE))</f>
        <v>#REF!</v>
      </c>
      <c r="T119" s="89" t="e">
        <f>IF(ISNA(VLOOKUP(E119,#REF!,5,FALSE)),"",VLOOKUP(E119,#REF!,5,FALSE))</f>
        <v>#REF!</v>
      </c>
      <c r="W119" s="88">
        <f>[3]構成員入金済み!$E$10</f>
        <v>40542</v>
      </c>
      <c r="X119" s="88" t="e">
        <f>IF(ISNA(VLOOKUP(E119,#REF!,7,FALSE)),"",VLOOKUP(E119,#REF!,7,FALSE))</f>
        <v>#REF!</v>
      </c>
      <c r="Y119" s="117" t="e">
        <f t="shared" si="3"/>
        <v>#REF!</v>
      </c>
      <c r="Z119" s="117"/>
      <c r="AC119" s="87"/>
    </row>
    <row r="120" spans="1:29" s="116" customFormat="1" hidden="1" x14ac:dyDescent="0.15">
      <c r="A120" s="289"/>
      <c r="B120" s="126">
        <v>607</v>
      </c>
      <c r="C120" s="553"/>
      <c r="D120" s="127" t="str">
        <f>IF(E120="","",VLOOKUP(E120,構成員入金済み!$A$1:$Y$1000,7,FALSE))</f>
        <v/>
      </c>
      <c r="E120" s="122"/>
      <c r="F120" s="93"/>
      <c r="G120" s="92"/>
      <c r="H120" s="128" t="str">
        <f>IF(E120="","",VLOOKUP(E120,構成員入金済み!$A$1:$Y$1000,3,FALSE))</f>
        <v/>
      </c>
      <c r="I120" s="123"/>
      <c r="J120" s="128" t="str">
        <f>IF(E120="","",VLOOKUP(E120,構成員入金済み!$A$1:$Y$1000,4,FALSE))</f>
        <v/>
      </c>
      <c r="K120" s="125"/>
      <c r="L120" s="128" t="str">
        <f>IF(E120="","",VLOOKUP(E120,構成員入金済み!$A$1:$Y$1000,18,FALSE))</f>
        <v/>
      </c>
      <c r="M120" s="123" t="s">
        <v>3397</v>
      </c>
      <c r="N120" s="130" t="s">
        <v>3397</v>
      </c>
      <c r="O120" s="317"/>
      <c r="P120" s="317"/>
      <c r="R120" s="91" t="e">
        <f>IF(ISNA(VLOOKUP(E120,#REF!,10,FALSE)),"",VLOOKUP(E120,#REF!,6,FALSE))</f>
        <v>#REF!</v>
      </c>
      <c r="S120" s="90" t="e">
        <f>IF(ISNA(VLOOKUP(E120,#REF!,16,FALSE)),"",VLOOKUP(E120,#REF!,16,FALSE))</f>
        <v>#REF!</v>
      </c>
      <c r="T120" s="89" t="e">
        <f>IF(ISNA(VLOOKUP(E120,#REF!,5,FALSE)),"",VLOOKUP(E120,#REF!,5,FALSE))</f>
        <v>#REF!</v>
      </c>
      <c r="W120" s="88">
        <f>[3]構成員入金済み!$E$10</f>
        <v>40542</v>
      </c>
      <c r="X120" s="88" t="e">
        <f>IF(ISNA(VLOOKUP(E120,#REF!,7,FALSE)),"",VLOOKUP(E120,#REF!,7,FALSE))</f>
        <v>#REF!</v>
      </c>
      <c r="Y120" s="117" t="e">
        <f t="shared" si="3"/>
        <v>#REF!</v>
      </c>
      <c r="Z120" s="117"/>
      <c r="AC120" s="87"/>
    </row>
    <row r="121" spans="1:29" s="116" customFormat="1" hidden="1" x14ac:dyDescent="0.15">
      <c r="A121" s="289"/>
      <c r="B121" s="126">
        <v>608</v>
      </c>
      <c r="C121" s="553"/>
      <c r="D121" s="127" t="str">
        <f>IF(E121="","",VLOOKUP(E121,構成員入金済み!$A$1:$Y$1000,7,FALSE))</f>
        <v/>
      </c>
      <c r="E121" s="122"/>
      <c r="F121" s="93"/>
      <c r="G121" s="92"/>
      <c r="H121" s="128" t="str">
        <f>IF(E121="","",VLOOKUP(E121,構成員入金済み!$A$1:$Y$1000,3,FALSE))</f>
        <v/>
      </c>
      <c r="I121" s="123"/>
      <c r="J121" s="128" t="str">
        <f>IF(E121="","",VLOOKUP(E121,構成員入金済み!$A$1:$Y$1000,4,FALSE))</f>
        <v/>
      </c>
      <c r="K121" s="125"/>
      <c r="L121" s="128" t="str">
        <f>IF(E121="","",VLOOKUP(E121,構成員入金済み!$A$1:$Y$1000,18,FALSE))</f>
        <v/>
      </c>
      <c r="M121" s="123" t="s">
        <v>3397</v>
      </c>
      <c r="N121" s="130" t="s">
        <v>3397</v>
      </c>
      <c r="O121" s="317"/>
      <c r="P121" s="317"/>
      <c r="R121" s="91" t="e">
        <f>IF(ISNA(VLOOKUP(E121,#REF!,10,FALSE)),"",VLOOKUP(E121,#REF!,6,FALSE))</f>
        <v>#REF!</v>
      </c>
      <c r="S121" s="90" t="e">
        <f>IF(ISNA(VLOOKUP(E121,#REF!,16,FALSE)),"",VLOOKUP(E121,#REF!,16,FALSE))</f>
        <v>#REF!</v>
      </c>
      <c r="T121" s="89" t="e">
        <f>IF(ISNA(VLOOKUP(E121,#REF!,5,FALSE)),"",VLOOKUP(E121,#REF!,5,FALSE))</f>
        <v>#REF!</v>
      </c>
      <c r="W121" s="88">
        <f>[3]構成員入金済み!$E$10</f>
        <v>40542</v>
      </c>
      <c r="X121" s="88" t="e">
        <f>IF(ISNA(VLOOKUP(E121,#REF!,7,FALSE)),"",VLOOKUP(E121,#REF!,7,FALSE))</f>
        <v>#REF!</v>
      </c>
      <c r="Y121" s="117" t="e">
        <f t="shared" si="3"/>
        <v>#REF!</v>
      </c>
      <c r="Z121" s="117"/>
      <c r="AC121" s="87"/>
    </row>
    <row r="122" spans="1:29" s="116" customFormat="1" hidden="1" x14ac:dyDescent="0.15">
      <c r="A122" s="289"/>
      <c r="B122" s="126">
        <v>609</v>
      </c>
      <c r="C122" s="553"/>
      <c r="D122" s="127" t="str">
        <f>IF(E122="","",VLOOKUP(E122,構成員入金済み!$A$1:$Y$1000,7,FALSE))</f>
        <v/>
      </c>
      <c r="E122" s="122"/>
      <c r="F122" s="93"/>
      <c r="G122" s="92"/>
      <c r="H122" s="128" t="str">
        <f>IF(E122="","",VLOOKUP(E122,構成員入金済み!$A$1:$Y$1000,3,FALSE))</f>
        <v/>
      </c>
      <c r="I122" s="123"/>
      <c r="J122" s="128" t="str">
        <f>IF(E122="","",VLOOKUP(E122,構成員入金済み!$A$1:$Y$1000,4,FALSE))</f>
        <v/>
      </c>
      <c r="K122" s="125"/>
      <c r="L122" s="128" t="str">
        <f>IF(E122="","",VLOOKUP(E122,構成員入金済み!$A$1:$Y$1000,18,FALSE))</f>
        <v/>
      </c>
      <c r="M122" s="123" t="s">
        <v>3397</v>
      </c>
      <c r="N122" s="130" t="s">
        <v>3397</v>
      </c>
      <c r="O122" s="317"/>
      <c r="P122" s="317"/>
      <c r="R122" s="91" t="e">
        <f>IF(ISNA(VLOOKUP(E122,#REF!,10,FALSE)),"",VLOOKUP(E122,#REF!,6,FALSE))</f>
        <v>#REF!</v>
      </c>
      <c r="S122" s="90" t="e">
        <f>IF(ISNA(VLOOKUP(E122,#REF!,16,FALSE)),"",VLOOKUP(E122,#REF!,16,FALSE))</f>
        <v>#REF!</v>
      </c>
      <c r="T122" s="89" t="e">
        <f>IF(ISNA(VLOOKUP(E122,#REF!,5,FALSE)),"",VLOOKUP(E122,#REF!,5,FALSE))</f>
        <v>#REF!</v>
      </c>
      <c r="W122" s="88">
        <f>[3]構成員入金済み!$E$10</f>
        <v>40542</v>
      </c>
      <c r="X122" s="88" t="e">
        <f>IF(ISNA(VLOOKUP(E122,#REF!,7,FALSE)),"",VLOOKUP(E122,#REF!,7,FALSE))</f>
        <v>#REF!</v>
      </c>
      <c r="Y122" s="117" t="e">
        <f t="shared" si="3"/>
        <v>#REF!</v>
      </c>
      <c r="Z122" s="117"/>
      <c r="AC122" s="87"/>
    </row>
    <row r="123" spans="1:29" s="116" customFormat="1" hidden="1" x14ac:dyDescent="0.15">
      <c r="A123" s="289"/>
      <c r="B123" s="126">
        <v>610</v>
      </c>
      <c r="C123" s="553"/>
      <c r="D123" s="127" t="str">
        <f>IF(E123="","",VLOOKUP(E123,構成員入金済み!$A$1:$Y$1000,7,FALSE))</f>
        <v/>
      </c>
      <c r="E123" s="122"/>
      <c r="F123" s="93"/>
      <c r="G123" s="92"/>
      <c r="H123" s="128" t="str">
        <f>IF(E123="","",VLOOKUP(E123,構成員入金済み!$A$1:$Y$1000,3,FALSE))</f>
        <v/>
      </c>
      <c r="I123" s="123"/>
      <c r="J123" s="128" t="str">
        <f>IF(E123="","",VLOOKUP(E123,構成員入金済み!$A$1:$Y$1000,4,FALSE))</f>
        <v/>
      </c>
      <c r="K123" s="125"/>
      <c r="L123" s="128" t="str">
        <f>IF(E123="","",VLOOKUP(E123,構成員入金済み!$A$1:$Y$1000,18,FALSE))</f>
        <v/>
      </c>
      <c r="M123" s="123" t="s">
        <v>3397</v>
      </c>
      <c r="N123" s="130" t="s">
        <v>3397</v>
      </c>
      <c r="O123" s="317"/>
      <c r="P123" s="317"/>
      <c r="R123" s="91" t="e">
        <f>IF(ISNA(VLOOKUP(E123,#REF!,10,FALSE)),"",VLOOKUP(E123,#REF!,6,FALSE))</f>
        <v>#REF!</v>
      </c>
      <c r="S123" s="90" t="e">
        <f>IF(ISNA(VLOOKUP(E123,#REF!,16,FALSE)),"",VLOOKUP(E123,#REF!,16,FALSE))</f>
        <v>#REF!</v>
      </c>
      <c r="T123" s="89" t="e">
        <f>IF(ISNA(VLOOKUP(E123,#REF!,5,FALSE)),"",VLOOKUP(E123,#REF!,5,FALSE))</f>
        <v>#REF!</v>
      </c>
      <c r="W123" s="88">
        <f>[3]構成員入金済み!$E$10</f>
        <v>40542</v>
      </c>
      <c r="X123" s="88" t="e">
        <f>IF(ISNA(VLOOKUP(E123,#REF!,7,FALSE)),"",VLOOKUP(E123,#REF!,7,FALSE))</f>
        <v>#REF!</v>
      </c>
      <c r="Y123" s="117" t="e">
        <f t="shared" si="3"/>
        <v>#REF!</v>
      </c>
      <c r="Z123" s="117"/>
      <c r="AC123" s="87"/>
    </row>
    <row r="124" spans="1:29" s="116" customFormat="1" hidden="1" x14ac:dyDescent="0.15">
      <c r="A124" s="289"/>
      <c r="B124" s="126">
        <v>611</v>
      </c>
      <c r="C124" s="553"/>
      <c r="D124" s="127" t="str">
        <f>IF(E124="","",VLOOKUP(E124,構成員入金済み!$A$1:$Y$1000,7,FALSE))</f>
        <v/>
      </c>
      <c r="E124" s="122"/>
      <c r="F124" s="93"/>
      <c r="G124" s="92"/>
      <c r="H124" s="128" t="str">
        <f>IF(E124="","",VLOOKUP(E124,構成員入金済み!$A$1:$Y$1000,3,FALSE))</f>
        <v/>
      </c>
      <c r="I124" s="123"/>
      <c r="J124" s="128" t="str">
        <f>IF(E124="","",VLOOKUP(E124,構成員入金済み!$A$1:$Y$1000,4,FALSE))</f>
        <v/>
      </c>
      <c r="K124" s="125"/>
      <c r="L124" s="128" t="str">
        <f>IF(E124="","",VLOOKUP(E124,構成員入金済み!$A$1:$Y$1000,18,FALSE))</f>
        <v/>
      </c>
      <c r="M124" s="123" t="s">
        <v>3397</v>
      </c>
      <c r="N124" s="130" t="s">
        <v>3397</v>
      </c>
      <c r="O124" s="317"/>
      <c r="P124" s="317"/>
      <c r="R124" s="91" t="e">
        <f>IF(ISNA(VLOOKUP(E124,#REF!,10,FALSE)),"",VLOOKUP(E124,#REF!,6,FALSE))</f>
        <v>#REF!</v>
      </c>
      <c r="S124" s="90" t="e">
        <f>IF(ISNA(VLOOKUP(E124,#REF!,16,FALSE)),"",VLOOKUP(E124,#REF!,16,FALSE))</f>
        <v>#REF!</v>
      </c>
      <c r="T124" s="89" t="e">
        <f>IF(ISNA(VLOOKUP(E124,#REF!,5,FALSE)),"",VLOOKUP(E124,#REF!,5,FALSE))</f>
        <v>#REF!</v>
      </c>
      <c r="W124" s="88">
        <f>[3]構成員入金済み!$E$10</f>
        <v>40542</v>
      </c>
      <c r="X124" s="88" t="e">
        <f>IF(ISNA(VLOOKUP(E124,#REF!,7,FALSE)),"",VLOOKUP(E124,#REF!,7,FALSE))</f>
        <v>#REF!</v>
      </c>
      <c r="Y124" s="117" t="e">
        <f t="shared" si="3"/>
        <v>#REF!</v>
      </c>
      <c r="Z124" s="117"/>
      <c r="AC124" s="87"/>
    </row>
    <row r="125" spans="1:29" s="116" customFormat="1" hidden="1" x14ac:dyDescent="0.15">
      <c r="A125" s="289"/>
      <c r="B125" s="126">
        <v>612</v>
      </c>
      <c r="C125" s="554"/>
      <c r="D125" s="127" t="str">
        <f>IF(E125="","",VLOOKUP(E125,構成員入金済み!$A$1:$Y$1000,7,FALSE))</f>
        <v/>
      </c>
      <c r="E125" s="122"/>
      <c r="F125" s="93"/>
      <c r="G125" s="92"/>
      <c r="H125" s="128" t="str">
        <f>IF(E125="","",VLOOKUP(E125,構成員入金済み!$A$1:$Y$1000,3,FALSE))</f>
        <v/>
      </c>
      <c r="I125" s="123"/>
      <c r="J125" s="128" t="str">
        <f>IF(E125="","",VLOOKUP(E125,構成員入金済み!$A$1:$Y$1000,4,FALSE))</f>
        <v/>
      </c>
      <c r="K125" s="125"/>
      <c r="L125" s="128" t="str">
        <f>IF(E125="","",VLOOKUP(E125,構成員入金済み!$A$1:$Y$1000,18,FALSE))</f>
        <v/>
      </c>
      <c r="M125" s="123" t="s">
        <v>3397</v>
      </c>
      <c r="N125" s="130" t="s">
        <v>3397</v>
      </c>
      <c r="O125" s="317"/>
      <c r="P125" s="317"/>
      <c r="R125" s="91" t="e">
        <f>IF(ISNA(VLOOKUP(E125,#REF!,10,FALSE)),"",VLOOKUP(E125,#REF!,6,FALSE))</f>
        <v>#REF!</v>
      </c>
      <c r="S125" s="90" t="e">
        <f>IF(ISNA(VLOOKUP(E125,#REF!,16,FALSE)),"",VLOOKUP(E125,#REF!,16,FALSE))</f>
        <v>#REF!</v>
      </c>
      <c r="T125" s="89" t="e">
        <f>IF(ISNA(VLOOKUP(E125,#REF!,5,FALSE)),"",VLOOKUP(E125,#REF!,5,FALSE))</f>
        <v>#REF!</v>
      </c>
      <c r="W125" s="88">
        <f>[3]構成員入金済み!$E$10</f>
        <v>40542</v>
      </c>
      <c r="X125" s="88" t="e">
        <f>IF(ISNA(VLOOKUP(E125,#REF!,7,FALSE)),"",VLOOKUP(E125,#REF!,7,FALSE))</f>
        <v>#REF!</v>
      </c>
      <c r="Y125" s="117" t="e">
        <f t="shared" si="3"/>
        <v>#REF!</v>
      </c>
      <c r="Z125" s="117"/>
      <c r="AC125" s="87"/>
    </row>
    <row r="126" spans="1:29" s="116" customFormat="1" hidden="1" x14ac:dyDescent="0.15">
      <c r="A126" s="289"/>
      <c r="B126" s="126">
        <v>613</v>
      </c>
      <c r="C126" s="552" t="str">
        <f>IF(D126="","",VLOOKUP(D126,団体登録内容!$A$1:$Y$1000,3,FALSE))</f>
        <v/>
      </c>
      <c r="D126" s="127" t="str">
        <f>IF(E126="","",VLOOKUP(E126,構成員入金済み!$A$1:$Y$1000,7,FALSE))</f>
        <v/>
      </c>
      <c r="E126" s="122"/>
      <c r="F126" s="93"/>
      <c r="G126" s="92"/>
      <c r="H126" s="128" t="str">
        <f>IF(E126="","",VLOOKUP(E126,構成員入金済み!$A$1:$Y$1000,3,FALSE))</f>
        <v/>
      </c>
      <c r="I126" s="123"/>
      <c r="J126" s="128" t="str">
        <f>IF(E126="","",VLOOKUP(E126,構成員入金済み!$A$1:$Y$1000,4,FALSE))</f>
        <v/>
      </c>
      <c r="K126" s="125"/>
      <c r="L126" s="128" t="str">
        <f>IF(E126="","",VLOOKUP(E126,構成員入金済み!$A$1:$Y$1000,18,FALSE))</f>
        <v/>
      </c>
      <c r="M126" s="123" t="s">
        <v>3397</v>
      </c>
      <c r="N126" s="130" t="s">
        <v>3397</v>
      </c>
      <c r="O126" s="317"/>
      <c r="P126" s="317"/>
      <c r="R126" s="91" t="e">
        <f>IF(ISNA(VLOOKUP(E126,#REF!,10,FALSE)),"",VLOOKUP(E126,#REF!,6,FALSE))</f>
        <v>#REF!</v>
      </c>
      <c r="S126" s="90" t="e">
        <f>IF(ISNA(VLOOKUP(E126,#REF!,16,FALSE)),"",VLOOKUP(E126,#REF!,16,FALSE))</f>
        <v>#REF!</v>
      </c>
      <c r="T126" s="89" t="e">
        <f>IF(ISNA(VLOOKUP(E126,#REF!,5,FALSE)),"",VLOOKUP(E126,#REF!,5,FALSE))</f>
        <v>#REF!</v>
      </c>
      <c r="W126" s="88">
        <f>[3]構成員入金済み!$E$10</f>
        <v>40542</v>
      </c>
      <c r="X126" s="88" t="e">
        <f>IF(ISNA(VLOOKUP(E126,#REF!,7,FALSE)),"",VLOOKUP(E126,#REF!,7,FALSE))</f>
        <v>#REF!</v>
      </c>
      <c r="Y126" s="117" t="e">
        <f t="shared" si="3"/>
        <v>#REF!</v>
      </c>
      <c r="Z126" s="117"/>
      <c r="AC126" s="87"/>
    </row>
    <row r="127" spans="1:29" s="116" customFormat="1" hidden="1" x14ac:dyDescent="0.15">
      <c r="A127" s="289"/>
      <c r="B127" s="126">
        <v>614</v>
      </c>
      <c r="C127" s="553"/>
      <c r="D127" s="127" t="str">
        <f>IF(E127="","",VLOOKUP(E127,構成員入金済み!$A$1:$Y$1000,7,FALSE))</f>
        <v/>
      </c>
      <c r="E127" s="122"/>
      <c r="F127" s="93"/>
      <c r="G127" s="92"/>
      <c r="H127" s="128" t="str">
        <f>IF(E127="","",VLOOKUP(E127,構成員入金済み!$A$1:$Y$1000,3,FALSE))</f>
        <v/>
      </c>
      <c r="I127" s="123"/>
      <c r="J127" s="128" t="str">
        <f>IF(E127="","",VLOOKUP(E127,構成員入金済み!$A$1:$Y$1000,4,FALSE))</f>
        <v/>
      </c>
      <c r="K127" s="125"/>
      <c r="L127" s="128" t="str">
        <f>IF(E127="","",VLOOKUP(E127,構成員入金済み!$A$1:$Y$1000,18,FALSE))</f>
        <v/>
      </c>
      <c r="M127" s="123" t="s">
        <v>3397</v>
      </c>
      <c r="N127" s="130" t="s">
        <v>3397</v>
      </c>
      <c r="O127" s="317"/>
      <c r="P127" s="317"/>
      <c r="R127" s="91" t="e">
        <f>IF(ISNA(VLOOKUP(E127,#REF!,10,FALSE)),"",VLOOKUP(E127,#REF!,6,FALSE))</f>
        <v>#REF!</v>
      </c>
      <c r="S127" s="90" t="e">
        <f>IF(ISNA(VLOOKUP(E127,#REF!,16,FALSE)),"",VLOOKUP(E127,#REF!,16,FALSE))</f>
        <v>#REF!</v>
      </c>
      <c r="T127" s="89" t="e">
        <f>IF(ISNA(VLOOKUP(E127,#REF!,5,FALSE)),"",VLOOKUP(E127,#REF!,5,FALSE))</f>
        <v>#REF!</v>
      </c>
      <c r="W127" s="88">
        <f>[3]構成員入金済み!$E$10</f>
        <v>40542</v>
      </c>
      <c r="X127" s="88" t="e">
        <f>IF(ISNA(VLOOKUP(E127,#REF!,7,FALSE)),"",VLOOKUP(E127,#REF!,7,FALSE))</f>
        <v>#REF!</v>
      </c>
      <c r="Y127" s="117" t="e">
        <f t="shared" si="3"/>
        <v>#REF!</v>
      </c>
      <c r="Z127" s="117"/>
      <c r="AC127" s="87"/>
    </row>
    <row r="128" spans="1:29" s="116" customFormat="1" hidden="1" x14ac:dyDescent="0.15">
      <c r="A128" s="289"/>
      <c r="B128" s="126">
        <v>615</v>
      </c>
      <c r="C128" s="553"/>
      <c r="D128" s="127" t="str">
        <f>IF(E128="","",VLOOKUP(E128,構成員入金済み!$A$1:$Y$1000,7,FALSE))</f>
        <v/>
      </c>
      <c r="E128" s="122"/>
      <c r="F128" s="93"/>
      <c r="G128" s="92"/>
      <c r="H128" s="128" t="str">
        <f>IF(E128="","",VLOOKUP(E128,構成員入金済み!$A$1:$Y$1000,3,FALSE))</f>
        <v/>
      </c>
      <c r="I128" s="123"/>
      <c r="J128" s="128" t="str">
        <f>IF(E128="","",VLOOKUP(E128,構成員入金済み!$A$1:$Y$1000,4,FALSE))</f>
        <v/>
      </c>
      <c r="K128" s="125"/>
      <c r="L128" s="128" t="str">
        <f>IF(E128="","",VLOOKUP(E128,構成員入金済み!$A$1:$Y$1000,18,FALSE))</f>
        <v/>
      </c>
      <c r="M128" s="123" t="s">
        <v>3397</v>
      </c>
      <c r="N128" s="130" t="s">
        <v>3397</v>
      </c>
      <c r="O128" s="317"/>
      <c r="P128" s="317"/>
      <c r="R128" s="91" t="e">
        <f>IF(ISNA(VLOOKUP(E128,#REF!,10,FALSE)),"",VLOOKUP(E128,#REF!,6,FALSE))</f>
        <v>#REF!</v>
      </c>
      <c r="S128" s="90" t="e">
        <f>IF(ISNA(VLOOKUP(E128,#REF!,16,FALSE)),"",VLOOKUP(E128,#REF!,16,FALSE))</f>
        <v>#REF!</v>
      </c>
      <c r="T128" s="89" t="e">
        <f>IF(ISNA(VLOOKUP(E128,#REF!,5,FALSE)),"",VLOOKUP(E128,#REF!,5,FALSE))</f>
        <v>#REF!</v>
      </c>
      <c r="W128" s="88">
        <f>[3]構成員入金済み!$E$10</f>
        <v>40542</v>
      </c>
      <c r="X128" s="88" t="e">
        <f>IF(ISNA(VLOOKUP(E128,#REF!,7,FALSE)),"",VLOOKUP(E128,#REF!,7,FALSE))</f>
        <v>#REF!</v>
      </c>
      <c r="Y128" s="117" t="e">
        <f t="shared" si="3"/>
        <v>#REF!</v>
      </c>
      <c r="Z128" s="117"/>
      <c r="AC128" s="87"/>
    </row>
    <row r="129" spans="1:29" s="116" customFormat="1" hidden="1" x14ac:dyDescent="0.15">
      <c r="A129" s="289"/>
      <c r="B129" s="126">
        <v>616</v>
      </c>
      <c r="C129" s="553"/>
      <c r="D129" s="127" t="str">
        <f>IF(E129="","",VLOOKUP(E129,構成員入金済み!$A$1:$Y$1000,7,FALSE))</f>
        <v/>
      </c>
      <c r="E129" s="122"/>
      <c r="F129" s="93"/>
      <c r="G129" s="92"/>
      <c r="H129" s="128" t="str">
        <f>IF(E129="","",VLOOKUP(E129,構成員入金済み!$A$1:$Y$1000,3,FALSE))</f>
        <v/>
      </c>
      <c r="I129" s="123"/>
      <c r="J129" s="128" t="str">
        <f>IF(E129="","",VLOOKUP(E129,構成員入金済み!$A$1:$Y$1000,4,FALSE))</f>
        <v/>
      </c>
      <c r="K129" s="125"/>
      <c r="L129" s="128" t="str">
        <f>IF(E129="","",VLOOKUP(E129,構成員入金済み!$A$1:$Y$1000,18,FALSE))</f>
        <v/>
      </c>
      <c r="M129" s="123" t="s">
        <v>3397</v>
      </c>
      <c r="N129" s="130" t="s">
        <v>3397</v>
      </c>
      <c r="O129" s="317"/>
      <c r="P129" s="317"/>
      <c r="R129" s="91" t="e">
        <f>IF(ISNA(VLOOKUP(E129,#REF!,10,FALSE)),"",VLOOKUP(E129,#REF!,6,FALSE))</f>
        <v>#REF!</v>
      </c>
      <c r="S129" s="90" t="e">
        <f>IF(ISNA(VLOOKUP(E129,#REF!,16,FALSE)),"",VLOOKUP(E129,#REF!,16,FALSE))</f>
        <v>#REF!</v>
      </c>
      <c r="T129" s="89" t="e">
        <f>IF(ISNA(VLOOKUP(E129,#REF!,5,FALSE)),"",VLOOKUP(E129,#REF!,5,FALSE))</f>
        <v>#REF!</v>
      </c>
      <c r="W129" s="88">
        <f>[3]構成員入金済み!$E$10</f>
        <v>40542</v>
      </c>
      <c r="X129" s="88" t="e">
        <f>IF(ISNA(VLOOKUP(E129,#REF!,7,FALSE)),"",VLOOKUP(E129,#REF!,7,FALSE))</f>
        <v>#REF!</v>
      </c>
      <c r="Y129" s="117" t="e">
        <f t="shared" si="3"/>
        <v>#REF!</v>
      </c>
      <c r="Z129" s="117"/>
      <c r="AC129" s="87"/>
    </row>
    <row r="130" spans="1:29" s="116" customFormat="1" hidden="1" x14ac:dyDescent="0.15">
      <c r="A130" s="289"/>
      <c r="B130" s="126">
        <v>617</v>
      </c>
      <c r="C130" s="553"/>
      <c r="D130" s="127" t="str">
        <f>IF(E130="","",VLOOKUP(E130,構成員入金済み!$A$1:$Y$1000,7,FALSE))</f>
        <v/>
      </c>
      <c r="E130" s="122"/>
      <c r="F130" s="93"/>
      <c r="G130" s="92"/>
      <c r="H130" s="128" t="str">
        <f>IF(E130="","",VLOOKUP(E130,構成員入金済み!$A$1:$Y$1000,3,FALSE))</f>
        <v/>
      </c>
      <c r="I130" s="123"/>
      <c r="J130" s="128" t="str">
        <f>IF(E130="","",VLOOKUP(E130,構成員入金済み!$A$1:$Y$1000,4,FALSE))</f>
        <v/>
      </c>
      <c r="K130" s="125"/>
      <c r="L130" s="128" t="str">
        <f>IF(E130="","",VLOOKUP(E130,構成員入金済み!$A$1:$Y$1000,18,FALSE))</f>
        <v/>
      </c>
      <c r="M130" s="123" t="s">
        <v>3397</v>
      </c>
      <c r="N130" s="130" t="s">
        <v>3397</v>
      </c>
      <c r="O130" s="317"/>
      <c r="P130" s="317"/>
      <c r="R130" s="91" t="e">
        <f>IF(ISNA(VLOOKUP(E130,#REF!,10,FALSE)),"",VLOOKUP(E130,#REF!,6,FALSE))</f>
        <v>#REF!</v>
      </c>
      <c r="S130" s="90" t="e">
        <f>IF(ISNA(VLOOKUP(E130,#REF!,16,FALSE)),"",VLOOKUP(E130,#REF!,16,FALSE))</f>
        <v>#REF!</v>
      </c>
      <c r="T130" s="89" t="e">
        <f>IF(ISNA(VLOOKUP(E130,#REF!,5,FALSE)),"",VLOOKUP(E130,#REF!,5,FALSE))</f>
        <v>#REF!</v>
      </c>
      <c r="W130" s="88">
        <f>[3]構成員入金済み!$E$10</f>
        <v>40542</v>
      </c>
      <c r="X130" s="88" t="e">
        <f>IF(ISNA(VLOOKUP(E130,#REF!,7,FALSE)),"",VLOOKUP(E130,#REF!,7,FALSE))</f>
        <v>#REF!</v>
      </c>
      <c r="Y130" s="117" t="e">
        <f t="shared" si="3"/>
        <v>#REF!</v>
      </c>
      <c r="Z130" s="117"/>
      <c r="AC130" s="87"/>
    </row>
    <row r="131" spans="1:29" s="116" customFormat="1" hidden="1" x14ac:dyDescent="0.15">
      <c r="A131" s="289"/>
      <c r="B131" s="126">
        <v>618</v>
      </c>
      <c r="C131" s="553"/>
      <c r="D131" s="127" t="str">
        <f>IF(E131="","",VLOOKUP(E131,構成員入金済み!$A$1:$Y$1000,7,FALSE))</f>
        <v/>
      </c>
      <c r="E131" s="122"/>
      <c r="F131" s="93"/>
      <c r="G131" s="92"/>
      <c r="H131" s="128" t="str">
        <f>IF(E131="","",VLOOKUP(E131,構成員入金済み!$A$1:$Y$1000,3,FALSE))</f>
        <v/>
      </c>
      <c r="I131" s="123"/>
      <c r="J131" s="128" t="str">
        <f>IF(E131="","",VLOOKUP(E131,構成員入金済み!$A$1:$Y$1000,4,FALSE))</f>
        <v/>
      </c>
      <c r="K131" s="125"/>
      <c r="L131" s="128" t="str">
        <f>IF(E131="","",VLOOKUP(E131,構成員入金済み!$A$1:$Y$1000,18,FALSE))</f>
        <v/>
      </c>
      <c r="M131" s="123" t="s">
        <v>3397</v>
      </c>
      <c r="N131" s="130" t="s">
        <v>3397</v>
      </c>
      <c r="O131" s="317"/>
      <c r="P131" s="317"/>
      <c r="R131" s="91" t="e">
        <f>IF(ISNA(VLOOKUP(E131,#REF!,10,FALSE)),"",VLOOKUP(E131,#REF!,6,FALSE))</f>
        <v>#REF!</v>
      </c>
      <c r="S131" s="90" t="e">
        <f>IF(ISNA(VLOOKUP(E131,#REF!,16,FALSE)),"",VLOOKUP(E131,#REF!,16,FALSE))</f>
        <v>#REF!</v>
      </c>
      <c r="T131" s="89" t="e">
        <f>IF(ISNA(VLOOKUP(E131,#REF!,5,FALSE)),"",VLOOKUP(E131,#REF!,5,FALSE))</f>
        <v>#REF!</v>
      </c>
      <c r="W131" s="88">
        <f>[3]構成員入金済み!$E$10</f>
        <v>40542</v>
      </c>
      <c r="X131" s="88" t="e">
        <f>IF(ISNA(VLOOKUP(E131,#REF!,7,FALSE)),"",VLOOKUP(E131,#REF!,7,FALSE))</f>
        <v>#REF!</v>
      </c>
      <c r="Y131" s="117" t="e">
        <f t="shared" si="3"/>
        <v>#REF!</v>
      </c>
      <c r="Z131" s="117"/>
      <c r="AC131" s="87"/>
    </row>
    <row r="132" spans="1:29" s="116" customFormat="1" hidden="1" x14ac:dyDescent="0.15">
      <c r="A132" s="289"/>
      <c r="B132" s="126">
        <v>619</v>
      </c>
      <c r="C132" s="553"/>
      <c r="D132" s="127" t="str">
        <f>IF(E132="","",VLOOKUP(E132,構成員入金済み!$A$1:$Y$1000,7,FALSE))</f>
        <v/>
      </c>
      <c r="E132" s="122"/>
      <c r="F132" s="93"/>
      <c r="G132" s="92"/>
      <c r="H132" s="128" t="str">
        <f>IF(E132="","",VLOOKUP(E132,構成員入金済み!$A$1:$Y$1000,3,FALSE))</f>
        <v/>
      </c>
      <c r="I132" s="123"/>
      <c r="J132" s="128" t="str">
        <f>IF(E132="","",VLOOKUP(E132,構成員入金済み!$A$1:$Y$1000,4,FALSE))</f>
        <v/>
      </c>
      <c r="K132" s="125"/>
      <c r="L132" s="128" t="str">
        <f>IF(E132="","",VLOOKUP(E132,構成員入金済み!$A$1:$Y$1000,18,FALSE))</f>
        <v/>
      </c>
      <c r="M132" s="123" t="s">
        <v>3397</v>
      </c>
      <c r="N132" s="130" t="s">
        <v>3397</v>
      </c>
      <c r="O132" s="317"/>
      <c r="P132" s="317"/>
      <c r="R132" s="91" t="e">
        <f>IF(ISNA(VLOOKUP(E132,#REF!,10,FALSE)),"",VLOOKUP(E132,#REF!,6,FALSE))</f>
        <v>#REF!</v>
      </c>
      <c r="S132" s="90" t="e">
        <f>IF(ISNA(VLOOKUP(E132,#REF!,16,FALSE)),"",VLOOKUP(E132,#REF!,16,FALSE))</f>
        <v>#REF!</v>
      </c>
      <c r="T132" s="89" t="e">
        <f>IF(ISNA(VLOOKUP(E132,#REF!,5,FALSE)),"",VLOOKUP(E132,#REF!,5,FALSE))</f>
        <v>#REF!</v>
      </c>
      <c r="W132" s="88">
        <f>[3]構成員入金済み!$E$10</f>
        <v>40542</v>
      </c>
      <c r="X132" s="88" t="e">
        <f>IF(ISNA(VLOOKUP(E132,#REF!,7,FALSE)),"",VLOOKUP(E132,#REF!,7,FALSE))</f>
        <v>#REF!</v>
      </c>
      <c r="Y132" s="117" t="e">
        <f t="shared" si="3"/>
        <v>#REF!</v>
      </c>
      <c r="Z132" s="117"/>
      <c r="AC132" s="87"/>
    </row>
    <row r="133" spans="1:29" s="116" customFormat="1" hidden="1" x14ac:dyDescent="0.15">
      <c r="A133" s="289"/>
      <c r="B133" s="126">
        <v>620</v>
      </c>
      <c r="C133" s="554"/>
      <c r="D133" s="127" t="str">
        <f>IF(E133="","",VLOOKUP(E133,構成員入金済み!$A$1:$Y$1000,7,FALSE))</f>
        <v/>
      </c>
      <c r="E133" s="122"/>
      <c r="F133" s="93"/>
      <c r="G133" s="92"/>
      <c r="H133" s="128" t="str">
        <f>IF(E133="","",VLOOKUP(E133,構成員入金済み!$A$1:$Y$1000,3,FALSE))</f>
        <v/>
      </c>
      <c r="I133" s="123"/>
      <c r="J133" s="128" t="str">
        <f>IF(E133="","",VLOOKUP(E133,構成員入金済み!$A$1:$Y$1000,4,FALSE))</f>
        <v/>
      </c>
      <c r="K133" s="125"/>
      <c r="L133" s="128" t="str">
        <f>IF(E133="","",VLOOKUP(E133,構成員入金済み!$A$1:$Y$1000,18,FALSE))</f>
        <v/>
      </c>
      <c r="M133" s="123" t="s">
        <v>3397</v>
      </c>
      <c r="N133" s="130" t="s">
        <v>3397</v>
      </c>
      <c r="O133" s="317"/>
      <c r="P133" s="317"/>
      <c r="R133" s="91" t="e">
        <f>IF(ISNA(VLOOKUP(E133,#REF!,10,FALSE)),"",VLOOKUP(E133,#REF!,6,FALSE))</f>
        <v>#REF!</v>
      </c>
      <c r="S133" s="90" t="e">
        <f>IF(ISNA(VLOOKUP(E133,#REF!,16,FALSE)),"",VLOOKUP(E133,#REF!,16,FALSE))</f>
        <v>#REF!</v>
      </c>
      <c r="T133" s="89" t="e">
        <f>IF(ISNA(VLOOKUP(E133,#REF!,5,FALSE)),"",VLOOKUP(E133,#REF!,5,FALSE))</f>
        <v>#REF!</v>
      </c>
      <c r="W133" s="88">
        <f>[3]構成員入金済み!$E$10</f>
        <v>40542</v>
      </c>
      <c r="X133" s="88" t="e">
        <f>IF(ISNA(VLOOKUP(E133,#REF!,7,FALSE)),"",VLOOKUP(E133,#REF!,7,FALSE))</f>
        <v>#REF!</v>
      </c>
      <c r="Y133" s="117" t="e">
        <f t="shared" si="3"/>
        <v>#REF!</v>
      </c>
      <c r="Z133" s="117"/>
      <c r="AC133" s="87"/>
    </row>
    <row r="134" spans="1:29" s="116" customFormat="1" hidden="1" x14ac:dyDescent="0.15">
      <c r="A134" s="289"/>
      <c r="B134" s="126">
        <v>621</v>
      </c>
      <c r="C134" s="552" t="str">
        <f>IF(D134="","",VLOOKUP(D134,団体登録内容!$A$1:$Y$1000,3,FALSE))</f>
        <v/>
      </c>
      <c r="D134" s="127" t="str">
        <f>IF(E134="","",VLOOKUP(E134,構成員入金済み!$A$1:$Y$1000,7,FALSE))</f>
        <v/>
      </c>
      <c r="E134" s="122"/>
      <c r="F134" s="93"/>
      <c r="G134" s="92"/>
      <c r="H134" s="128" t="str">
        <f>IF(E134="","",VLOOKUP(E134,構成員入金済み!$A$1:$Y$1000,3,FALSE))</f>
        <v/>
      </c>
      <c r="I134" s="123"/>
      <c r="J134" s="128" t="str">
        <f>IF(E134="","",VLOOKUP(E134,構成員入金済み!$A$1:$Y$1000,4,FALSE))</f>
        <v/>
      </c>
      <c r="K134" s="125"/>
      <c r="L134" s="128" t="str">
        <f>IF(E134="","",VLOOKUP(E134,構成員入金済み!$A$1:$Y$1000,18,FALSE))</f>
        <v/>
      </c>
      <c r="M134" s="123" t="s">
        <v>3397</v>
      </c>
      <c r="N134" s="130" t="s">
        <v>3397</v>
      </c>
      <c r="O134" s="317"/>
      <c r="P134" s="317"/>
      <c r="R134" s="91" t="e">
        <f>IF(ISNA(VLOOKUP(E134,#REF!,10,FALSE)),"",VLOOKUP(E134,#REF!,6,FALSE))</f>
        <v>#REF!</v>
      </c>
      <c r="S134" s="90" t="e">
        <f>IF(ISNA(VLOOKUP(E134,#REF!,16,FALSE)),"",VLOOKUP(E134,#REF!,16,FALSE))</f>
        <v>#REF!</v>
      </c>
      <c r="T134" s="89" t="e">
        <f>IF(ISNA(VLOOKUP(E134,#REF!,5,FALSE)),"",VLOOKUP(E134,#REF!,5,FALSE))</f>
        <v>#REF!</v>
      </c>
      <c r="W134" s="88">
        <f>[3]構成員入金済み!$E$10</f>
        <v>40542</v>
      </c>
      <c r="X134" s="88" t="e">
        <f>IF(ISNA(VLOOKUP(E134,#REF!,7,FALSE)),"",VLOOKUP(E134,#REF!,7,FALSE))</f>
        <v>#REF!</v>
      </c>
      <c r="Y134" s="117" t="e">
        <f t="shared" si="3"/>
        <v>#REF!</v>
      </c>
      <c r="Z134" s="117"/>
      <c r="AC134" s="87"/>
    </row>
    <row r="135" spans="1:29" s="116" customFormat="1" hidden="1" x14ac:dyDescent="0.15">
      <c r="A135" s="289"/>
      <c r="B135" s="126">
        <v>622</v>
      </c>
      <c r="C135" s="553"/>
      <c r="D135" s="127" t="str">
        <f>IF(E135="","",VLOOKUP(E135,構成員入金済み!$A$1:$Y$1000,7,FALSE))</f>
        <v/>
      </c>
      <c r="E135" s="122"/>
      <c r="F135" s="93"/>
      <c r="G135" s="92"/>
      <c r="H135" s="128" t="str">
        <f>IF(E135="","",VLOOKUP(E135,構成員入金済み!$A$1:$Y$1000,3,FALSE))</f>
        <v/>
      </c>
      <c r="I135" s="123"/>
      <c r="J135" s="128" t="str">
        <f>IF(E135="","",VLOOKUP(E135,構成員入金済み!$A$1:$Y$1000,4,FALSE))</f>
        <v/>
      </c>
      <c r="K135" s="125"/>
      <c r="L135" s="128" t="str">
        <f>IF(E135="","",VLOOKUP(E135,構成員入金済み!$A$1:$Y$1000,18,FALSE))</f>
        <v/>
      </c>
      <c r="M135" s="123" t="s">
        <v>3397</v>
      </c>
      <c r="N135" s="130" t="s">
        <v>3397</v>
      </c>
      <c r="O135" s="317"/>
      <c r="P135" s="317"/>
      <c r="R135" s="91" t="e">
        <f>IF(ISNA(VLOOKUP(E135,#REF!,10,FALSE)),"",VLOOKUP(E135,#REF!,6,FALSE))</f>
        <v>#REF!</v>
      </c>
      <c r="S135" s="90" t="e">
        <f>IF(ISNA(VLOOKUP(E135,#REF!,16,FALSE)),"",VLOOKUP(E135,#REF!,16,FALSE))</f>
        <v>#REF!</v>
      </c>
      <c r="T135" s="89" t="e">
        <f>IF(ISNA(VLOOKUP(E135,#REF!,5,FALSE)),"",VLOOKUP(E135,#REF!,5,FALSE))</f>
        <v>#REF!</v>
      </c>
      <c r="W135" s="88">
        <f>[3]構成員入金済み!$E$10</f>
        <v>40542</v>
      </c>
      <c r="X135" s="88" t="e">
        <f>IF(ISNA(VLOOKUP(E135,#REF!,7,FALSE)),"",VLOOKUP(E135,#REF!,7,FALSE))</f>
        <v>#REF!</v>
      </c>
      <c r="Y135" s="117" t="e">
        <f t="shared" si="3"/>
        <v>#REF!</v>
      </c>
      <c r="Z135" s="117"/>
      <c r="AC135" s="87"/>
    </row>
    <row r="136" spans="1:29" s="116" customFormat="1" hidden="1" x14ac:dyDescent="0.15">
      <c r="A136" s="289"/>
      <c r="B136" s="126">
        <v>623</v>
      </c>
      <c r="C136" s="553"/>
      <c r="D136" s="127" t="str">
        <f>IF(E136="","",VLOOKUP(E136,構成員入金済み!$A$1:$Y$1000,7,FALSE))</f>
        <v/>
      </c>
      <c r="E136" s="122"/>
      <c r="F136" s="93"/>
      <c r="G136" s="92"/>
      <c r="H136" s="128" t="str">
        <f>IF(E136="","",VLOOKUP(E136,構成員入金済み!$A$1:$Y$1000,3,FALSE))</f>
        <v/>
      </c>
      <c r="I136" s="123"/>
      <c r="J136" s="128" t="str">
        <f>IF(E136="","",VLOOKUP(E136,構成員入金済み!$A$1:$Y$1000,4,FALSE))</f>
        <v/>
      </c>
      <c r="K136" s="125"/>
      <c r="L136" s="128" t="str">
        <f>IF(E136="","",VLOOKUP(E136,構成員入金済み!$A$1:$Y$1000,18,FALSE))</f>
        <v/>
      </c>
      <c r="M136" s="123" t="s">
        <v>3397</v>
      </c>
      <c r="N136" s="130" t="s">
        <v>3397</v>
      </c>
      <c r="O136" s="317"/>
      <c r="P136" s="317"/>
      <c r="R136" s="91" t="e">
        <f>IF(ISNA(VLOOKUP(E136,#REF!,10,FALSE)),"",VLOOKUP(E136,#REF!,6,FALSE))</f>
        <v>#REF!</v>
      </c>
      <c r="S136" s="90" t="e">
        <f>IF(ISNA(VLOOKUP(E136,#REF!,16,FALSE)),"",VLOOKUP(E136,#REF!,16,FALSE))</f>
        <v>#REF!</v>
      </c>
      <c r="T136" s="89" t="e">
        <f>IF(ISNA(VLOOKUP(E136,#REF!,5,FALSE)),"",VLOOKUP(E136,#REF!,5,FALSE))</f>
        <v>#REF!</v>
      </c>
      <c r="W136" s="88">
        <f>[3]構成員入金済み!$E$10</f>
        <v>40542</v>
      </c>
      <c r="X136" s="88" t="e">
        <f>IF(ISNA(VLOOKUP(E136,#REF!,7,FALSE)),"",VLOOKUP(E136,#REF!,7,FALSE))</f>
        <v>#REF!</v>
      </c>
      <c r="Y136" s="117" t="e">
        <f t="shared" si="3"/>
        <v>#REF!</v>
      </c>
      <c r="Z136" s="117"/>
      <c r="AC136" s="87"/>
    </row>
    <row r="137" spans="1:29" s="116" customFormat="1" hidden="1" x14ac:dyDescent="0.15">
      <c r="A137" s="289"/>
      <c r="B137" s="126">
        <v>624</v>
      </c>
      <c r="C137" s="553"/>
      <c r="D137" s="127" t="str">
        <f>IF(E137="","",VLOOKUP(E137,構成員入金済み!$A$1:$Y$1000,7,FALSE))</f>
        <v/>
      </c>
      <c r="E137" s="122"/>
      <c r="F137" s="93"/>
      <c r="G137" s="92"/>
      <c r="H137" s="128" t="str">
        <f>IF(E137="","",VLOOKUP(E137,構成員入金済み!$A$1:$Y$1000,3,FALSE))</f>
        <v/>
      </c>
      <c r="I137" s="123"/>
      <c r="J137" s="128" t="str">
        <f>IF(E137="","",VLOOKUP(E137,構成員入金済み!$A$1:$Y$1000,4,FALSE))</f>
        <v/>
      </c>
      <c r="K137" s="125"/>
      <c r="L137" s="128" t="str">
        <f>IF(E137="","",VLOOKUP(E137,構成員入金済み!$A$1:$Y$1000,18,FALSE))</f>
        <v/>
      </c>
      <c r="M137" s="123" t="s">
        <v>3397</v>
      </c>
      <c r="N137" s="130" t="s">
        <v>3397</v>
      </c>
      <c r="O137" s="317"/>
      <c r="P137" s="317"/>
      <c r="R137" s="91" t="e">
        <f>IF(ISNA(VLOOKUP(E137,#REF!,10,FALSE)),"",VLOOKUP(E137,#REF!,6,FALSE))</f>
        <v>#REF!</v>
      </c>
      <c r="S137" s="90" t="e">
        <f>IF(ISNA(VLOOKUP(E137,#REF!,16,FALSE)),"",VLOOKUP(E137,#REF!,16,FALSE))</f>
        <v>#REF!</v>
      </c>
      <c r="T137" s="89" t="e">
        <f>IF(ISNA(VLOOKUP(E137,#REF!,5,FALSE)),"",VLOOKUP(E137,#REF!,5,FALSE))</f>
        <v>#REF!</v>
      </c>
      <c r="W137" s="88">
        <f>[3]構成員入金済み!$E$10</f>
        <v>40542</v>
      </c>
      <c r="X137" s="88" t="e">
        <f>IF(ISNA(VLOOKUP(E137,#REF!,7,FALSE)),"",VLOOKUP(E137,#REF!,7,FALSE))</f>
        <v>#REF!</v>
      </c>
      <c r="Y137" s="117" t="e">
        <f t="shared" si="3"/>
        <v>#REF!</v>
      </c>
      <c r="Z137" s="117"/>
      <c r="AC137" s="87"/>
    </row>
    <row r="138" spans="1:29" s="116" customFormat="1" hidden="1" x14ac:dyDescent="0.15">
      <c r="A138" s="289"/>
      <c r="B138" s="126">
        <v>625</v>
      </c>
      <c r="C138" s="553"/>
      <c r="D138" s="127" t="str">
        <f>IF(E138="","",VLOOKUP(E138,構成員入金済み!$A$1:$Y$1000,7,FALSE))</f>
        <v/>
      </c>
      <c r="E138" s="122"/>
      <c r="F138" s="93"/>
      <c r="G138" s="92"/>
      <c r="H138" s="128" t="str">
        <f>IF(E138="","",VLOOKUP(E138,構成員入金済み!$A$1:$Y$1000,3,FALSE))</f>
        <v/>
      </c>
      <c r="I138" s="123"/>
      <c r="J138" s="128" t="str">
        <f>IF(E138="","",VLOOKUP(E138,構成員入金済み!$A$1:$Y$1000,4,FALSE))</f>
        <v/>
      </c>
      <c r="K138" s="125"/>
      <c r="L138" s="128" t="str">
        <f>IF(E138="","",VLOOKUP(E138,構成員入金済み!$A$1:$Y$1000,18,FALSE))</f>
        <v/>
      </c>
      <c r="M138" s="123" t="s">
        <v>3397</v>
      </c>
      <c r="N138" s="130" t="s">
        <v>3397</v>
      </c>
      <c r="O138" s="317"/>
      <c r="P138" s="317"/>
      <c r="R138" s="91" t="e">
        <f>IF(ISNA(VLOOKUP(E138,#REF!,10,FALSE)),"",VLOOKUP(E138,#REF!,6,FALSE))</f>
        <v>#REF!</v>
      </c>
      <c r="S138" s="90" t="e">
        <f>IF(ISNA(VLOOKUP(E138,#REF!,16,FALSE)),"",VLOOKUP(E138,#REF!,16,FALSE))</f>
        <v>#REF!</v>
      </c>
      <c r="T138" s="89" t="e">
        <f>IF(ISNA(VLOOKUP(E138,#REF!,5,FALSE)),"",VLOOKUP(E138,#REF!,5,FALSE))</f>
        <v>#REF!</v>
      </c>
      <c r="W138" s="88">
        <f>[3]構成員入金済み!$E$10</f>
        <v>40542</v>
      </c>
      <c r="X138" s="88" t="e">
        <f>IF(ISNA(VLOOKUP(E138,#REF!,7,FALSE)),"",VLOOKUP(E138,#REF!,7,FALSE))</f>
        <v>#REF!</v>
      </c>
      <c r="Y138" s="117" t="e">
        <f t="shared" si="3"/>
        <v>#REF!</v>
      </c>
      <c r="Z138" s="117"/>
      <c r="AC138" s="87"/>
    </row>
    <row r="139" spans="1:29" s="116" customFormat="1" hidden="1" x14ac:dyDescent="0.15">
      <c r="A139" s="289"/>
      <c r="B139" s="126">
        <v>626</v>
      </c>
      <c r="C139" s="553"/>
      <c r="D139" s="127" t="str">
        <f>IF(E139="","",VLOOKUP(E139,構成員入金済み!$A$1:$Y$1000,7,FALSE))</f>
        <v/>
      </c>
      <c r="E139" s="122"/>
      <c r="F139" s="93"/>
      <c r="G139" s="92"/>
      <c r="H139" s="128" t="str">
        <f>IF(E139="","",VLOOKUP(E139,構成員入金済み!$A$1:$Y$1000,3,FALSE))</f>
        <v/>
      </c>
      <c r="I139" s="123"/>
      <c r="J139" s="128" t="str">
        <f>IF(E139="","",VLOOKUP(E139,構成員入金済み!$A$1:$Y$1000,4,FALSE))</f>
        <v/>
      </c>
      <c r="K139" s="125"/>
      <c r="L139" s="128" t="str">
        <f>IF(E139="","",VLOOKUP(E139,構成員入金済み!$A$1:$Y$1000,18,FALSE))</f>
        <v/>
      </c>
      <c r="M139" s="123" t="s">
        <v>3397</v>
      </c>
      <c r="N139" s="130" t="s">
        <v>3397</v>
      </c>
      <c r="O139" s="317"/>
      <c r="P139" s="317"/>
      <c r="R139" s="91" t="e">
        <f>IF(ISNA(VLOOKUP(E139,#REF!,10,FALSE)),"",VLOOKUP(E139,#REF!,6,FALSE))</f>
        <v>#REF!</v>
      </c>
      <c r="S139" s="90" t="e">
        <f>IF(ISNA(VLOOKUP(E139,#REF!,16,FALSE)),"",VLOOKUP(E139,#REF!,16,FALSE))</f>
        <v>#REF!</v>
      </c>
      <c r="T139" s="89" t="e">
        <f>IF(ISNA(VLOOKUP(E139,#REF!,5,FALSE)),"",VLOOKUP(E139,#REF!,5,FALSE))</f>
        <v>#REF!</v>
      </c>
      <c r="W139" s="88">
        <f>[3]構成員入金済み!$E$10</f>
        <v>40542</v>
      </c>
      <c r="X139" s="88" t="e">
        <f>IF(ISNA(VLOOKUP(E139,#REF!,7,FALSE)),"",VLOOKUP(E139,#REF!,7,FALSE))</f>
        <v>#REF!</v>
      </c>
      <c r="Y139" s="117" t="e">
        <f t="shared" si="3"/>
        <v>#REF!</v>
      </c>
      <c r="Z139" s="117"/>
      <c r="AC139" s="87"/>
    </row>
    <row r="140" spans="1:29" s="116" customFormat="1" hidden="1" x14ac:dyDescent="0.15">
      <c r="A140" s="289"/>
      <c r="B140" s="126">
        <v>627</v>
      </c>
      <c r="C140" s="553"/>
      <c r="D140" s="127" t="str">
        <f>IF(E140="","",VLOOKUP(E140,構成員入金済み!$A$1:$Y$1000,7,FALSE))</f>
        <v/>
      </c>
      <c r="E140" s="122"/>
      <c r="F140" s="93"/>
      <c r="G140" s="92"/>
      <c r="H140" s="128" t="str">
        <f>IF(E140="","",VLOOKUP(E140,構成員入金済み!$A$1:$Y$1000,3,FALSE))</f>
        <v/>
      </c>
      <c r="I140" s="123"/>
      <c r="J140" s="128" t="str">
        <f>IF(E140="","",VLOOKUP(E140,構成員入金済み!$A$1:$Y$1000,4,FALSE))</f>
        <v/>
      </c>
      <c r="K140" s="125"/>
      <c r="L140" s="128" t="str">
        <f>IF(E140="","",VLOOKUP(E140,構成員入金済み!$A$1:$Y$1000,18,FALSE))</f>
        <v/>
      </c>
      <c r="M140" s="123" t="s">
        <v>3397</v>
      </c>
      <c r="N140" s="130" t="s">
        <v>3397</v>
      </c>
      <c r="O140" s="317"/>
      <c r="P140" s="317"/>
      <c r="R140" s="91" t="e">
        <f>IF(ISNA(VLOOKUP(E140,#REF!,10,FALSE)),"",VLOOKUP(E140,#REF!,6,FALSE))</f>
        <v>#REF!</v>
      </c>
      <c r="S140" s="90" t="e">
        <f>IF(ISNA(VLOOKUP(E140,#REF!,16,FALSE)),"",VLOOKUP(E140,#REF!,16,FALSE))</f>
        <v>#REF!</v>
      </c>
      <c r="T140" s="89" t="e">
        <f>IF(ISNA(VLOOKUP(E140,#REF!,5,FALSE)),"",VLOOKUP(E140,#REF!,5,FALSE))</f>
        <v>#REF!</v>
      </c>
      <c r="W140" s="88">
        <f>[3]構成員入金済み!$E$10</f>
        <v>40542</v>
      </c>
      <c r="X140" s="88" t="e">
        <f>IF(ISNA(VLOOKUP(E140,#REF!,7,FALSE)),"",VLOOKUP(E140,#REF!,7,FALSE))</f>
        <v>#REF!</v>
      </c>
      <c r="Y140" s="117" t="e">
        <f t="shared" si="3"/>
        <v>#REF!</v>
      </c>
      <c r="Z140" s="117"/>
      <c r="AC140" s="87"/>
    </row>
    <row r="141" spans="1:29" s="116" customFormat="1" hidden="1" x14ac:dyDescent="0.15">
      <c r="A141" s="289"/>
      <c r="B141" s="126">
        <v>628</v>
      </c>
      <c r="C141" s="554"/>
      <c r="D141" s="127" t="str">
        <f>IF(E141="","",VLOOKUP(E141,構成員入金済み!$A$1:$Y$1000,7,FALSE))</f>
        <v/>
      </c>
      <c r="E141" s="122"/>
      <c r="F141" s="93"/>
      <c r="G141" s="92"/>
      <c r="H141" s="128" t="str">
        <f>IF(E141="","",VLOOKUP(E141,構成員入金済み!$A$1:$Y$1000,3,FALSE))</f>
        <v/>
      </c>
      <c r="I141" s="123"/>
      <c r="J141" s="128" t="str">
        <f>IF(E141="","",VLOOKUP(E141,構成員入金済み!$A$1:$Y$1000,4,FALSE))</f>
        <v/>
      </c>
      <c r="K141" s="125"/>
      <c r="L141" s="128" t="str">
        <f>IF(E141="","",VLOOKUP(E141,構成員入金済み!$A$1:$Y$1000,18,FALSE))</f>
        <v/>
      </c>
      <c r="M141" s="123" t="s">
        <v>3397</v>
      </c>
      <c r="N141" s="130" t="s">
        <v>3397</v>
      </c>
      <c r="O141" s="317"/>
      <c r="P141" s="317"/>
      <c r="R141" s="91" t="e">
        <f>IF(ISNA(VLOOKUP(E141,#REF!,10,FALSE)),"",VLOOKUP(E141,#REF!,6,FALSE))</f>
        <v>#REF!</v>
      </c>
      <c r="S141" s="90" t="e">
        <f>IF(ISNA(VLOOKUP(E141,#REF!,16,FALSE)),"",VLOOKUP(E141,#REF!,16,FALSE))</f>
        <v>#REF!</v>
      </c>
      <c r="T141" s="89" t="e">
        <f>IF(ISNA(VLOOKUP(E141,#REF!,5,FALSE)),"",VLOOKUP(E141,#REF!,5,FALSE))</f>
        <v>#REF!</v>
      </c>
      <c r="W141" s="88">
        <f>[3]構成員入金済み!$E$10</f>
        <v>40542</v>
      </c>
      <c r="X141" s="88" t="e">
        <f>IF(ISNA(VLOOKUP(E141,#REF!,7,FALSE)),"",VLOOKUP(E141,#REF!,7,FALSE))</f>
        <v>#REF!</v>
      </c>
      <c r="Y141" s="117" t="e">
        <f t="shared" si="3"/>
        <v>#REF!</v>
      </c>
      <c r="Z141" s="117"/>
      <c r="AC141" s="87"/>
    </row>
    <row r="142" spans="1:29" s="116" customFormat="1" hidden="1" x14ac:dyDescent="0.15">
      <c r="A142" s="289"/>
      <c r="B142" s="126">
        <v>629</v>
      </c>
      <c r="C142" s="552" t="str">
        <f>IF(D142="","",VLOOKUP(D142,団体登録内容!$A$1:$Y$1000,3,FALSE))</f>
        <v/>
      </c>
      <c r="D142" s="127" t="str">
        <f>IF(E142="","",VLOOKUP(E142,構成員入金済み!$A$1:$Y$1000,7,FALSE))</f>
        <v/>
      </c>
      <c r="E142" s="122"/>
      <c r="F142" s="93"/>
      <c r="G142" s="92"/>
      <c r="H142" s="128" t="str">
        <f>IF(E142="","",VLOOKUP(E142,構成員入金済み!$A$1:$Y$1000,3,FALSE))</f>
        <v/>
      </c>
      <c r="I142" s="123"/>
      <c r="J142" s="128" t="str">
        <f>IF(E142="","",VLOOKUP(E142,構成員入金済み!$A$1:$Y$1000,4,FALSE))</f>
        <v/>
      </c>
      <c r="K142" s="125"/>
      <c r="L142" s="128" t="str">
        <f>IF(E142="","",VLOOKUP(E142,構成員入金済み!$A$1:$Y$1000,18,FALSE))</f>
        <v/>
      </c>
      <c r="M142" s="123" t="s">
        <v>3397</v>
      </c>
      <c r="N142" s="130" t="s">
        <v>3397</v>
      </c>
      <c r="O142" s="317"/>
      <c r="P142" s="317"/>
      <c r="R142" s="91" t="e">
        <f>IF(ISNA(VLOOKUP(E142,#REF!,10,FALSE)),"",VLOOKUP(E142,#REF!,6,FALSE))</f>
        <v>#REF!</v>
      </c>
      <c r="S142" s="90" t="e">
        <f>IF(ISNA(VLOOKUP(E142,#REF!,16,FALSE)),"",VLOOKUP(E142,#REF!,16,FALSE))</f>
        <v>#REF!</v>
      </c>
      <c r="T142" s="89" t="e">
        <f>IF(ISNA(VLOOKUP(E142,#REF!,5,FALSE)),"",VLOOKUP(E142,#REF!,5,FALSE))</f>
        <v>#REF!</v>
      </c>
      <c r="W142" s="88">
        <f>[3]構成員入金済み!$E$10</f>
        <v>40542</v>
      </c>
      <c r="X142" s="88" t="e">
        <f>IF(ISNA(VLOOKUP(E142,#REF!,7,FALSE)),"",VLOOKUP(E142,#REF!,7,FALSE))</f>
        <v>#REF!</v>
      </c>
      <c r="Y142" s="117" t="e">
        <f t="shared" ref="Y142:Y155" si="4">IF(EXACT(W142,X142),"OK","")</f>
        <v>#REF!</v>
      </c>
      <c r="Z142" s="117"/>
      <c r="AC142" s="87"/>
    </row>
    <row r="143" spans="1:29" s="116" customFormat="1" hidden="1" x14ac:dyDescent="0.15">
      <c r="A143" s="289"/>
      <c r="B143" s="126">
        <v>630</v>
      </c>
      <c r="C143" s="553"/>
      <c r="D143" s="127" t="str">
        <f>IF(E143="","",VLOOKUP(E143,構成員入金済み!$A$1:$Y$1000,7,FALSE))</f>
        <v/>
      </c>
      <c r="E143" s="122"/>
      <c r="F143" s="93"/>
      <c r="G143" s="92"/>
      <c r="H143" s="128" t="str">
        <f>IF(E143="","",VLOOKUP(E143,構成員入金済み!$A$1:$Y$1000,3,FALSE))</f>
        <v/>
      </c>
      <c r="I143" s="123"/>
      <c r="J143" s="128" t="str">
        <f>IF(E143="","",VLOOKUP(E143,構成員入金済み!$A$1:$Y$1000,4,FALSE))</f>
        <v/>
      </c>
      <c r="K143" s="125"/>
      <c r="L143" s="128" t="str">
        <f>IF(E143="","",VLOOKUP(E143,構成員入金済み!$A$1:$Y$1000,18,FALSE))</f>
        <v/>
      </c>
      <c r="M143" s="123" t="s">
        <v>3397</v>
      </c>
      <c r="N143" s="130" t="s">
        <v>3397</v>
      </c>
      <c r="O143" s="317"/>
      <c r="P143" s="317"/>
      <c r="R143" s="91" t="e">
        <f>IF(ISNA(VLOOKUP(E143,#REF!,10,FALSE)),"",VLOOKUP(E143,#REF!,6,FALSE))</f>
        <v>#REF!</v>
      </c>
      <c r="S143" s="90" t="e">
        <f>IF(ISNA(VLOOKUP(E143,#REF!,16,FALSE)),"",VLOOKUP(E143,#REF!,16,FALSE))</f>
        <v>#REF!</v>
      </c>
      <c r="T143" s="89" t="e">
        <f>IF(ISNA(VLOOKUP(E143,#REF!,5,FALSE)),"",VLOOKUP(E143,#REF!,5,FALSE))</f>
        <v>#REF!</v>
      </c>
      <c r="W143" s="88">
        <f>[3]構成員入金済み!$E$10</f>
        <v>40542</v>
      </c>
      <c r="X143" s="88" t="e">
        <f>IF(ISNA(VLOOKUP(E143,#REF!,7,FALSE)),"",VLOOKUP(E143,#REF!,7,FALSE))</f>
        <v>#REF!</v>
      </c>
      <c r="Y143" s="117" t="e">
        <f t="shared" si="4"/>
        <v>#REF!</v>
      </c>
      <c r="Z143" s="117"/>
      <c r="AC143" s="87"/>
    </row>
    <row r="144" spans="1:29" s="116" customFormat="1" hidden="1" x14ac:dyDescent="0.15">
      <c r="A144" s="289"/>
      <c r="B144" s="126">
        <v>631</v>
      </c>
      <c r="C144" s="553"/>
      <c r="D144" s="127" t="str">
        <f>IF(E144="","",VLOOKUP(E144,構成員入金済み!$A$1:$Y$1000,7,FALSE))</f>
        <v/>
      </c>
      <c r="E144" s="122"/>
      <c r="F144" s="93"/>
      <c r="G144" s="92"/>
      <c r="H144" s="128" t="str">
        <f>IF(E144="","",VLOOKUP(E144,構成員入金済み!$A$1:$Y$1000,3,FALSE))</f>
        <v/>
      </c>
      <c r="I144" s="123"/>
      <c r="J144" s="128" t="str">
        <f>IF(E144="","",VLOOKUP(E144,構成員入金済み!$A$1:$Y$1000,4,FALSE))</f>
        <v/>
      </c>
      <c r="K144" s="125"/>
      <c r="L144" s="128" t="str">
        <f>IF(E144="","",VLOOKUP(E144,構成員入金済み!$A$1:$Y$1000,18,FALSE))</f>
        <v/>
      </c>
      <c r="M144" s="123" t="s">
        <v>3397</v>
      </c>
      <c r="N144" s="130" t="s">
        <v>3397</v>
      </c>
      <c r="O144" s="317"/>
      <c r="P144" s="317"/>
      <c r="R144" s="91" t="e">
        <f>IF(ISNA(VLOOKUP(E144,#REF!,10,FALSE)),"",VLOOKUP(E144,#REF!,6,FALSE))</f>
        <v>#REF!</v>
      </c>
      <c r="S144" s="90" t="e">
        <f>IF(ISNA(VLOOKUP(E144,#REF!,16,FALSE)),"",VLOOKUP(E144,#REF!,16,FALSE))</f>
        <v>#REF!</v>
      </c>
      <c r="T144" s="89" t="e">
        <f>IF(ISNA(VLOOKUP(E144,#REF!,5,FALSE)),"",VLOOKUP(E144,#REF!,5,FALSE))</f>
        <v>#REF!</v>
      </c>
      <c r="W144" s="88">
        <f>[3]構成員入金済み!$E$10</f>
        <v>40542</v>
      </c>
      <c r="X144" s="88" t="e">
        <f>IF(ISNA(VLOOKUP(E144,#REF!,7,FALSE)),"",VLOOKUP(E144,#REF!,7,FALSE))</f>
        <v>#REF!</v>
      </c>
      <c r="Y144" s="117" t="e">
        <f t="shared" si="4"/>
        <v>#REF!</v>
      </c>
      <c r="Z144" s="117"/>
      <c r="AC144" s="87"/>
    </row>
    <row r="145" spans="1:29" s="116" customFormat="1" hidden="1" x14ac:dyDescent="0.15">
      <c r="A145" s="289"/>
      <c r="B145" s="126">
        <v>632</v>
      </c>
      <c r="C145" s="553"/>
      <c r="D145" s="127" t="str">
        <f>IF(E145="","",VLOOKUP(E145,構成員入金済み!$A$1:$Y$1000,7,FALSE))</f>
        <v/>
      </c>
      <c r="E145" s="122"/>
      <c r="F145" s="93"/>
      <c r="G145" s="92"/>
      <c r="H145" s="128" t="str">
        <f>IF(E145="","",VLOOKUP(E145,構成員入金済み!$A$1:$Y$1000,3,FALSE))</f>
        <v/>
      </c>
      <c r="I145" s="123"/>
      <c r="J145" s="128" t="str">
        <f>IF(E145="","",VLOOKUP(E145,構成員入金済み!$A$1:$Y$1000,4,FALSE))</f>
        <v/>
      </c>
      <c r="K145" s="125"/>
      <c r="L145" s="128" t="str">
        <f>IF(E145="","",VLOOKUP(E145,構成員入金済み!$A$1:$Y$1000,18,FALSE))</f>
        <v/>
      </c>
      <c r="M145" s="123" t="s">
        <v>3397</v>
      </c>
      <c r="N145" s="130" t="s">
        <v>3397</v>
      </c>
      <c r="O145" s="317"/>
      <c r="P145" s="317"/>
      <c r="R145" s="91" t="e">
        <f>IF(ISNA(VLOOKUP(E145,#REF!,10,FALSE)),"",VLOOKUP(E145,#REF!,6,FALSE))</f>
        <v>#REF!</v>
      </c>
      <c r="S145" s="90" t="e">
        <f>IF(ISNA(VLOOKUP(E145,#REF!,16,FALSE)),"",VLOOKUP(E145,#REF!,16,FALSE))</f>
        <v>#REF!</v>
      </c>
      <c r="T145" s="89" t="e">
        <f>IF(ISNA(VLOOKUP(E145,#REF!,5,FALSE)),"",VLOOKUP(E145,#REF!,5,FALSE))</f>
        <v>#REF!</v>
      </c>
      <c r="W145" s="88">
        <f>[3]構成員入金済み!$E$10</f>
        <v>40542</v>
      </c>
      <c r="X145" s="88" t="e">
        <f>IF(ISNA(VLOOKUP(E145,#REF!,7,FALSE)),"",VLOOKUP(E145,#REF!,7,FALSE))</f>
        <v>#REF!</v>
      </c>
      <c r="Y145" s="117" t="e">
        <f t="shared" si="4"/>
        <v>#REF!</v>
      </c>
      <c r="Z145" s="117"/>
      <c r="AC145" s="87"/>
    </row>
    <row r="146" spans="1:29" s="116" customFormat="1" hidden="1" x14ac:dyDescent="0.15">
      <c r="A146" s="289"/>
      <c r="B146" s="126">
        <v>633</v>
      </c>
      <c r="C146" s="553"/>
      <c r="D146" s="127" t="str">
        <f>IF(E146="","",VLOOKUP(E146,構成員入金済み!$A$1:$Y$1000,7,FALSE))</f>
        <v/>
      </c>
      <c r="E146" s="122"/>
      <c r="F146" s="93"/>
      <c r="G146" s="92"/>
      <c r="H146" s="128" t="str">
        <f>IF(E146="","",VLOOKUP(E146,構成員入金済み!$A$1:$Y$1000,3,FALSE))</f>
        <v/>
      </c>
      <c r="I146" s="123"/>
      <c r="J146" s="128" t="str">
        <f>IF(E146="","",VLOOKUP(E146,構成員入金済み!$A$1:$Y$1000,4,FALSE))</f>
        <v/>
      </c>
      <c r="K146" s="125"/>
      <c r="L146" s="128" t="str">
        <f>IF(E146="","",VLOOKUP(E146,構成員入金済み!$A$1:$Y$1000,18,FALSE))</f>
        <v/>
      </c>
      <c r="M146" s="123" t="s">
        <v>3397</v>
      </c>
      <c r="N146" s="130" t="s">
        <v>3397</v>
      </c>
      <c r="O146" s="317"/>
      <c r="P146" s="317"/>
      <c r="R146" s="91" t="e">
        <f>IF(ISNA(VLOOKUP(E146,#REF!,10,FALSE)),"",VLOOKUP(E146,#REF!,6,FALSE))</f>
        <v>#REF!</v>
      </c>
      <c r="S146" s="90" t="e">
        <f>IF(ISNA(VLOOKUP(E146,#REF!,16,FALSE)),"",VLOOKUP(E146,#REF!,16,FALSE))</f>
        <v>#REF!</v>
      </c>
      <c r="T146" s="89" t="e">
        <f>IF(ISNA(VLOOKUP(E146,#REF!,5,FALSE)),"",VLOOKUP(E146,#REF!,5,FALSE))</f>
        <v>#REF!</v>
      </c>
      <c r="W146" s="88">
        <f>[3]構成員入金済み!$E$10</f>
        <v>40542</v>
      </c>
      <c r="X146" s="88" t="e">
        <f>IF(ISNA(VLOOKUP(E146,#REF!,7,FALSE)),"",VLOOKUP(E146,#REF!,7,FALSE))</f>
        <v>#REF!</v>
      </c>
      <c r="Y146" s="117" t="e">
        <f t="shared" si="4"/>
        <v>#REF!</v>
      </c>
      <c r="Z146" s="117"/>
      <c r="AC146" s="87"/>
    </row>
    <row r="147" spans="1:29" s="116" customFormat="1" hidden="1" x14ac:dyDescent="0.15">
      <c r="A147" s="289"/>
      <c r="B147" s="126">
        <v>634</v>
      </c>
      <c r="C147" s="553"/>
      <c r="D147" s="127" t="str">
        <f>IF(E147="","",VLOOKUP(E147,構成員入金済み!$A$1:$Y$1000,7,FALSE))</f>
        <v/>
      </c>
      <c r="E147" s="122"/>
      <c r="F147" s="93"/>
      <c r="G147" s="92"/>
      <c r="H147" s="128" t="str">
        <f>IF(E147="","",VLOOKUP(E147,構成員入金済み!$A$1:$Y$1000,3,FALSE))</f>
        <v/>
      </c>
      <c r="I147" s="123"/>
      <c r="J147" s="128" t="str">
        <f>IF(E147="","",VLOOKUP(E147,構成員入金済み!$A$1:$Y$1000,4,FALSE))</f>
        <v/>
      </c>
      <c r="K147" s="125"/>
      <c r="L147" s="128" t="str">
        <f>IF(E147="","",VLOOKUP(E147,構成員入金済み!$A$1:$Y$1000,18,FALSE))</f>
        <v/>
      </c>
      <c r="M147" s="123" t="s">
        <v>3397</v>
      </c>
      <c r="N147" s="130" t="s">
        <v>3397</v>
      </c>
      <c r="O147" s="317"/>
      <c r="P147" s="317"/>
      <c r="R147" s="91" t="e">
        <f>IF(ISNA(VLOOKUP(E147,#REF!,10,FALSE)),"",VLOOKUP(E147,#REF!,6,FALSE))</f>
        <v>#REF!</v>
      </c>
      <c r="S147" s="90" t="e">
        <f>IF(ISNA(VLOOKUP(E147,#REF!,16,FALSE)),"",VLOOKUP(E147,#REF!,16,FALSE))</f>
        <v>#REF!</v>
      </c>
      <c r="T147" s="89" t="e">
        <f>IF(ISNA(VLOOKUP(E147,#REF!,5,FALSE)),"",VLOOKUP(E147,#REF!,5,FALSE))</f>
        <v>#REF!</v>
      </c>
      <c r="W147" s="88">
        <f>[3]構成員入金済み!$E$10</f>
        <v>40542</v>
      </c>
      <c r="X147" s="88" t="e">
        <f>IF(ISNA(VLOOKUP(E147,#REF!,7,FALSE)),"",VLOOKUP(E147,#REF!,7,FALSE))</f>
        <v>#REF!</v>
      </c>
      <c r="Y147" s="117" t="e">
        <f t="shared" si="4"/>
        <v>#REF!</v>
      </c>
      <c r="Z147" s="117"/>
      <c r="AC147" s="87"/>
    </row>
    <row r="148" spans="1:29" s="116" customFormat="1" hidden="1" x14ac:dyDescent="0.15">
      <c r="A148" s="289"/>
      <c r="B148" s="126">
        <v>635</v>
      </c>
      <c r="C148" s="553"/>
      <c r="D148" s="127" t="str">
        <f>IF(E148="","",VLOOKUP(E148,構成員入金済み!$A$1:$Y$1000,7,FALSE))</f>
        <v/>
      </c>
      <c r="E148" s="122"/>
      <c r="F148" s="93"/>
      <c r="G148" s="92"/>
      <c r="H148" s="128" t="str">
        <f>IF(E148="","",VLOOKUP(E148,構成員入金済み!$A$1:$Y$1000,3,FALSE))</f>
        <v/>
      </c>
      <c r="I148" s="123"/>
      <c r="J148" s="128" t="str">
        <f>IF(E148="","",VLOOKUP(E148,構成員入金済み!$A$1:$Y$1000,4,FALSE))</f>
        <v/>
      </c>
      <c r="K148" s="125"/>
      <c r="L148" s="128" t="str">
        <f>IF(E148="","",VLOOKUP(E148,構成員入金済み!$A$1:$Y$1000,18,FALSE))</f>
        <v/>
      </c>
      <c r="M148" s="123" t="s">
        <v>3397</v>
      </c>
      <c r="N148" s="130" t="s">
        <v>3397</v>
      </c>
      <c r="O148" s="317"/>
      <c r="P148" s="317"/>
      <c r="R148" s="91" t="e">
        <f>IF(ISNA(VLOOKUP(E148,#REF!,10,FALSE)),"",VLOOKUP(E148,#REF!,6,FALSE))</f>
        <v>#REF!</v>
      </c>
      <c r="S148" s="90" t="e">
        <f>IF(ISNA(VLOOKUP(E148,#REF!,16,FALSE)),"",VLOOKUP(E148,#REF!,16,FALSE))</f>
        <v>#REF!</v>
      </c>
      <c r="T148" s="89" t="e">
        <f>IF(ISNA(VLOOKUP(E148,#REF!,5,FALSE)),"",VLOOKUP(E148,#REF!,5,FALSE))</f>
        <v>#REF!</v>
      </c>
      <c r="W148" s="88">
        <f>[3]構成員入金済み!$E$10</f>
        <v>40542</v>
      </c>
      <c r="X148" s="88" t="e">
        <f>IF(ISNA(VLOOKUP(E148,#REF!,7,FALSE)),"",VLOOKUP(E148,#REF!,7,FALSE))</f>
        <v>#REF!</v>
      </c>
      <c r="Y148" s="117" t="e">
        <f t="shared" si="4"/>
        <v>#REF!</v>
      </c>
      <c r="Z148" s="117"/>
      <c r="AC148" s="87"/>
    </row>
    <row r="149" spans="1:29" s="116" customFormat="1" hidden="1" x14ac:dyDescent="0.15">
      <c r="A149" s="289"/>
      <c r="B149" s="126">
        <v>636</v>
      </c>
      <c r="C149" s="554"/>
      <c r="D149" s="127" t="str">
        <f>IF(E149="","",VLOOKUP(E149,構成員入金済み!$A$1:$Y$1000,7,FALSE))</f>
        <v/>
      </c>
      <c r="E149" s="122"/>
      <c r="F149" s="93"/>
      <c r="G149" s="92"/>
      <c r="H149" s="128" t="str">
        <f>IF(E149="","",VLOOKUP(E149,構成員入金済み!$A$1:$Y$1000,3,FALSE))</f>
        <v/>
      </c>
      <c r="I149" s="123"/>
      <c r="J149" s="128" t="str">
        <f>IF(E149="","",VLOOKUP(E149,構成員入金済み!$A$1:$Y$1000,4,FALSE))</f>
        <v/>
      </c>
      <c r="K149" s="125"/>
      <c r="L149" s="128" t="str">
        <f>IF(E149="","",VLOOKUP(E149,構成員入金済み!$A$1:$Y$1000,18,FALSE))</f>
        <v/>
      </c>
      <c r="M149" s="123" t="s">
        <v>3397</v>
      </c>
      <c r="N149" s="130" t="s">
        <v>3397</v>
      </c>
      <c r="O149" s="317"/>
      <c r="P149" s="317"/>
      <c r="R149" s="91" t="e">
        <f>IF(ISNA(VLOOKUP(E149,#REF!,10,FALSE)),"",VLOOKUP(E149,#REF!,6,FALSE))</f>
        <v>#REF!</v>
      </c>
      <c r="S149" s="90" t="e">
        <f>IF(ISNA(VLOOKUP(E149,#REF!,16,FALSE)),"",VLOOKUP(E149,#REF!,16,FALSE))</f>
        <v>#REF!</v>
      </c>
      <c r="T149" s="89" t="e">
        <f>IF(ISNA(VLOOKUP(E149,#REF!,5,FALSE)),"",VLOOKUP(E149,#REF!,5,FALSE))</f>
        <v>#REF!</v>
      </c>
      <c r="W149" s="88">
        <f>[3]構成員入金済み!$E$10</f>
        <v>40542</v>
      </c>
      <c r="X149" s="88" t="e">
        <f>IF(ISNA(VLOOKUP(E149,#REF!,7,FALSE)),"",VLOOKUP(E149,#REF!,7,FALSE))</f>
        <v>#REF!</v>
      </c>
      <c r="Y149" s="117" t="e">
        <f t="shared" si="4"/>
        <v>#REF!</v>
      </c>
      <c r="Z149" s="117"/>
      <c r="AC149" s="87"/>
    </row>
    <row r="150" spans="1:29" s="116" customFormat="1" hidden="1" x14ac:dyDescent="0.15">
      <c r="A150" s="289"/>
      <c r="B150" s="126">
        <v>637</v>
      </c>
      <c r="C150" s="127" t="str">
        <f>IF(D150="","",VLOOKUP(D150,団体登録内容!$A$1:$Y$1000,3,FALSE))</f>
        <v/>
      </c>
      <c r="D150" s="127" t="str">
        <f>IF(E150="","",VLOOKUP(E150,構成員入金済み!$A$1:$Y$1000,7,FALSE))</f>
        <v/>
      </c>
      <c r="E150" s="122"/>
      <c r="F150" s="93"/>
      <c r="G150" s="92"/>
      <c r="H150" s="128" t="str">
        <f>IF(E150="","",VLOOKUP(E150,構成員入金済み!$A$1:$Y$1000,3,FALSE))</f>
        <v/>
      </c>
      <c r="I150" s="123"/>
      <c r="J150" s="128" t="str">
        <f>IF(E150="","",VLOOKUP(E150,構成員入金済み!$A$1:$Y$1000,4,FALSE))</f>
        <v/>
      </c>
      <c r="K150" s="125"/>
      <c r="L150" s="128" t="str">
        <f>IF(E150="","",VLOOKUP(E150,構成員入金済み!$A$1:$Y$1000,18,FALSE))</f>
        <v/>
      </c>
      <c r="M150" s="123" t="s">
        <v>3397</v>
      </c>
      <c r="N150" s="130" t="s">
        <v>3397</v>
      </c>
      <c r="O150" s="317"/>
      <c r="P150" s="317"/>
      <c r="R150" s="91" t="e">
        <f>IF(ISNA(VLOOKUP(E150,#REF!,10,FALSE)),"",VLOOKUP(E150,#REF!,6,FALSE))</f>
        <v>#REF!</v>
      </c>
      <c r="S150" s="90" t="e">
        <f>IF(ISNA(VLOOKUP(E150,#REF!,16,FALSE)),"",VLOOKUP(E150,#REF!,16,FALSE))</f>
        <v>#REF!</v>
      </c>
      <c r="T150" s="89" t="e">
        <f>IF(ISNA(VLOOKUP(E150,#REF!,5,FALSE)),"",VLOOKUP(E150,#REF!,5,FALSE))</f>
        <v>#REF!</v>
      </c>
      <c r="W150" s="88">
        <f>[3]構成員入金済み!$E$10</f>
        <v>40542</v>
      </c>
      <c r="X150" s="88" t="e">
        <f>IF(ISNA(VLOOKUP(E150,#REF!,7,FALSE)),"",VLOOKUP(E150,#REF!,7,FALSE))</f>
        <v>#REF!</v>
      </c>
      <c r="Y150" s="117" t="e">
        <f t="shared" si="4"/>
        <v>#REF!</v>
      </c>
      <c r="Z150" s="117"/>
      <c r="AC150" s="87"/>
    </row>
    <row r="151" spans="1:29" s="116" customFormat="1" hidden="1" x14ac:dyDescent="0.15">
      <c r="A151" s="289"/>
      <c r="B151" s="126">
        <v>638</v>
      </c>
      <c r="C151" s="127" t="str">
        <f>IF(D151="","",VLOOKUP(D151,団体登録内容!$A$1:$Y$1000,3,FALSE))</f>
        <v/>
      </c>
      <c r="D151" s="127" t="str">
        <f>IF(E151="","",VLOOKUP(E151,構成員入金済み!$A$1:$Y$1000,7,FALSE))</f>
        <v/>
      </c>
      <c r="E151" s="122"/>
      <c r="F151" s="93"/>
      <c r="G151" s="92"/>
      <c r="H151" s="128" t="str">
        <f>IF(E151="","",VLOOKUP(E151,構成員入金済み!$A$1:$Y$1000,3,FALSE))</f>
        <v/>
      </c>
      <c r="I151" s="123"/>
      <c r="J151" s="128" t="str">
        <f>IF(E151="","",VLOOKUP(E151,構成員入金済み!$A$1:$Y$1000,4,FALSE))</f>
        <v/>
      </c>
      <c r="K151" s="125"/>
      <c r="L151" s="128" t="str">
        <f>IF(E151="","",VLOOKUP(E151,構成員入金済み!$A$1:$Y$1000,18,FALSE))</f>
        <v/>
      </c>
      <c r="M151" s="123" t="s">
        <v>3397</v>
      </c>
      <c r="N151" s="130" t="s">
        <v>3397</v>
      </c>
      <c r="O151" s="317"/>
      <c r="P151" s="317"/>
      <c r="R151" s="91" t="e">
        <f>IF(ISNA(VLOOKUP(E151,#REF!,10,FALSE)),"",VLOOKUP(E151,#REF!,6,FALSE))</f>
        <v>#REF!</v>
      </c>
      <c r="S151" s="90" t="e">
        <f>IF(ISNA(VLOOKUP(E151,#REF!,16,FALSE)),"",VLOOKUP(E151,#REF!,16,FALSE))</f>
        <v>#REF!</v>
      </c>
      <c r="T151" s="89" t="e">
        <f>IF(ISNA(VLOOKUP(E151,#REF!,5,FALSE)),"",VLOOKUP(E151,#REF!,5,FALSE))</f>
        <v>#REF!</v>
      </c>
      <c r="W151" s="88">
        <f>[3]構成員入金済み!$E$10</f>
        <v>40542</v>
      </c>
      <c r="X151" s="88" t="e">
        <f>IF(ISNA(VLOOKUP(E151,#REF!,7,FALSE)),"",VLOOKUP(E151,#REF!,7,FALSE))</f>
        <v>#REF!</v>
      </c>
      <c r="Y151" s="117" t="e">
        <f t="shared" si="4"/>
        <v>#REF!</v>
      </c>
      <c r="Z151" s="117"/>
      <c r="AC151" s="87"/>
    </row>
    <row r="152" spans="1:29" s="116" customFormat="1" hidden="1" x14ac:dyDescent="0.15">
      <c r="A152" s="289"/>
      <c r="B152" s="126">
        <v>639</v>
      </c>
      <c r="C152" s="127" t="str">
        <f>IF(D152="","",VLOOKUP(D152,団体登録内容!$A$1:$Y$1000,3,FALSE))</f>
        <v/>
      </c>
      <c r="D152" s="127" t="str">
        <f>IF(E152="","",VLOOKUP(E152,構成員入金済み!$A$1:$Y$1000,7,FALSE))</f>
        <v/>
      </c>
      <c r="E152" s="122"/>
      <c r="F152" s="93"/>
      <c r="G152" s="92"/>
      <c r="H152" s="128" t="str">
        <f>IF(E152="","",VLOOKUP(E152,構成員入金済み!$A$1:$Y$1000,3,FALSE))</f>
        <v/>
      </c>
      <c r="I152" s="123"/>
      <c r="J152" s="128" t="str">
        <f>IF(E152="","",VLOOKUP(E152,構成員入金済み!$A$1:$Y$1000,4,FALSE))</f>
        <v/>
      </c>
      <c r="K152" s="125"/>
      <c r="L152" s="128" t="str">
        <f>IF(E152="","",VLOOKUP(E152,構成員入金済み!$A$1:$Y$1000,18,FALSE))</f>
        <v/>
      </c>
      <c r="M152" s="123" t="s">
        <v>3397</v>
      </c>
      <c r="N152" s="130" t="s">
        <v>3397</v>
      </c>
      <c r="O152" s="317"/>
      <c r="P152" s="317"/>
      <c r="R152" s="91" t="e">
        <f>IF(ISNA(VLOOKUP(E152,#REF!,10,FALSE)),"",VLOOKUP(E152,#REF!,6,FALSE))</f>
        <v>#REF!</v>
      </c>
      <c r="S152" s="90" t="e">
        <f>IF(ISNA(VLOOKUP(E152,#REF!,16,FALSE)),"",VLOOKUP(E152,#REF!,16,FALSE))</f>
        <v>#REF!</v>
      </c>
      <c r="T152" s="89" t="e">
        <f>IF(ISNA(VLOOKUP(E152,#REF!,5,FALSE)),"",VLOOKUP(E152,#REF!,5,FALSE))</f>
        <v>#REF!</v>
      </c>
      <c r="W152" s="88">
        <f>[3]構成員入金済み!$E$10</f>
        <v>40542</v>
      </c>
      <c r="X152" s="88" t="e">
        <f>IF(ISNA(VLOOKUP(E152,#REF!,7,FALSE)),"",VLOOKUP(E152,#REF!,7,FALSE))</f>
        <v>#REF!</v>
      </c>
      <c r="Y152" s="117" t="e">
        <f t="shared" si="4"/>
        <v>#REF!</v>
      </c>
      <c r="Z152" s="117"/>
      <c r="AC152" s="87"/>
    </row>
    <row r="153" spans="1:29" s="116" customFormat="1" hidden="1" x14ac:dyDescent="0.15">
      <c r="A153" s="289"/>
      <c r="B153" s="126">
        <v>640</v>
      </c>
      <c r="C153" s="127" t="str">
        <f>IF(D153="","",VLOOKUP(D153,団体登録内容!$A$1:$Y$1000,3,FALSE))</f>
        <v/>
      </c>
      <c r="D153" s="127" t="str">
        <f>IF(E153="","",VLOOKUP(E153,構成員入金済み!$A$1:$Y$1000,7,FALSE))</f>
        <v/>
      </c>
      <c r="E153" s="122"/>
      <c r="F153" s="93"/>
      <c r="G153" s="92"/>
      <c r="H153" s="128" t="str">
        <f>IF(E153="","",VLOOKUP(E153,構成員入金済み!$A$1:$Y$1000,3,FALSE))</f>
        <v/>
      </c>
      <c r="I153" s="123"/>
      <c r="J153" s="128" t="str">
        <f>IF(E153="","",VLOOKUP(E153,構成員入金済み!$A$1:$Y$1000,4,FALSE))</f>
        <v/>
      </c>
      <c r="K153" s="125"/>
      <c r="L153" s="128" t="str">
        <f>IF(E153="","",VLOOKUP(E153,構成員入金済み!$A$1:$Y$1000,18,FALSE))</f>
        <v/>
      </c>
      <c r="M153" s="123" t="s">
        <v>3397</v>
      </c>
      <c r="N153" s="130" t="s">
        <v>3397</v>
      </c>
      <c r="O153" s="317"/>
      <c r="P153" s="317"/>
      <c r="R153" s="91" t="e">
        <f>IF(ISNA(VLOOKUP(E153,#REF!,10,FALSE)),"",VLOOKUP(E153,#REF!,6,FALSE))</f>
        <v>#REF!</v>
      </c>
      <c r="S153" s="90" t="e">
        <f>IF(ISNA(VLOOKUP(E153,#REF!,16,FALSE)),"",VLOOKUP(E153,#REF!,16,FALSE))</f>
        <v>#REF!</v>
      </c>
      <c r="T153" s="89" t="e">
        <f>IF(ISNA(VLOOKUP(E153,#REF!,5,FALSE)),"",VLOOKUP(E153,#REF!,5,FALSE))</f>
        <v>#REF!</v>
      </c>
      <c r="W153" s="88">
        <f>[3]構成員入金済み!$E$10</f>
        <v>40542</v>
      </c>
      <c r="X153" s="88" t="e">
        <f>IF(ISNA(VLOOKUP(E153,#REF!,7,FALSE)),"",VLOOKUP(E153,#REF!,7,FALSE))</f>
        <v>#REF!</v>
      </c>
      <c r="Y153" s="117" t="e">
        <f t="shared" si="4"/>
        <v>#REF!</v>
      </c>
      <c r="Z153" s="117"/>
      <c r="AC153" s="87"/>
    </row>
    <row r="154" spans="1:29" s="116" customFormat="1" hidden="1" x14ac:dyDescent="0.15">
      <c r="A154" s="289"/>
      <c r="B154" s="126">
        <v>641</v>
      </c>
      <c r="C154" s="127" t="str">
        <f>IF(D154="","",VLOOKUP(D154,団体登録内容!$A$1:$Y$1000,3,FALSE))</f>
        <v/>
      </c>
      <c r="D154" s="127" t="str">
        <f>IF(E154="","",VLOOKUP(E154,構成員入金済み!$A$1:$Y$1000,7,FALSE))</f>
        <v/>
      </c>
      <c r="E154" s="122"/>
      <c r="F154" s="93"/>
      <c r="G154" s="92"/>
      <c r="H154" s="128" t="str">
        <f>IF(E154="","",VLOOKUP(E154,構成員入金済み!$A$1:$Y$1000,3,FALSE))</f>
        <v/>
      </c>
      <c r="I154" s="123"/>
      <c r="J154" s="128" t="str">
        <f>IF(E154="","",VLOOKUP(E154,構成員入金済み!$A$1:$Y$1000,4,FALSE))</f>
        <v/>
      </c>
      <c r="K154" s="125"/>
      <c r="L154" s="128" t="str">
        <f>IF(E154="","",VLOOKUP(E154,構成員入金済み!$A$1:$Y$1000,18,FALSE))</f>
        <v/>
      </c>
      <c r="M154" s="123" t="s">
        <v>3397</v>
      </c>
      <c r="N154" s="122" t="s">
        <v>3397</v>
      </c>
      <c r="O154" s="317"/>
      <c r="P154" s="317"/>
      <c r="R154" s="91" t="e">
        <f>IF(ISNA(VLOOKUP(E154,#REF!,10,FALSE)),"",VLOOKUP(E154,#REF!,6,FALSE))</f>
        <v>#REF!</v>
      </c>
      <c r="S154" s="90" t="e">
        <f>IF(ISNA(VLOOKUP(E154,#REF!,16,FALSE)),"",VLOOKUP(E154,#REF!,16,FALSE))</f>
        <v>#REF!</v>
      </c>
      <c r="T154" s="89" t="e">
        <f>IF(ISNA(VLOOKUP(E154,#REF!,5,FALSE)),"",VLOOKUP(E154,#REF!,5,FALSE))</f>
        <v>#REF!</v>
      </c>
      <c r="W154" s="88">
        <f>[3]構成員入金済み!$E$10</f>
        <v>40542</v>
      </c>
      <c r="X154" s="88" t="e">
        <f>IF(ISNA(VLOOKUP(E154,#REF!,7,FALSE)),"",VLOOKUP(E154,#REF!,7,FALSE))</f>
        <v>#REF!</v>
      </c>
      <c r="Y154" s="117" t="e">
        <f t="shared" si="4"/>
        <v>#REF!</v>
      </c>
      <c r="Z154" s="117"/>
      <c r="AC154" s="87"/>
    </row>
    <row r="155" spans="1:29" s="116" customFormat="1" ht="18" hidden="1" thickBot="1" x14ac:dyDescent="0.2">
      <c r="A155" s="289"/>
      <c r="B155" s="259">
        <v>642</v>
      </c>
      <c r="C155" s="251" t="str">
        <f>IF(D155="","",VLOOKUP(D155,団体登録内容!$A$1:$Y$1000,3,FALSE))</f>
        <v/>
      </c>
      <c r="D155" s="251" t="str">
        <f>IF(E155="","",VLOOKUP(E155,構成員入金済み!$A$1:$Y$1000,7,FALSE))</f>
        <v/>
      </c>
      <c r="E155" s="143"/>
      <c r="F155" s="144"/>
      <c r="G155" s="145"/>
      <c r="H155" s="146" t="str">
        <f>IF(E155="","",VLOOKUP(E155,構成員入金済み!$A$1:$Y$1000,3,FALSE))</f>
        <v/>
      </c>
      <c r="I155" s="147"/>
      <c r="J155" s="146" t="str">
        <f>IF(E155="","",VLOOKUP(E155,構成員入金済み!$A$1:$Y$1000,4,FALSE))</f>
        <v/>
      </c>
      <c r="K155" s="148"/>
      <c r="L155" s="146" t="str">
        <f>IF(E155="","",VLOOKUP(E155,構成員入金済み!$A$1:$Y$1000,18,FALSE))</f>
        <v/>
      </c>
      <c r="M155" s="147" t="s">
        <v>3397</v>
      </c>
      <c r="N155" s="167" t="s">
        <v>3397</v>
      </c>
      <c r="O155" s="317"/>
      <c r="P155" s="317"/>
      <c r="R155" s="91" t="e">
        <f>IF(ISNA(VLOOKUP(E155,#REF!,10,FALSE)),"",VLOOKUP(E155,#REF!,6,FALSE))</f>
        <v>#REF!</v>
      </c>
      <c r="S155" s="90" t="e">
        <f>IF(ISNA(VLOOKUP(E155,#REF!,16,FALSE)),"",VLOOKUP(E155,#REF!,16,FALSE))</f>
        <v>#REF!</v>
      </c>
      <c r="T155" s="89" t="e">
        <f>IF(ISNA(VLOOKUP(E155,#REF!,5,FALSE)),"",VLOOKUP(E155,#REF!,5,FALSE))</f>
        <v>#REF!</v>
      </c>
      <c r="W155" s="88">
        <f>[3]構成員入金済み!$E$10</f>
        <v>40542</v>
      </c>
      <c r="X155" s="88" t="e">
        <f>IF(ISNA(VLOOKUP(E155,#REF!,7,FALSE)),"",VLOOKUP(E155,#REF!,7,FALSE))</f>
        <v>#REF!</v>
      </c>
      <c r="Y155" s="117" t="e">
        <f t="shared" si="4"/>
        <v>#REF!</v>
      </c>
      <c r="Z155" s="117"/>
      <c r="AC155" s="87"/>
    </row>
    <row r="156" spans="1:29" x14ac:dyDescent="0.15">
      <c r="A156" s="245"/>
      <c r="B156" s="245"/>
      <c r="C156" s="245"/>
      <c r="D156" s="245"/>
      <c r="E156" s="245"/>
      <c r="F156" s="245"/>
      <c r="G156" s="245"/>
      <c r="H156" s="245"/>
      <c r="I156" s="245"/>
      <c r="J156" s="292"/>
      <c r="K156" s="274"/>
      <c r="L156" s="293"/>
      <c r="M156" s="245"/>
      <c r="N156" s="245"/>
      <c r="O156" s="245"/>
      <c r="P156" s="245"/>
    </row>
    <row r="157" spans="1:29" ht="17.25" hidden="1" customHeight="1" x14ac:dyDescent="0.15">
      <c r="A157" s="245"/>
      <c r="B157" s="245"/>
      <c r="C157" s="245" t="s">
        <v>3397</v>
      </c>
      <c r="D157" s="245" t="s">
        <v>3397</v>
      </c>
      <c r="E157" s="245"/>
      <c r="F157" s="245"/>
      <c r="G157" s="245"/>
      <c r="H157" s="245"/>
      <c r="I157" s="245"/>
      <c r="J157" s="292"/>
      <c r="K157" s="274"/>
      <c r="L157" s="293"/>
      <c r="M157" s="245"/>
      <c r="N157" s="245"/>
      <c r="O157" s="245"/>
      <c r="P157" s="245"/>
    </row>
    <row r="158" spans="1:29" hidden="1" x14ac:dyDescent="0.15">
      <c r="A158" s="245"/>
      <c r="B158" s="245"/>
      <c r="C158" s="280" t="s">
        <v>3413</v>
      </c>
      <c r="D158" s="245" t="s">
        <v>3524</v>
      </c>
      <c r="E158" s="245"/>
      <c r="F158" s="280"/>
      <c r="G158" s="245"/>
      <c r="H158" s="245" t="s">
        <v>3397</v>
      </c>
      <c r="I158" s="245"/>
      <c r="J158" s="245" t="s">
        <v>3412</v>
      </c>
      <c r="K158" s="274"/>
      <c r="L158" s="293"/>
      <c r="M158" s="245"/>
      <c r="N158" s="245"/>
      <c r="O158" s="245"/>
      <c r="P158" s="245"/>
    </row>
    <row r="159" spans="1:29" hidden="1" x14ac:dyDescent="0.15">
      <c r="A159" s="245"/>
      <c r="B159" s="245"/>
      <c r="C159" s="280" t="s">
        <v>3411</v>
      </c>
      <c r="D159" s="245"/>
      <c r="E159" s="245"/>
      <c r="F159" s="280"/>
      <c r="G159" s="245"/>
      <c r="H159" s="245">
        <v>12</v>
      </c>
      <c r="I159" s="245"/>
      <c r="J159" s="245" t="s">
        <v>3410</v>
      </c>
      <c r="K159" s="274"/>
      <c r="L159" s="293"/>
      <c r="M159" s="245"/>
      <c r="N159" s="245"/>
      <c r="O159" s="245"/>
      <c r="P159" s="245"/>
    </row>
    <row r="160" spans="1:29" hidden="1" x14ac:dyDescent="0.15">
      <c r="A160" s="245"/>
      <c r="B160" s="245"/>
      <c r="C160" s="280" t="s">
        <v>3409</v>
      </c>
      <c r="D160" s="245"/>
      <c r="E160" s="245"/>
      <c r="F160" s="280"/>
      <c r="G160" s="245"/>
      <c r="H160" s="245">
        <v>13</v>
      </c>
      <c r="I160" s="245"/>
      <c r="J160" s="245" t="s">
        <v>3408</v>
      </c>
      <c r="K160" s="274"/>
      <c r="L160" s="293"/>
      <c r="M160" s="245"/>
      <c r="N160" s="245"/>
      <c r="O160" s="245"/>
      <c r="P160" s="245"/>
    </row>
    <row r="161" spans="1:16" hidden="1" x14ac:dyDescent="0.15">
      <c r="A161" s="245"/>
      <c r="B161" s="245"/>
      <c r="C161" s="280" t="s">
        <v>3407</v>
      </c>
      <c r="D161" s="245"/>
      <c r="E161" s="245"/>
      <c r="F161" s="280"/>
      <c r="G161" s="245"/>
      <c r="H161" s="245">
        <v>14</v>
      </c>
      <c r="I161" s="245"/>
      <c r="J161" s="245" t="s">
        <v>3406</v>
      </c>
      <c r="K161" s="274"/>
      <c r="L161" s="293"/>
      <c r="M161" s="245"/>
      <c r="N161" s="245"/>
      <c r="O161" s="245"/>
      <c r="P161" s="245"/>
    </row>
    <row r="162" spans="1:16" hidden="1" x14ac:dyDescent="0.15">
      <c r="A162" s="245"/>
      <c r="B162" s="245"/>
      <c r="C162" s="280" t="s">
        <v>3405</v>
      </c>
      <c r="D162" s="245"/>
      <c r="E162" s="245"/>
      <c r="F162" s="245"/>
      <c r="G162" s="245"/>
      <c r="H162" s="245">
        <v>15</v>
      </c>
      <c r="I162" s="245"/>
      <c r="J162" s="245" t="s">
        <v>3404</v>
      </c>
      <c r="K162" s="274"/>
      <c r="L162" s="293"/>
      <c r="M162" s="245"/>
      <c r="N162" s="245"/>
      <c r="O162" s="245"/>
      <c r="P162" s="245"/>
    </row>
    <row r="163" spans="1:16" hidden="1" x14ac:dyDescent="0.15">
      <c r="A163" s="245"/>
      <c r="B163" s="245"/>
      <c r="C163" s="280" t="s">
        <v>3403</v>
      </c>
      <c r="D163" s="245"/>
      <c r="E163" s="245"/>
      <c r="F163" s="245"/>
      <c r="G163" s="245"/>
      <c r="H163" s="245">
        <v>16</v>
      </c>
      <c r="I163" s="245"/>
      <c r="J163" s="245" t="s">
        <v>3402</v>
      </c>
      <c r="K163" s="274"/>
      <c r="L163" s="293"/>
      <c r="M163" s="245"/>
      <c r="N163" s="245"/>
      <c r="O163" s="245"/>
      <c r="P163" s="245"/>
    </row>
    <row r="164" spans="1:16" hidden="1" x14ac:dyDescent="0.15">
      <c r="A164" s="245"/>
      <c r="B164" s="245"/>
      <c r="C164" s="280" t="s">
        <v>3401</v>
      </c>
      <c r="D164" s="245"/>
      <c r="E164" s="245"/>
      <c r="F164" s="245"/>
      <c r="G164" s="245"/>
      <c r="H164" s="245">
        <v>17</v>
      </c>
      <c r="I164" s="245"/>
      <c r="J164" s="245" t="s">
        <v>3400</v>
      </c>
      <c r="K164" s="274"/>
      <c r="L164" s="293"/>
      <c r="M164" s="245"/>
      <c r="N164" s="245"/>
      <c r="O164" s="245"/>
      <c r="P164" s="245"/>
    </row>
    <row r="165" spans="1:16" hidden="1" x14ac:dyDescent="0.15">
      <c r="A165" s="245"/>
      <c r="B165" s="245"/>
      <c r="C165" s="280" t="s">
        <v>3399</v>
      </c>
      <c r="D165" s="245"/>
      <c r="E165" s="245"/>
      <c r="F165" s="245"/>
      <c r="G165" s="245"/>
      <c r="H165" s="245">
        <v>18</v>
      </c>
      <c r="I165" s="245"/>
      <c r="J165" s="245" t="s">
        <v>3398</v>
      </c>
      <c r="K165" s="274"/>
      <c r="L165" s="293"/>
      <c r="M165" s="245"/>
      <c r="N165" s="245"/>
      <c r="O165" s="245"/>
      <c r="P165" s="245"/>
    </row>
    <row r="166" spans="1:16" hidden="1" x14ac:dyDescent="0.15">
      <c r="A166" s="245"/>
      <c r="B166" s="245"/>
      <c r="C166" s="245" t="s">
        <v>3397</v>
      </c>
      <c r="D166" s="245"/>
      <c r="E166" s="245"/>
      <c r="F166" s="245"/>
      <c r="G166" s="245"/>
      <c r="H166" s="245">
        <v>19</v>
      </c>
      <c r="I166" s="245"/>
      <c r="J166" s="245" t="s">
        <v>3396</v>
      </c>
      <c r="K166" s="274"/>
      <c r="L166" s="293"/>
      <c r="M166" s="245"/>
      <c r="N166" s="245"/>
      <c r="O166" s="245"/>
      <c r="P166" s="245"/>
    </row>
    <row r="167" spans="1:16" hidden="1" x14ac:dyDescent="0.15">
      <c r="A167" s="245"/>
      <c r="B167" s="245"/>
      <c r="C167" s="280" t="s">
        <v>3395</v>
      </c>
      <c r="D167" s="245"/>
      <c r="E167" s="245"/>
      <c r="F167" s="245"/>
      <c r="G167" s="245"/>
      <c r="H167" s="245">
        <v>20</v>
      </c>
      <c r="I167" s="245"/>
      <c r="J167" s="245" t="s">
        <v>3394</v>
      </c>
      <c r="K167" s="274"/>
      <c r="L167" s="293"/>
      <c r="M167" s="245"/>
      <c r="N167" s="245"/>
      <c r="O167" s="245"/>
      <c r="P167" s="245"/>
    </row>
    <row r="168" spans="1:16" hidden="1" x14ac:dyDescent="0.15">
      <c r="A168" s="245"/>
      <c r="B168" s="245"/>
      <c r="C168" s="280" t="s">
        <v>3393</v>
      </c>
      <c r="D168" s="245"/>
      <c r="E168" s="245"/>
      <c r="F168" s="245"/>
      <c r="G168" s="245"/>
      <c r="H168" s="245">
        <v>21</v>
      </c>
      <c r="I168" s="245"/>
      <c r="J168" s="245" t="s">
        <v>3392</v>
      </c>
      <c r="K168" s="274"/>
      <c r="L168" s="293"/>
      <c r="M168" s="245"/>
      <c r="N168" s="245"/>
      <c r="O168" s="245"/>
      <c r="P168" s="245"/>
    </row>
    <row r="169" spans="1:16" hidden="1" x14ac:dyDescent="0.15">
      <c r="A169" s="245"/>
      <c r="B169" s="245"/>
      <c r="C169" s="280" t="s">
        <v>3391</v>
      </c>
      <c r="D169" s="245"/>
      <c r="E169" s="245"/>
      <c r="F169" s="245"/>
      <c r="G169" s="245"/>
      <c r="H169" s="245">
        <v>22</v>
      </c>
      <c r="I169" s="245"/>
      <c r="J169" s="245" t="s">
        <v>3390</v>
      </c>
      <c r="K169" s="274"/>
      <c r="L169" s="293"/>
      <c r="M169" s="245"/>
      <c r="N169" s="245"/>
      <c r="O169" s="245"/>
      <c r="P169" s="245"/>
    </row>
    <row r="170" spans="1:16" hidden="1" x14ac:dyDescent="0.15">
      <c r="A170" s="245"/>
      <c r="B170" s="245"/>
      <c r="C170" s="280" t="s">
        <v>3389</v>
      </c>
      <c r="D170" s="245"/>
      <c r="E170" s="245"/>
      <c r="F170" s="245"/>
      <c r="G170" s="245"/>
      <c r="H170" s="245" t="s">
        <v>3431</v>
      </c>
      <c r="I170" s="245"/>
      <c r="J170" s="245" t="s">
        <v>3388</v>
      </c>
      <c r="K170" s="274"/>
      <c r="L170" s="293"/>
      <c r="M170" s="245"/>
      <c r="N170" s="245"/>
      <c r="O170" s="245"/>
      <c r="P170" s="245"/>
    </row>
    <row r="171" spans="1:16" hidden="1" x14ac:dyDescent="0.15">
      <c r="A171" s="245"/>
      <c r="B171" s="245"/>
      <c r="C171" s="280" t="s">
        <v>3387</v>
      </c>
      <c r="D171" s="245"/>
      <c r="E171" s="245"/>
      <c r="F171" s="245"/>
      <c r="G171" s="245"/>
      <c r="H171" s="245"/>
      <c r="I171" s="245"/>
      <c r="J171" s="245" t="s">
        <v>3386</v>
      </c>
      <c r="K171" s="274"/>
      <c r="L171" s="293"/>
      <c r="M171" s="245"/>
      <c r="N171" s="245"/>
      <c r="O171" s="245"/>
      <c r="P171" s="245"/>
    </row>
    <row r="172" spans="1:16" hidden="1" x14ac:dyDescent="0.15">
      <c r="A172" s="245"/>
      <c r="B172" s="245"/>
      <c r="C172" s="280" t="s">
        <v>3435</v>
      </c>
      <c r="D172" s="245"/>
      <c r="E172" s="245"/>
      <c r="F172" s="245"/>
      <c r="G172" s="245"/>
      <c r="H172" s="245"/>
      <c r="I172" s="245"/>
      <c r="J172" s="245" t="s">
        <v>3384</v>
      </c>
      <c r="K172" s="274"/>
      <c r="L172" s="293"/>
      <c r="M172" s="245"/>
      <c r="N172" s="245"/>
      <c r="O172" s="245"/>
      <c r="P172" s="245"/>
    </row>
    <row r="173" spans="1:16" hidden="1" x14ac:dyDescent="0.15">
      <c r="A173" s="245"/>
      <c r="B173" s="245"/>
      <c r="C173" s="280" t="s">
        <v>3385</v>
      </c>
      <c r="D173" s="245"/>
      <c r="E173" s="245"/>
      <c r="F173" s="245"/>
      <c r="G173" s="245"/>
      <c r="H173" s="245"/>
      <c r="I173" s="245"/>
      <c r="J173" s="245" t="s">
        <v>3382</v>
      </c>
      <c r="K173" s="274"/>
      <c r="L173" s="293"/>
      <c r="M173" s="245"/>
      <c r="N173" s="245"/>
      <c r="O173" s="245"/>
      <c r="P173" s="245"/>
    </row>
    <row r="174" spans="1:16" hidden="1" x14ac:dyDescent="0.15">
      <c r="A174" s="245"/>
      <c r="B174" s="245"/>
      <c r="C174" s="280" t="s">
        <v>3383</v>
      </c>
      <c r="D174" s="245"/>
      <c r="E174" s="245"/>
      <c r="F174" s="245"/>
      <c r="G174" s="245"/>
      <c r="H174" s="245"/>
      <c r="I174" s="245"/>
      <c r="J174" s="245" t="s">
        <v>3380</v>
      </c>
      <c r="K174" s="274"/>
      <c r="L174" s="293"/>
      <c r="M174" s="245"/>
      <c r="N174" s="245"/>
      <c r="O174" s="245"/>
      <c r="P174" s="245"/>
    </row>
    <row r="175" spans="1:16" hidden="1" x14ac:dyDescent="0.15">
      <c r="A175" s="245"/>
      <c r="B175" s="245"/>
      <c r="C175" s="280" t="s">
        <v>3381</v>
      </c>
      <c r="D175" s="245"/>
      <c r="E175" s="245"/>
      <c r="F175" s="245"/>
      <c r="G175" s="245"/>
      <c r="H175" s="245"/>
      <c r="I175" s="245"/>
      <c r="J175" s="292"/>
      <c r="K175" s="274"/>
      <c r="L175" s="293"/>
      <c r="M175" s="245"/>
      <c r="N175" s="245"/>
      <c r="O175" s="245"/>
      <c r="P175" s="245"/>
    </row>
    <row r="176" spans="1:16" hidden="1" x14ac:dyDescent="0.15">
      <c r="A176" s="245"/>
      <c r="B176" s="245"/>
      <c r="C176" s="280" t="s">
        <v>3379</v>
      </c>
      <c r="D176" s="245"/>
      <c r="E176" s="245"/>
      <c r="F176" s="245"/>
      <c r="G176" s="245"/>
      <c r="H176" s="245"/>
      <c r="I176" s="245"/>
      <c r="J176" s="292"/>
      <c r="K176" s="274"/>
      <c r="L176" s="293"/>
      <c r="M176" s="245"/>
      <c r="N176" s="245"/>
      <c r="O176" s="245"/>
      <c r="P176" s="245"/>
    </row>
    <row r="177" spans="1:16" hidden="1" x14ac:dyDescent="0.15">
      <c r="A177" s="245"/>
      <c r="B177" s="245"/>
      <c r="C177" s="280" t="s">
        <v>3378</v>
      </c>
      <c r="D177" s="245"/>
      <c r="E177" s="245"/>
      <c r="F177" s="245"/>
      <c r="G177" s="245"/>
      <c r="H177" s="245"/>
      <c r="I177" s="245"/>
      <c r="J177" s="292"/>
      <c r="K177" s="274"/>
      <c r="L177" s="293"/>
      <c r="M177" s="245"/>
      <c r="N177" s="245"/>
      <c r="O177" s="245"/>
      <c r="P177" s="245"/>
    </row>
    <row r="178" spans="1:16" hidden="1" x14ac:dyDescent="0.15">
      <c r="A178" s="245"/>
      <c r="B178" s="245"/>
      <c r="C178" s="245"/>
      <c r="D178" s="245"/>
      <c r="E178" s="245"/>
      <c r="F178" s="245"/>
      <c r="G178" s="245"/>
      <c r="H178" s="245"/>
      <c r="I178" s="245"/>
      <c r="J178" s="292"/>
      <c r="K178" s="274"/>
      <c r="L178" s="293"/>
      <c r="M178" s="245"/>
      <c r="N178" s="245"/>
      <c r="O178" s="245"/>
      <c r="P178" s="245"/>
    </row>
    <row r="179" spans="1:16" hidden="1" x14ac:dyDescent="0.15">
      <c r="A179" s="245"/>
      <c r="B179" s="245"/>
      <c r="C179" s="245" t="s">
        <v>3397</v>
      </c>
      <c r="D179" s="245"/>
      <c r="E179" s="245"/>
      <c r="F179" s="245"/>
      <c r="G179" s="245"/>
      <c r="H179" s="245"/>
      <c r="I179" s="245"/>
      <c r="J179" s="292"/>
      <c r="K179" s="274"/>
      <c r="L179" s="293"/>
      <c r="M179" s="245"/>
      <c r="N179" s="245"/>
      <c r="O179" s="245"/>
      <c r="P179" s="245"/>
    </row>
    <row r="180" spans="1:16" hidden="1" x14ac:dyDescent="0.15">
      <c r="A180" s="245"/>
      <c r="B180" s="245"/>
      <c r="C180" s="280" t="s">
        <v>3429</v>
      </c>
      <c r="D180" s="245"/>
      <c r="E180" s="245"/>
      <c r="F180" s="245"/>
      <c r="G180" s="245"/>
      <c r="H180" s="245"/>
      <c r="I180" s="245"/>
      <c r="J180" s="292"/>
      <c r="K180" s="274"/>
      <c r="L180" s="293"/>
      <c r="M180" s="245"/>
      <c r="N180" s="245"/>
      <c r="O180" s="245"/>
      <c r="P180" s="245"/>
    </row>
    <row r="181" spans="1:16" hidden="1" x14ac:dyDescent="0.15">
      <c r="A181" s="245"/>
      <c r="B181" s="245"/>
      <c r="C181" s="280" t="s">
        <v>3430</v>
      </c>
      <c r="D181" s="245"/>
      <c r="E181" s="245"/>
      <c r="F181" s="245"/>
      <c r="G181" s="245"/>
      <c r="H181" s="245"/>
      <c r="I181" s="245"/>
      <c r="J181" s="292"/>
      <c r="K181" s="274"/>
      <c r="L181" s="293"/>
      <c r="M181" s="245"/>
      <c r="N181" s="245"/>
      <c r="O181" s="245"/>
      <c r="P181" s="245"/>
    </row>
    <row r="182" spans="1:16" hidden="1" x14ac:dyDescent="0.15">
      <c r="A182" s="245"/>
      <c r="B182" s="245"/>
      <c r="C182" s="245"/>
      <c r="D182" s="245"/>
      <c r="E182" s="245"/>
      <c r="F182" s="245"/>
      <c r="G182" s="245"/>
      <c r="H182" s="245"/>
      <c r="I182" s="245"/>
      <c r="J182" s="292"/>
      <c r="K182" s="274"/>
      <c r="L182" s="293"/>
      <c r="M182" s="245"/>
      <c r="N182" s="245"/>
      <c r="O182" s="245"/>
      <c r="P182" s="245"/>
    </row>
    <row r="183" spans="1:16" x14ac:dyDescent="0.15">
      <c r="A183" s="245"/>
      <c r="B183" s="245"/>
      <c r="C183" s="245"/>
      <c r="D183" s="245"/>
      <c r="E183" s="245"/>
      <c r="F183" s="245"/>
      <c r="G183" s="245"/>
      <c r="H183" s="245"/>
      <c r="I183" s="245"/>
      <c r="J183" s="292"/>
      <c r="K183" s="274"/>
      <c r="L183" s="293"/>
      <c r="M183" s="245"/>
      <c r="N183" s="245"/>
      <c r="O183" s="245"/>
      <c r="P183" s="245"/>
    </row>
    <row r="184" spans="1:16" x14ac:dyDescent="0.15">
      <c r="A184" s="245"/>
      <c r="B184" s="245"/>
      <c r="C184" s="245"/>
      <c r="D184" s="245"/>
      <c r="E184" s="245"/>
      <c r="F184" s="245"/>
      <c r="G184" s="245"/>
      <c r="H184" s="245"/>
      <c r="I184" s="245"/>
      <c r="J184" s="292"/>
      <c r="K184" s="274"/>
      <c r="L184" s="293"/>
      <c r="M184" s="245"/>
      <c r="N184" s="245"/>
      <c r="O184" s="245"/>
      <c r="P184" s="245"/>
    </row>
    <row r="185" spans="1:16" x14ac:dyDescent="0.15">
      <c r="A185" s="245"/>
      <c r="B185" s="245"/>
      <c r="C185" s="245"/>
      <c r="D185" s="245"/>
      <c r="E185" s="245"/>
      <c r="F185" s="245"/>
      <c r="G185" s="245"/>
      <c r="H185" s="245"/>
      <c r="I185" s="245"/>
      <c r="J185" s="292"/>
      <c r="K185" s="274"/>
      <c r="L185" s="293"/>
      <c r="M185" s="245"/>
      <c r="N185" s="245"/>
      <c r="O185" s="245"/>
      <c r="P185" s="245"/>
    </row>
    <row r="186" spans="1:16" x14ac:dyDescent="0.15">
      <c r="A186" s="245"/>
      <c r="B186" s="245"/>
      <c r="C186" s="245"/>
      <c r="D186" s="245"/>
      <c r="E186" s="245"/>
      <c r="F186" s="245"/>
      <c r="G186" s="245"/>
      <c r="H186" s="245"/>
      <c r="I186" s="245"/>
      <c r="J186" s="292"/>
      <c r="K186" s="274"/>
      <c r="L186" s="293"/>
      <c r="M186" s="245"/>
      <c r="N186" s="245"/>
      <c r="O186" s="245"/>
      <c r="P186" s="245"/>
    </row>
    <row r="187" spans="1:16" x14ac:dyDescent="0.15">
      <c r="A187" s="245"/>
      <c r="B187" s="245"/>
      <c r="C187" s="245"/>
      <c r="D187" s="245"/>
      <c r="E187" s="245"/>
      <c r="F187" s="245"/>
      <c r="G187" s="245"/>
      <c r="H187" s="245"/>
      <c r="I187" s="245"/>
      <c r="J187" s="292"/>
      <c r="K187" s="274"/>
      <c r="L187" s="293"/>
      <c r="M187" s="245"/>
      <c r="N187" s="245"/>
      <c r="O187" s="245"/>
      <c r="P187" s="245"/>
    </row>
    <row r="188" spans="1:16" x14ac:dyDescent="0.15">
      <c r="A188" s="245"/>
      <c r="B188" s="245"/>
      <c r="C188" s="245"/>
      <c r="D188" s="245"/>
      <c r="E188" s="245"/>
      <c r="F188" s="245"/>
      <c r="G188" s="245"/>
      <c r="H188" s="245"/>
      <c r="I188" s="245"/>
      <c r="J188" s="292"/>
      <c r="K188" s="274"/>
      <c r="L188" s="293"/>
      <c r="M188" s="245"/>
      <c r="N188" s="245"/>
      <c r="O188" s="245"/>
      <c r="P188" s="245"/>
    </row>
    <row r="189" spans="1:16" x14ac:dyDescent="0.15">
      <c r="A189" s="245"/>
      <c r="B189" s="245"/>
      <c r="C189" s="245"/>
      <c r="D189" s="245"/>
      <c r="E189" s="245"/>
      <c r="F189" s="245"/>
      <c r="G189" s="245"/>
      <c r="H189" s="245"/>
      <c r="I189" s="245"/>
      <c r="J189" s="292"/>
      <c r="K189" s="274"/>
      <c r="L189" s="293"/>
      <c r="M189" s="245"/>
      <c r="N189" s="245"/>
      <c r="O189" s="245"/>
      <c r="P189" s="245"/>
    </row>
    <row r="190" spans="1:16" x14ac:dyDescent="0.15">
      <c r="A190" s="245"/>
      <c r="B190" s="245"/>
      <c r="C190" s="245"/>
      <c r="D190" s="245"/>
      <c r="E190" s="245"/>
      <c r="F190" s="245"/>
      <c r="G190" s="245"/>
      <c r="H190" s="245"/>
      <c r="I190" s="245"/>
      <c r="J190" s="292"/>
      <c r="K190" s="274"/>
      <c r="L190" s="293"/>
      <c r="M190" s="245"/>
      <c r="N190" s="245"/>
      <c r="O190" s="245"/>
      <c r="P190" s="245"/>
    </row>
    <row r="191" spans="1:16" x14ac:dyDescent="0.15">
      <c r="A191" s="245"/>
      <c r="B191" s="245"/>
      <c r="C191" s="245"/>
      <c r="D191" s="245"/>
      <c r="E191" s="245"/>
      <c r="F191" s="245"/>
      <c r="G191" s="245"/>
      <c r="H191" s="245"/>
      <c r="I191" s="245"/>
      <c r="J191" s="292"/>
      <c r="K191" s="274"/>
      <c r="L191" s="293"/>
      <c r="M191" s="245"/>
      <c r="N191" s="245"/>
      <c r="O191" s="245"/>
      <c r="P191" s="245"/>
    </row>
  </sheetData>
  <sheetProtection password="CC6B" sheet="1" objects="1" scenarios="1" selectLockedCells="1"/>
  <protectedRanges>
    <protectedRange sqref="W14:W23 W25:W155 U24" name="範囲1_1"/>
    <protectedRange sqref="A28 E14:E155" name="範囲1_2"/>
    <protectedRange sqref="AC14:AC155 X14:X23 R14:T23 X25:X155 R25:T155 V24 Q24:R24 F14:N155 D14:D155 C39:C155 C14:C37" name="範囲1"/>
  </protectedRanges>
  <mergeCells count="32">
    <mergeCell ref="B1:C1"/>
    <mergeCell ref="B12:B13"/>
    <mergeCell ref="C12:C13"/>
    <mergeCell ref="D12:D13"/>
    <mergeCell ref="E12:E13"/>
    <mergeCell ref="C46:C53"/>
    <mergeCell ref="C54:C61"/>
    <mergeCell ref="C62:C69"/>
    <mergeCell ref="C70:C77"/>
    <mergeCell ref="C78:C85"/>
    <mergeCell ref="C134:C141"/>
    <mergeCell ref="C142:C149"/>
    <mergeCell ref="C86:C93"/>
    <mergeCell ref="C94:C101"/>
    <mergeCell ref="C102:C109"/>
    <mergeCell ref="C110:C117"/>
    <mergeCell ref="C118:C125"/>
    <mergeCell ref="C126:C133"/>
    <mergeCell ref="D34:D45"/>
    <mergeCell ref="M3:N3"/>
    <mergeCell ref="C14:C23"/>
    <mergeCell ref="N14:N23"/>
    <mergeCell ref="N24:N33"/>
    <mergeCell ref="N34:N43"/>
    <mergeCell ref="C24:C33"/>
    <mergeCell ref="C34:C45"/>
    <mergeCell ref="D14:D23"/>
    <mergeCell ref="D24:D33"/>
    <mergeCell ref="I12:I13"/>
    <mergeCell ref="K12:K13"/>
    <mergeCell ref="M12:N12"/>
    <mergeCell ref="F12:F13"/>
  </mergeCells>
  <phoneticPr fontId="1"/>
  <conditionalFormatting sqref="F14:F155">
    <cfRule type="containsText" dxfId="2" priority="1" operator="containsText" text="OK">
      <formula>NOT(ISERROR(SEARCH("OK",F14)))</formula>
    </cfRule>
  </conditionalFormatting>
  <dataValidations count="5">
    <dataValidation type="list" allowBlank="1" showInputMessage="1" showErrorMessage="1" sqref="N14 N24 N44:N155 N34">
      <formula1>$D$157:$D$161</formula1>
    </dataValidation>
    <dataValidation type="list" allowBlank="1" showInputMessage="1" showErrorMessage="1" sqref="G14:G155">
      <formula1>$C$157:$C$161</formula1>
    </dataValidation>
    <dataValidation type="textLength" imeMode="off" showInputMessage="1" showErrorMessage="1" error="IDの文字数を確認して下さい" prompt="半角で入力して下さい" sqref="A28">
      <formula1>6</formula1>
      <formula2>6</formula2>
    </dataValidation>
    <dataValidation type="textLength" showInputMessage="1" showErrorMessage="1" sqref="E14:E155">
      <formula1>6</formula1>
      <formula2>6</formula2>
    </dataValidation>
    <dataValidation type="list" allowBlank="1" showInputMessage="1" showErrorMessage="1" sqref="M14:M155">
      <formula1>$H$158:$H$177</formula1>
    </dataValidation>
  </dataValidations>
  <pageMargins left="0.7" right="0.7" top="0.75" bottom="0.75" header="0.3" footer="0.3"/>
  <pageSetup paperSize="9" orientation="landscape"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193"/>
  <sheetViews>
    <sheetView zoomScaleNormal="100" workbookViewId="0">
      <selection activeCell="E14" sqref="E14"/>
    </sheetView>
  </sheetViews>
  <sheetFormatPr defaultRowHeight="17.25" x14ac:dyDescent="0.15"/>
  <cols>
    <col min="1" max="1" width="6.875" style="104" customWidth="1"/>
    <col min="2" max="2" width="9" style="104" customWidth="1"/>
    <col min="3" max="3" width="21.375" style="104" customWidth="1"/>
    <col min="4" max="4" width="9" style="104" customWidth="1"/>
    <col min="5" max="5" width="12.875" style="104" customWidth="1"/>
    <col min="6" max="6" width="6.375" style="104" hidden="1" customWidth="1"/>
    <col min="7" max="7" width="3.125" style="104" hidden="1" customWidth="1"/>
    <col min="8" max="8" width="14.125" style="104" hidden="1" customWidth="1"/>
    <col min="9" max="9" width="14.125" style="104" customWidth="1"/>
    <col min="10" max="10" width="16" style="118" hidden="1" customWidth="1"/>
    <col min="11" max="11" width="11.625" style="105" customWidth="1"/>
    <col min="12" max="12" width="5.75" style="119" hidden="1" customWidth="1"/>
    <col min="13" max="13" width="4.75" style="104" customWidth="1"/>
    <col min="14" max="14" width="12.75" style="104" customWidth="1"/>
    <col min="15" max="16" width="9.5" style="104" customWidth="1"/>
    <col min="17" max="17" width="9" style="104" hidden="1" customWidth="1"/>
    <col min="18" max="18" width="5.75" style="120" hidden="1" customWidth="1"/>
    <col min="19" max="19" width="13.75" style="121" hidden="1" customWidth="1"/>
    <col min="20" max="20" width="9" style="118" hidden="1" customWidth="1"/>
    <col min="21" max="21" width="6.5" style="104" hidden="1" customWidth="1"/>
    <col min="22" max="22" width="12.125" style="104" hidden="1" customWidth="1"/>
    <col min="23" max="24" width="9" style="104" hidden="1" customWidth="1"/>
    <col min="25" max="25" width="7.375" style="104" hidden="1" customWidth="1"/>
    <col min="26" max="28" width="6" style="104" hidden="1" customWidth="1"/>
    <col min="29" max="29" width="9" style="104" hidden="1" customWidth="1"/>
    <col min="30" max="40" width="9" style="104" customWidth="1"/>
    <col min="41" max="16384" width="9" style="104"/>
  </cols>
  <sheetData>
    <row r="1" spans="1:54" ht="13.5" customHeight="1" x14ac:dyDescent="0.15">
      <c r="A1" s="245"/>
      <c r="B1" s="512" t="s">
        <v>3512</v>
      </c>
      <c r="C1" s="512"/>
      <c r="D1" s="281"/>
      <c r="E1" s="303"/>
      <c r="F1" s="272"/>
      <c r="G1" s="272"/>
      <c r="H1" s="245"/>
      <c r="I1" s="273"/>
      <c r="J1" s="273"/>
      <c r="K1" s="274"/>
      <c r="L1" s="244"/>
      <c r="M1" s="244"/>
      <c r="N1" s="304"/>
      <c r="O1" s="276"/>
      <c r="P1" s="277"/>
      <c r="Q1" s="108"/>
      <c r="R1" s="108">
        <v>4000</v>
      </c>
      <c r="S1" s="107" t="s">
        <v>3450</v>
      </c>
      <c r="T1" s="104">
        <f>COUNTIF($N$14:$N$155,"入門")</f>
        <v>0</v>
      </c>
      <c r="U1" s="104">
        <f>$R$1*T1</f>
        <v>0</v>
      </c>
      <c r="V1" s="108" t="s">
        <v>3405</v>
      </c>
      <c r="W1" s="104">
        <f>COUNTIF($N$14:$N$155,"男子トゥーバトン")</f>
        <v>0</v>
      </c>
      <c r="X1" s="104">
        <f>$R$1*W1</f>
        <v>0</v>
      </c>
      <c r="Y1" s="109"/>
      <c r="AA1" s="108"/>
      <c r="AD1" s="291"/>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row>
    <row r="2" spans="1:54" ht="13.5" hidden="1" customHeight="1" x14ac:dyDescent="0.15">
      <c r="A2" s="245"/>
      <c r="B2" s="287"/>
      <c r="C2" s="244"/>
      <c r="D2" s="281"/>
      <c r="E2" s="303"/>
      <c r="F2" s="272"/>
      <c r="G2" s="272"/>
      <c r="H2" s="245"/>
      <c r="I2" s="273"/>
      <c r="J2" s="273"/>
      <c r="K2" s="274"/>
      <c r="L2" s="244"/>
      <c r="M2" s="244"/>
      <c r="N2" s="304"/>
      <c r="O2" s="276"/>
      <c r="P2" s="277"/>
      <c r="Q2" s="110"/>
      <c r="R2" s="111"/>
      <c r="S2" s="107" t="s">
        <v>3451</v>
      </c>
      <c r="T2" s="104">
        <f>COUNTIF($N$14:$N$155,"初級")</f>
        <v>0</v>
      </c>
      <c r="U2" s="104">
        <f>$R$1*T2</f>
        <v>0</v>
      </c>
      <c r="V2" s="108" t="s">
        <v>3403</v>
      </c>
      <c r="W2" s="104">
        <f>COUNTIF($N$14:$N$155,"男スリーバトン")</f>
        <v>0</v>
      </c>
      <c r="X2" s="104">
        <f>$R$1*W2</f>
        <v>0</v>
      </c>
      <c r="Y2" s="109"/>
      <c r="AC2" s="108"/>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row>
    <row r="3" spans="1:54" ht="13.5" customHeight="1" x14ac:dyDescent="0.15">
      <c r="A3" s="245"/>
      <c r="B3" s="244"/>
      <c r="C3" s="244"/>
      <c r="D3" s="281"/>
      <c r="E3" s="303"/>
      <c r="F3" s="272"/>
      <c r="G3" s="272"/>
      <c r="H3" s="245"/>
      <c r="I3" s="273"/>
      <c r="J3" s="273"/>
      <c r="K3" s="274"/>
      <c r="L3" s="244"/>
      <c r="M3" s="244"/>
      <c r="N3" s="304" t="s">
        <v>3450</v>
      </c>
      <c r="O3" s="276">
        <f t="shared" ref="O3:P6" si="0">T1</f>
        <v>0</v>
      </c>
      <c r="P3" s="277">
        <f t="shared" si="0"/>
        <v>0</v>
      </c>
      <c r="Q3" s="110"/>
      <c r="R3" s="111"/>
      <c r="S3" s="107" t="s">
        <v>3452</v>
      </c>
      <c r="T3" s="104">
        <f>COUNTIF($N$14:$N$155,"中級")</f>
        <v>0</v>
      </c>
      <c r="U3" s="104">
        <f>$R$1*T3</f>
        <v>0</v>
      </c>
      <c r="V3" s="108" t="s">
        <v>3401</v>
      </c>
      <c r="W3" s="104">
        <f>COUNTIF($N$14:$N$155,"ソロストラット")</f>
        <v>0</v>
      </c>
      <c r="X3" s="104">
        <f>$R$1*W3</f>
        <v>0</v>
      </c>
      <c r="Y3" s="109"/>
      <c r="AC3" s="108"/>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row>
    <row r="4" spans="1:54" ht="13.5" customHeight="1" x14ac:dyDescent="0.15">
      <c r="A4" s="245"/>
      <c r="B4" s="287"/>
      <c r="C4" s="244"/>
      <c r="D4" s="281"/>
      <c r="E4" s="245"/>
      <c r="F4" s="272"/>
      <c r="G4" s="272"/>
      <c r="H4" s="245"/>
      <c r="I4" s="273"/>
      <c r="J4" s="273"/>
      <c r="K4" s="245"/>
      <c r="L4" s="244"/>
      <c r="M4" s="244"/>
      <c r="N4" s="304" t="s">
        <v>3451</v>
      </c>
      <c r="O4" s="276">
        <f t="shared" si="0"/>
        <v>0</v>
      </c>
      <c r="P4" s="277">
        <f t="shared" si="0"/>
        <v>0</v>
      </c>
      <c r="Q4" s="110"/>
      <c r="R4" s="111"/>
      <c r="S4" s="107" t="s">
        <v>3453</v>
      </c>
      <c r="T4" s="104">
        <f>COUNTIF($N$14:$N$155,"上級")</f>
        <v>0</v>
      </c>
      <c r="U4" s="104">
        <f>$R$1*T4</f>
        <v>0</v>
      </c>
      <c r="V4" s="108" t="s">
        <v>3399</v>
      </c>
      <c r="W4" s="104">
        <f>COUNTIF($N$14:$N$155,"ダンストワール")</f>
        <v>0</v>
      </c>
      <c r="X4" s="104">
        <f>$R$1*W4</f>
        <v>0</v>
      </c>
      <c r="Y4" s="109"/>
      <c r="AC4" s="108"/>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row>
    <row r="5" spans="1:54" ht="13.5" customHeight="1" x14ac:dyDescent="0.15">
      <c r="A5" s="245"/>
      <c r="B5" s="287" t="s">
        <v>3427</v>
      </c>
      <c r="C5" s="244" t="s">
        <v>3454</v>
      </c>
      <c r="D5" s="281"/>
      <c r="E5" s="303"/>
      <c r="F5" s="272"/>
      <c r="G5" s="272"/>
      <c r="H5" s="245"/>
      <c r="I5" s="273"/>
      <c r="J5" s="273"/>
      <c r="K5" s="245"/>
      <c r="L5" s="244"/>
      <c r="M5" s="244"/>
      <c r="N5" s="304" t="s">
        <v>3452</v>
      </c>
      <c r="O5" s="276">
        <f t="shared" si="0"/>
        <v>0</v>
      </c>
      <c r="P5" s="277">
        <f t="shared" si="0"/>
        <v>0</v>
      </c>
      <c r="Q5" s="110"/>
      <c r="R5" s="111"/>
      <c r="S5" s="108"/>
      <c r="T5" s="104"/>
      <c r="V5" s="108"/>
      <c r="Y5" s="109"/>
      <c r="AC5" s="108"/>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row>
    <row r="6" spans="1:54" ht="13.5" customHeight="1" x14ac:dyDescent="0.15">
      <c r="A6" s="245"/>
      <c r="B6" s="287"/>
      <c r="C6" s="244"/>
      <c r="D6" s="281"/>
      <c r="E6" s="303"/>
      <c r="F6" s="272"/>
      <c r="G6" s="272"/>
      <c r="H6" s="245"/>
      <c r="I6" s="273"/>
      <c r="J6" s="273"/>
      <c r="K6" s="245"/>
      <c r="L6" s="244"/>
      <c r="M6" s="244"/>
      <c r="N6" s="304" t="s">
        <v>3453</v>
      </c>
      <c r="O6" s="276">
        <f t="shared" si="0"/>
        <v>0</v>
      </c>
      <c r="P6" s="277">
        <f t="shared" si="0"/>
        <v>0</v>
      </c>
      <c r="Q6" s="110"/>
      <c r="R6" s="111"/>
      <c r="S6" s="108"/>
      <c r="T6" s="104"/>
      <c r="V6" s="108"/>
      <c r="Y6" s="109"/>
      <c r="AC6" s="108"/>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row>
    <row r="7" spans="1:54" ht="13.5" hidden="1" customHeight="1" x14ac:dyDescent="0.15">
      <c r="A7" s="245"/>
      <c r="B7" s="287"/>
      <c r="C7" s="244"/>
      <c r="D7" s="281"/>
      <c r="E7" s="303"/>
      <c r="F7" s="272"/>
      <c r="G7" s="272"/>
      <c r="H7" s="245"/>
      <c r="I7" s="273"/>
      <c r="J7" s="273"/>
      <c r="K7" s="245"/>
      <c r="L7" s="244"/>
      <c r="M7" s="244"/>
      <c r="N7" s="304"/>
      <c r="O7" s="276"/>
      <c r="P7" s="277"/>
      <c r="Q7" s="110"/>
      <c r="R7" s="111"/>
      <c r="S7" s="108"/>
      <c r="T7" s="104"/>
      <c r="U7" s="104">
        <f>SUM(U1:U4)</f>
        <v>0</v>
      </c>
      <c r="V7" s="108"/>
      <c r="X7" s="104">
        <f>SUM(X1:X4)</f>
        <v>0</v>
      </c>
      <c r="Y7" s="109">
        <f>SUM(U7:X7)</f>
        <v>0</v>
      </c>
      <c r="AC7" s="108"/>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row>
    <row r="8" spans="1:54" ht="13.5" hidden="1" customHeight="1" x14ac:dyDescent="0.15">
      <c r="A8" s="245"/>
      <c r="B8" s="287"/>
      <c r="C8" s="244"/>
      <c r="D8" s="281"/>
      <c r="E8" s="303"/>
      <c r="F8" s="272"/>
      <c r="G8" s="272"/>
      <c r="H8" s="245"/>
      <c r="I8" s="273"/>
      <c r="J8" s="279"/>
      <c r="K8" s="245"/>
      <c r="L8" s="244"/>
      <c r="M8" s="244"/>
      <c r="N8" s="304"/>
      <c r="O8" s="276"/>
      <c r="P8" s="277"/>
      <c r="Q8" s="110"/>
      <c r="R8" s="111"/>
      <c r="S8" s="108"/>
      <c r="T8" s="104"/>
      <c r="V8" s="108"/>
      <c r="Y8" s="109"/>
      <c r="AC8" s="108"/>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row>
    <row r="9" spans="1:54" ht="13.5" customHeight="1" x14ac:dyDescent="0.15">
      <c r="A9" s="245"/>
      <c r="B9" s="284"/>
      <c r="C9" s="244"/>
      <c r="D9" s="281"/>
      <c r="E9" s="303"/>
      <c r="F9" s="272"/>
      <c r="G9" s="272"/>
      <c r="H9" s="245"/>
      <c r="I9" s="280"/>
      <c r="J9" s="279"/>
      <c r="K9" s="281"/>
      <c r="L9" s="245"/>
      <c r="M9" s="282"/>
      <c r="N9" s="288" t="s">
        <v>3424</v>
      </c>
      <c r="O9" s="276">
        <f>SUM(O1:O8)</f>
        <v>0</v>
      </c>
      <c r="P9" s="277">
        <f>SUM(P1:P8)</f>
        <v>0</v>
      </c>
      <c r="Q9" s="110"/>
      <c r="R9" s="111"/>
      <c r="S9" s="108"/>
      <c r="T9" s="104"/>
      <c r="V9" s="108"/>
      <c r="Y9" s="109"/>
      <c r="AC9" s="108"/>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row>
    <row r="10" spans="1:54" ht="13.5" hidden="1" customHeight="1" x14ac:dyDescent="0.15">
      <c r="A10" s="245"/>
      <c r="B10" s="284"/>
      <c r="C10" s="244"/>
      <c r="D10" s="281"/>
      <c r="E10" s="303"/>
      <c r="F10" s="272"/>
      <c r="G10" s="272"/>
      <c r="H10" s="245"/>
      <c r="I10" s="280"/>
      <c r="J10" s="279"/>
      <c r="K10" s="281"/>
      <c r="L10" s="281"/>
      <c r="M10" s="285"/>
      <c r="N10" s="285"/>
      <c r="O10" s="303"/>
      <c r="P10" s="303"/>
      <c r="Q10" s="110"/>
      <c r="R10" s="111"/>
      <c r="S10" s="108"/>
      <c r="T10" s="104"/>
      <c r="V10" s="108"/>
      <c r="Y10" s="109"/>
      <c r="AC10" s="108"/>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row>
    <row r="11" spans="1:54" ht="13.5" customHeight="1" x14ac:dyDescent="0.15">
      <c r="A11" s="245"/>
      <c r="B11" s="280"/>
      <c r="C11" s="280"/>
      <c r="D11" s="286"/>
      <c r="E11" s="307"/>
      <c r="F11" s="308"/>
      <c r="G11" s="309"/>
      <c r="H11" s="310"/>
      <c r="I11" s="280"/>
      <c r="J11" s="279"/>
      <c r="K11" s="311"/>
      <c r="L11" s="286"/>
      <c r="M11" s="287"/>
      <c r="N11" s="244"/>
      <c r="O11" s="307"/>
      <c r="P11" s="307"/>
      <c r="Q11" s="110"/>
      <c r="R11" s="111"/>
      <c r="S11" s="113"/>
      <c r="T11" s="114"/>
      <c r="V11" s="112"/>
      <c r="W11" s="112"/>
      <c r="X11" s="115"/>
      <c r="Y11" s="110"/>
      <c r="AC11" s="108"/>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row>
    <row r="12" spans="1:54" x14ac:dyDescent="0.15">
      <c r="A12" s="245"/>
      <c r="B12" s="558" t="s">
        <v>3423</v>
      </c>
      <c r="C12" s="560" t="s">
        <v>3428</v>
      </c>
      <c r="D12" s="560" t="s">
        <v>3422</v>
      </c>
      <c r="E12" s="562" t="s">
        <v>3418</v>
      </c>
      <c r="F12" s="562"/>
      <c r="G12" s="228"/>
      <c r="H12" s="229"/>
      <c r="I12" s="555" t="s">
        <v>3421</v>
      </c>
      <c r="J12" s="229"/>
      <c r="K12" s="555" t="s">
        <v>87</v>
      </c>
      <c r="L12" s="229"/>
      <c r="M12" s="557" t="s">
        <v>3419</v>
      </c>
      <c r="N12" s="557"/>
      <c r="O12" s="317"/>
      <c r="P12" s="317"/>
      <c r="R12" s="101"/>
      <c r="S12" s="100"/>
      <c r="T12" s="99"/>
      <c r="AC12" s="108"/>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row>
    <row r="13" spans="1:54" x14ac:dyDescent="0.15">
      <c r="A13" s="245"/>
      <c r="B13" s="558"/>
      <c r="C13" s="565"/>
      <c r="D13" s="565"/>
      <c r="E13" s="566"/>
      <c r="F13" s="566"/>
      <c r="G13" s="228"/>
      <c r="H13" s="231"/>
      <c r="I13" s="564"/>
      <c r="J13" s="231"/>
      <c r="K13" s="564"/>
      <c r="L13" s="232"/>
      <c r="M13" s="233" t="s">
        <v>3420</v>
      </c>
      <c r="N13" s="234" t="s">
        <v>3417</v>
      </c>
      <c r="O13" s="317"/>
      <c r="P13" s="317"/>
      <c r="R13" s="98"/>
      <c r="S13" s="97"/>
      <c r="T13" s="96"/>
      <c r="W13" s="104" t="s">
        <v>3415</v>
      </c>
      <c r="AC13" s="108"/>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row>
    <row r="14" spans="1:54" s="116" customFormat="1" x14ac:dyDescent="0.15">
      <c r="A14" s="289"/>
      <c r="B14" s="126">
        <v>301</v>
      </c>
      <c r="C14" s="127" t="str">
        <f>IF(D14="","",VLOOKUP(D14,団体登録内容!$A$1:$Y$1000,3,FALSE))</f>
        <v/>
      </c>
      <c r="D14" s="127" t="str">
        <f>IF(E14="","",VLOOKUP(E14,構成員入金済み!$A$1:$Y$1000,7,FALSE))</f>
        <v/>
      </c>
      <c r="E14" s="122"/>
      <c r="F14" s="93"/>
      <c r="G14" s="92"/>
      <c r="H14" s="128" t="str">
        <f>IF(E14="","",VLOOKUP(E14,構成員入金済み!$A$1:$Y$1000,3,FALSE))</f>
        <v/>
      </c>
      <c r="I14" s="123"/>
      <c r="J14" s="128" t="str">
        <f>IF(E14="","",VLOOKUP(E14,構成員入金済み!$A$1:$Y$1000,4,FALSE))</f>
        <v/>
      </c>
      <c r="K14" s="125"/>
      <c r="L14" s="128" t="str">
        <f>IF(E14="","",VLOOKUP(E14,構成員入金済み!$A$1:$Y$1000,18,FALSE))</f>
        <v/>
      </c>
      <c r="M14" s="123" t="s">
        <v>3397</v>
      </c>
      <c r="N14" s="130" t="s">
        <v>3397</v>
      </c>
      <c r="O14" s="317"/>
      <c r="P14" s="317"/>
      <c r="R14" s="95" t="e">
        <f>IF(ISNA(VLOOKUP(E14,#REF!,10,FALSE)),"",VLOOKUP(E14,#REF!,6,FALSE))</f>
        <v>#REF!</v>
      </c>
      <c r="S14" s="94" t="e">
        <f>IF(ISNA(VLOOKUP(E14,#REF!,16,FALSE)),"",VLOOKUP(E14,#REF!,16,FALSE))</f>
        <v>#REF!</v>
      </c>
      <c r="T14" s="89" t="e">
        <f>IF(ISNA(VLOOKUP(E14,#REF!,5,FALSE)),"",VLOOKUP(E14,#REF!,5,FALSE))</f>
        <v>#REF!</v>
      </c>
      <c r="V14" s="116" t="s">
        <v>3414</v>
      </c>
      <c r="W14" s="88">
        <f>[3]構成員入金済み!$E$10</f>
        <v>40542</v>
      </c>
      <c r="X14" s="88" t="e">
        <f>IF(ISNA(VLOOKUP(E14,#REF!,7,FALSE)),"",VLOOKUP(E14,#REF!,7,FALSE))</f>
        <v>#REF!</v>
      </c>
      <c r="Y14" s="117" t="e">
        <f t="shared" ref="Y14:Y45" si="1">IF(EXACT(W14,X14),"OK","")</f>
        <v>#REF!</v>
      </c>
      <c r="Z14" s="117"/>
      <c r="AC14" s="87"/>
      <c r="AD14" s="245"/>
      <c r="AE14" s="245"/>
      <c r="AF14" s="245"/>
      <c r="AG14" s="245"/>
      <c r="AH14" s="245"/>
      <c r="AI14" s="245"/>
      <c r="AJ14" s="245"/>
      <c r="AK14" s="245"/>
      <c r="AL14" s="289"/>
      <c r="AM14" s="289"/>
      <c r="AN14" s="289"/>
      <c r="AO14" s="289"/>
      <c r="AP14" s="289"/>
      <c r="AQ14" s="289"/>
      <c r="AR14" s="289"/>
      <c r="AS14" s="289"/>
      <c r="AT14" s="289"/>
      <c r="AU14" s="289"/>
      <c r="AV14" s="289"/>
      <c r="AW14" s="289"/>
      <c r="AX14" s="289"/>
      <c r="AY14" s="289"/>
      <c r="AZ14" s="289"/>
      <c r="BA14" s="289"/>
      <c r="BB14" s="289"/>
    </row>
    <row r="15" spans="1:54" s="116" customFormat="1" x14ac:dyDescent="0.15">
      <c r="A15" s="289"/>
      <c r="B15" s="126">
        <v>302</v>
      </c>
      <c r="C15" s="127" t="str">
        <f>IF(D15="","",VLOOKUP(D15,団体登録内容!$A$1:$Y$1000,3,FALSE))</f>
        <v/>
      </c>
      <c r="D15" s="127" t="str">
        <f>IF(E15="","",VLOOKUP(E15,構成員入金済み!$A$1:$Y$1000,7,FALSE))</f>
        <v/>
      </c>
      <c r="E15" s="122"/>
      <c r="F15" s="93"/>
      <c r="G15" s="92"/>
      <c r="H15" s="128" t="str">
        <f>IF(E15="","",VLOOKUP(E15,構成員入金済み!$A$1:$Y$1000,3,FALSE))</f>
        <v/>
      </c>
      <c r="I15" s="123"/>
      <c r="J15" s="128" t="str">
        <f>IF(E15="","",VLOOKUP(E15,構成員入金済み!$A$1:$Y$1000,4,FALSE))</f>
        <v/>
      </c>
      <c r="K15" s="125"/>
      <c r="L15" s="128" t="str">
        <f>IF(E15="","",VLOOKUP(E15,構成員入金済み!$A$1:$Y$1000,18,FALSE))</f>
        <v/>
      </c>
      <c r="M15" s="123" t="s">
        <v>3397</v>
      </c>
      <c r="N15" s="130" t="s">
        <v>3397</v>
      </c>
      <c r="O15" s="317"/>
      <c r="P15" s="317"/>
      <c r="R15" s="95" t="e">
        <f>IF(ISNA(VLOOKUP(E15,#REF!,10,FALSE)),"",VLOOKUP(E15,#REF!,6,FALSE))</f>
        <v>#REF!</v>
      </c>
      <c r="S15" s="94" t="e">
        <f>IF(ISNA(VLOOKUP(E15,#REF!,16,FALSE)),"",VLOOKUP(E15,#REF!,16,FALSE))</f>
        <v>#REF!</v>
      </c>
      <c r="T15" s="89" t="e">
        <f>IF(ISNA(VLOOKUP(E15,#REF!,5,FALSE)),"",VLOOKUP(E15,#REF!,5,FALSE))</f>
        <v>#REF!</v>
      </c>
      <c r="W15" s="88">
        <f>[3]構成員入金済み!$E$10</f>
        <v>40542</v>
      </c>
      <c r="X15" s="88" t="e">
        <f>IF(ISNA(VLOOKUP(E15,#REF!,7,FALSE)),"",VLOOKUP(E15,#REF!,7,FALSE))</f>
        <v>#REF!</v>
      </c>
      <c r="Y15" s="117" t="e">
        <f t="shared" si="1"/>
        <v>#REF!</v>
      </c>
      <c r="Z15" s="117"/>
      <c r="AC15" s="87"/>
      <c r="AD15" s="245"/>
      <c r="AE15" s="245"/>
      <c r="AF15" s="245"/>
      <c r="AG15" s="245"/>
      <c r="AH15" s="245"/>
      <c r="AI15" s="245"/>
      <c r="AJ15" s="245"/>
      <c r="AK15" s="245"/>
      <c r="AL15" s="289"/>
      <c r="AM15" s="289"/>
      <c r="AN15" s="289"/>
      <c r="AO15" s="289"/>
      <c r="AP15" s="289"/>
      <c r="AQ15" s="289"/>
      <c r="AR15" s="289"/>
      <c r="AS15" s="289"/>
      <c r="AT15" s="289"/>
      <c r="AU15" s="289"/>
      <c r="AV15" s="289"/>
      <c r="AW15" s="289"/>
      <c r="AX15" s="289"/>
      <c r="AY15" s="289"/>
      <c r="AZ15" s="289"/>
      <c r="BA15" s="289"/>
      <c r="BB15" s="289"/>
    </row>
    <row r="16" spans="1:54" s="116" customFormat="1" x14ac:dyDescent="0.15">
      <c r="A16" s="289"/>
      <c r="B16" s="126">
        <v>303</v>
      </c>
      <c r="C16" s="127" t="str">
        <f>IF(D16="","",VLOOKUP(D16,団体登録内容!$A$1:$Y$1000,3,FALSE))</f>
        <v/>
      </c>
      <c r="D16" s="127" t="str">
        <f>IF(E16="","",VLOOKUP(E16,構成員入金済み!$A$1:$Y$1000,7,FALSE))</f>
        <v/>
      </c>
      <c r="E16" s="122"/>
      <c r="F16" s="93"/>
      <c r="G16" s="92"/>
      <c r="H16" s="128" t="str">
        <f>IF(E16="","",VLOOKUP(E16,構成員入金済み!$A$1:$Y$1000,3,FALSE))</f>
        <v/>
      </c>
      <c r="I16" s="123"/>
      <c r="J16" s="128" t="str">
        <f>IF(E16="","",VLOOKUP(E16,構成員入金済み!$A$1:$Y$1000,4,FALSE))</f>
        <v/>
      </c>
      <c r="K16" s="125"/>
      <c r="L16" s="128" t="str">
        <f>IF(E16="","",VLOOKUP(E16,構成員入金済み!$A$1:$Y$1000,18,FALSE))</f>
        <v/>
      </c>
      <c r="M16" s="123" t="s">
        <v>3397</v>
      </c>
      <c r="N16" s="130" t="s">
        <v>3397</v>
      </c>
      <c r="O16" s="317"/>
      <c r="P16" s="317"/>
      <c r="R16" s="95" t="e">
        <f>IF(ISNA(VLOOKUP(E16,#REF!,10,FALSE)),"",VLOOKUP(E16,#REF!,6,FALSE))</f>
        <v>#REF!</v>
      </c>
      <c r="S16" s="94" t="e">
        <f>IF(ISNA(VLOOKUP(E16,#REF!,16,FALSE)),"",VLOOKUP(E16,#REF!,16,FALSE))</f>
        <v>#REF!</v>
      </c>
      <c r="T16" s="89" t="e">
        <f>IF(ISNA(VLOOKUP(E16,#REF!,5,FALSE)),"",VLOOKUP(E16,#REF!,5,FALSE))</f>
        <v>#REF!</v>
      </c>
      <c r="W16" s="88">
        <f>[3]構成員入金済み!$E$10</f>
        <v>40542</v>
      </c>
      <c r="X16" s="88" t="e">
        <f>IF(ISNA(VLOOKUP(E16,#REF!,7,FALSE)),"",VLOOKUP(E16,#REF!,7,FALSE))</f>
        <v>#REF!</v>
      </c>
      <c r="Y16" s="117" t="e">
        <f t="shared" si="1"/>
        <v>#REF!</v>
      </c>
      <c r="Z16" s="117"/>
      <c r="AC16" s="87"/>
      <c r="AD16" s="245"/>
      <c r="AE16" s="245"/>
      <c r="AF16" s="245"/>
      <c r="AG16" s="245"/>
      <c r="AH16" s="245"/>
      <c r="AI16" s="245"/>
      <c r="AJ16" s="245"/>
      <c r="AK16" s="245"/>
      <c r="AL16" s="289"/>
      <c r="AM16" s="289"/>
      <c r="AN16" s="289"/>
      <c r="AO16" s="289"/>
      <c r="AP16" s="289"/>
      <c r="AQ16" s="289"/>
      <c r="AR16" s="289"/>
      <c r="AS16" s="289"/>
      <c r="AT16" s="289"/>
      <c r="AU16" s="289"/>
      <c r="AV16" s="289"/>
      <c r="AW16" s="289"/>
      <c r="AX16" s="289"/>
      <c r="AY16" s="289"/>
      <c r="AZ16" s="289"/>
      <c r="BA16" s="289"/>
      <c r="BB16" s="289"/>
    </row>
    <row r="17" spans="1:54" s="116" customFormat="1" x14ac:dyDescent="0.15">
      <c r="A17" s="289"/>
      <c r="B17" s="126">
        <v>304</v>
      </c>
      <c r="C17" s="127" t="str">
        <f>IF(D17="","",VLOOKUP(D17,団体登録内容!$A$1:$Y$1000,3,FALSE))</f>
        <v/>
      </c>
      <c r="D17" s="127" t="str">
        <f>IF(E17="","",VLOOKUP(E17,構成員入金済み!$A$1:$Y$1000,7,FALSE))</f>
        <v/>
      </c>
      <c r="E17" s="122"/>
      <c r="F17" s="93"/>
      <c r="G17" s="92"/>
      <c r="H17" s="128" t="str">
        <f>IF(E17="","",VLOOKUP(E17,構成員入金済み!$A$1:$Y$1000,3,FALSE))</f>
        <v/>
      </c>
      <c r="I17" s="123"/>
      <c r="J17" s="128" t="str">
        <f>IF(E17="","",VLOOKUP(E17,構成員入金済み!$A$1:$Y$1000,4,FALSE))</f>
        <v/>
      </c>
      <c r="K17" s="125"/>
      <c r="L17" s="128" t="str">
        <f>IF(E17="","",VLOOKUP(E17,構成員入金済み!$A$1:$Y$1000,18,FALSE))</f>
        <v/>
      </c>
      <c r="M17" s="123" t="s">
        <v>3397</v>
      </c>
      <c r="N17" s="130" t="s">
        <v>3397</v>
      </c>
      <c r="O17" s="317"/>
      <c r="P17" s="317"/>
      <c r="R17" s="95" t="e">
        <f>IF(ISNA(VLOOKUP(E17,#REF!,10,FALSE)),"",VLOOKUP(E17,#REF!,6,FALSE))</f>
        <v>#REF!</v>
      </c>
      <c r="S17" s="94" t="e">
        <f>IF(ISNA(VLOOKUP(E17,#REF!,16,FALSE)),"",VLOOKUP(E17,#REF!,16,FALSE))</f>
        <v>#REF!</v>
      </c>
      <c r="T17" s="89" t="e">
        <f>IF(ISNA(VLOOKUP(E17,#REF!,5,FALSE)),"",VLOOKUP(E17,#REF!,5,FALSE))</f>
        <v>#REF!</v>
      </c>
      <c r="W17" s="88">
        <f>[3]構成員入金済み!$E$10</f>
        <v>40542</v>
      </c>
      <c r="X17" s="88" t="e">
        <f>IF(ISNA(VLOOKUP(E17,#REF!,7,FALSE)),"",VLOOKUP(E17,#REF!,7,FALSE))</f>
        <v>#REF!</v>
      </c>
      <c r="Y17" s="117" t="e">
        <f t="shared" si="1"/>
        <v>#REF!</v>
      </c>
      <c r="Z17" s="117"/>
      <c r="AC17" s="87"/>
      <c r="AD17" s="245"/>
      <c r="AE17" s="245"/>
      <c r="AF17" s="245"/>
      <c r="AG17" s="245"/>
      <c r="AH17" s="245"/>
      <c r="AI17" s="245"/>
      <c r="AJ17" s="245"/>
      <c r="AK17" s="245"/>
      <c r="AL17" s="289"/>
      <c r="AM17" s="289"/>
      <c r="AN17" s="289"/>
      <c r="AO17" s="289"/>
      <c r="AP17" s="289"/>
      <c r="AQ17" s="289"/>
      <c r="AR17" s="289"/>
      <c r="AS17" s="289"/>
      <c r="AT17" s="289"/>
      <c r="AU17" s="289"/>
      <c r="AV17" s="289"/>
      <c r="AW17" s="289"/>
      <c r="AX17" s="289"/>
      <c r="AY17" s="289"/>
      <c r="AZ17" s="289"/>
      <c r="BA17" s="289"/>
      <c r="BB17" s="289"/>
    </row>
    <row r="18" spans="1:54" s="116" customFormat="1" x14ac:dyDescent="0.15">
      <c r="A18" s="289"/>
      <c r="B18" s="126">
        <v>305</v>
      </c>
      <c r="C18" s="127" t="str">
        <f>IF(D18="","",VLOOKUP(D18,団体登録内容!$A$1:$Y$1000,3,FALSE))</f>
        <v/>
      </c>
      <c r="D18" s="127" t="str">
        <f>IF(E18="","",VLOOKUP(E18,構成員入金済み!$A$1:$Y$1000,7,FALSE))</f>
        <v/>
      </c>
      <c r="E18" s="122"/>
      <c r="F18" s="93"/>
      <c r="G18" s="92"/>
      <c r="H18" s="128" t="str">
        <f>IF(E18="","",VLOOKUP(E18,構成員入金済み!$A$1:$Y$1000,3,FALSE))</f>
        <v/>
      </c>
      <c r="I18" s="123"/>
      <c r="J18" s="128" t="str">
        <f>IF(E18="","",VLOOKUP(E18,構成員入金済み!$A$1:$Y$1000,4,FALSE))</f>
        <v/>
      </c>
      <c r="K18" s="125"/>
      <c r="L18" s="128" t="str">
        <f>IF(E18="","",VLOOKUP(E18,構成員入金済み!$A$1:$Y$1000,18,FALSE))</f>
        <v/>
      </c>
      <c r="M18" s="123" t="s">
        <v>3397</v>
      </c>
      <c r="N18" s="130" t="s">
        <v>3397</v>
      </c>
      <c r="O18" s="317"/>
      <c r="P18" s="317"/>
      <c r="R18" s="95" t="e">
        <f>IF(ISNA(VLOOKUP(E18,#REF!,10,FALSE)),"",VLOOKUP(E18,#REF!,6,FALSE))</f>
        <v>#REF!</v>
      </c>
      <c r="S18" s="94" t="e">
        <f>IF(ISNA(VLOOKUP(E18,#REF!,16,FALSE)),"",VLOOKUP(E18,#REF!,16,FALSE))</f>
        <v>#REF!</v>
      </c>
      <c r="T18" s="89" t="e">
        <f>IF(ISNA(VLOOKUP(E18,#REF!,5,FALSE)),"",VLOOKUP(E18,#REF!,5,FALSE))</f>
        <v>#REF!</v>
      </c>
      <c r="W18" s="88">
        <f>[3]構成員入金済み!$E$10</f>
        <v>40542</v>
      </c>
      <c r="X18" s="88" t="e">
        <f>IF(ISNA(VLOOKUP(E18,#REF!,7,FALSE)),"",VLOOKUP(E18,#REF!,7,FALSE))</f>
        <v>#REF!</v>
      </c>
      <c r="Y18" s="117" t="e">
        <f t="shared" si="1"/>
        <v>#REF!</v>
      </c>
      <c r="Z18" s="117"/>
      <c r="AC18" s="87"/>
      <c r="AD18" s="245"/>
      <c r="AE18" s="245"/>
      <c r="AF18" s="245"/>
      <c r="AG18" s="245"/>
      <c r="AH18" s="245"/>
      <c r="AI18" s="245"/>
      <c r="AJ18" s="245"/>
      <c r="AK18" s="245"/>
      <c r="AL18" s="289"/>
      <c r="AM18" s="289"/>
      <c r="AN18" s="289"/>
      <c r="AO18" s="289"/>
      <c r="AP18" s="289"/>
      <c r="AQ18" s="289"/>
      <c r="AR18" s="289"/>
      <c r="AS18" s="289"/>
      <c r="AT18" s="289"/>
      <c r="AU18" s="289"/>
      <c r="AV18" s="289"/>
      <c r="AW18" s="289"/>
      <c r="AX18" s="289"/>
      <c r="AY18" s="289"/>
      <c r="AZ18" s="289"/>
      <c r="BA18" s="289"/>
      <c r="BB18" s="289"/>
    </row>
    <row r="19" spans="1:54" s="116" customFormat="1" x14ac:dyDescent="0.15">
      <c r="A19" s="289"/>
      <c r="B19" s="126">
        <v>306</v>
      </c>
      <c r="C19" s="127" t="str">
        <f>IF(D19="","",VLOOKUP(D19,団体登録内容!$A$1:$Y$1000,3,FALSE))</f>
        <v/>
      </c>
      <c r="D19" s="127" t="str">
        <f>IF(E19="","",VLOOKUP(E19,構成員入金済み!$A$1:$Y$1000,7,FALSE))</f>
        <v/>
      </c>
      <c r="E19" s="122"/>
      <c r="F19" s="93"/>
      <c r="G19" s="92"/>
      <c r="H19" s="128" t="str">
        <f>IF(E19="","",VLOOKUP(E19,構成員入金済み!$A$1:$Y$1000,3,FALSE))</f>
        <v/>
      </c>
      <c r="I19" s="123"/>
      <c r="J19" s="128" t="str">
        <f>IF(E19="","",VLOOKUP(E19,構成員入金済み!$A$1:$Y$1000,4,FALSE))</f>
        <v/>
      </c>
      <c r="K19" s="125"/>
      <c r="L19" s="128" t="str">
        <f>IF(E19="","",VLOOKUP(E19,構成員入金済み!$A$1:$Y$1000,18,FALSE))</f>
        <v/>
      </c>
      <c r="M19" s="123" t="s">
        <v>3397</v>
      </c>
      <c r="N19" s="130" t="s">
        <v>3397</v>
      </c>
      <c r="O19" s="317"/>
      <c r="P19" s="317"/>
      <c r="R19" s="95" t="e">
        <f>IF(ISNA(VLOOKUP(E19,#REF!,10,FALSE)),"",VLOOKUP(E19,#REF!,6,FALSE))</f>
        <v>#REF!</v>
      </c>
      <c r="S19" s="94" t="e">
        <f>IF(ISNA(VLOOKUP(E19,#REF!,16,FALSE)),"",VLOOKUP(E19,#REF!,16,FALSE))</f>
        <v>#REF!</v>
      </c>
      <c r="T19" s="89" t="e">
        <f>IF(ISNA(VLOOKUP(E19,#REF!,5,FALSE)),"",VLOOKUP(E19,#REF!,5,FALSE))</f>
        <v>#REF!</v>
      </c>
      <c r="W19" s="88">
        <f>[3]構成員入金済み!$E$10</f>
        <v>40542</v>
      </c>
      <c r="X19" s="88" t="e">
        <f>IF(ISNA(VLOOKUP(E19,#REF!,7,FALSE)),"",VLOOKUP(E19,#REF!,7,FALSE))</f>
        <v>#REF!</v>
      </c>
      <c r="Y19" s="117" t="e">
        <f t="shared" si="1"/>
        <v>#REF!</v>
      </c>
      <c r="Z19" s="117"/>
      <c r="AC19" s="87"/>
      <c r="AD19" s="245"/>
      <c r="AE19" s="245"/>
      <c r="AF19" s="245"/>
      <c r="AG19" s="245"/>
      <c r="AH19" s="245"/>
      <c r="AI19" s="245"/>
      <c r="AJ19" s="245"/>
      <c r="AK19" s="245"/>
      <c r="AL19" s="289"/>
      <c r="AM19" s="289"/>
      <c r="AN19" s="289"/>
      <c r="AO19" s="289"/>
      <c r="AP19" s="289"/>
      <c r="AQ19" s="289"/>
      <c r="AR19" s="289"/>
      <c r="AS19" s="289"/>
      <c r="AT19" s="289"/>
      <c r="AU19" s="289"/>
      <c r="AV19" s="289"/>
      <c r="AW19" s="289"/>
      <c r="AX19" s="289"/>
      <c r="AY19" s="289"/>
      <c r="AZ19" s="289"/>
      <c r="BA19" s="289"/>
      <c r="BB19" s="289"/>
    </row>
    <row r="20" spans="1:54" s="116" customFormat="1" x14ac:dyDescent="0.15">
      <c r="A20" s="289"/>
      <c r="B20" s="126">
        <v>307</v>
      </c>
      <c r="C20" s="127" t="str">
        <f>IF(D20="","",VLOOKUP(D20,団体登録内容!$A$1:$Y$1000,3,FALSE))</f>
        <v/>
      </c>
      <c r="D20" s="127" t="str">
        <f>IF(E20="","",VLOOKUP(E20,構成員入金済み!$A$1:$Y$1000,7,FALSE))</f>
        <v/>
      </c>
      <c r="E20" s="122"/>
      <c r="F20" s="93"/>
      <c r="G20" s="92"/>
      <c r="H20" s="128" t="str">
        <f>IF(E20="","",VLOOKUP(E20,構成員入金済み!$A$1:$Y$1000,3,FALSE))</f>
        <v/>
      </c>
      <c r="I20" s="123"/>
      <c r="J20" s="128" t="str">
        <f>IF(E20="","",VLOOKUP(E20,構成員入金済み!$A$1:$Y$1000,4,FALSE))</f>
        <v/>
      </c>
      <c r="K20" s="125"/>
      <c r="L20" s="128" t="str">
        <f>IF(E20="","",VLOOKUP(E20,構成員入金済み!$A$1:$Y$1000,18,FALSE))</f>
        <v/>
      </c>
      <c r="M20" s="123" t="s">
        <v>3397</v>
      </c>
      <c r="N20" s="130" t="s">
        <v>3397</v>
      </c>
      <c r="O20" s="317"/>
      <c r="P20" s="317"/>
      <c r="R20" s="95" t="e">
        <f>IF(ISNA(VLOOKUP(E20,#REF!,10,FALSE)),"",VLOOKUP(E20,#REF!,6,FALSE))</f>
        <v>#REF!</v>
      </c>
      <c r="S20" s="94" t="e">
        <f>IF(ISNA(VLOOKUP(E20,#REF!,16,FALSE)),"",VLOOKUP(E20,#REF!,16,FALSE))</f>
        <v>#REF!</v>
      </c>
      <c r="T20" s="89" t="e">
        <f>IF(ISNA(VLOOKUP(E20,#REF!,5,FALSE)),"",VLOOKUP(E20,#REF!,5,FALSE))</f>
        <v>#REF!</v>
      </c>
      <c r="W20" s="88">
        <f>[3]構成員入金済み!$E$10</f>
        <v>40542</v>
      </c>
      <c r="X20" s="88" t="e">
        <f>IF(ISNA(VLOOKUP(E20,#REF!,7,FALSE)),"",VLOOKUP(E20,#REF!,7,FALSE))</f>
        <v>#REF!</v>
      </c>
      <c r="Y20" s="117" t="e">
        <f t="shared" si="1"/>
        <v>#REF!</v>
      </c>
      <c r="Z20" s="117"/>
      <c r="AC20" s="87"/>
      <c r="AD20" s="245"/>
      <c r="AE20" s="245"/>
      <c r="AF20" s="245"/>
      <c r="AG20" s="245"/>
      <c r="AH20" s="245"/>
      <c r="AI20" s="245"/>
      <c r="AJ20" s="245"/>
      <c r="AK20" s="245"/>
      <c r="AL20" s="289"/>
      <c r="AM20" s="289"/>
      <c r="AN20" s="289"/>
      <c r="AO20" s="289"/>
      <c r="AP20" s="289"/>
      <c r="AQ20" s="289"/>
      <c r="AR20" s="289"/>
      <c r="AS20" s="289"/>
      <c r="AT20" s="289"/>
      <c r="AU20" s="289"/>
      <c r="AV20" s="289"/>
      <c r="AW20" s="289"/>
      <c r="AX20" s="289"/>
      <c r="AY20" s="289"/>
      <c r="AZ20" s="289"/>
      <c r="BA20" s="289"/>
      <c r="BB20" s="289"/>
    </row>
    <row r="21" spans="1:54" s="116" customFormat="1" x14ac:dyDescent="0.15">
      <c r="A21" s="289"/>
      <c r="B21" s="126">
        <v>308</v>
      </c>
      <c r="C21" s="127" t="str">
        <f>IF(D21="","",VLOOKUP(D21,団体登録内容!$A$1:$Y$1000,3,FALSE))</f>
        <v/>
      </c>
      <c r="D21" s="127" t="str">
        <f>IF(E21="","",VLOOKUP(E21,構成員入金済み!$A$1:$Y$1000,7,FALSE))</f>
        <v/>
      </c>
      <c r="E21" s="122"/>
      <c r="F21" s="93"/>
      <c r="G21" s="92"/>
      <c r="H21" s="128" t="str">
        <f>IF(E21="","",VLOOKUP(E21,構成員入金済み!$A$1:$Y$1000,3,FALSE))</f>
        <v/>
      </c>
      <c r="I21" s="123"/>
      <c r="J21" s="128" t="str">
        <f>IF(E21="","",VLOOKUP(E21,構成員入金済み!$A$1:$Y$1000,4,FALSE))</f>
        <v/>
      </c>
      <c r="K21" s="125"/>
      <c r="L21" s="128" t="str">
        <f>IF(E21="","",VLOOKUP(E21,構成員入金済み!$A$1:$Y$1000,18,FALSE))</f>
        <v/>
      </c>
      <c r="M21" s="123" t="s">
        <v>3397</v>
      </c>
      <c r="N21" s="130" t="s">
        <v>3397</v>
      </c>
      <c r="O21" s="317"/>
      <c r="P21" s="317"/>
      <c r="R21" s="95" t="e">
        <f>IF(ISNA(VLOOKUP(E21,#REF!,10,FALSE)),"",VLOOKUP(E21,#REF!,6,FALSE))</f>
        <v>#REF!</v>
      </c>
      <c r="S21" s="94" t="e">
        <f>IF(ISNA(VLOOKUP(E21,#REF!,16,FALSE)),"",VLOOKUP(E21,#REF!,16,FALSE))</f>
        <v>#REF!</v>
      </c>
      <c r="T21" s="89" t="e">
        <f>IF(ISNA(VLOOKUP(E21,#REF!,5,FALSE)),"",VLOOKUP(E21,#REF!,5,FALSE))</f>
        <v>#REF!</v>
      </c>
      <c r="W21" s="88">
        <f>[3]構成員入金済み!$E$10</f>
        <v>40542</v>
      </c>
      <c r="X21" s="88" t="e">
        <f>IF(ISNA(VLOOKUP(E21,#REF!,7,FALSE)),"",VLOOKUP(E21,#REF!,7,FALSE))</f>
        <v>#REF!</v>
      </c>
      <c r="Y21" s="117" t="e">
        <f t="shared" si="1"/>
        <v>#REF!</v>
      </c>
      <c r="Z21" s="117"/>
      <c r="AC21" s="87"/>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row>
    <row r="22" spans="1:54" s="116" customFormat="1" x14ac:dyDescent="0.15">
      <c r="A22" s="289"/>
      <c r="B22" s="126">
        <v>309</v>
      </c>
      <c r="C22" s="127" t="str">
        <f>IF(D22="","",VLOOKUP(D22,団体登録内容!$A$1:$Y$1000,3,FALSE))</f>
        <v/>
      </c>
      <c r="D22" s="127" t="str">
        <f>IF(E22="","",VLOOKUP(E22,構成員入金済み!$A$1:$Y$1000,7,FALSE))</f>
        <v/>
      </c>
      <c r="E22" s="122"/>
      <c r="F22" s="93"/>
      <c r="G22" s="92"/>
      <c r="H22" s="128" t="str">
        <f>IF(E22="","",VLOOKUP(E22,構成員入金済み!$A$1:$Y$1000,3,FALSE))</f>
        <v/>
      </c>
      <c r="I22" s="123"/>
      <c r="J22" s="128" t="str">
        <f>IF(E22="","",VLOOKUP(E22,構成員入金済み!$A$1:$Y$1000,4,FALSE))</f>
        <v/>
      </c>
      <c r="K22" s="125"/>
      <c r="L22" s="128" t="str">
        <f>IF(E22="","",VLOOKUP(E22,構成員入金済み!$A$1:$Y$1000,18,FALSE))</f>
        <v/>
      </c>
      <c r="M22" s="123" t="s">
        <v>3397</v>
      </c>
      <c r="N22" s="130" t="s">
        <v>3397</v>
      </c>
      <c r="O22" s="317"/>
      <c r="P22" s="317"/>
      <c r="R22" s="95" t="e">
        <f>IF(ISNA(VLOOKUP(E22,#REF!,10,FALSE)),"",VLOOKUP(E22,#REF!,6,FALSE))</f>
        <v>#REF!</v>
      </c>
      <c r="S22" s="94" t="e">
        <f>IF(ISNA(VLOOKUP(E22,#REF!,16,FALSE)),"",VLOOKUP(E22,#REF!,16,FALSE))</f>
        <v>#REF!</v>
      </c>
      <c r="T22" s="89" t="e">
        <f>IF(ISNA(VLOOKUP(E22,#REF!,5,FALSE)),"",VLOOKUP(E22,#REF!,5,FALSE))</f>
        <v>#REF!</v>
      </c>
      <c r="W22" s="88">
        <f>[3]構成員入金済み!$E$10</f>
        <v>40542</v>
      </c>
      <c r="X22" s="88" t="e">
        <f>IF(ISNA(VLOOKUP(E22,#REF!,7,FALSE)),"",VLOOKUP(E22,#REF!,7,FALSE))</f>
        <v>#REF!</v>
      </c>
      <c r="Y22" s="117" t="e">
        <f t="shared" si="1"/>
        <v>#REF!</v>
      </c>
      <c r="Z22" s="117"/>
      <c r="AC22" s="87"/>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row>
    <row r="23" spans="1:54" s="116" customFormat="1" x14ac:dyDescent="0.15">
      <c r="A23" s="289"/>
      <c r="B23" s="126">
        <v>310</v>
      </c>
      <c r="C23" s="127" t="str">
        <f>IF(D23="","",VLOOKUP(D23,団体登録内容!$A$1:$Y$1000,3,FALSE))</f>
        <v/>
      </c>
      <c r="D23" s="127" t="str">
        <f>IF(E23="","",VLOOKUP(E23,構成員入金済み!$A$1:$Y$1000,7,FALSE))</f>
        <v/>
      </c>
      <c r="E23" s="122"/>
      <c r="F23" s="93"/>
      <c r="G23" s="92"/>
      <c r="H23" s="128" t="str">
        <f>IF(E23="","",VLOOKUP(E23,構成員入金済み!$A$1:$Y$1000,3,FALSE))</f>
        <v/>
      </c>
      <c r="I23" s="123"/>
      <c r="J23" s="128" t="str">
        <f>IF(E23="","",VLOOKUP(E23,構成員入金済み!$A$1:$Y$1000,4,FALSE))</f>
        <v/>
      </c>
      <c r="K23" s="125"/>
      <c r="L23" s="128" t="str">
        <f>IF(E23="","",VLOOKUP(E23,構成員入金済み!$A$1:$Y$1000,18,FALSE))</f>
        <v/>
      </c>
      <c r="M23" s="123" t="s">
        <v>3397</v>
      </c>
      <c r="N23" s="130" t="s">
        <v>3397</v>
      </c>
      <c r="O23" s="317"/>
      <c r="P23" s="317"/>
      <c r="R23" s="95" t="e">
        <f>IF(ISNA(VLOOKUP(E23,#REF!,10,FALSE)),"",VLOOKUP(E23,#REF!,6,FALSE))</f>
        <v>#REF!</v>
      </c>
      <c r="S23" s="94" t="e">
        <f>IF(ISNA(VLOOKUP(E23,#REF!,16,FALSE)),"",VLOOKUP(E23,#REF!,16,FALSE))</f>
        <v>#REF!</v>
      </c>
      <c r="T23" s="89" t="e">
        <f>IF(ISNA(VLOOKUP(E23,#REF!,5,FALSE)),"",VLOOKUP(E23,#REF!,5,FALSE))</f>
        <v>#REF!</v>
      </c>
      <c r="W23" s="88">
        <f>[3]構成員入金済み!$E$10</f>
        <v>40542</v>
      </c>
      <c r="X23" s="88" t="e">
        <f>IF(ISNA(VLOOKUP(E23,#REF!,7,FALSE)),"",VLOOKUP(E23,#REF!,7,FALSE))</f>
        <v>#REF!</v>
      </c>
      <c r="Y23" s="117" t="e">
        <f t="shared" si="1"/>
        <v>#REF!</v>
      </c>
      <c r="Z23" s="117"/>
      <c r="AC23" s="87"/>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c r="BA23" s="289"/>
      <c r="BB23" s="289"/>
    </row>
    <row r="24" spans="1:54" s="116" customFormat="1" x14ac:dyDescent="0.15">
      <c r="A24" s="289"/>
      <c r="B24" s="126">
        <v>311</v>
      </c>
      <c r="C24" s="127" t="str">
        <f>IF(D24="","",VLOOKUP(D24,団体登録内容!$A$1:$Y$1000,3,FALSE))</f>
        <v/>
      </c>
      <c r="D24" s="127" t="str">
        <f>IF(E24="","",VLOOKUP(E24,構成員入金済み!$A$1:$Y$1000,7,FALSE))</f>
        <v/>
      </c>
      <c r="E24" s="122"/>
      <c r="F24" s="93"/>
      <c r="G24" s="92"/>
      <c r="H24" s="128" t="str">
        <f>IF(E24="","",VLOOKUP(E24,構成員入金済み!$A$1:$Y$1000,3,FALSE))</f>
        <v/>
      </c>
      <c r="I24" s="123"/>
      <c r="J24" s="128" t="str">
        <f>IF(E24="","",VLOOKUP(E24,構成員入金済み!$A$1:$Y$1000,4,FALSE))</f>
        <v/>
      </c>
      <c r="K24" s="125"/>
      <c r="L24" s="128" t="str">
        <f>IF(E24="","",VLOOKUP(E24,構成員入金済み!$A$1:$Y$1000,18,FALSE))</f>
        <v/>
      </c>
      <c r="M24" s="123" t="s">
        <v>3397</v>
      </c>
      <c r="N24" s="130" t="s">
        <v>3397</v>
      </c>
      <c r="O24" s="317"/>
      <c r="P24" s="317"/>
      <c r="R24" s="91" t="e">
        <f>IF(ISNA(VLOOKUP(E24,#REF!,10,FALSE)),"",VLOOKUP(E24,#REF!,6,FALSE))</f>
        <v>#REF!</v>
      </c>
      <c r="S24" s="90" t="e">
        <f>IF(ISNA(VLOOKUP(E24,#REF!,16,FALSE)),"",VLOOKUP(E24,#REF!,16,FALSE))</f>
        <v>#REF!</v>
      </c>
      <c r="T24" s="89" t="e">
        <f>IF(ISNA(VLOOKUP(E24,#REF!,5,FALSE)),"",VLOOKUP(E24,#REF!,5,FALSE))</f>
        <v>#REF!</v>
      </c>
      <c r="W24" s="88">
        <f>[3]構成員入金済み!$E$10</f>
        <v>40542</v>
      </c>
      <c r="X24" s="88" t="e">
        <f>IF(ISNA(VLOOKUP(E24,#REF!,7,FALSE)),"",VLOOKUP(E24,#REF!,7,FALSE))</f>
        <v>#REF!</v>
      </c>
      <c r="Y24" s="117" t="e">
        <f t="shared" si="1"/>
        <v>#REF!</v>
      </c>
      <c r="Z24" s="117"/>
      <c r="AC24" s="87"/>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89"/>
      <c r="BA24" s="289"/>
      <c r="BB24" s="289"/>
    </row>
    <row r="25" spans="1:54" s="116" customFormat="1" x14ac:dyDescent="0.15">
      <c r="A25" s="289"/>
      <c r="B25" s="126">
        <v>312</v>
      </c>
      <c r="C25" s="127" t="str">
        <f>IF(D25="","",VLOOKUP(D25,団体登録内容!$A$1:$Y$1000,3,FALSE))</f>
        <v/>
      </c>
      <c r="D25" s="127" t="str">
        <f>IF(E25="","",VLOOKUP(E25,構成員入金済み!$A$1:$Y$1000,7,FALSE))</f>
        <v/>
      </c>
      <c r="E25" s="122"/>
      <c r="F25" s="93"/>
      <c r="G25" s="92"/>
      <c r="H25" s="128" t="str">
        <f>IF(E25="","",VLOOKUP(E25,構成員入金済み!$A$1:$Y$1000,3,FALSE))</f>
        <v/>
      </c>
      <c r="I25" s="123"/>
      <c r="J25" s="128" t="str">
        <f>IF(E25="","",VLOOKUP(E25,構成員入金済み!$A$1:$Y$1000,4,FALSE))</f>
        <v/>
      </c>
      <c r="K25" s="125"/>
      <c r="L25" s="128" t="str">
        <f>IF(E25="","",VLOOKUP(E25,構成員入金済み!$A$1:$Y$1000,18,FALSE))</f>
        <v/>
      </c>
      <c r="M25" s="123" t="s">
        <v>3397</v>
      </c>
      <c r="N25" s="130" t="s">
        <v>3397</v>
      </c>
      <c r="O25" s="317"/>
      <c r="P25" s="317"/>
      <c r="R25" s="91" t="e">
        <f>IF(ISNA(VLOOKUP(E25,#REF!,10,FALSE)),"",VLOOKUP(E25,#REF!,6,FALSE))</f>
        <v>#REF!</v>
      </c>
      <c r="S25" s="90" t="e">
        <f>IF(ISNA(VLOOKUP(E25,#REF!,16,FALSE)),"",VLOOKUP(E25,#REF!,16,FALSE))</f>
        <v>#REF!</v>
      </c>
      <c r="T25" s="89" t="e">
        <f>IF(ISNA(VLOOKUP(E25,#REF!,5,FALSE)),"",VLOOKUP(E25,#REF!,5,FALSE))</f>
        <v>#REF!</v>
      </c>
      <c r="W25" s="88">
        <f>[3]構成員入金済み!$E$10</f>
        <v>40542</v>
      </c>
      <c r="X25" s="88" t="e">
        <f>IF(ISNA(VLOOKUP(E25,#REF!,7,FALSE)),"",VLOOKUP(E25,#REF!,7,FALSE))</f>
        <v>#REF!</v>
      </c>
      <c r="Y25" s="117" t="e">
        <f t="shared" si="1"/>
        <v>#REF!</v>
      </c>
      <c r="Z25" s="117"/>
      <c r="AC25" s="87"/>
      <c r="AD25" s="289"/>
      <c r="AE25" s="289"/>
      <c r="AF25" s="289"/>
      <c r="AG25" s="289"/>
      <c r="AH25" s="289"/>
      <c r="AI25" s="289"/>
      <c r="AJ25" s="289"/>
      <c r="AK25" s="289"/>
      <c r="AL25" s="289"/>
      <c r="AM25" s="289"/>
      <c r="AN25" s="289"/>
      <c r="AO25" s="289"/>
      <c r="AP25" s="289"/>
      <c r="AQ25" s="289"/>
      <c r="AR25" s="289"/>
      <c r="AS25" s="289"/>
      <c r="AT25" s="289"/>
      <c r="AU25" s="289"/>
      <c r="AV25" s="289"/>
      <c r="AW25" s="289"/>
      <c r="AX25" s="289"/>
      <c r="AY25" s="289"/>
      <c r="AZ25" s="289"/>
      <c r="BA25" s="289"/>
      <c r="BB25" s="289"/>
    </row>
    <row r="26" spans="1:54" s="116" customFormat="1" x14ac:dyDescent="0.15">
      <c r="A26" s="289"/>
      <c r="B26" s="126">
        <v>313</v>
      </c>
      <c r="C26" s="127" t="str">
        <f>IF(D26="","",VLOOKUP(D26,団体登録内容!$A$1:$Y$1000,3,FALSE))</f>
        <v/>
      </c>
      <c r="D26" s="127" t="str">
        <f>IF(E26="","",VLOOKUP(E26,構成員入金済み!$A$1:$Y$1000,7,FALSE))</f>
        <v/>
      </c>
      <c r="E26" s="122"/>
      <c r="F26" s="93"/>
      <c r="G26" s="92"/>
      <c r="H26" s="128" t="str">
        <f>IF(E26="","",VLOOKUP(E26,構成員入金済み!$A$1:$Y$1000,3,FALSE))</f>
        <v/>
      </c>
      <c r="I26" s="123"/>
      <c r="J26" s="128" t="str">
        <f>IF(E26="","",VLOOKUP(E26,構成員入金済み!$A$1:$Y$1000,4,FALSE))</f>
        <v/>
      </c>
      <c r="K26" s="125"/>
      <c r="L26" s="128" t="str">
        <f>IF(E26="","",VLOOKUP(E26,構成員入金済み!$A$1:$Y$1000,18,FALSE))</f>
        <v/>
      </c>
      <c r="M26" s="123" t="s">
        <v>3397</v>
      </c>
      <c r="N26" s="130" t="s">
        <v>3397</v>
      </c>
      <c r="O26" s="317"/>
      <c r="P26" s="317"/>
      <c r="R26" s="91" t="e">
        <f>IF(ISNA(VLOOKUP(E26,#REF!,10,FALSE)),"",VLOOKUP(E26,#REF!,6,FALSE))</f>
        <v>#REF!</v>
      </c>
      <c r="S26" s="90" t="e">
        <f>IF(ISNA(VLOOKUP(E26,#REF!,16,FALSE)),"",VLOOKUP(E26,#REF!,16,FALSE))</f>
        <v>#REF!</v>
      </c>
      <c r="T26" s="89" t="e">
        <f>IF(ISNA(VLOOKUP(E26,#REF!,5,FALSE)),"",VLOOKUP(E26,#REF!,5,FALSE))</f>
        <v>#REF!</v>
      </c>
      <c r="W26" s="88">
        <f>[3]構成員入金済み!$E$10</f>
        <v>40542</v>
      </c>
      <c r="X26" s="88" t="e">
        <f>IF(ISNA(VLOOKUP(E26,#REF!,7,FALSE)),"",VLOOKUP(E26,#REF!,7,FALSE))</f>
        <v>#REF!</v>
      </c>
      <c r="Y26" s="117" t="e">
        <f t="shared" si="1"/>
        <v>#REF!</v>
      </c>
      <c r="Z26" s="117"/>
      <c r="AC26" s="87"/>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row>
    <row r="27" spans="1:54" s="116" customFormat="1" x14ac:dyDescent="0.15">
      <c r="A27" s="289"/>
      <c r="B27" s="126">
        <v>314</v>
      </c>
      <c r="C27" s="127" t="str">
        <f>IF(D27="","",VLOOKUP(D27,団体登録内容!$A$1:$Y$1000,3,FALSE))</f>
        <v/>
      </c>
      <c r="D27" s="127" t="str">
        <f>IF(E27="","",VLOOKUP(E27,構成員入金済み!$A$1:$Y$1000,7,FALSE))</f>
        <v/>
      </c>
      <c r="E27" s="122"/>
      <c r="F27" s="93"/>
      <c r="G27" s="92"/>
      <c r="H27" s="128" t="str">
        <f>IF(E27="","",VLOOKUP(E27,構成員入金済み!$A$1:$Y$1000,3,FALSE))</f>
        <v/>
      </c>
      <c r="I27" s="123"/>
      <c r="J27" s="128" t="str">
        <f>IF(E27="","",VLOOKUP(E27,構成員入金済み!$A$1:$Y$1000,4,FALSE))</f>
        <v/>
      </c>
      <c r="K27" s="125"/>
      <c r="L27" s="128" t="str">
        <f>IF(E27="","",VLOOKUP(E27,構成員入金済み!$A$1:$Y$1000,18,FALSE))</f>
        <v/>
      </c>
      <c r="M27" s="123" t="s">
        <v>3397</v>
      </c>
      <c r="N27" s="130" t="s">
        <v>3397</v>
      </c>
      <c r="O27" s="317"/>
      <c r="P27" s="317"/>
      <c r="R27" s="91" t="e">
        <f>IF(ISNA(VLOOKUP(E27,#REF!,10,FALSE)),"",VLOOKUP(E27,#REF!,6,FALSE))</f>
        <v>#REF!</v>
      </c>
      <c r="S27" s="90" t="e">
        <f>IF(ISNA(VLOOKUP(E27,#REF!,16,FALSE)),"",VLOOKUP(E27,#REF!,16,FALSE))</f>
        <v>#REF!</v>
      </c>
      <c r="T27" s="89" t="e">
        <f>IF(ISNA(VLOOKUP(E27,#REF!,5,FALSE)),"",VLOOKUP(E27,#REF!,5,FALSE))</f>
        <v>#REF!</v>
      </c>
      <c r="W27" s="88">
        <f>[3]構成員入金済み!$E$10</f>
        <v>40542</v>
      </c>
      <c r="X27" s="88" t="e">
        <f>IF(ISNA(VLOOKUP(E27,#REF!,7,FALSE)),"",VLOOKUP(E27,#REF!,7,FALSE))</f>
        <v>#REF!</v>
      </c>
      <c r="Y27" s="117" t="e">
        <f t="shared" si="1"/>
        <v>#REF!</v>
      </c>
      <c r="Z27" s="117"/>
      <c r="AC27" s="87"/>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row>
    <row r="28" spans="1:54" s="116" customFormat="1" x14ac:dyDescent="0.15">
      <c r="A28" s="290"/>
      <c r="B28" s="126">
        <v>315</v>
      </c>
      <c r="C28" s="127" t="str">
        <f>IF(D28="","",VLOOKUP(D28,団体登録内容!$A$1:$Y$1000,3,FALSE))</f>
        <v/>
      </c>
      <c r="D28" s="127" t="str">
        <f>IF(E28="","",VLOOKUP(E28,構成員入金済み!$A$1:$Y$1000,7,FALSE))</f>
        <v/>
      </c>
      <c r="E28" s="122"/>
      <c r="F28" s="93"/>
      <c r="G28" s="92"/>
      <c r="H28" s="128" t="str">
        <f>IF(E28="","",VLOOKUP(E28,構成員入金済み!$A$1:$Y$1000,3,FALSE))</f>
        <v/>
      </c>
      <c r="I28" s="123"/>
      <c r="J28" s="128" t="str">
        <f>IF(E28="","",VLOOKUP(E28,構成員入金済み!$A$1:$Y$1000,4,FALSE))</f>
        <v/>
      </c>
      <c r="K28" s="125"/>
      <c r="L28" s="128" t="str">
        <f>IF(E28="","",VLOOKUP(E28,構成員入金済み!$A$1:$Y$1000,18,FALSE))</f>
        <v/>
      </c>
      <c r="M28" s="123" t="s">
        <v>3397</v>
      </c>
      <c r="N28" s="130" t="s">
        <v>3397</v>
      </c>
      <c r="O28" s="317"/>
      <c r="P28" s="317"/>
      <c r="R28" s="91" t="e">
        <f>IF(ISNA(VLOOKUP(E28,#REF!,10,FALSE)),"",VLOOKUP(E28,#REF!,6,FALSE))</f>
        <v>#REF!</v>
      </c>
      <c r="S28" s="90" t="e">
        <f>IF(ISNA(VLOOKUP(E28,#REF!,16,FALSE)),"",VLOOKUP(E28,#REF!,16,FALSE))</f>
        <v>#REF!</v>
      </c>
      <c r="T28" s="89" t="e">
        <f>IF(ISNA(VLOOKUP(E28,#REF!,5,FALSE)),"",VLOOKUP(E28,#REF!,5,FALSE))</f>
        <v>#REF!</v>
      </c>
      <c r="W28" s="88">
        <f>[3]構成員入金済み!$E$10</f>
        <v>40542</v>
      </c>
      <c r="X28" s="88" t="e">
        <f>IF(ISNA(VLOOKUP(E28,#REF!,7,FALSE)),"",VLOOKUP(E28,#REF!,7,FALSE))</f>
        <v>#REF!</v>
      </c>
      <c r="Y28" s="117" t="e">
        <f t="shared" si="1"/>
        <v>#REF!</v>
      </c>
      <c r="Z28" s="117"/>
      <c r="AC28" s="87"/>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row>
    <row r="29" spans="1:54" s="116" customFormat="1" x14ac:dyDescent="0.15">
      <c r="A29" s="289"/>
      <c r="B29" s="126">
        <v>316</v>
      </c>
      <c r="C29" s="127" t="str">
        <f>IF(D29="","",VLOOKUP(D29,団体登録内容!$A$1:$Y$1000,3,FALSE))</f>
        <v/>
      </c>
      <c r="D29" s="127" t="str">
        <f>IF(E29="","",VLOOKUP(E29,構成員入金済み!$A$1:$Y$1000,7,FALSE))</f>
        <v/>
      </c>
      <c r="E29" s="122"/>
      <c r="F29" s="93"/>
      <c r="G29" s="92"/>
      <c r="H29" s="128" t="str">
        <f>IF(E29="","",VLOOKUP(E29,構成員入金済み!$A$1:$Y$1000,3,FALSE))</f>
        <v/>
      </c>
      <c r="I29" s="123"/>
      <c r="J29" s="128" t="str">
        <f>IF(E29="","",VLOOKUP(E29,構成員入金済み!$A$1:$Y$1000,4,FALSE))</f>
        <v/>
      </c>
      <c r="K29" s="125"/>
      <c r="L29" s="128" t="str">
        <f>IF(E29="","",VLOOKUP(E29,構成員入金済み!$A$1:$Y$1000,18,FALSE))</f>
        <v/>
      </c>
      <c r="M29" s="123" t="s">
        <v>3397</v>
      </c>
      <c r="N29" s="130" t="s">
        <v>3397</v>
      </c>
      <c r="O29" s="317"/>
      <c r="P29" s="317"/>
      <c r="R29" s="91" t="e">
        <f>IF(ISNA(VLOOKUP(E29,#REF!,10,FALSE)),"",VLOOKUP(E29,#REF!,6,FALSE))</f>
        <v>#REF!</v>
      </c>
      <c r="S29" s="90" t="e">
        <f>IF(ISNA(VLOOKUP(E29,#REF!,16,FALSE)),"",VLOOKUP(E29,#REF!,16,FALSE))</f>
        <v>#REF!</v>
      </c>
      <c r="T29" s="89" t="e">
        <f>IF(ISNA(VLOOKUP(E29,#REF!,5,FALSE)),"",VLOOKUP(E29,#REF!,5,FALSE))</f>
        <v>#REF!</v>
      </c>
      <c r="W29" s="88">
        <f>[3]構成員入金済み!$E$10</f>
        <v>40542</v>
      </c>
      <c r="X29" s="88" t="e">
        <f>IF(ISNA(VLOOKUP(E29,#REF!,7,FALSE)),"",VLOOKUP(E29,#REF!,7,FALSE))</f>
        <v>#REF!</v>
      </c>
      <c r="Y29" s="117" t="e">
        <f t="shared" si="1"/>
        <v>#REF!</v>
      </c>
      <c r="Z29" s="117"/>
      <c r="AC29" s="87"/>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row>
    <row r="30" spans="1:54" s="116" customFormat="1" x14ac:dyDescent="0.15">
      <c r="A30" s="289"/>
      <c r="B30" s="126">
        <v>317</v>
      </c>
      <c r="C30" s="127" t="str">
        <f>IF(D30="","",VLOOKUP(D30,団体登録内容!$A$1:$Y$1000,3,FALSE))</f>
        <v/>
      </c>
      <c r="D30" s="127" t="str">
        <f>IF(E30="","",VLOOKUP(E30,構成員入金済み!$A$1:$Y$1000,7,FALSE))</f>
        <v/>
      </c>
      <c r="E30" s="122"/>
      <c r="F30" s="93"/>
      <c r="G30" s="92"/>
      <c r="H30" s="128" t="str">
        <f>IF(E30="","",VLOOKUP(E30,構成員入金済み!$A$1:$Y$1000,3,FALSE))</f>
        <v/>
      </c>
      <c r="I30" s="123"/>
      <c r="J30" s="128" t="str">
        <f>IF(E30="","",VLOOKUP(E30,構成員入金済み!$A$1:$Y$1000,4,FALSE))</f>
        <v/>
      </c>
      <c r="K30" s="125"/>
      <c r="L30" s="128" t="str">
        <f>IF(E30="","",VLOOKUP(E30,構成員入金済み!$A$1:$Y$1000,18,FALSE))</f>
        <v/>
      </c>
      <c r="M30" s="123" t="s">
        <v>3397</v>
      </c>
      <c r="N30" s="130" t="s">
        <v>3397</v>
      </c>
      <c r="O30" s="317"/>
      <c r="P30" s="317"/>
      <c r="R30" s="91" t="e">
        <f>IF(ISNA(VLOOKUP(E30,#REF!,10,FALSE)),"",VLOOKUP(E30,#REF!,6,FALSE))</f>
        <v>#REF!</v>
      </c>
      <c r="S30" s="90" t="e">
        <f>IF(ISNA(VLOOKUP(E30,#REF!,16,FALSE)),"",VLOOKUP(E30,#REF!,16,FALSE))</f>
        <v>#REF!</v>
      </c>
      <c r="T30" s="89" t="e">
        <f>IF(ISNA(VLOOKUP(E30,#REF!,5,FALSE)),"",VLOOKUP(E30,#REF!,5,FALSE))</f>
        <v>#REF!</v>
      </c>
      <c r="W30" s="88">
        <f>[3]構成員入金済み!$E$10</f>
        <v>40542</v>
      </c>
      <c r="X30" s="88" t="e">
        <f>IF(ISNA(VLOOKUP(E30,#REF!,7,FALSE)),"",VLOOKUP(E30,#REF!,7,FALSE))</f>
        <v>#REF!</v>
      </c>
      <c r="Y30" s="117" t="e">
        <f t="shared" si="1"/>
        <v>#REF!</v>
      </c>
      <c r="Z30" s="117"/>
      <c r="AC30" s="87"/>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row>
    <row r="31" spans="1:54" s="116" customFormat="1" x14ac:dyDescent="0.15">
      <c r="A31" s="289"/>
      <c r="B31" s="126">
        <v>318</v>
      </c>
      <c r="C31" s="127" t="str">
        <f>IF(D31="","",VLOOKUP(D31,団体登録内容!$A$1:$Y$1000,3,FALSE))</f>
        <v/>
      </c>
      <c r="D31" s="127" t="str">
        <f>IF(E31="","",VLOOKUP(E31,構成員入金済み!$A$1:$Y$1000,7,FALSE))</f>
        <v/>
      </c>
      <c r="E31" s="122"/>
      <c r="F31" s="93"/>
      <c r="G31" s="92"/>
      <c r="H31" s="128" t="str">
        <f>IF(E31="","",VLOOKUP(E31,構成員入金済み!$A$1:$Y$1000,3,FALSE))</f>
        <v/>
      </c>
      <c r="I31" s="123"/>
      <c r="J31" s="128" t="str">
        <f>IF(E31="","",VLOOKUP(E31,構成員入金済み!$A$1:$Y$1000,4,FALSE))</f>
        <v/>
      </c>
      <c r="K31" s="125"/>
      <c r="L31" s="128" t="str">
        <f>IF(E31="","",VLOOKUP(E31,構成員入金済み!$A$1:$Y$1000,18,FALSE))</f>
        <v/>
      </c>
      <c r="M31" s="123" t="s">
        <v>3397</v>
      </c>
      <c r="N31" s="130" t="s">
        <v>3397</v>
      </c>
      <c r="O31" s="317"/>
      <c r="P31" s="317"/>
      <c r="R31" s="91" t="e">
        <f>IF(ISNA(VLOOKUP(E31,#REF!,10,FALSE)),"",VLOOKUP(E31,#REF!,6,FALSE))</f>
        <v>#REF!</v>
      </c>
      <c r="S31" s="90" t="e">
        <f>IF(ISNA(VLOOKUP(E31,#REF!,16,FALSE)),"",VLOOKUP(E31,#REF!,16,FALSE))</f>
        <v>#REF!</v>
      </c>
      <c r="T31" s="89" t="e">
        <f>IF(ISNA(VLOOKUP(E31,#REF!,5,FALSE)),"",VLOOKUP(E31,#REF!,5,FALSE))</f>
        <v>#REF!</v>
      </c>
      <c r="W31" s="88">
        <f>[3]構成員入金済み!$E$10</f>
        <v>40542</v>
      </c>
      <c r="X31" s="88" t="e">
        <f>IF(ISNA(VLOOKUP(E31,#REF!,7,FALSE)),"",VLOOKUP(E31,#REF!,7,FALSE))</f>
        <v>#REF!</v>
      </c>
      <c r="Y31" s="117" t="e">
        <f t="shared" si="1"/>
        <v>#REF!</v>
      </c>
      <c r="Z31" s="117"/>
      <c r="AC31" s="87"/>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row>
    <row r="32" spans="1:54" s="116" customFormat="1" x14ac:dyDescent="0.15">
      <c r="A32" s="289"/>
      <c r="B32" s="126">
        <v>319</v>
      </c>
      <c r="C32" s="127" t="str">
        <f>IF(D32="","",VLOOKUP(D32,団体登録内容!$A$1:$Y$1000,3,FALSE))</f>
        <v/>
      </c>
      <c r="D32" s="127" t="str">
        <f>IF(E32="","",VLOOKUP(E32,構成員入金済み!$A$1:$Y$1000,7,FALSE))</f>
        <v/>
      </c>
      <c r="E32" s="122"/>
      <c r="F32" s="93"/>
      <c r="G32" s="92"/>
      <c r="H32" s="128" t="str">
        <f>IF(E32="","",VLOOKUP(E32,構成員入金済み!$A$1:$Y$1000,3,FALSE))</f>
        <v/>
      </c>
      <c r="I32" s="123"/>
      <c r="J32" s="128" t="str">
        <f>IF(E32="","",VLOOKUP(E32,構成員入金済み!$A$1:$Y$1000,4,FALSE))</f>
        <v/>
      </c>
      <c r="K32" s="125"/>
      <c r="L32" s="128" t="str">
        <f>IF(E32="","",VLOOKUP(E32,構成員入金済み!$A$1:$Y$1000,18,FALSE))</f>
        <v/>
      </c>
      <c r="M32" s="123" t="s">
        <v>3397</v>
      </c>
      <c r="N32" s="130" t="s">
        <v>3397</v>
      </c>
      <c r="O32" s="317"/>
      <c r="P32" s="317"/>
      <c r="R32" s="91" t="e">
        <f>IF(ISNA(VLOOKUP(E32,#REF!,10,FALSE)),"",VLOOKUP(E32,#REF!,6,FALSE))</f>
        <v>#REF!</v>
      </c>
      <c r="S32" s="90" t="e">
        <f>IF(ISNA(VLOOKUP(E32,#REF!,16,FALSE)),"",VLOOKUP(E32,#REF!,16,FALSE))</f>
        <v>#REF!</v>
      </c>
      <c r="T32" s="89" t="e">
        <f>IF(ISNA(VLOOKUP(E32,#REF!,5,FALSE)),"",VLOOKUP(E32,#REF!,5,FALSE))</f>
        <v>#REF!</v>
      </c>
      <c r="W32" s="88">
        <f>[3]構成員入金済み!$E$10</f>
        <v>40542</v>
      </c>
      <c r="X32" s="88" t="e">
        <f>IF(ISNA(VLOOKUP(E32,#REF!,7,FALSE)),"",VLOOKUP(E32,#REF!,7,FALSE))</f>
        <v>#REF!</v>
      </c>
      <c r="Y32" s="117" t="e">
        <f t="shared" si="1"/>
        <v>#REF!</v>
      </c>
      <c r="Z32" s="117"/>
      <c r="AC32" s="87"/>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289"/>
      <c r="BA32" s="289"/>
      <c r="BB32" s="289"/>
    </row>
    <row r="33" spans="1:54" s="116" customFormat="1" x14ac:dyDescent="0.15">
      <c r="A33" s="289"/>
      <c r="B33" s="126">
        <v>320</v>
      </c>
      <c r="C33" s="127" t="str">
        <f>IF(D33="","",VLOOKUP(D33,団体登録内容!$A$1:$Y$1000,3,FALSE))</f>
        <v/>
      </c>
      <c r="D33" s="127" t="str">
        <f>IF(E33="","",VLOOKUP(E33,構成員入金済み!$A$1:$Y$1000,7,FALSE))</f>
        <v/>
      </c>
      <c r="E33" s="122"/>
      <c r="F33" s="93"/>
      <c r="G33" s="92"/>
      <c r="H33" s="128" t="str">
        <f>IF(E33="","",VLOOKUP(E33,構成員入金済み!$A$1:$Y$1000,3,FALSE))</f>
        <v/>
      </c>
      <c r="I33" s="123"/>
      <c r="J33" s="128" t="str">
        <f>IF(E33="","",VLOOKUP(E33,構成員入金済み!$A$1:$Y$1000,4,FALSE))</f>
        <v/>
      </c>
      <c r="K33" s="125"/>
      <c r="L33" s="128" t="str">
        <f>IF(E33="","",VLOOKUP(E33,構成員入金済み!$A$1:$Y$1000,18,FALSE))</f>
        <v/>
      </c>
      <c r="M33" s="123" t="s">
        <v>3397</v>
      </c>
      <c r="N33" s="130" t="s">
        <v>3397</v>
      </c>
      <c r="O33" s="317"/>
      <c r="P33" s="317"/>
      <c r="R33" s="91" t="e">
        <f>IF(ISNA(VLOOKUP(E33,#REF!,10,FALSE)),"",VLOOKUP(E33,#REF!,6,FALSE))</f>
        <v>#REF!</v>
      </c>
      <c r="S33" s="90" t="e">
        <f>IF(ISNA(VLOOKUP(E33,#REF!,16,FALSE)),"",VLOOKUP(E33,#REF!,16,FALSE))</f>
        <v>#REF!</v>
      </c>
      <c r="T33" s="89" t="e">
        <f>IF(ISNA(VLOOKUP(E33,#REF!,5,FALSE)),"",VLOOKUP(E33,#REF!,5,FALSE))</f>
        <v>#REF!</v>
      </c>
      <c r="W33" s="88">
        <f>[3]構成員入金済み!$E$10</f>
        <v>40542</v>
      </c>
      <c r="X33" s="88" t="e">
        <f>IF(ISNA(VLOOKUP(E33,#REF!,7,FALSE)),"",VLOOKUP(E33,#REF!,7,FALSE))</f>
        <v>#REF!</v>
      </c>
      <c r="Y33" s="117" t="e">
        <f t="shared" si="1"/>
        <v>#REF!</v>
      </c>
      <c r="Z33" s="117"/>
      <c r="AC33" s="87"/>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row>
    <row r="34" spans="1:54" s="116" customFormat="1" x14ac:dyDescent="0.15">
      <c r="A34" s="289"/>
      <c r="B34" s="126">
        <v>321</v>
      </c>
      <c r="C34" s="127" t="str">
        <f>IF(D34="","",VLOOKUP(D34,団体登録内容!$A$1:$Y$1000,3,FALSE))</f>
        <v/>
      </c>
      <c r="D34" s="127" t="str">
        <f>IF(E34="","",VLOOKUP(E34,構成員入金済み!$A$1:$Y$1000,7,FALSE))</f>
        <v/>
      </c>
      <c r="E34" s="122"/>
      <c r="F34" s="93"/>
      <c r="G34" s="92"/>
      <c r="H34" s="128" t="str">
        <f>IF(E34="","",VLOOKUP(E34,構成員入金済み!$A$1:$Y$1000,3,FALSE))</f>
        <v/>
      </c>
      <c r="I34" s="123"/>
      <c r="J34" s="128" t="str">
        <f>IF(E34="","",VLOOKUP(E34,構成員入金済み!$A$1:$Y$1000,4,FALSE))</f>
        <v/>
      </c>
      <c r="K34" s="125"/>
      <c r="L34" s="128" t="str">
        <f>IF(E34="","",VLOOKUP(E34,構成員入金済み!$A$1:$Y$1000,18,FALSE))</f>
        <v/>
      </c>
      <c r="M34" s="123" t="s">
        <v>3397</v>
      </c>
      <c r="N34" s="130" t="s">
        <v>3397</v>
      </c>
      <c r="O34" s="317"/>
      <c r="P34" s="317"/>
      <c r="R34" s="91" t="e">
        <f>IF(ISNA(VLOOKUP(E34,#REF!,10,FALSE)),"",VLOOKUP(E34,#REF!,6,FALSE))</f>
        <v>#REF!</v>
      </c>
      <c r="S34" s="90" t="e">
        <f>IF(ISNA(VLOOKUP(E34,#REF!,16,FALSE)),"",VLOOKUP(E34,#REF!,16,FALSE))</f>
        <v>#REF!</v>
      </c>
      <c r="T34" s="89" t="e">
        <f>IF(ISNA(VLOOKUP(E34,#REF!,5,FALSE)),"",VLOOKUP(E34,#REF!,5,FALSE))</f>
        <v>#REF!</v>
      </c>
      <c r="W34" s="88">
        <f>[3]構成員入金済み!$E$10</f>
        <v>40542</v>
      </c>
      <c r="X34" s="88" t="e">
        <f>IF(ISNA(VLOOKUP(E34,#REF!,7,FALSE)),"",VLOOKUP(E34,#REF!,7,FALSE))</f>
        <v>#REF!</v>
      </c>
      <c r="Y34" s="117" t="e">
        <f t="shared" si="1"/>
        <v>#REF!</v>
      </c>
      <c r="Z34" s="117"/>
      <c r="AC34" s="87"/>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89"/>
    </row>
    <row r="35" spans="1:54" s="116" customFormat="1" x14ac:dyDescent="0.15">
      <c r="A35" s="289"/>
      <c r="B35" s="126">
        <v>322</v>
      </c>
      <c r="C35" s="127" t="str">
        <f>IF(D35="","",VLOOKUP(D35,団体登録内容!$A$1:$Y$1000,3,FALSE))</f>
        <v/>
      </c>
      <c r="D35" s="127" t="str">
        <f>IF(E35="","",VLOOKUP(E35,構成員入金済み!$A$1:$Y$1000,7,FALSE))</f>
        <v/>
      </c>
      <c r="E35" s="122"/>
      <c r="F35" s="93"/>
      <c r="G35" s="92"/>
      <c r="H35" s="128" t="str">
        <f>IF(E35="","",VLOOKUP(E35,構成員入金済み!$A$1:$Y$1000,3,FALSE))</f>
        <v/>
      </c>
      <c r="I35" s="123"/>
      <c r="J35" s="128" t="str">
        <f>IF(E35="","",VLOOKUP(E35,構成員入金済み!$A$1:$Y$1000,4,FALSE))</f>
        <v/>
      </c>
      <c r="K35" s="125"/>
      <c r="L35" s="128" t="str">
        <f>IF(E35="","",VLOOKUP(E35,構成員入金済み!$A$1:$Y$1000,18,FALSE))</f>
        <v/>
      </c>
      <c r="M35" s="123" t="s">
        <v>3397</v>
      </c>
      <c r="N35" s="130" t="s">
        <v>3397</v>
      </c>
      <c r="O35" s="317"/>
      <c r="P35" s="317"/>
      <c r="R35" s="91" t="e">
        <f>IF(ISNA(VLOOKUP(E35,#REF!,10,FALSE)),"",VLOOKUP(E35,#REF!,6,FALSE))</f>
        <v>#REF!</v>
      </c>
      <c r="S35" s="90" t="e">
        <f>IF(ISNA(VLOOKUP(E35,#REF!,16,FALSE)),"",VLOOKUP(E35,#REF!,16,FALSE))</f>
        <v>#REF!</v>
      </c>
      <c r="T35" s="89" t="e">
        <f>IF(ISNA(VLOOKUP(E35,#REF!,5,FALSE)),"",VLOOKUP(E35,#REF!,5,FALSE))</f>
        <v>#REF!</v>
      </c>
      <c r="W35" s="88">
        <f>[3]構成員入金済み!$E$10</f>
        <v>40542</v>
      </c>
      <c r="X35" s="88" t="e">
        <f>IF(ISNA(VLOOKUP(E35,#REF!,7,FALSE)),"",VLOOKUP(E35,#REF!,7,FALSE))</f>
        <v>#REF!</v>
      </c>
      <c r="Y35" s="117" t="e">
        <f t="shared" si="1"/>
        <v>#REF!</v>
      </c>
      <c r="Z35" s="117"/>
      <c r="AC35" s="87"/>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row>
    <row r="36" spans="1:54" s="116" customFormat="1" x14ac:dyDescent="0.15">
      <c r="A36" s="289"/>
      <c r="B36" s="126">
        <v>323</v>
      </c>
      <c r="C36" s="127" t="str">
        <f>IF(D36="","",VLOOKUP(D36,団体登録内容!$A$1:$Y$1000,3,FALSE))</f>
        <v/>
      </c>
      <c r="D36" s="127" t="str">
        <f>IF(E36="","",VLOOKUP(E36,構成員入金済み!$A$1:$Y$1000,7,FALSE))</f>
        <v/>
      </c>
      <c r="E36" s="122"/>
      <c r="F36" s="93"/>
      <c r="G36" s="92"/>
      <c r="H36" s="128" t="str">
        <f>IF(E36="","",VLOOKUP(E36,構成員入金済み!$A$1:$Y$1000,3,FALSE))</f>
        <v/>
      </c>
      <c r="I36" s="123"/>
      <c r="J36" s="128" t="str">
        <f>IF(E36="","",VLOOKUP(E36,構成員入金済み!$A$1:$Y$1000,4,FALSE))</f>
        <v/>
      </c>
      <c r="K36" s="125"/>
      <c r="L36" s="128" t="str">
        <f>IF(E36="","",VLOOKUP(E36,構成員入金済み!$A$1:$Y$1000,18,FALSE))</f>
        <v/>
      </c>
      <c r="M36" s="123" t="s">
        <v>3397</v>
      </c>
      <c r="N36" s="130" t="s">
        <v>3397</v>
      </c>
      <c r="O36" s="317"/>
      <c r="P36" s="317"/>
      <c r="R36" s="91" t="e">
        <f>IF(ISNA(VLOOKUP(E36,#REF!,10,FALSE)),"",VLOOKUP(E36,#REF!,6,FALSE))</f>
        <v>#REF!</v>
      </c>
      <c r="S36" s="90" t="e">
        <f>IF(ISNA(VLOOKUP(E36,#REF!,16,FALSE)),"",VLOOKUP(E36,#REF!,16,FALSE))</f>
        <v>#REF!</v>
      </c>
      <c r="T36" s="89" t="e">
        <f>IF(ISNA(VLOOKUP(E36,#REF!,5,FALSE)),"",VLOOKUP(E36,#REF!,5,FALSE))</f>
        <v>#REF!</v>
      </c>
      <c r="W36" s="88">
        <f>[3]構成員入金済み!$E$10</f>
        <v>40542</v>
      </c>
      <c r="X36" s="88" t="e">
        <f>IF(ISNA(VLOOKUP(E36,#REF!,7,FALSE)),"",VLOOKUP(E36,#REF!,7,FALSE))</f>
        <v>#REF!</v>
      </c>
      <c r="Y36" s="117" t="e">
        <f t="shared" si="1"/>
        <v>#REF!</v>
      </c>
      <c r="Z36" s="117"/>
      <c r="AC36" s="87"/>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row>
    <row r="37" spans="1:54" s="116" customFormat="1" x14ac:dyDescent="0.15">
      <c r="A37" s="289"/>
      <c r="B37" s="126">
        <v>324</v>
      </c>
      <c r="C37" s="127" t="str">
        <f>IF(D37="","",VLOOKUP(D37,団体登録内容!$A$1:$Y$1000,3,FALSE))</f>
        <v/>
      </c>
      <c r="D37" s="127" t="str">
        <f>IF(E37="","",VLOOKUP(E37,構成員入金済み!$A$1:$Y$1000,7,FALSE))</f>
        <v/>
      </c>
      <c r="E37" s="122"/>
      <c r="F37" s="93"/>
      <c r="G37" s="92"/>
      <c r="H37" s="128" t="str">
        <f>IF(E37="","",VLOOKUP(E37,構成員入金済み!$A$1:$Y$1000,3,FALSE))</f>
        <v/>
      </c>
      <c r="I37" s="123"/>
      <c r="J37" s="128" t="str">
        <f>IF(E37="","",VLOOKUP(E37,構成員入金済み!$A$1:$Y$1000,4,FALSE))</f>
        <v/>
      </c>
      <c r="K37" s="125"/>
      <c r="L37" s="128" t="str">
        <f>IF(E37="","",VLOOKUP(E37,構成員入金済み!$A$1:$Y$1000,18,FALSE))</f>
        <v/>
      </c>
      <c r="M37" s="123" t="s">
        <v>3397</v>
      </c>
      <c r="N37" s="130" t="s">
        <v>3397</v>
      </c>
      <c r="O37" s="317"/>
      <c r="P37" s="317"/>
      <c r="R37" s="91" t="e">
        <f>IF(ISNA(VLOOKUP(E37,#REF!,10,FALSE)),"",VLOOKUP(E37,#REF!,6,FALSE))</f>
        <v>#REF!</v>
      </c>
      <c r="S37" s="90" t="e">
        <f>IF(ISNA(VLOOKUP(E37,#REF!,16,FALSE)),"",VLOOKUP(E37,#REF!,16,FALSE))</f>
        <v>#REF!</v>
      </c>
      <c r="T37" s="89" t="e">
        <f>IF(ISNA(VLOOKUP(E37,#REF!,5,FALSE)),"",VLOOKUP(E37,#REF!,5,FALSE))</f>
        <v>#REF!</v>
      </c>
      <c r="W37" s="88">
        <f>[3]構成員入金済み!$E$10</f>
        <v>40542</v>
      </c>
      <c r="X37" s="88" t="e">
        <f>IF(ISNA(VLOOKUP(E37,#REF!,7,FALSE)),"",VLOOKUP(E37,#REF!,7,FALSE))</f>
        <v>#REF!</v>
      </c>
      <c r="Y37" s="117" t="e">
        <f t="shared" si="1"/>
        <v>#REF!</v>
      </c>
      <c r="Z37" s="117"/>
      <c r="AC37" s="87"/>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row>
    <row r="38" spans="1:54" s="116" customFormat="1" x14ac:dyDescent="0.15">
      <c r="A38" s="289"/>
      <c r="B38" s="126">
        <v>325</v>
      </c>
      <c r="C38" s="127" t="str">
        <f>IF(D38="","",VLOOKUP(D38,団体登録内容!$A$1:$Y$1000,3,FALSE))</f>
        <v/>
      </c>
      <c r="D38" s="127" t="str">
        <f>IF(E38="","",VLOOKUP(E38,構成員入金済み!$A$1:$Y$1000,7,FALSE))</f>
        <v/>
      </c>
      <c r="E38" s="122"/>
      <c r="F38" s="93"/>
      <c r="G38" s="92"/>
      <c r="H38" s="128" t="str">
        <f>IF(E38="","",VLOOKUP(E38,構成員入金済み!$A$1:$Y$1000,3,FALSE))</f>
        <v/>
      </c>
      <c r="I38" s="123"/>
      <c r="J38" s="128" t="str">
        <f>IF(E38="","",VLOOKUP(E38,構成員入金済み!$A$1:$Y$1000,4,FALSE))</f>
        <v/>
      </c>
      <c r="K38" s="125"/>
      <c r="L38" s="128" t="str">
        <f>IF(E38="","",VLOOKUP(E38,構成員入金済み!$A$1:$Y$1000,18,FALSE))</f>
        <v/>
      </c>
      <c r="M38" s="123" t="s">
        <v>3397</v>
      </c>
      <c r="N38" s="130" t="s">
        <v>3397</v>
      </c>
      <c r="O38" s="317"/>
      <c r="P38" s="317"/>
      <c r="R38" s="91" t="e">
        <f>IF(ISNA(VLOOKUP(E38,#REF!,10,FALSE)),"",VLOOKUP(E38,#REF!,6,FALSE))</f>
        <v>#REF!</v>
      </c>
      <c r="S38" s="90" t="e">
        <f>IF(ISNA(VLOOKUP(E38,#REF!,16,FALSE)),"",VLOOKUP(E38,#REF!,16,FALSE))</f>
        <v>#REF!</v>
      </c>
      <c r="T38" s="89" t="e">
        <f>IF(ISNA(VLOOKUP(E38,#REF!,5,FALSE)),"",VLOOKUP(E38,#REF!,5,FALSE))</f>
        <v>#REF!</v>
      </c>
      <c r="W38" s="88">
        <f>[3]構成員入金済み!$E$10</f>
        <v>40542</v>
      </c>
      <c r="X38" s="88" t="e">
        <f>IF(ISNA(VLOOKUP(E38,#REF!,7,FALSE)),"",VLOOKUP(E38,#REF!,7,FALSE))</f>
        <v>#REF!</v>
      </c>
      <c r="Y38" s="117" t="e">
        <f t="shared" si="1"/>
        <v>#REF!</v>
      </c>
      <c r="Z38" s="117"/>
      <c r="AC38" s="87"/>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row>
    <row r="39" spans="1:54" s="116" customFormat="1" x14ac:dyDescent="0.15">
      <c r="A39" s="289"/>
      <c r="B39" s="126">
        <v>326</v>
      </c>
      <c r="C39" s="127" t="str">
        <f>IF(D39="","",VLOOKUP(D39,団体登録内容!$A$1:$Y$1000,3,FALSE))</f>
        <v/>
      </c>
      <c r="D39" s="127" t="str">
        <f>IF(E39="","",VLOOKUP(E39,構成員入金済み!$A$1:$Y$1000,7,FALSE))</f>
        <v/>
      </c>
      <c r="E39" s="122"/>
      <c r="F39" s="93"/>
      <c r="G39" s="92"/>
      <c r="H39" s="128" t="str">
        <f>IF(E39="","",VLOOKUP(E39,構成員入金済み!$A$1:$Y$1000,3,FALSE))</f>
        <v/>
      </c>
      <c r="I39" s="123"/>
      <c r="J39" s="128" t="str">
        <f>IF(E39="","",VLOOKUP(E39,構成員入金済み!$A$1:$Y$1000,4,FALSE))</f>
        <v/>
      </c>
      <c r="K39" s="125"/>
      <c r="L39" s="128" t="str">
        <f>IF(E39="","",VLOOKUP(E39,構成員入金済み!$A$1:$Y$1000,18,FALSE))</f>
        <v/>
      </c>
      <c r="M39" s="123" t="s">
        <v>3397</v>
      </c>
      <c r="N39" s="130" t="s">
        <v>3397</v>
      </c>
      <c r="O39" s="317"/>
      <c r="P39" s="317"/>
      <c r="R39" s="91" t="e">
        <f>IF(ISNA(VLOOKUP(E39,#REF!,10,FALSE)),"",VLOOKUP(E39,#REF!,6,FALSE))</f>
        <v>#REF!</v>
      </c>
      <c r="S39" s="90" t="e">
        <f>IF(ISNA(VLOOKUP(E39,#REF!,16,FALSE)),"",VLOOKUP(E39,#REF!,16,FALSE))</f>
        <v>#REF!</v>
      </c>
      <c r="T39" s="89" t="e">
        <f>IF(ISNA(VLOOKUP(E39,#REF!,5,FALSE)),"",VLOOKUP(E39,#REF!,5,FALSE))</f>
        <v>#REF!</v>
      </c>
      <c r="W39" s="88">
        <f>[3]構成員入金済み!$E$10</f>
        <v>40542</v>
      </c>
      <c r="X39" s="88" t="e">
        <f>IF(ISNA(VLOOKUP(E39,#REF!,7,FALSE)),"",VLOOKUP(E39,#REF!,7,FALSE))</f>
        <v>#REF!</v>
      </c>
      <c r="Y39" s="117" t="e">
        <f t="shared" si="1"/>
        <v>#REF!</v>
      </c>
      <c r="Z39" s="117"/>
      <c r="AC39" s="87"/>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row>
    <row r="40" spans="1:54" s="116" customFormat="1" x14ac:dyDescent="0.15">
      <c r="A40" s="289"/>
      <c r="B40" s="126">
        <v>327</v>
      </c>
      <c r="C40" s="127" t="str">
        <f>IF(D40="","",VLOOKUP(D40,団体登録内容!$A$1:$Y$1000,3,FALSE))</f>
        <v/>
      </c>
      <c r="D40" s="127" t="str">
        <f>IF(E40="","",VLOOKUP(E40,構成員入金済み!$A$1:$Y$1000,7,FALSE))</f>
        <v/>
      </c>
      <c r="E40" s="122"/>
      <c r="F40" s="93"/>
      <c r="G40" s="92"/>
      <c r="H40" s="128" t="str">
        <f>IF(E40="","",VLOOKUP(E40,構成員入金済み!$A$1:$Y$1000,3,FALSE))</f>
        <v/>
      </c>
      <c r="I40" s="123"/>
      <c r="J40" s="128" t="str">
        <f>IF(E40="","",VLOOKUP(E40,構成員入金済み!$A$1:$Y$1000,4,FALSE))</f>
        <v/>
      </c>
      <c r="K40" s="125"/>
      <c r="L40" s="128" t="str">
        <f>IF(E40="","",VLOOKUP(E40,構成員入金済み!$A$1:$Y$1000,18,FALSE))</f>
        <v/>
      </c>
      <c r="M40" s="123" t="s">
        <v>3397</v>
      </c>
      <c r="N40" s="130" t="s">
        <v>3397</v>
      </c>
      <c r="O40" s="317"/>
      <c r="P40" s="317"/>
      <c r="R40" s="91" t="e">
        <f>IF(ISNA(VLOOKUP(E40,#REF!,10,FALSE)),"",VLOOKUP(E40,#REF!,6,FALSE))</f>
        <v>#REF!</v>
      </c>
      <c r="S40" s="90" t="e">
        <f>IF(ISNA(VLOOKUP(E40,#REF!,16,FALSE)),"",VLOOKUP(E40,#REF!,16,FALSE))</f>
        <v>#REF!</v>
      </c>
      <c r="T40" s="89" t="e">
        <f>IF(ISNA(VLOOKUP(E40,#REF!,5,FALSE)),"",VLOOKUP(E40,#REF!,5,FALSE))</f>
        <v>#REF!</v>
      </c>
      <c r="W40" s="88">
        <f>[3]構成員入金済み!$E$10</f>
        <v>40542</v>
      </c>
      <c r="X40" s="88" t="e">
        <f>IF(ISNA(VLOOKUP(E40,#REF!,7,FALSE)),"",VLOOKUP(E40,#REF!,7,FALSE))</f>
        <v>#REF!</v>
      </c>
      <c r="Y40" s="117" t="e">
        <f t="shared" si="1"/>
        <v>#REF!</v>
      </c>
      <c r="Z40" s="117"/>
      <c r="AC40" s="87"/>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row>
    <row r="41" spans="1:54" s="116" customFormat="1" x14ac:dyDescent="0.15">
      <c r="A41" s="289"/>
      <c r="B41" s="126">
        <v>328</v>
      </c>
      <c r="C41" s="127" t="str">
        <f>IF(D41="","",VLOOKUP(D41,団体登録内容!$A$1:$Y$1000,3,FALSE))</f>
        <v/>
      </c>
      <c r="D41" s="127" t="str">
        <f>IF(E41="","",VLOOKUP(E41,構成員入金済み!$A$1:$Y$1000,7,FALSE))</f>
        <v/>
      </c>
      <c r="E41" s="122"/>
      <c r="F41" s="93"/>
      <c r="G41" s="92"/>
      <c r="H41" s="128" t="str">
        <f>IF(E41="","",VLOOKUP(E41,構成員入金済み!$A$1:$Y$1000,3,FALSE))</f>
        <v/>
      </c>
      <c r="I41" s="123"/>
      <c r="J41" s="128" t="str">
        <f>IF(E41="","",VLOOKUP(E41,構成員入金済み!$A$1:$Y$1000,4,FALSE))</f>
        <v/>
      </c>
      <c r="K41" s="125"/>
      <c r="L41" s="128" t="str">
        <f>IF(E41="","",VLOOKUP(E41,構成員入金済み!$A$1:$Y$1000,18,FALSE))</f>
        <v/>
      </c>
      <c r="M41" s="123" t="s">
        <v>3397</v>
      </c>
      <c r="N41" s="130" t="s">
        <v>3397</v>
      </c>
      <c r="O41" s="317"/>
      <c r="P41" s="317"/>
      <c r="R41" s="91" t="e">
        <f>IF(ISNA(VLOOKUP(E41,#REF!,10,FALSE)),"",VLOOKUP(E41,#REF!,6,FALSE))</f>
        <v>#REF!</v>
      </c>
      <c r="S41" s="90" t="e">
        <f>IF(ISNA(VLOOKUP(E41,#REF!,16,FALSE)),"",VLOOKUP(E41,#REF!,16,FALSE))</f>
        <v>#REF!</v>
      </c>
      <c r="T41" s="89" t="e">
        <f>IF(ISNA(VLOOKUP(E41,#REF!,5,FALSE)),"",VLOOKUP(E41,#REF!,5,FALSE))</f>
        <v>#REF!</v>
      </c>
      <c r="W41" s="88">
        <f>[3]構成員入金済み!$E$10</f>
        <v>40542</v>
      </c>
      <c r="X41" s="88" t="e">
        <f>IF(ISNA(VLOOKUP(E41,#REF!,7,FALSE)),"",VLOOKUP(E41,#REF!,7,FALSE))</f>
        <v>#REF!</v>
      </c>
      <c r="Y41" s="117" t="e">
        <f t="shared" si="1"/>
        <v>#REF!</v>
      </c>
      <c r="Z41" s="117"/>
      <c r="AC41" s="87"/>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row>
    <row r="42" spans="1:54" s="116" customFormat="1" x14ac:dyDescent="0.15">
      <c r="A42" s="289"/>
      <c r="B42" s="126">
        <v>329</v>
      </c>
      <c r="C42" s="127" t="str">
        <f>IF(D42="","",VLOOKUP(D42,団体登録内容!$A$1:$Y$1000,3,FALSE))</f>
        <v/>
      </c>
      <c r="D42" s="127" t="str">
        <f>IF(E42="","",VLOOKUP(E42,構成員入金済み!$A$1:$Y$1000,7,FALSE))</f>
        <v/>
      </c>
      <c r="E42" s="122"/>
      <c r="F42" s="93"/>
      <c r="G42" s="92"/>
      <c r="H42" s="128" t="str">
        <f>IF(E42="","",VLOOKUP(E42,構成員入金済み!$A$1:$Y$1000,3,FALSE))</f>
        <v/>
      </c>
      <c r="I42" s="123"/>
      <c r="J42" s="128" t="str">
        <f>IF(E42="","",VLOOKUP(E42,構成員入金済み!$A$1:$Y$1000,4,FALSE))</f>
        <v/>
      </c>
      <c r="K42" s="125"/>
      <c r="L42" s="128" t="str">
        <f>IF(E42="","",VLOOKUP(E42,構成員入金済み!$A$1:$Y$1000,18,FALSE))</f>
        <v/>
      </c>
      <c r="M42" s="123" t="s">
        <v>3397</v>
      </c>
      <c r="N42" s="130" t="s">
        <v>3397</v>
      </c>
      <c r="O42" s="317"/>
      <c r="P42" s="317"/>
      <c r="R42" s="91" t="e">
        <f>IF(ISNA(VLOOKUP(E42,#REF!,10,FALSE)),"",VLOOKUP(E42,#REF!,6,FALSE))</f>
        <v>#REF!</v>
      </c>
      <c r="S42" s="90" t="e">
        <f>IF(ISNA(VLOOKUP(E42,#REF!,16,FALSE)),"",VLOOKUP(E42,#REF!,16,FALSE))</f>
        <v>#REF!</v>
      </c>
      <c r="T42" s="89" t="e">
        <f>IF(ISNA(VLOOKUP(E42,#REF!,5,FALSE)),"",VLOOKUP(E42,#REF!,5,FALSE))</f>
        <v>#REF!</v>
      </c>
      <c r="W42" s="88">
        <f>[3]構成員入金済み!$E$10</f>
        <v>40542</v>
      </c>
      <c r="X42" s="88" t="e">
        <f>IF(ISNA(VLOOKUP(E42,#REF!,7,FALSE)),"",VLOOKUP(E42,#REF!,7,FALSE))</f>
        <v>#REF!</v>
      </c>
      <c r="Y42" s="117" t="e">
        <f t="shared" si="1"/>
        <v>#REF!</v>
      </c>
      <c r="Z42" s="117"/>
      <c r="AC42" s="87"/>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row>
    <row r="43" spans="1:54" s="116" customFormat="1" x14ac:dyDescent="0.15">
      <c r="A43" s="289"/>
      <c r="B43" s="126">
        <v>330</v>
      </c>
      <c r="C43" s="127" t="str">
        <f>IF(D43="","",VLOOKUP(D43,団体登録内容!$A$1:$Y$1000,3,FALSE))</f>
        <v/>
      </c>
      <c r="D43" s="127" t="str">
        <f>IF(E43="","",VLOOKUP(E43,構成員入金済み!$A$1:$Y$1000,7,FALSE))</f>
        <v/>
      </c>
      <c r="E43" s="122"/>
      <c r="F43" s="93"/>
      <c r="G43" s="92"/>
      <c r="H43" s="128" t="str">
        <f>IF(E43="","",VLOOKUP(E43,構成員入金済み!$A$1:$Y$1000,3,FALSE))</f>
        <v/>
      </c>
      <c r="I43" s="123"/>
      <c r="J43" s="128" t="str">
        <f>IF(E43="","",VLOOKUP(E43,構成員入金済み!$A$1:$Y$1000,4,FALSE))</f>
        <v/>
      </c>
      <c r="K43" s="125"/>
      <c r="L43" s="128" t="str">
        <f>IF(E43="","",VLOOKUP(E43,構成員入金済み!$A$1:$Y$1000,18,FALSE))</f>
        <v/>
      </c>
      <c r="M43" s="123" t="s">
        <v>3397</v>
      </c>
      <c r="N43" s="130" t="s">
        <v>3397</v>
      </c>
      <c r="O43" s="317"/>
      <c r="P43" s="317"/>
      <c r="R43" s="91" t="e">
        <f>IF(ISNA(VLOOKUP(E43,#REF!,10,FALSE)),"",VLOOKUP(E43,#REF!,6,FALSE))</f>
        <v>#REF!</v>
      </c>
      <c r="S43" s="90" t="e">
        <f>IF(ISNA(VLOOKUP(E43,#REF!,16,FALSE)),"",VLOOKUP(E43,#REF!,16,FALSE))</f>
        <v>#REF!</v>
      </c>
      <c r="T43" s="89" t="e">
        <f>IF(ISNA(VLOOKUP(E43,#REF!,5,FALSE)),"",VLOOKUP(E43,#REF!,5,FALSE))</f>
        <v>#REF!</v>
      </c>
      <c r="W43" s="88">
        <f>[3]構成員入金済み!$E$10</f>
        <v>40542</v>
      </c>
      <c r="X43" s="88" t="e">
        <f>IF(ISNA(VLOOKUP(E43,#REF!,7,FALSE)),"",VLOOKUP(E43,#REF!,7,FALSE))</f>
        <v>#REF!</v>
      </c>
      <c r="Y43" s="117" t="e">
        <f t="shared" si="1"/>
        <v>#REF!</v>
      </c>
      <c r="Z43" s="117"/>
      <c r="AC43" s="87"/>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row>
    <row r="44" spans="1:54" s="116" customFormat="1" x14ac:dyDescent="0.15">
      <c r="A44" s="289"/>
      <c r="B44" s="126">
        <v>331</v>
      </c>
      <c r="C44" s="127" t="str">
        <f>IF(D44="","",VLOOKUP(D44,団体登録内容!$A$1:$Y$1000,3,FALSE))</f>
        <v/>
      </c>
      <c r="D44" s="127" t="str">
        <f>IF(E44="","",VLOOKUP(E44,構成員入金済み!$A$1:$Y$1000,7,FALSE))</f>
        <v/>
      </c>
      <c r="E44" s="122"/>
      <c r="F44" s="93"/>
      <c r="G44" s="92"/>
      <c r="H44" s="128" t="str">
        <f>IF(E44="","",VLOOKUP(E44,構成員入金済み!$A$1:$Y$1000,3,FALSE))</f>
        <v/>
      </c>
      <c r="I44" s="123"/>
      <c r="J44" s="128" t="str">
        <f>IF(E44="","",VLOOKUP(E44,構成員入金済み!$A$1:$Y$1000,4,FALSE))</f>
        <v/>
      </c>
      <c r="K44" s="125"/>
      <c r="L44" s="128" t="str">
        <f>IF(E44="","",VLOOKUP(E44,構成員入金済み!$A$1:$Y$1000,18,FALSE))</f>
        <v/>
      </c>
      <c r="M44" s="123" t="s">
        <v>3397</v>
      </c>
      <c r="N44" s="130" t="s">
        <v>3397</v>
      </c>
      <c r="O44" s="317"/>
      <c r="P44" s="317"/>
      <c r="R44" s="91" t="e">
        <f>IF(ISNA(VLOOKUP(E44,#REF!,10,FALSE)),"",VLOOKUP(E44,#REF!,6,FALSE))</f>
        <v>#REF!</v>
      </c>
      <c r="S44" s="90" t="e">
        <f>IF(ISNA(VLOOKUP(E44,#REF!,16,FALSE)),"",VLOOKUP(E44,#REF!,16,FALSE))</f>
        <v>#REF!</v>
      </c>
      <c r="T44" s="89" t="e">
        <f>IF(ISNA(VLOOKUP(E44,#REF!,5,FALSE)),"",VLOOKUP(E44,#REF!,5,FALSE))</f>
        <v>#REF!</v>
      </c>
      <c r="W44" s="88">
        <f>[3]構成員入金済み!$E$10</f>
        <v>40542</v>
      </c>
      <c r="X44" s="88" t="e">
        <f>IF(ISNA(VLOOKUP(E44,#REF!,7,FALSE)),"",VLOOKUP(E44,#REF!,7,FALSE))</f>
        <v>#REF!</v>
      </c>
      <c r="Y44" s="117" t="e">
        <f t="shared" si="1"/>
        <v>#REF!</v>
      </c>
      <c r="Z44" s="117"/>
      <c r="AC44" s="87"/>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row>
    <row r="45" spans="1:54" s="116" customFormat="1" x14ac:dyDescent="0.15">
      <c r="A45" s="289"/>
      <c r="B45" s="126">
        <v>332</v>
      </c>
      <c r="C45" s="127" t="str">
        <f>IF(D45="","",VLOOKUP(D45,団体登録内容!$A$1:$Y$1000,3,FALSE))</f>
        <v/>
      </c>
      <c r="D45" s="127" t="str">
        <f>IF(E45="","",VLOOKUP(E45,構成員入金済み!$A$1:$Y$1000,7,FALSE))</f>
        <v/>
      </c>
      <c r="E45" s="122"/>
      <c r="F45" s="93"/>
      <c r="G45" s="92"/>
      <c r="H45" s="128" t="str">
        <f>IF(E45="","",VLOOKUP(E45,構成員入金済み!$A$1:$Y$1000,3,FALSE))</f>
        <v/>
      </c>
      <c r="I45" s="123"/>
      <c r="J45" s="128" t="str">
        <f>IF(E45="","",VLOOKUP(E45,構成員入金済み!$A$1:$Y$1000,4,FALSE))</f>
        <v/>
      </c>
      <c r="K45" s="125"/>
      <c r="L45" s="128" t="str">
        <f>IF(E45="","",VLOOKUP(E45,構成員入金済み!$A$1:$Y$1000,18,FALSE))</f>
        <v/>
      </c>
      <c r="M45" s="123" t="s">
        <v>3397</v>
      </c>
      <c r="N45" s="130" t="s">
        <v>3397</v>
      </c>
      <c r="O45" s="317"/>
      <c r="P45" s="317"/>
      <c r="R45" s="91" t="e">
        <f>IF(ISNA(VLOOKUP(E45,#REF!,10,FALSE)),"",VLOOKUP(E45,#REF!,6,FALSE))</f>
        <v>#REF!</v>
      </c>
      <c r="S45" s="90" t="e">
        <f>IF(ISNA(VLOOKUP(E45,#REF!,16,FALSE)),"",VLOOKUP(E45,#REF!,16,FALSE))</f>
        <v>#REF!</v>
      </c>
      <c r="T45" s="89" t="e">
        <f>IF(ISNA(VLOOKUP(E45,#REF!,5,FALSE)),"",VLOOKUP(E45,#REF!,5,FALSE))</f>
        <v>#REF!</v>
      </c>
      <c r="W45" s="88">
        <f>[3]構成員入金済み!$E$10</f>
        <v>40542</v>
      </c>
      <c r="X45" s="88" t="e">
        <f>IF(ISNA(VLOOKUP(E45,#REF!,7,FALSE)),"",VLOOKUP(E45,#REF!,7,FALSE))</f>
        <v>#REF!</v>
      </c>
      <c r="Y45" s="117" t="e">
        <f t="shared" si="1"/>
        <v>#REF!</v>
      </c>
      <c r="Z45" s="117"/>
      <c r="AC45" s="87"/>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row>
    <row r="46" spans="1:54" s="116" customFormat="1" x14ac:dyDescent="0.15">
      <c r="A46" s="289"/>
      <c r="B46" s="126">
        <v>333</v>
      </c>
      <c r="C46" s="127" t="str">
        <f>IF(D46="","",VLOOKUP(D46,団体登録内容!$A$1:$Y$1000,3,FALSE))</f>
        <v/>
      </c>
      <c r="D46" s="127" t="str">
        <f>IF(E46="","",VLOOKUP(E46,構成員入金済み!$A$1:$Y$1000,7,FALSE))</f>
        <v/>
      </c>
      <c r="E46" s="122"/>
      <c r="F46" s="93"/>
      <c r="G46" s="92"/>
      <c r="H46" s="128" t="str">
        <f>IF(E46="","",VLOOKUP(E46,構成員入金済み!$A$1:$Y$1000,3,FALSE))</f>
        <v/>
      </c>
      <c r="I46" s="123"/>
      <c r="J46" s="128" t="str">
        <f>IF(E46="","",VLOOKUP(E46,構成員入金済み!$A$1:$Y$1000,4,FALSE))</f>
        <v/>
      </c>
      <c r="K46" s="125"/>
      <c r="L46" s="128" t="str">
        <f>IF(E46="","",VLOOKUP(E46,構成員入金済み!$A$1:$Y$1000,18,FALSE))</f>
        <v/>
      </c>
      <c r="M46" s="123" t="s">
        <v>3397</v>
      </c>
      <c r="N46" s="130" t="s">
        <v>3397</v>
      </c>
      <c r="O46" s="317"/>
      <c r="P46" s="317"/>
      <c r="R46" s="91" t="e">
        <f>IF(ISNA(VLOOKUP(E46,#REF!,10,FALSE)),"",VLOOKUP(E46,#REF!,6,FALSE))</f>
        <v>#REF!</v>
      </c>
      <c r="S46" s="90" t="e">
        <f>IF(ISNA(VLOOKUP(E46,#REF!,16,FALSE)),"",VLOOKUP(E46,#REF!,16,FALSE))</f>
        <v>#REF!</v>
      </c>
      <c r="T46" s="89" t="e">
        <f>IF(ISNA(VLOOKUP(E46,#REF!,5,FALSE)),"",VLOOKUP(E46,#REF!,5,FALSE))</f>
        <v>#REF!</v>
      </c>
      <c r="W46" s="88">
        <f>[3]構成員入金済み!$E$10</f>
        <v>40542</v>
      </c>
      <c r="X46" s="88" t="e">
        <f>IF(ISNA(VLOOKUP(E46,#REF!,7,FALSE)),"",VLOOKUP(E46,#REF!,7,FALSE))</f>
        <v>#REF!</v>
      </c>
      <c r="Y46" s="117" t="e">
        <f t="shared" ref="Y46:Y77" si="2">IF(EXACT(W46,X46),"OK","")</f>
        <v>#REF!</v>
      </c>
      <c r="Z46" s="117"/>
      <c r="AC46" s="87"/>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row>
    <row r="47" spans="1:54" s="116" customFormat="1" x14ac:dyDescent="0.15">
      <c r="A47" s="289"/>
      <c r="B47" s="126">
        <v>334</v>
      </c>
      <c r="C47" s="127" t="str">
        <f>IF(D47="","",VLOOKUP(D47,団体登録内容!$A$1:$Y$1000,3,FALSE))</f>
        <v/>
      </c>
      <c r="D47" s="127" t="str">
        <f>IF(E47="","",VLOOKUP(E47,構成員入金済み!$A$1:$Y$1000,7,FALSE))</f>
        <v/>
      </c>
      <c r="E47" s="122"/>
      <c r="F47" s="93"/>
      <c r="G47" s="92"/>
      <c r="H47" s="128" t="str">
        <f>IF(E47="","",VLOOKUP(E47,構成員入金済み!$A$1:$Y$1000,3,FALSE))</f>
        <v/>
      </c>
      <c r="I47" s="123"/>
      <c r="J47" s="128" t="str">
        <f>IF(E47="","",VLOOKUP(E47,構成員入金済み!$A$1:$Y$1000,4,FALSE))</f>
        <v/>
      </c>
      <c r="K47" s="125"/>
      <c r="L47" s="128" t="str">
        <f>IF(E47="","",VLOOKUP(E47,構成員入金済み!$A$1:$Y$1000,18,FALSE))</f>
        <v/>
      </c>
      <c r="M47" s="123" t="s">
        <v>3397</v>
      </c>
      <c r="N47" s="130" t="s">
        <v>3397</v>
      </c>
      <c r="O47" s="317"/>
      <c r="P47" s="317"/>
      <c r="R47" s="91" t="e">
        <f>IF(ISNA(VLOOKUP(E47,#REF!,10,FALSE)),"",VLOOKUP(E47,#REF!,6,FALSE))</f>
        <v>#REF!</v>
      </c>
      <c r="S47" s="90" t="e">
        <f>IF(ISNA(VLOOKUP(E47,#REF!,16,FALSE)),"",VLOOKUP(E47,#REF!,16,FALSE))</f>
        <v>#REF!</v>
      </c>
      <c r="T47" s="89" t="e">
        <f>IF(ISNA(VLOOKUP(E47,#REF!,5,FALSE)),"",VLOOKUP(E47,#REF!,5,FALSE))</f>
        <v>#REF!</v>
      </c>
      <c r="W47" s="88">
        <f>[3]構成員入金済み!$E$10</f>
        <v>40542</v>
      </c>
      <c r="X47" s="88" t="e">
        <f>IF(ISNA(VLOOKUP(E47,#REF!,7,FALSE)),"",VLOOKUP(E47,#REF!,7,FALSE))</f>
        <v>#REF!</v>
      </c>
      <c r="Y47" s="117" t="e">
        <f t="shared" si="2"/>
        <v>#REF!</v>
      </c>
      <c r="Z47" s="117"/>
      <c r="AC47" s="87"/>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row>
    <row r="48" spans="1:54" s="116" customFormat="1" x14ac:dyDescent="0.15">
      <c r="A48" s="289"/>
      <c r="B48" s="126">
        <v>335</v>
      </c>
      <c r="C48" s="127" t="str">
        <f>IF(D48="","",VLOOKUP(D48,団体登録内容!$A$1:$Y$1000,3,FALSE))</f>
        <v/>
      </c>
      <c r="D48" s="127" t="str">
        <f>IF(E48="","",VLOOKUP(E48,構成員入金済み!$A$1:$Y$1000,7,FALSE))</f>
        <v/>
      </c>
      <c r="E48" s="122"/>
      <c r="F48" s="93"/>
      <c r="G48" s="92"/>
      <c r="H48" s="128" t="str">
        <f>IF(E48="","",VLOOKUP(E48,構成員入金済み!$A$1:$Y$1000,3,FALSE))</f>
        <v/>
      </c>
      <c r="I48" s="123"/>
      <c r="J48" s="128" t="str">
        <f>IF(E48="","",VLOOKUP(E48,構成員入金済み!$A$1:$Y$1000,4,FALSE))</f>
        <v/>
      </c>
      <c r="K48" s="125"/>
      <c r="L48" s="128" t="str">
        <f>IF(E48="","",VLOOKUP(E48,構成員入金済み!$A$1:$Y$1000,18,FALSE))</f>
        <v/>
      </c>
      <c r="M48" s="123" t="s">
        <v>3397</v>
      </c>
      <c r="N48" s="130" t="s">
        <v>3397</v>
      </c>
      <c r="O48" s="317"/>
      <c r="P48" s="317"/>
      <c r="R48" s="91" t="e">
        <f>IF(ISNA(VLOOKUP(E48,#REF!,10,FALSE)),"",VLOOKUP(E48,#REF!,6,FALSE))</f>
        <v>#REF!</v>
      </c>
      <c r="S48" s="90" t="e">
        <f>IF(ISNA(VLOOKUP(E48,#REF!,16,FALSE)),"",VLOOKUP(E48,#REF!,16,FALSE))</f>
        <v>#REF!</v>
      </c>
      <c r="T48" s="89" t="e">
        <f>IF(ISNA(VLOOKUP(E48,#REF!,5,FALSE)),"",VLOOKUP(E48,#REF!,5,FALSE))</f>
        <v>#REF!</v>
      </c>
      <c r="W48" s="88">
        <f>[3]構成員入金済み!$E$10</f>
        <v>40542</v>
      </c>
      <c r="X48" s="88" t="e">
        <f>IF(ISNA(VLOOKUP(E48,#REF!,7,FALSE)),"",VLOOKUP(E48,#REF!,7,FALSE))</f>
        <v>#REF!</v>
      </c>
      <c r="Y48" s="117" t="e">
        <f t="shared" si="2"/>
        <v>#REF!</v>
      </c>
      <c r="Z48" s="117"/>
      <c r="AC48" s="87"/>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row>
    <row r="49" spans="1:54" s="116" customFormat="1" x14ac:dyDescent="0.15">
      <c r="A49" s="289"/>
      <c r="B49" s="126">
        <v>336</v>
      </c>
      <c r="C49" s="127" t="str">
        <f>IF(D49="","",VLOOKUP(D49,団体登録内容!$A$1:$Y$1000,3,FALSE))</f>
        <v/>
      </c>
      <c r="D49" s="127" t="str">
        <f>IF(E49="","",VLOOKUP(E49,構成員入金済み!$A$1:$Y$1000,7,FALSE))</f>
        <v/>
      </c>
      <c r="E49" s="122"/>
      <c r="F49" s="93"/>
      <c r="G49" s="92"/>
      <c r="H49" s="128" t="str">
        <f>IF(E49="","",VLOOKUP(E49,構成員入金済み!$A$1:$Y$1000,3,FALSE))</f>
        <v/>
      </c>
      <c r="I49" s="123"/>
      <c r="J49" s="128" t="str">
        <f>IF(E49="","",VLOOKUP(E49,構成員入金済み!$A$1:$Y$1000,4,FALSE))</f>
        <v/>
      </c>
      <c r="K49" s="125"/>
      <c r="L49" s="128" t="str">
        <f>IF(E49="","",VLOOKUP(E49,構成員入金済み!$A$1:$Y$1000,18,FALSE))</f>
        <v/>
      </c>
      <c r="M49" s="123" t="s">
        <v>3397</v>
      </c>
      <c r="N49" s="130" t="s">
        <v>3397</v>
      </c>
      <c r="O49" s="317"/>
      <c r="P49" s="317"/>
      <c r="R49" s="91" t="e">
        <f>IF(ISNA(VLOOKUP(E49,#REF!,10,FALSE)),"",VLOOKUP(E49,#REF!,6,FALSE))</f>
        <v>#REF!</v>
      </c>
      <c r="S49" s="90" t="e">
        <f>IF(ISNA(VLOOKUP(E49,#REF!,16,FALSE)),"",VLOOKUP(E49,#REF!,16,FALSE))</f>
        <v>#REF!</v>
      </c>
      <c r="T49" s="89" t="e">
        <f>IF(ISNA(VLOOKUP(E49,#REF!,5,FALSE)),"",VLOOKUP(E49,#REF!,5,FALSE))</f>
        <v>#REF!</v>
      </c>
      <c r="W49" s="88">
        <f>[3]構成員入金済み!$E$10</f>
        <v>40542</v>
      </c>
      <c r="X49" s="88" t="e">
        <f>IF(ISNA(VLOOKUP(E49,#REF!,7,FALSE)),"",VLOOKUP(E49,#REF!,7,FALSE))</f>
        <v>#REF!</v>
      </c>
      <c r="Y49" s="117" t="e">
        <f t="shared" si="2"/>
        <v>#REF!</v>
      </c>
      <c r="Z49" s="117"/>
      <c r="AC49" s="87"/>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row>
    <row r="50" spans="1:54" s="116" customFormat="1" x14ac:dyDescent="0.15">
      <c r="A50" s="289"/>
      <c r="B50" s="126">
        <v>337</v>
      </c>
      <c r="C50" s="127" t="str">
        <f>IF(D50="","",VLOOKUP(D50,団体登録内容!$A$1:$Y$1000,3,FALSE))</f>
        <v/>
      </c>
      <c r="D50" s="127" t="str">
        <f>IF(E50="","",VLOOKUP(E50,構成員入金済み!$A$1:$Y$1000,7,FALSE))</f>
        <v/>
      </c>
      <c r="E50" s="122"/>
      <c r="F50" s="93"/>
      <c r="G50" s="92"/>
      <c r="H50" s="128" t="str">
        <f>IF(E50="","",VLOOKUP(E50,構成員入金済み!$A$1:$Y$1000,3,FALSE))</f>
        <v/>
      </c>
      <c r="I50" s="123"/>
      <c r="J50" s="128" t="str">
        <f>IF(E50="","",VLOOKUP(E50,構成員入金済み!$A$1:$Y$1000,4,FALSE))</f>
        <v/>
      </c>
      <c r="K50" s="125"/>
      <c r="L50" s="128" t="str">
        <f>IF(E50="","",VLOOKUP(E50,構成員入金済み!$A$1:$Y$1000,18,FALSE))</f>
        <v/>
      </c>
      <c r="M50" s="123" t="s">
        <v>3397</v>
      </c>
      <c r="N50" s="130" t="s">
        <v>3397</v>
      </c>
      <c r="O50" s="317"/>
      <c r="P50" s="317"/>
      <c r="R50" s="91" t="e">
        <f>IF(ISNA(VLOOKUP(E50,#REF!,10,FALSE)),"",VLOOKUP(E50,#REF!,6,FALSE))</f>
        <v>#REF!</v>
      </c>
      <c r="S50" s="90" t="e">
        <f>IF(ISNA(VLOOKUP(E50,#REF!,16,FALSE)),"",VLOOKUP(E50,#REF!,16,FALSE))</f>
        <v>#REF!</v>
      </c>
      <c r="T50" s="89" t="e">
        <f>IF(ISNA(VLOOKUP(E50,#REF!,5,FALSE)),"",VLOOKUP(E50,#REF!,5,FALSE))</f>
        <v>#REF!</v>
      </c>
      <c r="W50" s="88">
        <f>[3]構成員入金済み!$E$10</f>
        <v>40542</v>
      </c>
      <c r="X50" s="88" t="e">
        <f>IF(ISNA(VLOOKUP(E50,#REF!,7,FALSE)),"",VLOOKUP(E50,#REF!,7,FALSE))</f>
        <v>#REF!</v>
      </c>
      <c r="Y50" s="117" t="e">
        <f t="shared" si="2"/>
        <v>#REF!</v>
      </c>
      <c r="Z50" s="117"/>
      <c r="AC50" s="87"/>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row>
    <row r="51" spans="1:54" s="116" customFormat="1" x14ac:dyDescent="0.15">
      <c r="A51" s="289"/>
      <c r="B51" s="126">
        <v>338</v>
      </c>
      <c r="C51" s="127" t="str">
        <f>IF(D51="","",VLOOKUP(D51,団体登録内容!$A$1:$Y$1000,3,FALSE))</f>
        <v/>
      </c>
      <c r="D51" s="127" t="str">
        <f>IF(E51="","",VLOOKUP(E51,構成員入金済み!$A$1:$Y$1000,7,FALSE))</f>
        <v/>
      </c>
      <c r="E51" s="122"/>
      <c r="F51" s="93"/>
      <c r="G51" s="92"/>
      <c r="H51" s="128" t="str">
        <f>IF(E51="","",VLOOKUP(E51,構成員入金済み!$A$1:$Y$1000,3,FALSE))</f>
        <v/>
      </c>
      <c r="I51" s="123"/>
      <c r="J51" s="128" t="str">
        <f>IF(E51="","",VLOOKUP(E51,構成員入金済み!$A$1:$Y$1000,4,FALSE))</f>
        <v/>
      </c>
      <c r="K51" s="125"/>
      <c r="L51" s="128" t="str">
        <f>IF(E51="","",VLOOKUP(E51,構成員入金済み!$A$1:$Y$1000,18,FALSE))</f>
        <v/>
      </c>
      <c r="M51" s="123" t="s">
        <v>3397</v>
      </c>
      <c r="N51" s="130" t="s">
        <v>3397</v>
      </c>
      <c r="O51" s="317"/>
      <c r="P51" s="317"/>
      <c r="R51" s="91" t="e">
        <f>IF(ISNA(VLOOKUP(E51,#REF!,10,FALSE)),"",VLOOKUP(E51,#REF!,6,FALSE))</f>
        <v>#REF!</v>
      </c>
      <c r="S51" s="90" t="e">
        <f>IF(ISNA(VLOOKUP(E51,#REF!,16,FALSE)),"",VLOOKUP(E51,#REF!,16,FALSE))</f>
        <v>#REF!</v>
      </c>
      <c r="T51" s="89" t="e">
        <f>IF(ISNA(VLOOKUP(E51,#REF!,5,FALSE)),"",VLOOKUP(E51,#REF!,5,FALSE))</f>
        <v>#REF!</v>
      </c>
      <c r="W51" s="88">
        <f>[3]構成員入金済み!$E$10</f>
        <v>40542</v>
      </c>
      <c r="X51" s="88" t="e">
        <f>IF(ISNA(VLOOKUP(E51,#REF!,7,FALSE)),"",VLOOKUP(E51,#REF!,7,FALSE))</f>
        <v>#REF!</v>
      </c>
      <c r="Y51" s="117" t="e">
        <f t="shared" si="2"/>
        <v>#REF!</v>
      </c>
      <c r="Z51" s="117"/>
      <c r="AC51" s="87"/>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row>
    <row r="52" spans="1:54" s="116" customFormat="1" x14ac:dyDescent="0.15">
      <c r="A52" s="289"/>
      <c r="B52" s="126">
        <v>339</v>
      </c>
      <c r="C52" s="127" t="str">
        <f>IF(D52="","",VLOOKUP(D52,団体登録内容!$A$1:$Y$1000,3,FALSE))</f>
        <v/>
      </c>
      <c r="D52" s="127" t="str">
        <f>IF(E52="","",VLOOKUP(E52,構成員入金済み!$A$1:$Y$1000,7,FALSE))</f>
        <v/>
      </c>
      <c r="E52" s="122"/>
      <c r="F52" s="93"/>
      <c r="G52" s="92"/>
      <c r="H52" s="128" t="str">
        <f>IF(E52="","",VLOOKUP(E52,構成員入金済み!$A$1:$Y$1000,3,FALSE))</f>
        <v/>
      </c>
      <c r="I52" s="123"/>
      <c r="J52" s="128" t="str">
        <f>IF(E52="","",VLOOKUP(E52,構成員入金済み!$A$1:$Y$1000,4,FALSE))</f>
        <v/>
      </c>
      <c r="K52" s="125"/>
      <c r="L52" s="128" t="str">
        <f>IF(E52="","",VLOOKUP(E52,構成員入金済み!$A$1:$Y$1000,18,FALSE))</f>
        <v/>
      </c>
      <c r="M52" s="123" t="s">
        <v>3397</v>
      </c>
      <c r="N52" s="130" t="s">
        <v>3397</v>
      </c>
      <c r="O52" s="317"/>
      <c r="P52" s="317"/>
      <c r="R52" s="91" t="e">
        <f>IF(ISNA(VLOOKUP(E52,#REF!,10,FALSE)),"",VLOOKUP(E52,#REF!,6,FALSE))</f>
        <v>#REF!</v>
      </c>
      <c r="S52" s="90" t="e">
        <f>IF(ISNA(VLOOKUP(E52,#REF!,16,FALSE)),"",VLOOKUP(E52,#REF!,16,FALSE))</f>
        <v>#REF!</v>
      </c>
      <c r="T52" s="89" t="e">
        <f>IF(ISNA(VLOOKUP(E52,#REF!,5,FALSE)),"",VLOOKUP(E52,#REF!,5,FALSE))</f>
        <v>#REF!</v>
      </c>
      <c r="W52" s="88">
        <f>[3]構成員入金済み!$E$10</f>
        <v>40542</v>
      </c>
      <c r="X52" s="88" t="e">
        <f>IF(ISNA(VLOOKUP(E52,#REF!,7,FALSE)),"",VLOOKUP(E52,#REF!,7,FALSE))</f>
        <v>#REF!</v>
      </c>
      <c r="Y52" s="117" t="e">
        <f t="shared" si="2"/>
        <v>#REF!</v>
      </c>
      <c r="Z52" s="117"/>
      <c r="AC52" s="87"/>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row>
    <row r="53" spans="1:54" s="116" customFormat="1" x14ac:dyDescent="0.15">
      <c r="A53" s="289"/>
      <c r="B53" s="126">
        <v>340</v>
      </c>
      <c r="C53" s="127" t="str">
        <f>IF(D53="","",VLOOKUP(D53,団体登録内容!$A$1:$Y$1000,3,FALSE))</f>
        <v/>
      </c>
      <c r="D53" s="127" t="str">
        <f>IF(E53="","",VLOOKUP(E53,構成員入金済み!$A$1:$Y$1000,7,FALSE))</f>
        <v/>
      </c>
      <c r="E53" s="122"/>
      <c r="F53" s="93"/>
      <c r="G53" s="92"/>
      <c r="H53" s="128" t="str">
        <f>IF(E53="","",VLOOKUP(E53,構成員入金済み!$A$1:$Y$1000,3,FALSE))</f>
        <v/>
      </c>
      <c r="I53" s="123"/>
      <c r="J53" s="128" t="str">
        <f>IF(E53="","",VLOOKUP(E53,構成員入金済み!$A$1:$Y$1000,4,FALSE))</f>
        <v/>
      </c>
      <c r="K53" s="125"/>
      <c r="L53" s="128" t="str">
        <f>IF(E53="","",VLOOKUP(E53,構成員入金済み!$A$1:$Y$1000,18,FALSE))</f>
        <v/>
      </c>
      <c r="M53" s="123" t="s">
        <v>3397</v>
      </c>
      <c r="N53" s="130" t="s">
        <v>3397</v>
      </c>
      <c r="O53" s="317"/>
      <c r="P53" s="317"/>
      <c r="R53" s="91" t="e">
        <f>IF(ISNA(VLOOKUP(E53,#REF!,10,FALSE)),"",VLOOKUP(E53,#REF!,6,FALSE))</f>
        <v>#REF!</v>
      </c>
      <c r="S53" s="90" t="e">
        <f>IF(ISNA(VLOOKUP(E53,#REF!,16,FALSE)),"",VLOOKUP(E53,#REF!,16,FALSE))</f>
        <v>#REF!</v>
      </c>
      <c r="T53" s="89" t="e">
        <f>IF(ISNA(VLOOKUP(E53,#REF!,5,FALSE)),"",VLOOKUP(E53,#REF!,5,FALSE))</f>
        <v>#REF!</v>
      </c>
      <c r="W53" s="88">
        <f>[3]構成員入金済み!$E$10</f>
        <v>40542</v>
      </c>
      <c r="X53" s="88" t="e">
        <f>IF(ISNA(VLOOKUP(E53,#REF!,7,FALSE)),"",VLOOKUP(E53,#REF!,7,FALSE))</f>
        <v>#REF!</v>
      </c>
      <c r="Y53" s="117" t="e">
        <f t="shared" si="2"/>
        <v>#REF!</v>
      </c>
      <c r="Z53" s="117"/>
      <c r="AC53" s="87"/>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row>
    <row r="54" spans="1:54" s="116" customFormat="1" x14ac:dyDescent="0.15">
      <c r="A54" s="289"/>
      <c r="B54" s="126">
        <v>341</v>
      </c>
      <c r="C54" s="127" t="str">
        <f>IF(D54="","",VLOOKUP(D54,団体登録内容!$A$1:$Y$1000,3,FALSE))</f>
        <v/>
      </c>
      <c r="D54" s="127" t="str">
        <f>IF(E54="","",VLOOKUP(E54,構成員入金済み!$A$1:$Y$1000,7,FALSE))</f>
        <v/>
      </c>
      <c r="E54" s="122"/>
      <c r="F54" s="93"/>
      <c r="G54" s="92"/>
      <c r="H54" s="128" t="str">
        <f>IF(E54="","",VLOOKUP(E54,構成員入金済み!$A$1:$Y$1000,3,FALSE))</f>
        <v/>
      </c>
      <c r="I54" s="123"/>
      <c r="J54" s="128" t="str">
        <f>IF(E54="","",VLOOKUP(E54,構成員入金済み!$A$1:$Y$1000,4,FALSE))</f>
        <v/>
      </c>
      <c r="K54" s="125"/>
      <c r="L54" s="128" t="str">
        <f>IF(E54="","",VLOOKUP(E54,構成員入金済み!$A$1:$Y$1000,18,FALSE))</f>
        <v/>
      </c>
      <c r="M54" s="123" t="s">
        <v>3397</v>
      </c>
      <c r="N54" s="130" t="s">
        <v>3397</v>
      </c>
      <c r="O54" s="317"/>
      <c r="P54" s="317"/>
      <c r="R54" s="91" t="e">
        <f>IF(ISNA(VLOOKUP(E54,#REF!,10,FALSE)),"",VLOOKUP(E54,#REF!,6,FALSE))</f>
        <v>#REF!</v>
      </c>
      <c r="S54" s="90" t="e">
        <f>IF(ISNA(VLOOKUP(E54,#REF!,16,FALSE)),"",VLOOKUP(E54,#REF!,16,FALSE))</f>
        <v>#REF!</v>
      </c>
      <c r="T54" s="89" t="e">
        <f>IF(ISNA(VLOOKUP(E54,#REF!,5,FALSE)),"",VLOOKUP(E54,#REF!,5,FALSE))</f>
        <v>#REF!</v>
      </c>
      <c r="W54" s="88">
        <f>[3]構成員入金済み!$E$10</f>
        <v>40542</v>
      </c>
      <c r="X54" s="88" t="e">
        <f>IF(ISNA(VLOOKUP(E54,#REF!,7,FALSE)),"",VLOOKUP(E54,#REF!,7,FALSE))</f>
        <v>#REF!</v>
      </c>
      <c r="Y54" s="117" t="e">
        <f t="shared" si="2"/>
        <v>#REF!</v>
      </c>
      <c r="Z54" s="117"/>
      <c r="AC54" s="87"/>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row>
    <row r="55" spans="1:54" s="116" customFormat="1" x14ac:dyDescent="0.15">
      <c r="A55" s="289"/>
      <c r="B55" s="126">
        <v>342</v>
      </c>
      <c r="C55" s="127" t="str">
        <f>IF(D55="","",VLOOKUP(D55,団体登録内容!$A$1:$Y$1000,3,FALSE))</f>
        <v/>
      </c>
      <c r="D55" s="127" t="str">
        <f>IF(E55="","",VLOOKUP(E55,構成員入金済み!$A$1:$Y$1000,7,FALSE))</f>
        <v/>
      </c>
      <c r="E55" s="122"/>
      <c r="F55" s="93"/>
      <c r="G55" s="92"/>
      <c r="H55" s="128" t="str">
        <f>IF(E55="","",VLOOKUP(E55,構成員入金済み!$A$1:$Y$1000,3,FALSE))</f>
        <v/>
      </c>
      <c r="I55" s="123"/>
      <c r="J55" s="128" t="str">
        <f>IF(E55="","",VLOOKUP(E55,構成員入金済み!$A$1:$Y$1000,4,FALSE))</f>
        <v/>
      </c>
      <c r="K55" s="125"/>
      <c r="L55" s="128" t="str">
        <f>IF(E55="","",VLOOKUP(E55,構成員入金済み!$A$1:$Y$1000,18,FALSE))</f>
        <v/>
      </c>
      <c r="M55" s="123" t="s">
        <v>3397</v>
      </c>
      <c r="N55" s="130" t="s">
        <v>3397</v>
      </c>
      <c r="O55" s="317"/>
      <c r="P55" s="317"/>
      <c r="R55" s="91" t="e">
        <f>IF(ISNA(VLOOKUP(E55,#REF!,10,FALSE)),"",VLOOKUP(E55,#REF!,6,FALSE))</f>
        <v>#REF!</v>
      </c>
      <c r="S55" s="90" t="e">
        <f>IF(ISNA(VLOOKUP(E55,#REF!,16,FALSE)),"",VLOOKUP(E55,#REF!,16,FALSE))</f>
        <v>#REF!</v>
      </c>
      <c r="T55" s="89" t="e">
        <f>IF(ISNA(VLOOKUP(E55,#REF!,5,FALSE)),"",VLOOKUP(E55,#REF!,5,FALSE))</f>
        <v>#REF!</v>
      </c>
      <c r="W55" s="88">
        <f>[3]構成員入金済み!$E$10</f>
        <v>40542</v>
      </c>
      <c r="X55" s="88" t="e">
        <f>IF(ISNA(VLOOKUP(E55,#REF!,7,FALSE)),"",VLOOKUP(E55,#REF!,7,FALSE))</f>
        <v>#REF!</v>
      </c>
      <c r="Y55" s="117" t="e">
        <f t="shared" si="2"/>
        <v>#REF!</v>
      </c>
      <c r="Z55" s="117"/>
      <c r="AC55" s="87"/>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row>
    <row r="56" spans="1:54" s="116" customFormat="1" x14ac:dyDescent="0.15">
      <c r="A56" s="289"/>
      <c r="B56" s="126">
        <v>343</v>
      </c>
      <c r="C56" s="127" t="str">
        <f>IF(D56="","",VLOOKUP(D56,団体登録内容!$A$1:$Y$1000,3,FALSE))</f>
        <v/>
      </c>
      <c r="D56" s="127" t="str">
        <f>IF(E56="","",VLOOKUP(E56,構成員入金済み!$A$1:$Y$1000,7,FALSE))</f>
        <v/>
      </c>
      <c r="E56" s="122"/>
      <c r="F56" s="93"/>
      <c r="G56" s="92"/>
      <c r="H56" s="128" t="str">
        <f>IF(E56="","",VLOOKUP(E56,構成員入金済み!$A$1:$Y$1000,3,FALSE))</f>
        <v/>
      </c>
      <c r="I56" s="123"/>
      <c r="J56" s="128" t="str">
        <f>IF(E56="","",VLOOKUP(E56,構成員入金済み!$A$1:$Y$1000,4,FALSE))</f>
        <v/>
      </c>
      <c r="K56" s="125"/>
      <c r="L56" s="128" t="str">
        <f>IF(E56="","",VLOOKUP(E56,構成員入金済み!$A$1:$Y$1000,18,FALSE))</f>
        <v/>
      </c>
      <c r="M56" s="123" t="s">
        <v>3397</v>
      </c>
      <c r="N56" s="130" t="s">
        <v>3397</v>
      </c>
      <c r="O56" s="317"/>
      <c r="P56" s="317"/>
      <c r="R56" s="91" t="e">
        <f>IF(ISNA(VLOOKUP(E56,#REF!,10,FALSE)),"",VLOOKUP(E56,#REF!,6,FALSE))</f>
        <v>#REF!</v>
      </c>
      <c r="S56" s="90" t="e">
        <f>IF(ISNA(VLOOKUP(E56,#REF!,16,FALSE)),"",VLOOKUP(E56,#REF!,16,FALSE))</f>
        <v>#REF!</v>
      </c>
      <c r="T56" s="89" t="e">
        <f>IF(ISNA(VLOOKUP(E56,#REF!,5,FALSE)),"",VLOOKUP(E56,#REF!,5,FALSE))</f>
        <v>#REF!</v>
      </c>
      <c r="W56" s="88">
        <f>[3]構成員入金済み!$E$10</f>
        <v>40542</v>
      </c>
      <c r="X56" s="88" t="e">
        <f>IF(ISNA(VLOOKUP(E56,#REF!,7,FALSE)),"",VLOOKUP(E56,#REF!,7,FALSE))</f>
        <v>#REF!</v>
      </c>
      <c r="Y56" s="117" t="e">
        <f t="shared" si="2"/>
        <v>#REF!</v>
      </c>
      <c r="Z56" s="117"/>
      <c r="AC56" s="87"/>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row>
    <row r="57" spans="1:54" s="116" customFormat="1" x14ac:dyDescent="0.15">
      <c r="A57" s="289"/>
      <c r="B57" s="126">
        <v>344</v>
      </c>
      <c r="C57" s="127" t="str">
        <f>IF(D57="","",VLOOKUP(D57,団体登録内容!$A$1:$Y$1000,3,FALSE))</f>
        <v/>
      </c>
      <c r="D57" s="127" t="str">
        <f>IF(E57="","",VLOOKUP(E57,構成員入金済み!$A$1:$Y$1000,7,FALSE))</f>
        <v/>
      </c>
      <c r="E57" s="122"/>
      <c r="F57" s="93"/>
      <c r="G57" s="92"/>
      <c r="H57" s="128" t="str">
        <f>IF(E57="","",VLOOKUP(E57,構成員入金済み!$A$1:$Y$1000,3,FALSE))</f>
        <v/>
      </c>
      <c r="I57" s="123"/>
      <c r="J57" s="128" t="str">
        <f>IF(E57="","",VLOOKUP(E57,構成員入金済み!$A$1:$Y$1000,4,FALSE))</f>
        <v/>
      </c>
      <c r="K57" s="125"/>
      <c r="L57" s="128" t="str">
        <f>IF(E57="","",VLOOKUP(E57,構成員入金済み!$A$1:$Y$1000,18,FALSE))</f>
        <v/>
      </c>
      <c r="M57" s="123" t="s">
        <v>3397</v>
      </c>
      <c r="N57" s="130" t="s">
        <v>3397</v>
      </c>
      <c r="O57" s="317"/>
      <c r="P57" s="317"/>
      <c r="R57" s="91" t="e">
        <f>IF(ISNA(VLOOKUP(E57,#REF!,10,FALSE)),"",VLOOKUP(E57,#REF!,6,FALSE))</f>
        <v>#REF!</v>
      </c>
      <c r="S57" s="90" t="e">
        <f>IF(ISNA(VLOOKUP(E57,#REF!,16,FALSE)),"",VLOOKUP(E57,#REF!,16,FALSE))</f>
        <v>#REF!</v>
      </c>
      <c r="T57" s="89" t="e">
        <f>IF(ISNA(VLOOKUP(E57,#REF!,5,FALSE)),"",VLOOKUP(E57,#REF!,5,FALSE))</f>
        <v>#REF!</v>
      </c>
      <c r="W57" s="88">
        <f>[3]構成員入金済み!$E$10</f>
        <v>40542</v>
      </c>
      <c r="X57" s="88" t="e">
        <f>IF(ISNA(VLOOKUP(E57,#REF!,7,FALSE)),"",VLOOKUP(E57,#REF!,7,FALSE))</f>
        <v>#REF!</v>
      </c>
      <c r="Y57" s="117" t="e">
        <f t="shared" si="2"/>
        <v>#REF!</v>
      </c>
      <c r="Z57" s="117"/>
      <c r="AC57" s="87"/>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row>
    <row r="58" spans="1:54" s="116" customFormat="1" x14ac:dyDescent="0.15">
      <c r="A58" s="289"/>
      <c r="B58" s="126">
        <v>345</v>
      </c>
      <c r="C58" s="127" t="str">
        <f>IF(D58="","",VLOOKUP(D58,団体登録内容!$A$1:$Y$1000,3,FALSE))</f>
        <v/>
      </c>
      <c r="D58" s="127" t="str">
        <f>IF(E58="","",VLOOKUP(E58,構成員入金済み!$A$1:$Y$1000,7,FALSE))</f>
        <v/>
      </c>
      <c r="E58" s="122"/>
      <c r="F58" s="93"/>
      <c r="G58" s="92"/>
      <c r="H58" s="128" t="str">
        <f>IF(E58="","",VLOOKUP(E58,構成員入金済み!$A$1:$Y$1000,3,FALSE))</f>
        <v/>
      </c>
      <c r="I58" s="123"/>
      <c r="J58" s="128" t="str">
        <f>IF(E58="","",VLOOKUP(E58,構成員入金済み!$A$1:$Y$1000,4,FALSE))</f>
        <v/>
      </c>
      <c r="K58" s="125"/>
      <c r="L58" s="128" t="str">
        <f>IF(E58="","",VLOOKUP(E58,構成員入金済み!$A$1:$Y$1000,18,FALSE))</f>
        <v/>
      </c>
      <c r="M58" s="123" t="s">
        <v>3397</v>
      </c>
      <c r="N58" s="130" t="s">
        <v>3397</v>
      </c>
      <c r="O58" s="317"/>
      <c r="P58" s="317"/>
      <c r="R58" s="91" t="e">
        <f>IF(ISNA(VLOOKUP(E58,#REF!,10,FALSE)),"",VLOOKUP(E58,#REF!,6,FALSE))</f>
        <v>#REF!</v>
      </c>
      <c r="S58" s="90" t="e">
        <f>IF(ISNA(VLOOKUP(E58,#REF!,16,FALSE)),"",VLOOKUP(E58,#REF!,16,FALSE))</f>
        <v>#REF!</v>
      </c>
      <c r="T58" s="89" t="e">
        <f>IF(ISNA(VLOOKUP(E58,#REF!,5,FALSE)),"",VLOOKUP(E58,#REF!,5,FALSE))</f>
        <v>#REF!</v>
      </c>
      <c r="W58" s="88">
        <f>[3]構成員入金済み!$E$10</f>
        <v>40542</v>
      </c>
      <c r="X58" s="88" t="e">
        <f>IF(ISNA(VLOOKUP(E58,#REF!,7,FALSE)),"",VLOOKUP(E58,#REF!,7,FALSE))</f>
        <v>#REF!</v>
      </c>
      <c r="Y58" s="117" t="e">
        <f t="shared" si="2"/>
        <v>#REF!</v>
      </c>
      <c r="Z58" s="117"/>
      <c r="AC58" s="87"/>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row>
    <row r="59" spans="1:54" s="116" customFormat="1" x14ac:dyDescent="0.15">
      <c r="A59" s="289"/>
      <c r="B59" s="126">
        <v>346</v>
      </c>
      <c r="C59" s="127" t="str">
        <f>IF(D59="","",VLOOKUP(D59,団体登録内容!$A$1:$Y$1000,3,FALSE))</f>
        <v/>
      </c>
      <c r="D59" s="127" t="str">
        <f>IF(E59="","",VLOOKUP(E59,構成員入金済み!$A$1:$Y$1000,7,FALSE))</f>
        <v/>
      </c>
      <c r="E59" s="122"/>
      <c r="F59" s="93"/>
      <c r="G59" s="92"/>
      <c r="H59" s="128" t="str">
        <f>IF(E59="","",VLOOKUP(E59,構成員入金済み!$A$1:$Y$1000,3,FALSE))</f>
        <v/>
      </c>
      <c r="I59" s="123"/>
      <c r="J59" s="128" t="str">
        <f>IF(E59="","",VLOOKUP(E59,構成員入金済み!$A$1:$Y$1000,4,FALSE))</f>
        <v/>
      </c>
      <c r="K59" s="125"/>
      <c r="L59" s="128" t="str">
        <f>IF(E59="","",VLOOKUP(E59,構成員入金済み!$A$1:$Y$1000,18,FALSE))</f>
        <v/>
      </c>
      <c r="M59" s="123" t="s">
        <v>3397</v>
      </c>
      <c r="N59" s="130" t="s">
        <v>3397</v>
      </c>
      <c r="O59" s="317"/>
      <c r="P59" s="317"/>
      <c r="R59" s="91" t="e">
        <f>IF(ISNA(VLOOKUP(E59,#REF!,10,FALSE)),"",VLOOKUP(E59,#REF!,6,FALSE))</f>
        <v>#REF!</v>
      </c>
      <c r="S59" s="90" t="e">
        <f>IF(ISNA(VLOOKUP(E59,#REF!,16,FALSE)),"",VLOOKUP(E59,#REF!,16,FALSE))</f>
        <v>#REF!</v>
      </c>
      <c r="T59" s="89" t="e">
        <f>IF(ISNA(VLOOKUP(E59,#REF!,5,FALSE)),"",VLOOKUP(E59,#REF!,5,FALSE))</f>
        <v>#REF!</v>
      </c>
      <c r="W59" s="88">
        <f>[3]構成員入金済み!$E$10</f>
        <v>40542</v>
      </c>
      <c r="X59" s="88" t="e">
        <f>IF(ISNA(VLOOKUP(E59,#REF!,7,FALSE)),"",VLOOKUP(E59,#REF!,7,FALSE))</f>
        <v>#REF!</v>
      </c>
      <c r="Y59" s="117" t="e">
        <f t="shared" si="2"/>
        <v>#REF!</v>
      </c>
      <c r="Z59" s="117"/>
      <c r="AC59" s="87"/>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row>
    <row r="60" spans="1:54" s="116" customFormat="1" x14ac:dyDescent="0.15">
      <c r="A60" s="289"/>
      <c r="B60" s="126">
        <v>347</v>
      </c>
      <c r="C60" s="127" t="str">
        <f>IF(D60="","",VLOOKUP(D60,団体登録内容!$A$1:$Y$1000,3,FALSE))</f>
        <v/>
      </c>
      <c r="D60" s="127" t="str">
        <f>IF(E60="","",VLOOKUP(E60,構成員入金済み!$A$1:$Y$1000,7,FALSE))</f>
        <v/>
      </c>
      <c r="E60" s="122"/>
      <c r="F60" s="93"/>
      <c r="G60" s="92"/>
      <c r="H60" s="128" t="str">
        <f>IF(E60="","",VLOOKUP(E60,構成員入金済み!$A$1:$Y$1000,3,FALSE))</f>
        <v/>
      </c>
      <c r="I60" s="123"/>
      <c r="J60" s="128" t="str">
        <f>IF(E60="","",VLOOKUP(E60,構成員入金済み!$A$1:$Y$1000,4,FALSE))</f>
        <v/>
      </c>
      <c r="K60" s="125"/>
      <c r="L60" s="128" t="str">
        <f>IF(E60="","",VLOOKUP(E60,構成員入金済み!$A$1:$Y$1000,18,FALSE))</f>
        <v/>
      </c>
      <c r="M60" s="123" t="s">
        <v>3397</v>
      </c>
      <c r="N60" s="130" t="s">
        <v>3397</v>
      </c>
      <c r="O60" s="317"/>
      <c r="P60" s="317"/>
      <c r="R60" s="91" t="e">
        <f>IF(ISNA(VLOOKUP(E60,#REF!,10,FALSE)),"",VLOOKUP(E60,#REF!,6,FALSE))</f>
        <v>#REF!</v>
      </c>
      <c r="S60" s="90" t="e">
        <f>IF(ISNA(VLOOKUP(E60,#REF!,16,FALSE)),"",VLOOKUP(E60,#REF!,16,FALSE))</f>
        <v>#REF!</v>
      </c>
      <c r="T60" s="89" t="e">
        <f>IF(ISNA(VLOOKUP(E60,#REF!,5,FALSE)),"",VLOOKUP(E60,#REF!,5,FALSE))</f>
        <v>#REF!</v>
      </c>
      <c r="W60" s="88">
        <f>[3]構成員入金済み!$E$10</f>
        <v>40542</v>
      </c>
      <c r="X60" s="88" t="e">
        <f>IF(ISNA(VLOOKUP(E60,#REF!,7,FALSE)),"",VLOOKUP(E60,#REF!,7,FALSE))</f>
        <v>#REF!</v>
      </c>
      <c r="Y60" s="117" t="e">
        <f t="shared" si="2"/>
        <v>#REF!</v>
      </c>
      <c r="Z60" s="117"/>
      <c r="AC60" s="87"/>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row>
    <row r="61" spans="1:54" s="116" customFormat="1" x14ac:dyDescent="0.15">
      <c r="A61" s="289"/>
      <c r="B61" s="126">
        <v>348</v>
      </c>
      <c r="C61" s="127" t="str">
        <f>IF(D61="","",VLOOKUP(D61,団体登録内容!$A$1:$Y$1000,3,FALSE))</f>
        <v/>
      </c>
      <c r="D61" s="127" t="str">
        <f>IF(E61="","",VLOOKUP(E61,構成員入金済み!$A$1:$Y$1000,7,FALSE))</f>
        <v/>
      </c>
      <c r="E61" s="122"/>
      <c r="F61" s="93"/>
      <c r="G61" s="92"/>
      <c r="H61" s="128" t="str">
        <f>IF(E61="","",VLOOKUP(E61,構成員入金済み!$A$1:$Y$1000,3,FALSE))</f>
        <v/>
      </c>
      <c r="I61" s="123"/>
      <c r="J61" s="128" t="str">
        <f>IF(E61="","",VLOOKUP(E61,構成員入金済み!$A$1:$Y$1000,4,FALSE))</f>
        <v/>
      </c>
      <c r="K61" s="125"/>
      <c r="L61" s="128" t="str">
        <f>IF(E61="","",VLOOKUP(E61,構成員入金済み!$A$1:$Y$1000,18,FALSE))</f>
        <v/>
      </c>
      <c r="M61" s="123" t="s">
        <v>3397</v>
      </c>
      <c r="N61" s="130" t="s">
        <v>3397</v>
      </c>
      <c r="O61" s="317"/>
      <c r="P61" s="317"/>
      <c r="R61" s="91" t="e">
        <f>IF(ISNA(VLOOKUP(E61,#REF!,10,FALSE)),"",VLOOKUP(E61,#REF!,6,FALSE))</f>
        <v>#REF!</v>
      </c>
      <c r="S61" s="90" t="e">
        <f>IF(ISNA(VLOOKUP(E61,#REF!,16,FALSE)),"",VLOOKUP(E61,#REF!,16,FALSE))</f>
        <v>#REF!</v>
      </c>
      <c r="T61" s="89" t="e">
        <f>IF(ISNA(VLOOKUP(E61,#REF!,5,FALSE)),"",VLOOKUP(E61,#REF!,5,FALSE))</f>
        <v>#REF!</v>
      </c>
      <c r="W61" s="88">
        <f>[3]構成員入金済み!$E$10</f>
        <v>40542</v>
      </c>
      <c r="X61" s="88" t="e">
        <f>IF(ISNA(VLOOKUP(E61,#REF!,7,FALSE)),"",VLOOKUP(E61,#REF!,7,FALSE))</f>
        <v>#REF!</v>
      </c>
      <c r="Y61" s="117" t="e">
        <f t="shared" si="2"/>
        <v>#REF!</v>
      </c>
      <c r="Z61" s="117"/>
      <c r="AC61" s="87"/>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row>
    <row r="62" spans="1:54" s="116" customFormat="1" x14ac:dyDescent="0.15">
      <c r="A62" s="289"/>
      <c r="B62" s="126">
        <v>349</v>
      </c>
      <c r="C62" s="127" t="str">
        <f>IF(D62="","",VLOOKUP(D62,団体登録内容!$A$1:$Y$1000,3,FALSE))</f>
        <v/>
      </c>
      <c r="D62" s="127" t="str">
        <f>IF(E62="","",VLOOKUP(E62,構成員入金済み!$A$1:$Y$1000,7,FALSE))</f>
        <v/>
      </c>
      <c r="E62" s="122"/>
      <c r="F62" s="93"/>
      <c r="G62" s="92"/>
      <c r="H62" s="128" t="str">
        <f>IF(E62="","",VLOOKUP(E62,構成員入金済み!$A$1:$Y$1000,3,FALSE))</f>
        <v/>
      </c>
      <c r="I62" s="123"/>
      <c r="J62" s="128" t="str">
        <f>IF(E62="","",VLOOKUP(E62,構成員入金済み!$A$1:$Y$1000,4,FALSE))</f>
        <v/>
      </c>
      <c r="K62" s="125"/>
      <c r="L62" s="128" t="str">
        <f>IF(E62="","",VLOOKUP(E62,構成員入金済み!$A$1:$Y$1000,18,FALSE))</f>
        <v/>
      </c>
      <c r="M62" s="123" t="s">
        <v>3397</v>
      </c>
      <c r="N62" s="130" t="s">
        <v>3397</v>
      </c>
      <c r="O62" s="317"/>
      <c r="P62" s="317"/>
      <c r="R62" s="91" t="e">
        <f>IF(ISNA(VLOOKUP(E62,#REF!,10,FALSE)),"",VLOOKUP(E62,#REF!,6,FALSE))</f>
        <v>#REF!</v>
      </c>
      <c r="S62" s="90" t="e">
        <f>IF(ISNA(VLOOKUP(E62,#REF!,16,FALSE)),"",VLOOKUP(E62,#REF!,16,FALSE))</f>
        <v>#REF!</v>
      </c>
      <c r="T62" s="89" t="e">
        <f>IF(ISNA(VLOOKUP(E62,#REF!,5,FALSE)),"",VLOOKUP(E62,#REF!,5,FALSE))</f>
        <v>#REF!</v>
      </c>
      <c r="W62" s="88">
        <f>[3]構成員入金済み!$E$10</f>
        <v>40542</v>
      </c>
      <c r="X62" s="88" t="e">
        <f>IF(ISNA(VLOOKUP(E62,#REF!,7,FALSE)),"",VLOOKUP(E62,#REF!,7,FALSE))</f>
        <v>#REF!</v>
      </c>
      <c r="Y62" s="117" t="e">
        <f t="shared" si="2"/>
        <v>#REF!</v>
      </c>
      <c r="Z62" s="117"/>
      <c r="AC62" s="87"/>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row>
    <row r="63" spans="1:54" s="116" customFormat="1" x14ac:dyDescent="0.15">
      <c r="A63" s="289"/>
      <c r="B63" s="126">
        <v>350</v>
      </c>
      <c r="C63" s="127" t="str">
        <f>IF(D63="","",VLOOKUP(D63,団体登録内容!$A$1:$Y$1000,3,FALSE))</f>
        <v/>
      </c>
      <c r="D63" s="127" t="str">
        <f>IF(E63="","",VLOOKUP(E63,構成員入金済み!$A$1:$Y$1000,7,FALSE))</f>
        <v/>
      </c>
      <c r="E63" s="122"/>
      <c r="F63" s="93"/>
      <c r="G63" s="92"/>
      <c r="H63" s="128" t="str">
        <f>IF(E63="","",VLOOKUP(E63,構成員入金済み!$A$1:$Y$1000,3,FALSE))</f>
        <v/>
      </c>
      <c r="I63" s="123"/>
      <c r="J63" s="128" t="str">
        <f>IF(E63="","",VLOOKUP(E63,構成員入金済み!$A$1:$Y$1000,4,FALSE))</f>
        <v/>
      </c>
      <c r="K63" s="125"/>
      <c r="L63" s="128" t="str">
        <f>IF(E63="","",VLOOKUP(E63,構成員入金済み!$A$1:$Y$1000,18,FALSE))</f>
        <v/>
      </c>
      <c r="M63" s="123" t="s">
        <v>3397</v>
      </c>
      <c r="N63" s="130" t="s">
        <v>3397</v>
      </c>
      <c r="O63" s="317"/>
      <c r="P63" s="317"/>
      <c r="R63" s="91" t="e">
        <f>IF(ISNA(VLOOKUP(E63,#REF!,10,FALSE)),"",VLOOKUP(E63,#REF!,6,FALSE))</f>
        <v>#REF!</v>
      </c>
      <c r="S63" s="90" t="e">
        <f>IF(ISNA(VLOOKUP(E63,#REF!,16,FALSE)),"",VLOOKUP(E63,#REF!,16,FALSE))</f>
        <v>#REF!</v>
      </c>
      <c r="T63" s="89" t="e">
        <f>IF(ISNA(VLOOKUP(E63,#REF!,5,FALSE)),"",VLOOKUP(E63,#REF!,5,FALSE))</f>
        <v>#REF!</v>
      </c>
      <c r="W63" s="88">
        <f>[3]構成員入金済み!$E$10</f>
        <v>40542</v>
      </c>
      <c r="X63" s="88" t="e">
        <f>IF(ISNA(VLOOKUP(E63,#REF!,7,FALSE)),"",VLOOKUP(E63,#REF!,7,FALSE))</f>
        <v>#REF!</v>
      </c>
      <c r="Y63" s="117" t="e">
        <f t="shared" si="2"/>
        <v>#REF!</v>
      </c>
      <c r="Z63" s="117"/>
      <c r="AC63" s="87"/>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row>
    <row r="64" spans="1:54" s="116" customFormat="1" x14ac:dyDescent="0.15">
      <c r="A64" s="289"/>
      <c r="B64" s="126">
        <v>351</v>
      </c>
      <c r="C64" s="127" t="str">
        <f>IF(D64="","",VLOOKUP(D64,団体登録内容!$A$1:$Y$1000,3,FALSE))</f>
        <v/>
      </c>
      <c r="D64" s="127" t="str">
        <f>IF(E64="","",VLOOKUP(E64,構成員入金済み!$A$1:$Y$1000,7,FALSE))</f>
        <v/>
      </c>
      <c r="E64" s="122"/>
      <c r="F64" s="93"/>
      <c r="G64" s="92"/>
      <c r="H64" s="128" t="str">
        <f>IF(E64="","",VLOOKUP(E64,構成員入金済み!$A$1:$Y$1000,3,FALSE))</f>
        <v/>
      </c>
      <c r="I64" s="123"/>
      <c r="J64" s="128" t="str">
        <f>IF(E64="","",VLOOKUP(E64,構成員入金済み!$A$1:$Y$1000,4,FALSE))</f>
        <v/>
      </c>
      <c r="K64" s="125"/>
      <c r="L64" s="128" t="str">
        <f>IF(E64="","",VLOOKUP(E64,構成員入金済み!$A$1:$Y$1000,18,FALSE))</f>
        <v/>
      </c>
      <c r="M64" s="123" t="s">
        <v>3397</v>
      </c>
      <c r="N64" s="130" t="s">
        <v>3397</v>
      </c>
      <c r="O64" s="317"/>
      <c r="P64" s="317"/>
      <c r="R64" s="91" t="e">
        <f>IF(ISNA(VLOOKUP(E64,#REF!,10,FALSE)),"",VLOOKUP(E64,#REF!,6,FALSE))</f>
        <v>#REF!</v>
      </c>
      <c r="S64" s="90" t="e">
        <f>IF(ISNA(VLOOKUP(E64,#REF!,16,FALSE)),"",VLOOKUP(E64,#REF!,16,FALSE))</f>
        <v>#REF!</v>
      </c>
      <c r="T64" s="89" t="e">
        <f>IF(ISNA(VLOOKUP(E64,#REF!,5,FALSE)),"",VLOOKUP(E64,#REF!,5,FALSE))</f>
        <v>#REF!</v>
      </c>
      <c r="W64" s="88">
        <f>[3]構成員入金済み!$E$10</f>
        <v>40542</v>
      </c>
      <c r="X64" s="88" t="e">
        <f>IF(ISNA(VLOOKUP(E64,#REF!,7,FALSE)),"",VLOOKUP(E64,#REF!,7,FALSE))</f>
        <v>#REF!</v>
      </c>
      <c r="Y64" s="117" t="e">
        <f t="shared" si="2"/>
        <v>#REF!</v>
      </c>
      <c r="Z64" s="117"/>
      <c r="AC64" s="87"/>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row>
    <row r="65" spans="1:54" s="116" customFormat="1" x14ac:dyDescent="0.15">
      <c r="A65" s="289"/>
      <c r="B65" s="126">
        <v>352</v>
      </c>
      <c r="C65" s="127" t="str">
        <f>IF(D65="","",VLOOKUP(D65,団体登録内容!$A$1:$Y$1000,3,FALSE))</f>
        <v/>
      </c>
      <c r="D65" s="127" t="str">
        <f>IF(E65="","",VLOOKUP(E65,構成員入金済み!$A$1:$Y$1000,7,FALSE))</f>
        <v/>
      </c>
      <c r="E65" s="122"/>
      <c r="F65" s="93"/>
      <c r="G65" s="92"/>
      <c r="H65" s="128" t="str">
        <f>IF(E65="","",VLOOKUP(E65,構成員入金済み!$A$1:$Y$1000,3,FALSE))</f>
        <v/>
      </c>
      <c r="I65" s="123"/>
      <c r="J65" s="128" t="str">
        <f>IF(E65="","",VLOOKUP(E65,構成員入金済み!$A$1:$Y$1000,4,FALSE))</f>
        <v/>
      </c>
      <c r="K65" s="125"/>
      <c r="L65" s="128" t="str">
        <f>IF(E65="","",VLOOKUP(E65,構成員入金済み!$A$1:$Y$1000,18,FALSE))</f>
        <v/>
      </c>
      <c r="M65" s="123" t="s">
        <v>3397</v>
      </c>
      <c r="N65" s="130" t="s">
        <v>3397</v>
      </c>
      <c r="O65" s="317"/>
      <c r="P65" s="317"/>
      <c r="R65" s="91" t="e">
        <f>IF(ISNA(VLOOKUP(E65,#REF!,10,FALSE)),"",VLOOKUP(E65,#REF!,6,FALSE))</f>
        <v>#REF!</v>
      </c>
      <c r="S65" s="90" t="e">
        <f>IF(ISNA(VLOOKUP(E65,#REF!,16,FALSE)),"",VLOOKUP(E65,#REF!,16,FALSE))</f>
        <v>#REF!</v>
      </c>
      <c r="T65" s="89" t="e">
        <f>IF(ISNA(VLOOKUP(E65,#REF!,5,FALSE)),"",VLOOKUP(E65,#REF!,5,FALSE))</f>
        <v>#REF!</v>
      </c>
      <c r="W65" s="88">
        <f>[3]構成員入金済み!$E$10</f>
        <v>40542</v>
      </c>
      <c r="X65" s="88" t="e">
        <f>IF(ISNA(VLOOKUP(E65,#REF!,7,FALSE)),"",VLOOKUP(E65,#REF!,7,FALSE))</f>
        <v>#REF!</v>
      </c>
      <c r="Y65" s="117" t="e">
        <f t="shared" si="2"/>
        <v>#REF!</v>
      </c>
      <c r="Z65" s="117"/>
      <c r="AC65" s="87"/>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row>
    <row r="66" spans="1:54" s="116" customFormat="1" x14ac:dyDescent="0.15">
      <c r="A66" s="289"/>
      <c r="B66" s="126">
        <v>353</v>
      </c>
      <c r="C66" s="127" t="str">
        <f>IF(D66="","",VLOOKUP(D66,団体登録内容!$A$1:$Y$1000,3,FALSE))</f>
        <v/>
      </c>
      <c r="D66" s="127" t="str">
        <f>IF(E66="","",VLOOKUP(E66,構成員入金済み!$A$1:$Y$1000,7,FALSE))</f>
        <v/>
      </c>
      <c r="E66" s="122"/>
      <c r="F66" s="93"/>
      <c r="G66" s="92"/>
      <c r="H66" s="128" t="str">
        <f>IF(E66="","",VLOOKUP(E66,構成員入金済み!$A$1:$Y$1000,3,FALSE))</f>
        <v/>
      </c>
      <c r="I66" s="123"/>
      <c r="J66" s="128" t="str">
        <f>IF(E66="","",VLOOKUP(E66,構成員入金済み!$A$1:$Y$1000,4,FALSE))</f>
        <v/>
      </c>
      <c r="K66" s="125"/>
      <c r="L66" s="128" t="str">
        <f>IF(E66="","",VLOOKUP(E66,構成員入金済み!$A$1:$Y$1000,18,FALSE))</f>
        <v/>
      </c>
      <c r="M66" s="123" t="s">
        <v>3397</v>
      </c>
      <c r="N66" s="130" t="s">
        <v>3397</v>
      </c>
      <c r="O66" s="317"/>
      <c r="P66" s="317"/>
      <c r="R66" s="91" t="e">
        <f>IF(ISNA(VLOOKUP(E66,#REF!,10,FALSE)),"",VLOOKUP(E66,#REF!,6,FALSE))</f>
        <v>#REF!</v>
      </c>
      <c r="S66" s="90" t="e">
        <f>IF(ISNA(VLOOKUP(E66,#REF!,16,FALSE)),"",VLOOKUP(E66,#REF!,16,FALSE))</f>
        <v>#REF!</v>
      </c>
      <c r="T66" s="89" t="e">
        <f>IF(ISNA(VLOOKUP(E66,#REF!,5,FALSE)),"",VLOOKUP(E66,#REF!,5,FALSE))</f>
        <v>#REF!</v>
      </c>
      <c r="W66" s="88">
        <f>[3]構成員入金済み!$E$10</f>
        <v>40542</v>
      </c>
      <c r="X66" s="88" t="e">
        <f>IF(ISNA(VLOOKUP(E66,#REF!,7,FALSE)),"",VLOOKUP(E66,#REF!,7,FALSE))</f>
        <v>#REF!</v>
      </c>
      <c r="Y66" s="117" t="e">
        <f t="shared" si="2"/>
        <v>#REF!</v>
      </c>
      <c r="Z66" s="117"/>
      <c r="AC66" s="87"/>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row>
    <row r="67" spans="1:54" s="116" customFormat="1" x14ac:dyDescent="0.15">
      <c r="A67" s="289"/>
      <c r="B67" s="126">
        <v>354</v>
      </c>
      <c r="C67" s="127" t="str">
        <f>IF(D67="","",VLOOKUP(D67,団体登録内容!$A$1:$Y$1000,3,FALSE))</f>
        <v/>
      </c>
      <c r="D67" s="127" t="str">
        <f>IF(E67="","",VLOOKUP(E67,構成員入金済み!$A$1:$Y$1000,7,FALSE))</f>
        <v/>
      </c>
      <c r="E67" s="122"/>
      <c r="F67" s="93"/>
      <c r="G67" s="92"/>
      <c r="H67" s="128" t="str">
        <f>IF(E67="","",VLOOKUP(E67,構成員入金済み!$A$1:$Y$1000,3,FALSE))</f>
        <v/>
      </c>
      <c r="I67" s="123"/>
      <c r="J67" s="128" t="str">
        <f>IF(E67="","",VLOOKUP(E67,構成員入金済み!$A$1:$Y$1000,4,FALSE))</f>
        <v/>
      </c>
      <c r="K67" s="125"/>
      <c r="L67" s="128" t="str">
        <f>IF(E67="","",VLOOKUP(E67,構成員入金済み!$A$1:$Y$1000,18,FALSE))</f>
        <v/>
      </c>
      <c r="M67" s="123" t="s">
        <v>3397</v>
      </c>
      <c r="N67" s="130" t="s">
        <v>3397</v>
      </c>
      <c r="O67" s="317"/>
      <c r="P67" s="317"/>
      <c r="R67" s="91" t="e">
        <f>IF(ISNA(VLOOKUP(E67,#REF!,10,FALSE)),"",VLOOKUP(E67,#REF!,6,FALSE))</f>
        <v>#REF!</v>
      </c>
      <c r="S67" s="90" t="e">
        <f>IF(ISNA(VLOOKUP(E67,#REF!,16,FALSE)),"",VLOOKUP(E67,#REF!,16,FALSE))</f>
        <v>#REF!</v>
      </c>
      <c r="T67" s="89" t="e">
        <f>IF(ISNA(VLOOKUP(E67,#REF!,5,FALSE)),"",VLOOKUP(E67,#REF!,5,FALSE))</f>
        <v>#REF!</v>
      </c>
      <c r="W67" s="88">
        <f>[3]構成員入金済み!$E$10</f>
        <v>40542</v>
      </c>
      <c r="X67" s="88" t="e">
        <f>IF(ISNA(VLOOKUP(E67,#REF!,7,FALSE)),"",VLOOKUP(E67,#REF!,7,FALSE))</f>
        <v>#REF!</v>
      </c>
      <c r="Y67" s="117" t="e">
        <f t="shared" si="2"/>
        <v>#REF!</v>
      </c>
      <c r="Z67" s="117"/>
      <c r="AC67" s="87"/>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row>
    <row r="68" spans="1:54" s="116" customFormat="1" x14ac:dyDescent="0.15">
      <c r="A68" s="289"/>
      <c r="B68" s="126">
        <v>355</v>
      </c>
      <c r="C68" s="127" t="str">
        <f>IF(D68="","",VLOOKUP(D68,団体登録内容!$A$1:$Y$1000,3,FALSE))</f>
        <v/>
      </c>
      <c r="D68" s="127" t="str">
        <f>IF(E68="","",VLOOKUP(E68,構成員入金済み!$A$1:$Y$1000,7,FALSE))</f>
        <v/>
      </c>
      <c r="E68" s="122"/>
      <c r="F68" s="93"/>
      <c r="G68" s="92"/>
      <c r="H68" s="128" t="str">
        <f>IF(E68="","",VLOOKUP(E68,構成員入金済み!$A$1:$Y$1000,3,FALSE))</f>
        <v/>
      </c>
      <c r="I68" s="123"/>
      <c r="J68" s="128" t="str">
        <f>IF(E68="","",VLOOKUP(E68,構成員入金済み!$A$1:$Y$1000,4,FALSE))</f>
        <v/>
      </c>
      <c r="K68" s="125"/>
      <c r="L68" s="128" t="str">
        <f>IF(E68="","",VLOOKUP(E68,構成員入金済み!$A$1:$Y$1000,18,FALSE))</f>
        <v/>
      </c>
      <c r="M68" s="123" t="s">
        <v>3397</v>
      </c>
      <c r="N68" s="130" t="s">
        <v>3397</v>
      </c>
      <c r="O68" s="317"/>
      <c r="P68" s="317"/>
      <c r="R68" s="91" t="e">
        <f>IF(ISNA(VLOOKUP(E68,#REF!,10,FALSE)),"",VLOOKUP(E68,#REF!,6,FALSE))</f>
        <v>#REF!</v>
      </c>
      <c r="S68" s="90" t="e">
        <f>IF(ISNA(VLOOKUP(E68,#REF!,16,FALSE)),"",VLOOKUP(E68,#REF!,16,FALSE))</f>
        <v>#REF!</v>
      </c>
      <c r="T68" s="89" t="e">
        <f>IF(ISNA(VLOOKUP(E68,#REF!,5,FALSE)),"",VLOOKUP(E68,#REF!,5,FALSE))</f>
        <v>#REF!</v>
      </c>
      <c r="W68" s="88">
        <f>[3]構成員入金済み!$E$10</f>
        <v>40542</v>
      </c>
      <c r="X68" s="88" t="e">
        <f>IF(ISNA(VLOOKUP(E68,#REF!,7,FALSE)),"",VLOOKUP(E68,#REF!,7,FALSE))</f>
        <v>#REF!</v>
      </c>
      <c r="Y68" s="117" t="e">
        <f t="shared" si="2"/>
        <v>#REF!</v>
      </c>
      <c r="Z68" s="117"/>
      <c r="AC68" s="87"/>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row>
    <row r="69" spans="1:54" s="116" customFormat="1" x14ac:dyDescent="0.15">
      <c r="A69" s="289"/>
      <c r="B69" s="126">
        <v>356</v>
      </c>
      <c r="C69" s="127" t="str">
        <f>IF(D69="","",VLOOKUP(D69,団体登録内容!$A$1:$Y$1000,3,FALSE))</f>
        <v/>
      </c>
      <c r="D69" s="127" t="str">
        <f>IF(E69="","",VLOOKUP(E69,構成員入金済み!$A$1:$Y$1000,7,FALSE))</f>
        <v/>
      </c>
      <c r="E69" s="122"/>
      <c r="F69" s="93"/>
      <c r="G69" s="92"/>
      <c r="H69" s="128" t="str">
        <f>IF(E69="","",VLOOKUP(E69,構成員入金済み!$A$1:$Y$1000,3,FALSE))</f>
        <v/>
      </c>
      <c r="I69" s="123"/>
      <c r="J69" s="128" t="str">
        <f>IF(E69="","",VLOOKUP(E69,構成員入金済み!$A$1:$Y$1000,4,FALSE))</f>
        <v/>
      </c>
      <c r="K69" s="125"/>
      <c r="L69" s="128" t="str">
        <f>IF(E69="","",VLOOKUP(E69,構成員入金済み!$A$1:$Y$1000,18,FALSE))</f>
        <v/>
      </c>
      <c r="M69" s="123" t="s">
        <v>3397</v>
      </c>
      <c r="N69" s="130" t="s">
        <v>3397</v>
      </c>
      <c r="O69" s="317"/>
      <c r="P69" s="317"/>
      <c r="R69" s="91" t="e">
        <f>IF(ISNA(VLOOKUP(E69,#REF!,10,FALSE)),"",VLOOKUP(E69,#REF!,6,FALSE))</f>
        <v>#REF!</v>
      </c>
      <c r="S69" s="90" t="e">
        <f>IF(ISNA(VLOOKUP(E69,#REF!,16,FALSE)),"",VLOOKUP(E69,#REF!,16,FALSE))</f>
        <v>#REF!</v>
      </c>
      <c r="T69" s="89" t="e">
        <f>IF(ISNA(VLOOKUP(E69,#REF!,5,FALSE)),"",VLOOKUP(E69,#REF!,5,FALSE))</f>
        <v>#REF!</v>
      </c>
      <c r="W69" s="88">
        <f>[3]構成員入金済み!$E$10</f>
        <v>40542</v>
      </c>
      <c r="X69" s="88" t="e">
        <f>IF(ISNA(VLOOKUP(E69,#REF!,7,FALSE)),"",VLOOKUP(E69,#REF!,7,FALSE))</f>
        <v>#REF!</v>
      </c>
      <c r="Y69" s="117" t="e">
        <f t="shared" si="2"/>
        <v>#REF!</v>
      </c>
      <c r="Z69" s="117"/>
      <c r="AC69" s="87"/>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row>
    <row r="70" spans="1:54" s="116" customFormat="1" x14ac:dyDescent="0.15">
      <c r="A70" s="289"/>
      <c r="B70" s="126">
        <v>357</v>
      </c>
      <c r="C70" s="127" t="str">
        <f>IF(D70="","",VLOOKUP(D70,団体登録内容!$A$1:$Y$1000,3,FALSE))</f>
        <v/>
      </c>
      <c r="D70" s="127" t="str">
        <f>IF(E70="","",VLOOKUP(E70,構成員入金済み!$A$1:$Y$1000,7,FALSE))</f>
        <v/>
      </c>
      <c r="E70" s="122"/>
      <c r="F70" s="93"/>
      <c r="G70" s="92"/>
      <c r="H70" s="128" t="str">
        <f>IF(E70="","",VLOOKUP(E70,構成員入金済み!$A$1:$Y$1000,3,FALSE))</f>
        <v/>
      </c>
      <c r="I70" s="123"/>
      <c r="J70" s="128" t="str">
        <f>IF(E70="","",VLOOKUP(E70,構成員入金済み!$A$1:$Y$1000,4,FALSE))</f>
        <v/>
      </c>
      <c r="K70" s="125"/>
      <c r="L70" s="128" t="str">
        <f>IF(E70="","",VLOOKUP(E70,構成員入金済み!$A$1:$Y$1000,18,FALSE))</f>
        <v/>
      </c>
      <c r="M70" s="123" t="s">
        <v>3397</v>
      </c>
      <c r="N70" s="130" t="s">
        <v>3397</v>
      </c>
      <c r="O70" s="317"/>
      <c r="P70" s="317"/>
      <c r="R70" s="91" t="e">
        <f>IF(ISNA(VLOOKUP(E70,#REF!,10,FALSE)),"",VLOOKUP(E70,#REF!,6,FALSE))</f>
        <v>#REF!</v>
      </c>
      <c r="S70" s="90" t="e">
        <f>IF(ISNA(VLOOKUP(E70,#REF!,16,FALSE)),"",VLOOKUP(E70,#REF!,16,FALSE))</f>
        <v>#REF!</v>
      </c>
      <c r="T70" s="89" t="e">
        <f>IF(ISNA(VLOOKUP(E70,#REF!,5,FALSE)),"",VLOOKUP(E70,#REF!,5,FALSE))</f>
        <v>#REF!</v>
      </c>
      <c r="W70" s="88">
        <f>[3]構成員入金済み!$E$10</f>
        <v>40542</v>
      </c>
      <c r="X70" s="88" t="e">
        <f>IF(ISNA(VLOOKUP(E70,#REF!,7,FALSE)),"",VLOOKUP(E70,#REF!,7,FALSE))</f>
        <v>#REF!</v>
      </c>
      <c r="Y70" s="117" t="e">
        <f t="shared" si="2"/>
        <v>#REF!</v>
      </c>
      <c r="Z70" s="117"/>
      <c r="AC70" s="87"/>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row>
    <row r="71" spans="1:54" s="116" customFormat="1" x14ac:dyDescent="0.15">
      <c r="A71" s="289"/>
      <c r="B71" s="126">
        <v>358</v>
      </c>
      <c r="C71" s="127" t="str">
        <f>IF(D71="","",VLOOKUP(D71,団体登録内容!$A$1:$Y$1000,3,FALSE))</f>
        <v/>
      </c>
      <c r="D71" s="127" t="str">
        <f>IF(E71="","",VLOOKUP(E71,構成員入金済み!$A$1:$Y$1000,7,FALSE))</f>
        <v/>
      </c>
      <c r="E71" s="122"/>
      <c r="F71" s="93"/>
      <c r="G71" s="92"/>
      <c r="H71" s="128" t="str">
        <f>IF(E71="","",VLOOKUP(E71,構成員入金済み!$A$1:$Y$1000,3,FALSE))</f>
        <v/>
      </c>
      <c r="I71" s="123"/>
      <c r="J71" s="128" t="str">
        <f>IF(E71="","",VLOOKUP(E71,構成員入金済み!$A$1:$Y$1000,4,FALSE))</f>
        <v/>
      </c>
      <c r="K71" s="125"/>
      <c r="L71" s="128" t="str">
        <f>IF(E71="","",VLOOKUP(E71,構成員入金済み!$A$1:$Y$1000,18,FALSE))</f>
        <v/>
      </c>
      <c r="M71" s="123" t="s">
        <v>3397</v>
      </c>
      <c r="N71" s="130" t="s">
        <v>3397</v>
      </c>
      <c r="O71" s="317"/>
      <c r="P71" s="317"/>
      <c r="R71" s="91" t="e">
        <f>IF(ISNA(VLOOKUP(E71,#REF!,10,FALSE)),"",VLOOKUP(E71,#REF!,6,FALSE))</f>
        <v>#REF!</v>
      </c>
      <c r="S71" s="90" t="e">
        <f>IF(ISNA(VLOOKUP(E71,#REF!,16,FALSE)),"",VLOOKUP(E71,#REF!,16,FALSE))</f>
        <v>#REF!</v>
      </c>
      <c r="T71" s="89" t="e">
        <f>IF(ISNA(VLOOKUP(E71,#REF!,5,FALSE)),"",VLOOKUP(E71,#REF!,5,FALSE))</f>
        <v>#REF!</v>
      </c>
      <c r="W71" s="88">
        <f>[3]構成員入金済み!$E$10</f>
        <v>40542</v>
      </c>
      <c r="X71" s="88" t="e">
        <f>IF(ISNA(VLOOKUP(E71,#REF!,7,FALSE)),"",VLOOKUP(E71,#REF!,7,FALSE))</f>
        <v>#REF!</v>
      </c>
      <c r="Y71" s="117" t="e">
        <f t="shared" si="2"/>
        <v>#REF!</v>
      </c>
      <c r="Z71" s="117"/>
      <c r="AC71" s="87"/>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row>
    <row r="72" spans="1:54" s="116" customFormat="1" x14ac:dyDescent="0.15">
      <c r="A72" s="289"/>
      <c r="B72" s="126">
        <v>359</v>
      </c>
      <c r="C72" s="127" t="str">
        <f>IF(D72="","",VLOOKUP(D72,団体登録内容!$A$1:$Y$1000,3,FALSE))</f>
        <v/>
      </c>
      <c r="D72" s="127" t="str">
        <f>IF(E72="","",VLOOKUP(E72,構成員入金済み!$A$1:$Y$1000,7,FALSE))</f>
        <v/>
      </c>
      <c r="E72" s="122"/>
      <c r="F72" s="93"/>
      <c r="G72" s="92"/>
      <c r="H72" s="128" t="str">
        <f>IF(E72="","",VLOOKUP(E72,構成員入金済み!$A$1:$Y$1000,3,FALSE))</f>
        <v/>
      </c>
      <c r="I72" s="123"/>
      <c r="J72" s="128" t="str">
        <f>IF(E72="","",VLOOKUP(E72,構成員入金済み!$A$1:$Y$1000,4,FALSE))</f>
        <v/>
      </c>
      <c r="K72" s="125"/>
      <c r="L72" s="128" t="str">
        <f>IF(E72="","",VLOOKUP(E72,構成員入金済み!$A$1:$Y$1000,18,FALSE))</f>
        <v/>
      </c>
      <c r="M72" s="123" t="s">
        <v>3397</v>
      </c>
      <c r="N72" s="130" t="s">
        <v>3397</v>
      </c>
      <c r="O72" s="317"/>
      <c r="P72" s="317"/>
      <c r="R72" s="91" t="e">
        <f>IF(ISNA(VLOOKUP(E72,#REF!,10,FALSE)),"",VLOOKUP(E72,#REF!,6,FALSE))</f>
        <v>#REF!</v>
      </c>
      <c r="S72" s="90" t="e">
        <f>IF(ISNA(VLOOKUP(E72,#REF!,16,FALSE)),"",VLOOKUP(E72,#REF!,16,FALSE))</f>
        <v>#REF!</v>
      </c>
      <c r="T72" s="89" t="e">
        <f>IF(ISNA(VLOOKUP(E72,#REF!,5,FALSE)),"",VLOOKUP(E72,#REF!,5,FALSE))</f>
        <v>#REF!</v>
      </c>
      <c r="W72" s="88">
        <f>[3]構成員入金済み!$E$10</f>
        <v>40542</v>
      </c>
      <c r="X72" s="88" t="e">
        <f>IF(ISNA(VLOOKUP(E72,#REF!,7,FALSE)),"",VLOOKUP(E72,#REF!,7,FALSE))</f>
        <v>#REF!</v>
      </c>
      <c r="Y72" s="117" t="e">
        <f t="shared" si="2"/>
        <v>#REF!</v>
      </c>
      <c r="Z72" s="117"/>
      <c r="AC72" s="87"/>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row>
    <row r="73" spans="1:54" s="116" customFormat="1" x14ac:dyDescent="0.15">
      <c r="A73" s="289"/>
      <c r="B73" s="126">
        <v>360</v>
      </c>
      <c r="C73" s="127" t="str">
        <f>IF(D73="","",VLOOKUP(D73,団体登録内容!$A$1:$Y$1000,3,FALSE))</f>
        <v/>
      </c>
      <c r="D73" s="127" t="str">
        <f>IF(E73="","",VLOOKUP(E73,構成員入金済み!$A$1:$Y$1000,7,FALSE))</f>
        <v/>
      </c>
      <c r="E73" s="122"/>
      <c r="F73" s="93"/>
      <c r="G73" s="92"/>
      <c r="H73" s="128" t="str">
        <f>IF(E73="","",VLOOKUP(E73,構成員入金済み!$A$1:$Y$1000,3,FALSE))</f>
        <v/>
      </c>
      <c r="I73" s="123"/>
      <c r="J73" s="128" t="str">
        <f>IF(E73="","",VLOOKUP(E73,構成員入金済み!$A$1:$Y$1000,4,FALSE))</f>
        <v/>
      </c>
      <c r="K73" s="125"/>
      <c r="L73" s="128" t="str">
        <f>IF(E73="","",VLOOKUP(E73,構成員入金済み!$A$1:$Y$1000,18,FALSE))</f>
        <v/>
      </c>
      <c r="M73" s="123" t="s">
        <v>3397</v>
      </c>
      <c r="N73" s="130" t="s">
        <v>3397</v>
      </c>
      <c r="O73" s="317"/>
      <c r="P73" s="317"/>
      <c r="R73" s="91" t="e">
        <f>IF(ISNA(VLOOKUP(E73,#REF!,10,FALSE)),"",VLOOKUP(E73,#REF!,6,FALSE))</f>
        <v>#REF!</v>
      </c>
      <c r="S73" s="90" t="e">
        <f>IF(ISNA(VLOOKUP(E73,#REF!,16,FALSE)),"",VLOOKUP(E73,#REF!,16,FALSE))</f>
        <v>#REF!</v>
      </c>
      <c r="T73" s="89" t="e">
        <f>IF(ISNA(VLOOKUP(E73,#REF!,5,FALSE)),"",VLOOKUP(E73,#REF!,5,FALSE))</f>
        <v>#REF!</v>
      </c>
      <c r="W73" s="88">
        <f>[3]構成員入金済み!$E$10</f>
        <v>40542</v>
      </c>
      <c r="X73" s="88" t="e">
        <f>IF(ISNA(VLOOKUP(E73,#REF!,7,FALSE)),"",VLOOKUP(E73,#REF!,7,FALSE))</f>
        <v>#REF!</v>
      </c>
      <c r="Y73" s="117" t="e">
        <f t="shared" si="2"/>
        <v>#REF!</v>
      </c>
      <c r="Z73" s="117"/>
      <c r="AC73" s="87"/>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row>
    <row r="74" spans="1:54" s="116" customFormat="1" x14ac:dyDescent="0.15">
      <c r="A74" s="289"/>
      <c r="B74" s="126">
        <v>361</v>
      </c>
      <c r="C74" s="127" t="str">
        <f>IF(D74="","",VLOOKUP(D74,団体登録内容!$A$1:$Y$1000,3,FALSE))</f>
        <v/>
      </c>
      <c r="D74" s="127" t="str">
        <f>IF(E74="","",VLOOKUP(E74,構成員入金済み!$A$1:$Y$1000,7,FALSE))</f>
        <v/>
      </c>
      <c r="E74" s="122"/>
      <c r="F74" s="93"/>
      <c r="G74" s="92"/>
      <c r="H74" s="128" t="str">
        <f>IF(E74="","",VLOOKUP(E74,構成員入金済み!$A$1:$Y$1000,3,FALSE))</f>
        <v/>
      </c>
      <c r="I74" s="123"/>
      <c r="J74" s="128" t="str">
        <f>IF(E74="","",VLOOKUP(E74,構成員入金済み!$A$1:$Y$1000,4,FALSE))</f>
        <v/>
      </c>
      <c r="K74" s="125"/>
      <c r="L74" s="128" t="str">
        <f>IF(E74="","",VLOOKUP(E74,構成員入金済み!$A$1:$Y$1000,18,FALSE))</f>
        <v/>
      </c>
      <c r="M74" s="123" t="s">
        <v>3397</v>
      </c>
      <c r="N74" s="130" t="s">
        <v>3397</v>
      </c>
      <c r="O74" s="317"/>
      <c r="P74" s="317"/>
      <c r="R74" s="91" t="e">
        <f>IF(ISNA(VLOOKUP(E74,#REF!,10,FALSE)),"",VLOOKUP(E74,#REF!,6,FALSE))</f>
        <v>#REF!</v>
      </c>
      <c r="S74" s="90" t="e">
        <f>IF(ISNA(VLOOKUP(E74,#REF!,16,FALSE)),"",VLOOKUP(E74,#REF!,16,FALSE))</f>
        <v>#REF!</v>
      </c>
      <c r="T74" s="89" t="e">
        <f>IF(ISNA(VLOOKUP(E74,#REF!,5,FALSE)),"",VLOOKUP(E74,#REF!,5,FALSE))</f>
        <v>#REF!</v>
      </c>
      <c r="W74" s="88">
        <f>[3]構成員入金済み!$E$10</f>
        <v>40542</v>
      </c>
      <c r="X74" s="88" t="e">
        <f>IF(ISNA(VLOOKUP(E74,#REF!,7,FALSE)),"",VLOOKUP(E74,#REF!,7,FALSE))</f>
        <v>#REF!</v>
      </c>
      <c r="Y74" s="117" t="e">
        <f t="shared" si="2"/>
        <v>#REF!</v>
      </c>
      <c r="Z74" s="117"/>
      <c r="AC74" s="87"/>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row>
    <row r="75" spans="1:54" s="116" customFormat="1" x14ac:dyDescent="0.15">
      <c r="A75" s="289"/>
      <c r="B75" s="126">
        <v>362</v>
      </c>
      <c r="C75" s="127" t="str">
        <f>IF(D75="","",VLOOKUP(D75,団体登録内容!$A$1:$Y$1000,3,FALSE))</f>
        <v/>
      </c>
      <c r="D75" s="127" t="str">
        <f>IF(E75="","",VLOOKUP(E75,構成員入金済み!$A$1:$Y$1000,7,FALSE))</f>
        <v/>
      </c>
      <c r="E75" s="122"/>
      <c r="F75" s="93"/>
      <c r="G75" s="92"/>
      <c r="H75" s="128" t="str">
        <f>IF(E75="","",VLOOKUP(E75,構成員入金済み!$A$1:$Y$1000,3,FALSE))</f>
        <v/>
      </c>
      <c r="I75" s="123"/>
      <c r="J75" s="128" t="str">
        <f>IF(E75="","",VLOOKUP(E75,構成員入金済み!$A$1:$Y$1000,4,FALSE))</f>
        <v/>
      </c>
      <c r="K75" s="125"/>
      <c r="L75" s="128" t="str">
        <f>IF(E75="","",VLOOKUP(E75,構成員入金済み!$A$1:$Y$1000,18,FALSE))</f>
        <v/>
      </c>
      <c r="M75" s="123" t="s">
        <v>3397</v>
      </c>
      <c r="N75" s="130" t="s">
        <v>3397</v>
      </c>
      <c r="O75" s="317"/>
      <c r="P75" s="317"/>
      <c r="R75" s="91" t="e">
        <f>IF(ISNA(VLOOKUP(E75,#REF!,10,FALSE)),"",VLOOKUP(E75,#REF!,6,FALSE))</f>
        <v>#REF!</v>
      </c>
      <c r="S75" s="90" t="e">
        <f>IF(ISNA(VLOOKUP(E75,#REF!,16,FALSE)),"",VLOOKUP(E75,#REF!,16,FALSE))</f>
        <v>#REF!</v>
      </c>
      <c r="T75" s="89" t="e">
        <f>IF(ISNA(VLOOKUP(E75,#REF!,5,FALSE)),"",VLOOKUP(E75,#REF!,5,FALSE))</f>
        <v>#REF!</v>
      </c>
      <c r="W75" s="88">
        <f>[3]構成員入金済み!$E$10</f>
        <v>40542</v>
      </c>
      <c r="X75" s="88" t="e">
        <f>IF(ISNA(VLOOKUP(E75,#REF!,7,FALSE)),"",VLOOKUP(E75,#REF!,7,FALSE))</f>
        <v>#REF!</v>
      </c>
      <c r="Y75" s="117" t="e">
        <f t="shared" si="2"/>
        <v>#REF!</v>
      </c>
      <c r="Z75" s="117"/>
      <c r="AC75" s="87"/>
      <c r="AD75" s="289"/>
      <c r="AE75" s="289"/>
      <c r="AF75" s="289"/>
      <c r="AG75" s="289"/>
      <c r="AH75" s="289"/>
      <c r="AI75" s="289"/>
      <c r="AJ75" s="289"/>
      <c r="AK75" s="289"/>
      <c r="AL75" s="289"/>
      <c r="AM75" s="289"/>
      <c r="AN75" s="289"/>
      <c r="AO75" s="289"/>
      <c r="AP75" s="289"/>
      <c r="AQ75" s="289"/>
      <c r="AR75" s="289"/>
      <c r="AS75" s="289"/>
      <c r="AT75" s="289"/>
      <c r="AU75" s="289"/>
      <c r="AV75" s="289"/>
      <c r="AW75" s="289"/>
      <c r="AX75" s="289"/>
      <c r="AY75" s="289"/>
      <c r="AZ75" s="289"/>
      <c r="BA75" s="289"/>
      <c r="BB75" s="289"/>
    </row>
    <row r="76" spans="1:54" s="116" customFormat="1" x14ac:dyDescent="0.15">
      <c r="A76" s="289"/>
      <c r="B76" s="126">
        <v>363</v>
      </c>
      <c r="C76" s="127" t="str">
        <f>IF(D76="","",VLOOKUP(D76,団体登録内容!$A$1:$Y$1000,3,FALSE))</f>
        <v/>
      </c>
      <c r="D76" s="127" t="str">
        <f>IF(E76="","",VLOOKUP(E76,構成員入金済み!$A$1:$Y$1000,7,FALSE))</f>
        <v/>
      </c>
      <c r="E76" s="122"/>
      <c r="F76" s="93"/>
      <c r="G76" s="92"/>
      <c r="H76" s="128" t="str">
        <f>IF(E76="","",VLOOKUP(E76,構成員入金済み!$A$1:$Y$1000,3,FALSE))</f>
        <v/>
      </c>
      <c r="I76" s="123"/>
      <c r="J76" s="128" t="str">
        <f>IF(E76="","",VLOOKUP(E76,構成員入金済み!$A$1:$Y$1000,4,FALSE))</f>
        <v/>
      </c>
      <c r="K76" s="125"/>
      <c r="L76" s="128" t="str">
        <f>IF(E76="","",VLOOKUP(E76,構成員入金済み!$A$1:$Y$1000,18,FALSE))</f>
        <v/>
      </c>
      <c r="M76" s="123" t="s">
        <v>3397</v>
      </c>
      <c r="N76" s="130" t="s">
        <v>3397</v>
      </c>
      <c r="O76" s="317"/>
      <c r="P76" s="317"/>
      <c r="R76" s="91" t="e">
        <f>IF(ISNA(VLOOKUP(E76,#REF!,10,FALSE)),"",VLOOKUP(E76,#REF!,6,FALSE))</f>
        <v>#REF!</v>
      </c>
      <c r="S76" s="90" t="e">
        <f>IF(ISNA(VLOOKUP(E76,#REF!,16,FALSE)),"",VLOOKUP(E76,#REF!,16,FALSE))</f>
        <v>#REF!</v>
      </c>
      <c r="T76" s="89" t="e">
        <f>IF(ISNA(VLOOKUP(E76,#REF!,5,FALSE)),"",VLOOKUP(E76,#REF!,5,FALSE))</f>
        <v>#REF!</v>
      </c>
      <c r="W76" s="88">
        <f>[3]構成員入金済み!$E$10</f>
        <v>40542</v>
      </c>
      <c r="X76" s="88" t="e">
        <f>IF(ISNA(VLOOKUP(E76,#REF!,7,FALSE)),"",VLOOKUP(E76,#REF!,7,FALSE))</f>
        <v>#REF!</v>
      </c>
      <c r="Y76" s="117" t="e">
        <f t="shared" si="2"/>
        <v>#REF!</v>
      </c>
      <c r="Z76" s="117"/>
      <c r="AC76" s="87"/>
      <c r="AD76" s="289"/>
      <c r="AE76" s="289"/>
      <c r="AF76" s="289"/>
      <c r="AG76" s="289"/>
      <c r="AH76" s="289"/>
      <c r="AI76" s="289"/>
      <c r="AJ76" s="289"/>
      <c r="AK76" s="289"/>
      <c r="AL76" s="289"/>
      <c r="AM76" s="289"/>
      <c r="AN76" s="289"/>
      <c r="AO76" s="289"/>
      <c r="AP76" s="289"/>
      <c r="AQ76" s="289"/>
      <c r="AR76" s="289"/>
      <c r="AS76" s="289"/>
      <c r="AT76" s="289"/>
      <c r="AU76" s="289"/>
      <c r="AV76" s="289"/>
      <c r="AW76" s="289"/>
      <c r="AX76" s="289"/>
      <c r="AY76" s="289"/>
      <c r="AZ76" s="289"/>
      <c r="BA76" s="289"/>
      <c r="BB76" s="289"/>
    </row>
    <row r="77" spans="1:54" s="116" customFormat="1" x14ac:dyDescent="0.15">
      <c r="A77" s="289"/>
      <c r="B77" s="126">
        <v>364</v>
      </c>
      <c r="C77" s="127" t="str">
        <f>IF(D77="","",VLOOKUP(D77,団体登録内容!$A$1:$Y$1000,3,FALSE))</f>
        <v/>
      </c>
      <c r="D77" s="127" t="str">
        <f>IF(E77="","",VLOOKUP(E77,構成員入金済み!$A$1:$Y$1000,7,FALSE))</f>
        <v/>
      </c>
      <c r="E77" s="122"/>
      <c r="F77" s="93"/>
      <c r="G77" s="92"/>
      <c r="H77" s="128" t="str">
        <f>IF(E77="","",VLOOKUP(E77,構成員入金済み!$A$1:$Y$1000,3,FALSE))</f>
        <v/>
      </c>
      <c r="I77" s="123"/>
      <c r="J77" s="128" t="str">
        <f>IF(E77="","",VLOOKUP(E77,構成員入金済み!$A$1:$Y$1000,4,FALSE))</f>
        <v/>
      </c>
      <c r="K77" s="125"/>
      <c r="L77" s="128" t="str">
        <f>IF(E77="","",VLOOKUP(E77,構成員入金済み!$A$1:$Y$1000,18,FALSE))</f>
        <v/>
      </c>
      <c r="M77" s="123" t="s">
        <v>3397</v>
      </c>
      <c r="N77" s="130" t="s">
        <v>3397</v>
      </c>
      <c r="O77" s="317"/>
      <c r="P77" s="317"/>
      <c r="R77" s="91" t="e">
        <f>IF(ISNA(VLOOKUP(E77,#REF!,10,FALSE)),"",VLOOKUP(E77,#REF!,6,FALSE))</f>
        <v>#REF!</v>
      </c>
      <c r="S77" s="90" t="e">
        <f>IF(ISNA(VLOOKUP(E77,#REF!,16,FALSE)),"",VLOOKUP(E77,#REF!,16,FALSE))</f>
        <v>#REF!</v>
      </c>
      <c r="T77" s="89" t="e">
        <f>IF(ISNA(VLOOKUP(E77,#REF!,5,FALSE)),"",VLOOKUP(E77,#REF!,5,FALSE))</f>
        <v>#REF!</v>
      </c>
      <c r="W77" s="88">
        <f>[3]構成員入金済み!$E$10</f>
        <v>40542</v>
      </c>
      <c r="X77" s="88" t="e">
        <f>IF(ISNA(VLOOKUP(E77,#REF!,7,FALSE)),"",VLOOKUP(E77,#REF!,7,FALSE))</f>
        <v>#REF!</v>
      </c>
      <c r="Y77" s="117" t="e">
        <f t="shared" si="2"/>
        <v>#REF!</v>
      </c>
      <c r="Z77" s="117"/>
      <c r="AC77" s="87"/>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row>
    <row r="78" spans="1:54" s="116" customFormat="1" x14ac:dyDescent="0.15">
      <c r="A78" s="289"/>
      <c r="B78" s="126">
        <v>365</v>
      </c>
      <c r="C78" s="127" t="str">
        <f>IF(D78="","",VLOOKUP(D78,団体登録内容!$A$1:$Y$1000,3,FALSE))</f>
        <v/>
      </c>
      <c r="D78" s="127" t="str">
        <f>IF(E78="","",VLOOKUP(E78,構成員入金済み!$A$1:$Y$1000,7,FALSE))</f>
        <v/>
      </c>
      <c r="E78" s="122"/>
      <c r="F78" s="93"/>
      <c r="G78" s="92"/>
      <c r="H78" s="128" t="str">
        <f>IF(E78="","",VLOOKUP(E78,構成員入金済み!$A$1:$Y$1000,3,FALSE))</f>
        <v/>
      </c>
      <c r="I78" s="123"/>
      <c r="J78" s="128" t="str">
        <f>IF(E78="","",VLOOKUP(E78,構成員入金済み!$A$1:$Y$1000,4,FALSE))</f>
        <v/>
      </c>
      <c r="K78" s="125"/>
      <c r="L78" s="128" t="str">
        <f>IF(E78="","",VLOOKUP(E78,構成員入金済み!$A$1:$Y$1000,18,FALSE))</f>
        <v/>
      </c>
      <c r="M78" s="123" t="s">
        <v>3397</v>
      </c>
      <c r="N78" s="130" t="s">
        <v>3397</v>
      </c>
      <c r="O78" s="317"/>
      <c r="P78" s="317"/>
      <c r="R78" s="91" t="e">
        <f>IF(ISNA(VLOOKUP(E78,#REF!,10,FALSE)),"",VLOOKUP(E78,#REF!,6,FALSE))</f>
        <v>#REF!</v>
      </c>
      <c r="S78" s="90" t="e">
        <f>IF(ISNA(VLOOKUP(E78,#REF!,16,FALSE)),"",VLOOKUP(E78,#REF!,16,FALSE))</f>
        <v>#REF!</v>
      </c>
      <c r="T78" s="89" t="e">
        <f>IF(ISNA(VLOOKUP(E78,#REF!,5,FALSE)),"",VLOOKUP(E78,#REF!,5,FALSE))</f>
        <v>#REF!</v>
      </c>
      <c r="W78" s="88">
        <f>[3]構成員入金済み!$E$10</f>
        <v>40542</v>
      </c>
      <c r="X78" s="88" t="e">
        <f>IF(ISNA(VLOOKUP(E78,#REF!,7,FALSE)),"",VLOOKUP(E78,#REF!,7,FALSE))</f>
        <v>#REF!</v>
      </c>
      <c r="Y78" s="117" t="e">
        <f t="shared" ref="Y78:Y109" si="3">IF(EXACT(W78,X78),"OK","")</f>
        <v>#REF!</v>
      </c>
      <c r="Z78" s="117"/>
      <c r="AC78" s="87"/>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89"/>
    </row>
    <row r="79" spans="1:54" s="116" customFormat="1" x14ac:dyDescent="0.15">
      <c r="A79" s="289"/>
      <c r="B79" s="126">
        <v>366</v>
      </c>
      <c r="C79" s="127" t="str">
        <f>IF(D79="","",VLOOKUP(D79,団体登録内容!$A$1:$Y$1000,3,FALSE))</f>
        <v/>
      </c>
      <c r="D79" s="127" t="str">
        <f>IF(E79="","",VLOOKUP(E79,構成員入金済み!$A$1:$Y$1000,7,FALSE))</f>
        <v/>
      </c>
      <c r="E79" s="122"/>
      <c r="F79" s="93"/>
      <c r="G79" s="92"/>
      <c r="H79" s="128" t="str">
        <f>IF(E79="","",VLOOKUP(E79,構成員入金済み!$A$1:$Y$1000,3,FALSE))</f>
        <v/>
      </c>
      <c r="I79" s="123"/>
      <c r="J79" s="128" t="str">
        <f>IF(E79="","",VLOOKUP(E79,構成員入金済み!$A$1:$Y$1000,4,FALSE))</f>
        <v/>
      </c>
      <c r="K79" s="125"/>
      <c r="L79" s="128" t="str">
        <f>IF(E79="","",VLOOKUP(E79,構成員入金済み!$A$1:$Y$1000,18,FALSE))</f>
        <v/>
      </c>
      <c r="M79" s="123" t="s">
        <v>3397</v>
      </c>
      <c r="N79" s="130" t="s">
        <v>3397</v>
      </c>
      <c r="O79" s="317"/>
      <c r="P79" s="317"/>
      <c r="R79" s="91" t="e">
        <f>IF(ISNA(VLOOKUP(E79,#REF!,10,FALSE)),"",VLOOKUP(E79,#REF!,6,FALSE))</f>
        <v>#REF!</v>
      </c>
      <c r="S79" s="90" t="e">
        <f>IF(ISNA(VLOOKUP(E79,#REF!,16,FALSE)),"",VLOOKUP(E79,#REF!,16,FALSE))</f>
        <v>#REF!</v>
      </c>
      <c r="T79" s="89" t="e">
        <f>IF(ISNA(VLOOKUP(E79,#REF!,5,FALSE)),"",VLOOKUP(E79,#REF!,5,FALSE))</f>
        <v>#REF!</v>
      </c>
      <c r="W79" s="88">
        <f>[3]構成員入金済み!$E$10</f>
        <v>40542</v>
      </c>
      <c r="X79" s="88" t="e">
        <f>IF(ISNA(VLOOKUP(E79,#REF!,7,FALSE)),"",VLOOKUP(E79,#REF!,7,FALSE))</f>
        <v>#REF!</v>
      </c>
      <c r="Y79" s="117" t="e">
        <f t="shared" si="3"/>
        <v>#REF!</v>
      </c>
      <c r="Z79" s="117"/>
      <c r="AC79" s="87"/>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row>
    <row r="80" spans="1:54" s="116" customFormat="1" x14ac:dyDescent="0.15">
      <c r="A80" s="289"/>
      <c r="B80" s="126">
        <v>367</v>
      </c>
      <c r="C80" s="127" t="str">
        <f>IF(D80="","",VLOOKUP(D80,団体登録内容!$A$1:$Y$1000,3,FALSE))</f>
        <v/>
      </c>
      <c r="D80" s="127" t="str">
        <f>IF(E80="","",VLOOKUP(E80,構成員入金済み!$A$1:$Y$1000,7,FALSE))</f>
        <v/>
      </c>
      <c r="E80" s="122"/>
      <c r="F80" s="93"/>
      <c r="G80" s="92"/>
      <c r="H80" s="128" t="str">
        <f>IF(E80="","",VLOOKUP(E80,構成員入金済み!$A$1:$Y$1000,3,FALSE))</f>
        <v/>
      </c>
      <c r="I80" s="123"/>
      <c r="J80" s="128" t="str">
        <f>IF(E80="","",VLOOKUP(E80,構成員入金済み!$A$1:$Y$1000,4,FALSE))</f>
        <v/>
      </c>
      <c r="K80" s="125"/>
      <c r="L80" s="128" t="str">
        <f>IF(E80="","",VLOOKUP(E80,構成員入金済み!$A$1:$Y$1000,18,FALSE))</f>
        <v/>
      </c>
      <c r="M80" s="123" t="s">
        <v>3397</v>
      </c>
      <c r="N80" s="130" t="s">
        <v>3397</v>
      </c>
      <c r="O80" s="317"/>
      <c r="P80" s="317"/>
      <c r="R80" s="91" t="e">
        <f>IF(ISNA(VLOOKUP(E80,#REF!,10,FALSE)),"",VLOOKUP(E80,#REF!,6,FALSE))</f>
        <v>#REF!</v>
      </c>
      <c r="S80" s="90" t="e">
        <f>IF(ISNA(VLOOKUP(E80,#REF!,16,FALSE)),"",VLOOKUP(E80,#REF!,16,FALSE))</f>
        <v>#REF!</v>
      </c>
      <c r="T80" s="89" t="e">
        <f>IF(ISNA(VLOOKUP(E80,#REF!,5,FALSE)),"",VLOOKUP(E80,#REF!,5,FALSE))</f>
        <v>#REF!</v>
      </c>
      <c r="W80" s="88">
        <f>[3]構成員入金済み!$E$10</f>
        <v>40542</v>
      </c>
      <c r="X80" s="88" t="e">
        <f>IF(ISNA(VLOOKUP(E80,#REF!,7,FALSE)),"",VLOOKUP(E80,#REF!,7,FALSE))</f>
        <v>#REF!</v>
      </c>
      <c r="Y80" s="117" t="e">
        <f t="shared" si="3"/>
        <v>#REF!</v>
      </c>
      <c r="Z80" s="117"/>
      <c r="AC80" s="87"/>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row>
    <row r="81" spans="1:54" s="116" customFormat="1" x14ac:dyDescent="0.15">
      <c r="A81" s="289"/>
      <c r="B81" s="126">
        <v>368</v>
      </c>
      <c r="C81" s="127" t="str">
        <f>IF(D81="","",VLOOKUP(D81,団体登録内容!$A$1:$Y$1000,3,FALSE))</f>
        <v/>
      </c>
      <c r="D81" s="127" t="str">
        <f>IF(E81="","",VLOOKUP(E81,構成員入金済み!$A$1:$Y$1000,7,FALSE))</f>
        <v/>
      </c>
      <c r="E81" s="122"/>
      <c r="F81" s="93"/>
      <c r="G81" s="92"/>
      <c r="H81" s="128" t="str">
        <f>IF(E81="","",VLOOKUP(E81,構成員入金済み!$A$1:$Y$1000,3,FALSE))</f>
        <v/>
      </c>
      <c r="I81" s="123"/>
      <c r="J81" s="128" t="str">
        <f>IF(E81="","",VLOOKUP(E81,構成員入金済み!$A$1:$Y$1000,4,FALSE))</f>
        <v/>
      </c>
      <c r="K81" s="125"/>
      <c r="L81" s="128" t="str">
        <f>IF(E81="","",VLOOKUP(E81,構成員入金済み!$A$1:$Y$1000,18,FALSE))</f>
        <v/>
      </c>
      <c r="M81" s="123" t="s">
        <v>3397</v>
      </c>
      <c r="N81" s="130" t="s">
        <v>3397</v>
      </c>
      <c r="O81" s="317"/>
      <c r="P81" s="317"/>
      <c r="R81" s="91" t="e">
        <f>IF(ISNA(VLOOKUP(E81,#REF!,10,FALSE)),"",VLOOKUP(E81,#REF!,6,FALSE))</f>
        <v>#REF!</v>
      </c>
      <c r="S81" s="90" t="e">
        <f>IF(ISNA(VLOOKUP(E81,#REF!,16,FALSE)),"",VLOOKUP(E81,#REF!,16,FALSE))</f>
        <v>#REF!</v>
      </c>
      <c r="T81" s="89" t="e">
        <f>IF(ISNA(VLOOKUP(E81,#REF!,5,FALSE)),"",VLOOKUP(E81,#REF!,5,FALSE))</f>
        <v>#REF!</v>
      </c>
      <c r="W81" s="88">
        <f>[3]構成員入金済み!$E$10</f>
        <v>40542</v>
      </c>
      <c r="X81" s="88" t="e">
        <f>IF(ISNA(VLOOKUP(E81,#REF!,7,FALSE)),"",VLOOKUP(E81,#REF!,7,FALSE))</f>
        <v>#REF!</v>
      </c>
      <c r="Y81" s="117" t="e">
        <f t="shared" si="3"/>
        <v>#REF!</v>
      </c>
      <c r="Z81" s="117"/>
      <c r="AC81" s="87"/>
      <c r="AD81" s="289"/>
      <c r="AE81" s="289"/>
      <c r="AF81" s="289"/>
      <c r="AG81" s="289"/>
      <c r="AH81" s="289"/>
      <c r="AI81" s="289"/>
      <c r="AJ81" s="289"/>
      <c r="AK81" s="289"/>
      <c r="AL81" s="289"/>
      <c r="AM81" s="289"/>
      <c r="AN81" s="289"/>
      <c r="AO81" s="289"/>
      <c r="AP81" s="289"/>
      <c r="AQ81" s="289"/>
      <c r="AR81" s="289"/>
      <c r="AS81" s="289"/>
      <c r="AT81" s="289"/>
      <c r="AU81" s="289"/>
      <c r="AV81" s="289"/>
      <c r="AW81" s="289"/>
      <c r="AX81" s="289"/>
      <c r="AY81" s="289"/>
      <c r="AZ81" s="289"/>
      <c r="BA81" s="289"/>
      <c r="BB81" s="289"/>
    </row>
    <row r="82" spans="1:54" s="116" customFormat="1" x14ac:dyDescent="0.15">
      <c r="A82" s="289"/>
      <c r="B82" s="126">
        <v>369</v>
      </c>
      <c r="C82" s="127" t="str">
        <f>IF(D82="","",VLOOKUP(D82,団体登録内容!$A$1:$Y$1000,3,FALSE))</f>
        <v/>
      </c>
      <c r="D82" s="127" t="str">
        <f>IF(E82="","",VLOOKUP(E82,構成員入金済み!$A$1:$Y$1000,7,FALSE))</f>
        <v/>
      </c>
      <c r="E82" s="122"/>
      <c r="F82" s="93"/>
      <c r="G82" s="92"/>
      <c r="H82" s="128" t="str">
        <f>IF(E82="","",VLOOKUP(E82,構成員入金済み!$A$1:$Y$1000,3,FALSE))</f>
        <v/>
      </c>
      <c r="I82" s="123"/>
      <c r="J82" s="128" t="str">
        <f>IF(E82="","",VLOOKUP(E82,構成員入金済み!$A$1:$Y$1000,4,FALSE))</f>
        <v/>
      </c>
      <c r="K82" s="125"/>
      <c r="L82" s="128" t="str">
        <f>IF(E82="","",VLOOKUP(E82,構成員入金済み!$A$1:$Y$1000,18,FALSE))</f>
        <v/>
      </c>
      <c r="M82" s="123" t="s">
        <v>3397</v>
      </c>
      <c r="N82" s="130" t="s">
        <v>3397</v>
      </c>
      <c r="O82" s="317"/>
      <c r="P82" s="317"/>
      <c r="R82" s="91" t="e">
        <f>IF(ISNA(VLOOKUP(E82,#REF!,10,FALSE)),"",VLOOKUP(E82,#REF!,6,FALSE))</f>
        <v>#REF!</v>
      </c>
      <c r="S82" s="90" t="e">
        <f>IF(ISNA(VLOOKUP(E82,#REF!,16,FALSE)),"",VLOOKUP(E82,#REF!,16,FALSE))</f>
        <v>#REF!</v>
      </c>
      <c r="T82" s="89" t="e">
        <f>IF(ISNA(VLOOKUP(E82,#REF!,5,FALSE)),"",VLOOKUP(E82,#REF!,5,FALSE))</f>
        <v>#REF!</v>
      </c>
      <c r="W82" s="88">
        <f>[3]構成員入金済み!$E$10</f>
        <v>40542</v>
      </c>
      <c r="X82" s="88" t="e">
        <f>IF(ISNA(VLOOKUP(E82,#REF!,7,FALSE)),"",VLOOKUP(E82,#REF!,7,FALSE))</f>
        <v>#REF!</v>
      </c>
      <c r="Y82" s="117" t="e">
        <f t="shared" si="3"/>
        <v>#REF!</v>
      </c>
      <c r="Z82" s="117"/>
      <c r="AC82" s="87"/>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row>
    <row r="83" spans="1:54" s="116" customFormat="1" x14ac:dyDescent="0.15">
      <c r="A83" s="289"/>
      <c r="B83" s="126">
        <v>370</v>
      </c>
      <c r="C83" s="127" t="str">
        <f>IF(D83="","",VLOOKUP(D83,団体登録内容!$A$1:$Y$1000,3,FALSE))</f>
        <v/>
      </c>
      <c r="D83" s="127" t="str">
        <f>IF(E83="","",VLOOKUP(E83,構成員入金済み!$A$1:$Y$1000,7,FALSE))</f>
        <v/>
      </c>
      <c r="E83" s="122"/>
      <c r="F83" s="93"/>
      <c r="G83" s="92"/>
      <c r="H83" s="128" t="str">
        <f>IF(E83="","",VLOOKUP(E83,構成員入金済み!$A$1:$Y$1000,3,FALSE))</f>
        <v/>
      </c>
      <c r="I83" s="123"/>
      <c r="J83" s="128" t="str">
        <f>IF(E83="","",VLOOKUP(E83,構成員入金済み!$A$1:$Y$1000,4,FALSE))</f>
        <v/>
      </c>
      <c r="K83" s="125"/>
      <c r="L83" s="128" t="str">
        <f>IF(E83="","",VLOOKUP(E83,構成員入金済み!$A$1:$Y$1000,18,FALSE))</f>
        <v/>
      </c>
      <c r="M83" s="123" t="s">
        <v>3397</v>
      </c>
      <c r="N83" s="130" t="s">
        <v>3397</v>
      </c>
      <c r="O83" s="317"/>
      <c r="P83" s="317"/>
      <c r="R83" s="91" t="e">
        <f>IF(ISNA(VLOOKUP(E83,#REF!,10,FALSE)),"",VLOOKUP(E83,#REF!,6,FALSE))</f>
        <v>#REF!</v>
      </c>
      <c r="S83" s="90" t="e">
        <f>IF(ISNA(VLOOKUP(E83,#REF!,16,FALSE)),"",VLOOKUP(E83,#REF!,16,FALSE))</f>
        <v>#REF!</v>
      </c>
      <c r="T83" s="89" t="e">
        <f>IF(ISNA(VLOOKUP(E83,#REF!,5,FALSE)),"",VLOOKUP(E83,#REF!,5,FALSE))</f>
        <v>#REF!</v>
      </c>
      <c r="W83" s="88">
        <f>[3]構成員入金済み!$E$10</f>
        <v>40542</v>
      </c>
      <c r="X83" s="88" t="e">
        <f>IF(ISNA(VLOOKUP(E83,#REF!,7,FALSE)),"",VLOOKUP(E83,#REF!,7,FALSE))</f>
        <v>#REF!</v>
      </c>
      <c r="Y83" s="117" t="e">
        <f t="shared" si="3"/>
        <v>#REF!</v>
      </c>
      <c r="Z83" s="117"/>
      <c r="AC83" s="87"/>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row>
    <row r="84" spans="1:54" s="116" customFormat="1" x14ac:dyDescent="0.15">
      <c r="A84" s="289"/>
      <c r="B84" s="126">
        <v>371</v>
      </c>
      <c r="C84" s="127" t="str">
        <f>IF(D84="","",VLOOKUP(D84,団体登録内容!$A$1:$Y$1000,3,FALSE))</f>
        <v/>
      </c>
      <c r="D84" s="127" t="str">
        <f>IF(E84="","",VLOOKUP(E84,構成員入金済み!$A$1:$Y$1000,7,FALSE))</f>
        <v/>
      </c>
      <c r="E84" s="122"/>
      <c r="F84" s="93"/>
      <c r="G84" s="92"/>
      <c r="H84" s="128" t="str">
        <f>IF(E84="","",VLOOKUP(E84,構成員入金済み!$A$1:$Y$1000,3,FALSE))</f>
        <v/>
      </c>
      <c r="I84" s="123"/>
      <c r="J84" s="128" t="str">
        <f>IF(E84="","",VLOOKUP(E84,構成員入金済み!$A$1:$Y$1000,4,FALSE))</f>
        <v/>
      </c>
      <c r="K84" s="125"/>
      <c r="L84" s="128" t="str">
        <f>IF(E84="","",VLOOKUP(E84,構成員入金済み!$A$1:$Y$1000,18,FALSE))</f>
        <v/>
      </c>
      <c r="M84" s="123" t="s">
        <v>3397</v>
      </c>
      <c r="N84" s="130" t="s">
        <v>3397</v>
      </c>
      <c r="O84" s="317"/>
      <c r="P84" s="317"/>
      <c r="R84" s="91" t="e">
        <f>IF(ISNA(VLOOKUP(E84,#REF!,10,FALSE)),"",VLOOKUP(E84,#REF!,6,FALSE))</f>
        <v>#REF!</v>
      </c>
      <c r="S84" s="90" t="e">
        <f>IF(ISNA(VLOOKUP(E84,#REF!,16,FALSE)),"",VLOOKUP(E84,#REF!,16,FALSE))</f>
        <v>#REF!</v>
      </c>
      <c r="T84" s="89" t="e">
        <f>IF(ISNA(VLOOKUP(E84,#REF!,5,FALSE)),"",VLOOKUP(E84,#REF!,5,FALSE))</f>
        <v>#REF!</v>
      </c>
      <c r="W84" s="88">
        <f>[3]構成員入金済み!$E$10</f>
        <v>40542</v>
      </c>
      <c r="X84" s="88" t="e">
        <f>IF(ISNA(VLOOKUP(E84,#REF!,7,FALSE)),"",VLOOKUP(E84,#REF!,7,FALSE))</f>
        <v>#REF!</v>
      </c>
      <c r="Y84" s="117" t="e">
        <f t="shared" si="3"/>
        <v>#REF!</v>
      </c>
      <c r="Z84" s="117"/>
      <c r="AC84" s="87"/>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row>
    <row r="85" spans="1:54" s="116" customFormat="1" x14ac:dyDescent="0.15">
      <c r="A85" s="289"/>
      <c r="B85" s="126">
        <v>372</v>
      </c>
      <c r="C85" s="127" t="str">
        <f>IF(D85="","",VLOOKUP(D85,団体登録内容!$A$1:$Y$1000,3,FALSE))</f>
        <v/>
      </c>
      <c r="D85" s="127" t="str">
        <f>IF(E85="","",VLOOKUP(E85,構成員入金済み!$A$1:$Y$1000,7,FALSE))</f>
        <v/>
      </c>
      <c r="E85" s="122"/>
      <c r="F85" s="93"/>
      <c r="G85" s="92"/>
      <c r="H85" s="128" t="str">
        <f>IF(E85="","",VLOOKUP(E85,構成員入金済み!$A$1:$Y$1000,3,FALSE))</f>
        <v/>
      </c>
      <c r="I85" s="123"/>
      <c r="J85" s="128" t="str">
        <f>IF(E85="","",VLOOKUP(E85,構成員入金済み!$A$1:$Y$1000,4,FALSE))</f>
        <v/>
      </c>
      <c r="K85" s="125"/>
      <c r="L85" s="128" t="str">
        <f>IF(E85="","",VLOOKUP(E85,構成員入金済み!$A$1:$Y$1000,18,FALSE))</f>
        <v/>
      </c>
      <c r="M85" s="123" t="s">
        <v>3397</v>
      </c>
      <c r="N85" s="130" t="s">
        <v>3397</v>
      </c>
      <c r="O85" s="317"/>
      <c r="P85" s="317"/>
      <c r="R85" s="91" t="e">
        <f>IF(ISNA(VLOOKUP(E85,#REF!,10,FALSE)),"",VLOOKUP(E85,#REF!,6,FALSE))</f>
        <v>#REF!</v>
      </c>
      <c r="S85" s="90" t="e">
        <f>IF(ISNA(VLOOKUP(E85,#REF!,16,FALSE)),"",VLOOKUP(E85,#REF!,16,FALSE))</f>
        <v>#REF!</v>
      </c>
      <c r="T85" s="89" t="e">
        <f>IF(ISNA(VLOOKUP(E85,#REF!,5,FALSE)),"",VLOOKUP(E85,#REF!,5,FALSE))</f>
        <v>#REF!</v>
      </c>
      <c r="W85" s="88">
        <f>[3]構成員入金済み!$E$10</f>
        <v>40542</v>
      </c>
      <c r="X85" s="88" t="e">
        <f>IF(ISNA(VLOOKUP(E85,#REF!,7,FALSE)),"",VLOOKUP(E85,#REF!,7,FALSE))</f>
        <v>#REF!</v>
      </c>
      <c r="Y85" s="117" t="e">
        <f t="shared" si="3"/>
        <v>#REF!</v>
      </c>
      <c r="Z85" s="117"/>
      <c r="AC85" s="87"/>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row>
    <row r="86" spans="1:54" s="116" customFormat="1" x14ac:dyDescent="0.15">
      <c r="A86" s="289"/>
      <c r="B86" s="126">
        <v>373</v>
      </c>
      <c r="C86" s="127" t="str">
        <f>IF(D86="","",VLOOKUP(D86,団体登録内容!$A$1:$Y$1000,3,FALSE))</f>
        <v/>
      </c>
      <c r="D86" s="127" t="str">
        <f>IF(E86="","",VLOOKUP(E86,構成員入金済み!$A$1:$Y$1000,7,FALSE))</f>
        <v/>
      </c>
      <c r="E86" s="122"/>
      <c r="F86" s="93"/>
      <c r="G86" s="92"/>
      <c r="H86" s="128" t="str">
        <f>IF(E86="","",VLOOKUP(E86,構成員入金済み!$A$1:$Y$1000,3,FALSE))</f>
        <v/>
      </c>
      <c r="I86" s="123"/>
      <c r="J86" s="128" t="str">
        <f>IF(E86="","",VLOOKUP(E86,構成員入金済み!$A$1:$Y$1000,4,FALSE))</f>
        <v/>
      </c>
      <c r="K86" s="125"/>
      <c r="L86" s="128" t="str">
        <f>IF(E86="","",VLOOKUP(E86,構成員入金済み!$A$1:$Y$1000,18,FALSE))</f>
        <v/>
      </c>
      <c r="M86" s="123" t="s">
        <v>3397</v>
      </c>
      <c r="N86" s="130" t="s">
        <v>3397</v>
      </c>
      <c r="O86" s="317"/>
      <c r="P86" s="317"/>
      <c r="R86" s="91" t="e">
        <f>IF(ISNA(VLOOKUP(E86,#REF!,10,FALSE)),"",VLOOKUP(E86,#REF!,6,FALSE))</f>
        <v>#REF!</v>
      </c>
      <c r="S86" s="90" t="e">
        <f>IF(ISNA(VLOOKUP(E86,#REF!,16,FALSE)),"",VLOOKUP(E86,#REF!,16,FALSE))</f>
        <v>#REF!</v>
      </c>
      <c r="T86" s="89" t="e">
        <f>IF(ISNA(VLOOKUP(E86,#REF!,5,FALSE)),"",VLOOKUP(E86,#REF!,5,FALSE))</f>
        <v>#REF!</v>
      </c>
      <c r="W86" s="88">
        <f>[3]構成員入金済み!$E$10</f>
        <v>40542</v>
      </c>
      <c r="X86" s="88" t="e">
        <f>IF(ISNA(VLOOKUP(E86,#REF!,7,FALSE)),"",VLOOKUP(E86,#REF!,7,FALSE))</f>
        <v>#REF!</v>
      </c>
      <c r="Y86" s="117" t="e">
        <f t="shared" si="3"/>
        <v>#REF!</v>
      </c>
      <c r="Z86" s="117"/>
      <c r="AC86" s="87"/>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row>
    <row r="87" spans="1:54" s="116" customFormat="1" x14ac:dyDescent="0.15">
      <c r="A87" s="289"/>
      <c r="B87" s="126">
        <v>374</v>
      </c>
      <c r="C87" s="127" t="str">
        <f>IF(D87="","",VLOOKUP(D87,団体登録内容!$A$1:$Y$1000,3,FALSE))</f>
        <v/>
      </c>
      <c r="D87" s="127" t="str">
        <f>IF(E87="","",VLOOKUP(E87,構成員入金済み!$A$1:$Y$1000,7,FALSE))</f>
        <v/>
      </c>
      <c r="E87" s="122"/>
      <c r="F87" s="93"/>
      <c r="G87" s="92"/>
      <c r="H87" s="128" t="str">
        <f>IF(E87="","",VLOOKUP(E87,構成員入金済み!$A$1:$Y$1000,3,FALSE))</f>
        <v/>
      </c>
      <c r="I87" s="123"/>
      <c r="J87" s="128" t="str">
        <f>IF(E87="","",VLOOKUP(E87,構成員入金済み!$A$1:$Y$1000,4,FALSE))</f>
        <v/>
      </c>
      <c r="K87" s="125"/>
      <c r="L87" s="128" t="str">
        <f>IF(E87="","",VLOOKUP(E87,構成員入金済み!$A$1:$Y$1000,18,FALSE))</f>
        <v/>
      </c>
      <c r="M87" s="123" t="s">
        <v>3397</v>
      </c>
      <c r="N87" s="130" t="s">
        <v>3397</v>
      </c>
      <c r="O87" s="317"/>
      <c r="P87" s="317"/>
      <c r="R87" s="91" t="e">
        <f>IF(ISNA(VLOOKUP(E87,#REF!,10,FALSE)),"",VLOOKUP(E87,#REF!,6,FALSE))</f>
        <v>#REF!</v>
      </c>
      <c r="S87" s="90" t="e">
        <f>IF(ISNA(VLOOKUP(E87,#REF!,16,FALSE)),"",VLOOKUP(E87,#REF!,16,FALSE))</f>
        <v>#REF!</v>
      </c>
      <c r="T87" s="89" t="e">
        <f>IF(ISNA(VLOOKUP(E87,#REF!,5,FALSE)),"",VLOOKUP(E87,#REF!,5,FALSE))</f>
        <v>#REF!</v>
      </c>
      <c r="W87" s="88">
        <f>[3]構成員入金済み!$E$10</f>
        <v>40542</v>
      </c>
      <c r="X87" s="88" t="e">
        <f>IF(ISNA(VLOOKUP(E87,#REF!,7,FALSE)),"",VLOOKUP(E87,#REF!,7,FALSE))</f>
        <v>#REF!</v>
      </c>
      <c r="Y87" s="117" t="e">
        <f t="shared" si="3"/>
        <v>#REF!</v>
      </c>
      <c r="Z87" s="117"/>
      <c r="AC87" s="87"/>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row>
    <row r="88" spans="1:54" s="116" customFormat="1" x14ac:dyDescent="0.15">
      <c r="A88" s="289"/>
      <c r="B88" s="126">
        <v>375</v>
      </c>
      <c r="C88" s="127" t="str">
        <f>IF(D88="","",VLOOKUP(D88,団体登録内容!$A$1:$Y$1000,3,FALSE))</f>
        <v/>
      </c>
      <c r="D88" s="127" t="str">
        <f>IF(E88="","",VLOOKUP(E88,構成員入金済み!$A$1:$Y$1000,7,FALSE))</f>
        <v/>
      </c>
      <c r="E88" s="122"/>
      <c r="F88" s="93"/>
      <c r="G88" s="92"/>
      <c r="H88" s="128" t="str">
        <f>IF(E88="","",VLOOKUP(E88,構成員入金済み!$A$1:$Y$1000,3,FALSE))</f>
        <v/>
      </c>
      <c r="I88" s="123"/>
      <c r="J88" s="128" t="str">
        <f>IF(E88="","",VLOOKUP(E88,構成員入金済み!$A$1:$Y$1000,4,FALSE))</f>
        <v/>
      </c>
      <c r="K88" s="125"/>
      <c r="L88" s="128" t="str">
        <f>IF(E88="","",VLOOKUP(E88,構成員入金済み!$A$1:$Y$1000,18,FALSE))</f>
        <v/>
      </c>
      <c r="M88" s="123" t="s">
        <v>3397</v>
      </c>
      <c r="N88" s="130" t="s">
        <v>3397</v>
      </c>
      <c r="O88" s="317"/>
      <c r="P88" s="317"/>
      <c r="R88" s="91" t="e">
        <f>IF(ISNA(VLOOKUP(E88,#REF!,10,FALSE)),"",VLOOKUP(E88,#REF!,6,FALSE))</f>
        <v>#REF!</v>
      </c>
      <c r="S88" s="90" t="e">
        <f>IF(ISNA(VLOOKUP(E88,#REF!,16,FALSE)),"",VLOOKUP(E88,#REF!,16,FALSE))</f>
        <v>#REF!</v>
      </c>
      <c r="T88" s="89" t="e">
        <f>IF(ISNA(VLOOKUP(E88,#REF!,5,FALSE)),"",VLOOKUP(E88,#REF!,5,FALSE))</f>
        <v>#REF!</v>
      </c>
      <c r="W88" s="88">
        <f>[3]構成員入金済み!$E$10</f>
        <v>40542</v>
      </c>
      <c r="X88" s="88" t="e">
        <f>IF(ISNA(VLOOKUP(E88,#REF!,7,FALSE)),"",VLOOKUP(E88,#REF!,7,FALSE))</f>
        <v>#REF!</v>
      </c>
      <c r="Y88" s="117" t="e">
        <f t="shared" si="3"/>
        <v>#REF!</v>
      </c>
      <c r="Z88" s="117"/>
      <c r="AC88" s="87"/>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row>
    <row r="89" spans="1:54" s="116" customFormat="1" x14ac:dyDescent="0.15">
      <c r="A89" s="289"/>
      <c r="B89" s="126">
        <v>376</v>
      </c>
      <c r="C89" s="127" t="str">
        <f>IF(D89="","",VLOOKUP(D89,団体登録内容!$A$1:$Y$1000,3,FALSE))</f>
        <v/>
      </c>
      <c r="D89" s="127" t="str">
        <f>IF(E89="","",VLOOKUP(E89,構成員入金済み!$A$1:$Y$1000,7,FALSE))</f>
        <v/>
      </c>
      <c r="E89" s="122"/>
      <c r="F89" s="93"/>
      <c r="G89" s="92"/>
      <c r="H89" s="128" t="str">
        <f>IF(E89="","",VLOOKUP(E89,構成員入金済み!$A$1:$Y$1000,3,FALSE))</f>
        <v/>
      </c>
      <c r="I89" s="123"/>
      <c r="J89" s="128" t="str">
        <f>IF(E89="","",VLOOKUP(E89,構成員入金済み!$A$1:$Y$1000,4,FALSE))</f>
        <v/>
      </c>
      <c r="K89" s="125"/>
      <c r="L89" s="128" t="str">
        <f>IF(E89="","",VLOOKUP(E89,構成員入金済み!$A$1:$Y$1000,18,FALSE))</f>
        <v/>
      </c>
      <c r="M89" s="123" t="s">
        <v>3397</v>
      </c>
      <c r="N89" s="130" t="s">
        <v>3397</v>
      </c>
      <c r="O89" s="317"/>
      <c r="P89" s="317"/>
      <c r="R89" s="91" t="e">
        <f>IF(ISNA(VLOOKUP(E89,#REF!,10,FALSE)),"",VLOOKUP(E89,#REF!,6,FALSE))</f>
        <v>#REF!</v>
      </c>
      <c r="S89" s="90" t="e">
        <f>IF(ISNA(VLOOKUP(E89,#REF!,16,FALSE)),"",VLOOKUP(E89,#REF!,16,FALSE))</f>
        <v>#REF!</v>
      </c>
      <c r="T89" s="89" t="e">
        <f>IF(ISNA(VLOOKUP(E89,#REF!,5,FALSE)),"",VLOOKUP(E89,#REF!,5,FALSE))</f>
        <v>#REF!</v>
      </c>
      <c r="W89" s="88">
        <f>[3]構成員入金済み!$E$10</f>
        <v>40542</v>
      </c>
      <c r="X89" s="88" t="e">
        <f>IF(ISNA(VLOOKUP(E89,#REF!,7,FALSE)),"",VLOOKUP(E89,#REF!,7,FALSE))</f>
        <v>#REF!</v>
      </c>
      <c r="Y89" s="117" t="e">
        <f t="shared" si="3"/>
        <v>#REF!</v>
      </c>
      <c r="Z89" s="117"/>
      <c r="AC89" s="87"/>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row>
    <row r="90" spans="1:54" s="116" customFormat="1" x14ac:dyDescent="0.15">
      <c r="A90" s="289"/>
      <c r="B90" s="126">
        <v>377</v>
      </c>
      <c r="C90" s="127" t="str">
        <f>IF(D90="","",VLOOKUP(D90,団体登録内容!$A$1:$Y$1000,3,FALSE))</f>
        <v/>
      </c>
      <c r="D90" s="127" t="str">
        <f>IF(E90="","",VLOOKUP(E90,構成員入金済み!$A$1:$Y$1000,7,FALSE))</f>
        <v/>
      </c>
      <c r="E90" s="122"/>
      <c r="F90" s="93"/>
      <c r="G90" s="92"/>
      <c r="H90" s="128" t="str">
        <f>IF(E90="","",VLOOKUP(E90,構成員入金済み!$A$1:$Y$1000,3,FALSE))</f>
        <v/>
      </c>
      <c r="I90" s="123"/>
      <c r="J90" s="128" t="str">
        <f>IF(E90="","",VLOOKUP(E90,構成員入金済み!$A$1:$Y$1000,4,FALSE))</f>
        <v/>
      </c>
      <c r="K90" s="125"/>
      <c r="L90" s="128" t="str">
        <f>IF(E90="","",VLOOKUP(E90,構成員入金済み!$A$1:$Y$1000,18,FALSE))</f>
        <v/>
      </c>
      <c r="M90" s="123" t="s">
        <v>3397</v>
      </c>
      <c r="N90" s="130" t="s">
        <v>3397</v>
      </c>
      <c r="O90" s="317"/>
      <c r="P90" s="317"/>
      <c r="R90" s="91" t="e">
        <f>IF(ISNA(VLOOKUP(E90,#REF!,10,FALSE)),"",VLOOKUP(E90,#REF!,6,FALSE))</f>
        <v>#REF!</v>
      </c>
      <c r="S90" s="90" t="e">
        <f>IF(ISNA(VLOOKUP(E90,#REF!,16,FALSE)),"",VLOOKUP(E90,#REF!,16,FALSE))</f>
        <v>#REF!</v>
      </c>
      <c r="T90" s="89" t="e">
        <f>IF(ISNA(VLOOKUP(E90,#REF!,5,FALSE)),"",VLOOKUP(E90,#REF!,5,FALSE))</f>
        <v>#REF!</v>
      </c>
      <c r="W90" s="88">
        <f>[3]構成員入金済み!$E$10</f>
        <v>40542</v>
      </c>
      <c r="X90" s="88" t="e">
        <f>IF(ISNA(VLOOKUP(E90,#REF!,7,FALSE)),"",VLOOKUP(E90,#REF!,7,FALSE))</f>
        <v>#REF!</v>
      </c>
      <c r="Y90" s="117" t="e">
        <f t="shared" si="3"/>
        <v>#REF!</v>
      </c>
      <c r="Z90" s="117"/>
      <c r="AC90" s="87"/>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row>
    <row r="91" spans="1:54" s="116" customFormat="1" x14ac:dyDescent="0.15">
      <c r="A91" s="289"/>
      <c r="B91" s="126">
        <v>378</v>
      </c>
      <c r="C91" s="127" t="str">
        <f>IF(D91="","",VLOOKUP(D91,団体登録内容!$A$1:$Y$1000,3,FALSE))</f>
        <v/>
      </c>
      <c r="D91" s="127" t="str">
        <f>IF(E91="","",VLOOKUP(E91,構成員入金済み!$A$1:$Y$1000,7,FALSE))</f>
        <v/>
      </c>
      <c r="E91" s="122"/>
      <c r="F91" s="93"/>
      <c r="G91" s="92"/>
      <c r="H91" s="128" t="str">
        <f>IF(E91="","",VLOOKUP(E91,構成員入金済み!$A$1:$Y$1000,3,FALSE))</f>
        <v/>
      </c>
      <c r="I91" s="123"/>
      <c r="J91" s="128" t="str">
        <f>IF(E91="","",VLOOKUP(E91,構成員入金済み!$A$1:$Y$1000,4,FALSE))</f>
        <v/>
      </c>
      <c r="K91" s="125"/>
      <c r="L91" s="128" t="str">
        <f>IF(E91="","",VLOOKUP(E91,構成員入金済み!$A$1:$Y$1000,18,FALSE))</f>
        <v/>
      </c>
      <c r="M91" s="123" t="s">
        <v>3397</v>
      </c>
      <c r="N91" s="130" t="s">
        <v>3397</v>
      </c>
      <c r="O91" s="317"/>
      <c r="P91" s="317"/>
      <c r="R91" s="91" t="e">
        <f>IF(ISNA(VLOOKUP(E91,#REF!,10,FALSE)),"",VLOOKUP(E91,#REF!,6,FALSE))</f>
        <v>#REF!</v>
      </c>
      <c r="S91" s="90" t="e">
        <f>IF(ISNA(VLOOKUP(E91,#REF!,16,FALSE)),"",VLOOKUP(E91,#REF!,16,FALSE))</f>
        <v>#REF!</v>
      </c>
      <c r="T91" s="89" t="e">
        <f>IF(ISNA(VLOOKUP(E91,#REF!,5,FALSE)),"",VLOOKUP(E91,#REF!,5,FALSE))</f>
        <v>#REF!</v>
      </c>
      <c r="W91" s="88">
        <f>[3]構成員入金済み!$E$10</f>
        <v>40542</v>
      </c>
      <c r="X91" s="88" t="e">
        <f>IF(ISNA(VLOOKUP(E91,#REF!,7,FALSE)),"",VLOOKUP(E91,#REF!,7,FALSE))</f>
        <v>#REF!</v>
      </c>
      <c r="Y91" s="117" t="e">
        <f t="shared" si="3"/>
        <v>#REF!</v>
      </c>
      <c r="Z91" s="117"/>
      <c r="AC91" s="87"/>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row>
    <row r="92" spans="1:54" s="116" customFormat="1" x14ac:dyDescent="0.15">
      <c r="A92" s="289"/>
      <c r="B92" s="126">
        <v>379</v>
      </c>
      <c r="C92" s="127" t="str">
        <f>IF(D92="","",VLOOKUP(D92,団体登録内容!$A$1:$Y$1000,3,FALSE))</f>
        <v/>
      </c>
      <c r="D92" s="127" t="str">
        <f>IF(E92="","",VLOOKUP(E92,構成員入金済み!$A$1:$Y$1000,7,FALSE))</f>
        <v/>
      </c>
      <c r="E92" s="122"/>
      <c r="F92" s="93"/>
      <c r="G92" s="92"/>
      <c r="H92" s="128" t="str">
        <f>IF(E92="","",VLOOKUP(E92,構成員入金済み!$A$1:$Y$1000,3,FALSE))</f>
        <v/>
      </c>
      <c r="I92" s="123"/>
      <c r="J92" s="128" t="str">
        <f>IF(E92="","",VLOOKUP(E92,構成員入金済み!$A$1:$Y$1000,4,FALSE))</f>
        <v/>
      </c>
      <c r="K92" s="125"/>
      <c r="L92" s="128" t="str">
        <f>IF(E92="","",VLOOKUP(E92,構成員入金済み!$A$1:$Y$1000,18,FALSE))</f>
        <v/>
      </c>
      <c r="M92" s="123" t="s">
        <v>3397</v>
      </c>
      <c r="N92" s="130" t="s">
        <v>3397</v>
      </c>
      <c r="O92" s="317"/>
      <c r="P92" s="317"/>
      <c r="R92" s="91" t="e">
        <f>IF(ISNA(VLOOKUP(E92,#REF!,10,FALSE)),"",VLOOKUP(E92,#REF!,6,FALSE))</f>
        <v>#REF!</v>
      </c>
      <c r="S92" s="90" t="e">
        <f>IF(ISNA(VLOOKUP(E92,#REF!,16,FALSE)),"",VLOOKUP(E92,#REF!,16,FALSE))</f>
        <v>#REF!</v>
      </c>
      <c r="T92" s="89" t="e">
        <f>IF(ISNA(VLOOKUP(E92,#REF!,5,FALSE)),"",VLOOKUP(E92,#REF!,5,FALSE))</f>
        <v>#REF!</v>
      </c>
      <c r="W92" s="88">
        <f>[3]構成員入金済み!$E$10</f>
        <v>40542</v>
      </c>
      <c r="X92" s="88" t="e">
        <f>IF(ISNA(VLOOKUP(E92,#REF!,7,FALSE)),"",VLOOKUP(E92,#REF!,7,FALSE))</f>
        <v>#REF!</v>
      </c>
      <c r="Y92" s="117" t="e">
        <f t="shared" si="3"/>
        <v>#REF!</v>
      </c>
      <c r="Z92" s="117"/>
      <c r="AC92" s="87"/>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row>
    <row r="93" spans="1:54" s="116" customFormat="1" x14ac:dyDescent="0.15">
      <c r="A93" s="289"/>
      <c r="B93" s="126">
        <v>380</v>
      </c>
      <c r="C93" s="127" t="str">
        <f>IF(D93="","",VLOOKUP(D93,団体登録内容!$A$1:$Y$1000,3,FALSE))</f>
        <v/>
      </c>
      <c r="D93" s="127" t="str">
        <f>IF(E93="","",VLOOKUP(E93,構成員入金済み!$A$1:$Y$1000,7,FALSE))</f>
        <v/>
      </c>
      <c r="E93" s="122"/>
      <c r="F93" s="93"/>
      <c r="G93" s="92"/>
      <c r="H93" s="128" t="str">
        <f>IF(E93="","",VLOOKUP(E93,構成員入金済み!$A$1:$Y$1000,3,FALSE))</f>
        <v/>
      </c>
      <c r="I93" s="123"/>
      <c r="J93" s="128" t="str">
        <f>IF(E93="","",VLOOKUP(E93,構成員入金済み!$A$1:$Y$1000,4,FALSE))</f>
        <v/>
      </c>
      <c r="K93" s="125"/>
      <c r="L93" s="128" t="str">
        <f>IF(E93="","",VLOOKUP(E93,構成員入金済み!$A$1:$Y$1000,18,FALSE))</f>
        <v/>
      </c>
      <c r="M93" s="123" t="s">
        <v>3397</v>
      </c>
      <c r="N93" s="130" t="s">
        <v>3397</v>
      </c>
      <c r="O93" s="317"/>
      <c r="P93" s="317"/>
      <c r="R93" s="91" t="e">
        <f>IF(ISNA(VLOOKUP(E93,#REF!,10,FALSE)),"",VLOOKUP(E93,#REF!,6,FALSE))</f>
        <v>#REF!</v>
      </c>
      <c r="S93" s="90" t="e">
        <f>IF(ISNA(VLOOKUP(E93,#REF!,16,FALSE)),"",VLOOKUP(E93,#REF!,16,FALSE))</f>
        <v>#REF!</v>
      </c>
      <c r="T93" s="89" t="e">
        <f>IF(ISNA(VLOOKUP(E93,#REF!,5,FALSE)),"",VLOOKUP(E93,#REF!,5,FALSE))</f>
        <v>#REF!</v>
      </c>
      <c r="W93" s="88">
        <f>[3]構成員入金済み!$E$10</f>
        <v>40542</v>
      </c>
      <c r="X93" s="88" t="e">
        <f>IF(ISNA(VLOOKUP(E93,#REF!,7,FALSE)),"",VLOOKUP(E93,#REF!,7,FALSE))</f>
        <v>#REF!</v>
      </c>
      <c r="Y93" s="117" t="e">
        <f t="shared" si="3"/>
        <v>#REF!</v>
      </c>
      <c r="Z93" s="117"/>
      <c r="AC93" s="87"/>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row>
    <row r="94" spans="1:54" s="116" customFormat="1" x14ac:dyDescent="0.15">
      <c r="A94" s="289"/>
      <c r="B94" s="126">
        <v>381</v>
      </c>
      <c r="C94" s="127" t="str">
        <f>IF(D94="","",VLOOKUP(D94,団体登録内容!$A$1:$Y$1000,3,FALSE))</f>
        <v/>
      </c>
      <c r="D94" s="127" t="str">
        <f>IF(E94="","",VLOOKUP(E94,構成員入金済み!$A$1:$Y$1000,7,FALSE))</f>
        <v/>
      </c>
      <c r="E94" s="122"/>
      <c r="F94" s="93"/>
      <c r="G94" s="92"/>
      <c r="H94" s="128" t="str">
        <f>IF(E94="","",VLOOKUP(E94,構成員入金済み!$A$1:$Y$1000,3,FALSE))</f>
        <v/>
      </c>
      <c r="I94" s="123"/>
      <c r="J94" s="128" t="str">
        <f>IF(E94="","",VLOOKUP(E94,構成員入金済み!$A$1:$Y$1000,4,FALSE))</f>
        <v/>
      </c>
      <c r="K94" s="125"/>
      <c r="L94" s="128" t="str">
        <f>IF(E94="","",VLOOKUP(E94,構成員入金済み!$A$1:$Y$1000,18,FALSE))</f>
        <v/>
      </c>
      <c r="M94" s="123" t="s">
        <v>3397</v>
      </c>
      <c r="N94" s="130" t="s">
        <v>3397</v>
      </c>
      <c r="O94" s="317"/>
      <c r="P94" s="317"/>
      <c r="R94" s="91" t="e">
        <f>IF(ISNA(VLOOKUP(E94,#REF!,10,FALSE)),"",VLOOKUP(E94,#REF!,6,FALSE))</f>
        <v>#REF!</v>
      </c>
      <c r="S94" s="90" t="e">
        <f>IF(ISNA(VLOOKUP(E94,#REF!,16,FALSE)),"",VLOOKUP(E94,#REF!,16,FALSE))</f>
        <v>#REF!</v>
      </c>
      <c r="T94" s="89" t="e">
        <f>IF(ISNA(VLOOKUP(E94,#REF!,5,FALSE)),"",VLOOKUP(E94,#REF!,5,FALSE))</f>
        <v>#REF!</v>
      </c>
      <c r="W94" s="88">
        <f>[3]構成員入金済み!$E$10</f>
        <v>40542</v>
      </c>
      <c r="X94" s="88" t="e">
        <f>IF(ISNA(VLOOKUP(E94,#REF!,7,FALSE)),"",VLOOKUP(E94,#REF!,7,FALSE))</f>
        <v>#REF!</v>
      </c>
      <c r="Y94" s="117" t="e">
        <f t="shared" si="3"/>
        <v>#REF!</v>
      </c>
      <c r="Z94" s="117"/>
      <c r="AC94" s="87"/>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row>
    <row r="95" spans="1:54" s="116" customFormat="1" x14ac:dyDescent="0.15">
      <c r="A95" s="289"/>
      <c r="B95" s="126">
        <v>382</v>
      </c>
      <c r="C95" s="127" t="str">
        <f>IF(D95="","",VLOOKUP(D95,団体登録内容!$A$1:$Y$1000,3,FALSE))</f>
        <v/>
      </c>
      <c r="D95" s="127" t="str">
        <f>IF(E95="","",VLOOKUP(E95,構成員入金済み!$A$1:$Y$1000,7,FALSE))</f>
        <v/>
      </c>
      <c r="E95" s="122"/>
      <c r="F95" s="93"/>
      <c r="G95" s="92"/>
      <c r="H95" s="128" t="str">
        <f>IF(E95="","",VLOOKUP(E95,構成員入金済み!$A$1:$Y$1000,3,FALSE))</f>
        <v/>
      </c>
      <c r="I95" s="123"/>
      <c r="J95" s="128" t="str">
        <f>IF(E95="","",VLOOKUP(E95,構成員入金済み!$A$1:$Y$1000,4,FALSE))</f>
        <v/>
      </c>
      <c r="K95" s="125"/>
      <c r="L95" s="128" t="str">
        <f>IF(E95="","",VLOOKUP(E95,構成員入金済み!$A$1:$Y$1000,18,FALSE))</f>
        <v/>
      </c>
      <c r="M95" s="123" t="s">
        <v>3397</v>
      </c>
      <c r="N95" s="130" t="s">
        <v>3397</v>
      </c>
      <c r="O95" s="317"/>
      <c r="P95" s="317"/>
      <c r="R95" s="91" t="e">
        <f>IF(ISNA(VLOOKUP(E95,#REF!,10,FALSE)),"",VLOOKUP(E95,#REF!,6,FALSE))</f>
        <v>#REF!</v>
      </c>
      <c r="S95" s="90" t="e">
        <f>IF(ISNA(VLOOKUP(E95,#REF!,16,FALSE)),"",VLOOKUP(E95,#REF!,16,FALSE))</f>
        <v>#REF!</v>
      </c>
      <c r="T95" s="89" t="e">
        <f>IF(ISNA(VLOOKUP(E95,#REF!,5,FALSE)),"",VLOOKUP(E95,#REF!,5,FALSE))</f>
        <v>#REF!</v>
      </c>
      <c r="W95" s="88">
        <f>[3]構成員入金済み!$E$10</f>
        <v>40542</v>
      </c>
      <c r="X95" s="88" t="e">
        <f>IF(ISNA(VLOOKUP(E95,#REF!,7,FALSE)),"",VLOOKUP(E95,#REF!,7,FALSE))</f>
        <v>#REF!</v>
      </c>
      <c r="Y95" s="117" t="e">
        <f t="shared" si="3"/>
        <v>#REF!</v>
      </c>
      <c r="Z95" s="117"/>
      <c r="AC95" s="87"/>
      <c r="AD95" s="289"/>
      <c r="AE95" s="289"/>
      <c r="AF95" s="289"/>
      <c r="AG95" s="289"/>
      <c r="AH95" s="289"/>
      <c r="AI95" s="289"/>
      <c r="AJ95" s="289"/>
      <c r="AK95" s="289"/>
      <c r="AL95" s="289"/>
      <c r="AM95" s="289"/>
      <c r="AN95" s="289"/>
      <c r="AO95" s="289"/>
      <c r="AP95" s="289"/>
      <c r="AQ95" s="289"/>
      <c r="AR95" s="289"/>
      <c r="AS95" s="289"/>
      <c r="AT95" s="289"/>
      <c r="AU95" s="289"/>
      <c r="AV95" s="289"/>
      <c r="AW95" s="289"/>
      <c r="AX95" s="289"/>
      <c r="AY95" s="289"/>
      <c r="AZ95" s="289"/>
      <c r="BA95" s="289"/>
      <c r="BB95" s="289"/>
    </row>
    <row r="96" spans="1:54" s="116" customFormat="1" x14ac:dyDescent="0.15">
      <c r="A96" s="289"/>
      <c r="B96" s="126">
        <v>383</v>
      </c>
      <c r="C96" s="127" t="str">
        <f>IF(D96="","",VLOOKUP(D96,団体登録内容!$A$1:$Y$1000,3,FALSE))</f>
        <v/>
      </c>
      <c r="D96" s="127" t="str">
        <f>IF(E96="","",VLOOKUP(E96,構成員入金済み!$A$1:$Y$1000,7,FALSE))</f>
        <v/>
      </c>
      <c r="E96" s="122"/>
      <c r="F96" s="93"/>
      <c r="G96" s="92"/>
      <c r="H96" s="128" t="str">
        <f>IF(E96="","",VLOOKUP(E96,構成員入金済み!$A$1:$Y$1000,3,FALSE))</f>
        <v/>
      </c>
      <c r="I96" s="123"/>
      <c r="J96" s="128" t="str">
        <f>IF(E96="","",VLOOKUP(E96,構成員入金済み!$A$1:$Y$1000,4,FALSE))</f>
        <v/>
      </c>
      <c r="K96" s="125"/>
      <c r="L96" s="128" t="str">
        <f>IF(E96="","",VLOOKUP(E96,構成員入金済み!$A$1:$Y$1000,18,FALSE))</f>
        <v/>
      </c>
      <c r="M96" s="123" t="s">
        <v>3397</v>
      </c>
      <c r="N96" s="130" t="s">
        <v>3397</v>
      </c>
      <c r="O96" s="317"/>
      <c r="P96" s="317"/>
      <c r="R96" s="91" t="e">
        <f>IF(ISNA(VLOOKUP(E96,#REF!,10,FALSE)),"",VLOOKUP(E96,#REF!,6,FALSE))</f>
        <v>#REF!</v>
      </c>
      <c r="S96" s="90" t="e">
        <f>IF(ISNA(VLOOKUP(E96,#REF!,16,FALSE)),"",VLOOKUP(E96,#REF!,16,FALSE))</f>
        <v>#REF!</v>
      </c>
      <c r="T96" s="89" t="e">
        <f>IF(ISNA(VLOOKUP(E96,#REF!,5,FALSE)),"",VLOOKUP(E96,#REF!,5,FALSE))</f>
        <v>#REF!</v>
      </c>
      <c r="W96" s="88">
        <f>[3]構成員入金済み!$E$10</f>
        <v>40542</v>
      </c>
      <c r="X96" s="88" t="e">
        <f>IF(ISNA(VLOOKUP(E96,#REF!,7,FALSE)),"",VLOOKUP(E96,#REF!,7,FALSE))</f>
        <v>#REF!</v>
      </c>
      <c r="Y96" s="117" t="e">
        <f t="shared" si="3"/>
        <v>#REF!</v>
      </c>
      <c r="Z96" s="117"/>
      <c r="AC96" s="87"/>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89"/>
      <c r="AZ96" s="289"/>
      <c r="BA96" s="289"/>
      <c r="BB96" s="289"/>
    </row>
    <row r="97" spans="1:54" s="116" customFormat="1" x14ac:dyDescent="0.15">
      <c r="A97" s="289"/>
      <c r="B97" s="126">
        <v>384</v>
      </c>
      <c r="C97" s="127" t="str">
        <f>IF(D97="","",VLOOKUP(D97,団体登録内容!$A$1:$Y$1000,3,FALSE))</f>
        <v/>
      </c>
      <c r="D97" s="127" t="str">
        <f>IF(E97="","",VLOOKUP(E97,構成員入金済み!$A$1:$Y$1000,7,FALSE))</f>
        <v/>
      </c>
      <c r="E97" s="122"/>
      <c r="F97" s="93"/>
      <c r="G97" s="92"/>
      <c r="H97" s="128" t="str">
        <f>IF(E97="","",VLOOKUP(E97,構成員入金済み!$A$1:$Y$1000,3,FALSE))</f>
        <v/>
      </c>
      <c r="I97" s="123"/>
      <c r="J97" s="128" t="str">
        <f>IF(E97="","",VLOOKUP(E97,構成員入金済み!$A$1:$Y$1000,4,FALSE))</f>
        <v/>
      </c>
      <c r="K97" s="125"/>
      <c r="L97" s="128" t="str">
        <f>IF(E97="","",VLOOKUP(E97,構成員入金済み!$A$1:$Y$1000,18,FALSE))</f>
        <v/>
      </c>
      <c r="M97" s="123" t="s">
        <v>3397</v>
      </c>
      <c r="N97" s="130" t="s">
        <v>3397</v>
      </c>
      <c r="O97" s="317"/>
      <c r="P97" s="317"/>
      <c r="R97" s="91" t="e">
        <f>IF(ISNA(VLOOKUP(E97,#REF!,10,FALSE)),"",VLOOKUP(E97,#REF!,6,FALSE))</f>
        <v>#REF!</v>
      </c>
      <c r="S97" s="90" t="e">
        <f>IF(ISNA(VLOOKUP(E97,#REF!,16,FALSE)),"",VLOOKUP(E97,#REF!,16,FALSE))</f>
        <v>#REF!</v>
      </c>
      <c r="T97" s="89" t="e">
        <f>IF(ISNA(VLOOKUP(E97,#REF!,5,FALSE)),"",VLOOKUP(E97,#REF!,5,FALSE))</f>
        <v>#REF!</v>
      </c>
      <c r="W97" s="88">
        <f>[3]構成員入金済み!$E$10</f>
        <v>40542</v>
      </c>
      <c r="X97" s="88" t="e">
        <f>IF(ISNA(VLOOKUP(E97,#REF!,7,FALSE)),"",VLOOKUP(E97,#REF!,7,FALSE))</f>
        <v>#REF!</v>
      </c>
      <c r="Y97" s="117" t="e">
        <f t="shared" si="3"/>
        <v>#REF!</v>
      </c>
      <c r="Z97" s="117"/>
      <c r="AC97" s="87"/>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89"/>
      <c r="AZ97" s="289"/>
      <c r="BA97" s="289"/>
      <c r="BB97" s="289"/>
    </row>
    <row r="98" spans="1:54" s="116" customFormat="1" x14ac:dyDescent="0.15">
      <c r="A98" s="289"/>
      <c r="B98" s="126">
        <v>385</v>
      </c>
      <c r="C98" s="127" t="str">
        <f>IF(D98="","",VLOOKUP(D98,団体登録内容!$A$1:$Y$1000,3,FALSE))</f>
        <v/>
      </c>
      <c r="D98" s="127" t="str">
        <f>IF(E98="","",VLOOKUP(E98,構成員入金済み!$A$1:$Y$1000,7,FALSE))</f>
        <v/>
      </c>
      <c r="E98" s="122"/>
      <c r="F98" s="93"/>
      <c r="G98" s="92"/>
      <c r="H98" s="128" t="str">
        <f>IF(E98="","",VLOOKUP(E98,構成員入金済み!$A$1:$Y$1000,3,FALSE))</f>
        <v/>
      </c>
      <c r="I98" s="123"/>
      <c r="J98" s="128" t="str">
        <f>IF(E98="","",VLOOKUP(E98,構成員入金済み!$A$1:$Y$1000,4,FALSE))</f>
        <v/>
      </c>
      <c r="K98" s="125"/>
      <c r="L98" s="128" t="str">
        <f>IF(E98="","",VLOOKUP(E98,構成員入金済み!$A$1:$Y$1000,18,FALSE))</f>
        <v/>
      </c>
      <c r="M98" s="123" t="s">
        <v>3397</v>
      </c>
      <c r="N98" s="130" t="s">
        <v>3397</v>
      </c>
      <c r="O98" s="317"/>
      <c r="P98" s="317"/>
      <c r="R98" s="91" t="e">
        <f>IF(ISNA(VLOOKUP(E98,#REF!,10,FALSE)),"",VLOOKUP(E98,#REF!,6,FALSE))</f>
        <v>#REF!</v>
      </c>
      <c r="S98" s="90" t="e">
        <f>IF(ISNA(VLOOKUP(E98,#REF!,16,FALSE)),"",VLOOKUP(E98,#REF!,16,FALSE))</f>
        <v>#REF!</v>
      </c>
      <c r="T98" s="89" t="e">
        <f>IF(ISNA(VLOOKUP(E98,#REF!,5,FALSE)),"",VLOOKUP(E98,#REF!,5,FALSE))</f>
        <v>#REF!</v>
      </c>
      <c r="W98" s="88">
        <f>[3]構成員入金済み!$E$10</f>
        <v>40542</v>
      </c>
      <c r="X98" s="88" t="e">
        <f>IF(ISNA(VLOOKUP(E98,#REF!,7,FALSE)),"",VLOOKUP(E98,#REF!,7,FALSE))</f>
        <v>#REF!</v>
      </c>
      <c r="Y98" s="117" t="e">
        <f t="shared" si="3"/>
        <v>#REF!</v>
      </c>
      <c r="Z98" s="117"/>
      <c r="AC98" s="87"/>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row>
    <row r="99" spans="1:54" s="116" customFormat="1" x14ac:dyDescent="0.15">
      <c r="A99" s="289"/>
      <c r="B99" s="126">
        <v>386</v>
      </c>
      <c r="C99" s="127" t="str">
        <f>IF(D99="","",VLOOKUP(D99,団体登録内容!$A$1:$Y$1000,3,FALSE))</f>
        <v/>
      </c>
      <c r="D99" s="127" t="str">
        <f>IF(E99="","",VLOOKUP(E99,構成員入金済み!$A$1:$Y$1000,7,FALSE))</f>
        <v/>
      </c>
      <c r="E99" s="122"/>
      <c r="F99" s="93"/>
      <c r="G99" s="92"/>
      <c r="H99" s="128" t="str">
        <f>IF(E99="","",VLOOKUP(E99,構成員入金済み!$A$1:$Y$1000,3,FALSE))</f>
        <v/>
      </c>
      <c r="I99" s="123"/>
      <c r="J99" s="128" t="str">
        <f>IF(E99="","",VLOOKUP(E99,構成員入金済み!$A$1:$Y$1000,4,FALSE))</f>
        <v/>
      </c>
      <c r="K99" s="125"/>
      <c r="L99" s="128" t="str">
        <f>IF(E99="","",VLOOKUP(E99,構成員入金済み!$A$1:$Y$1000,18,FALSE))</f>
        <v/>
      </c>
      <c r="M99" s="123" t="s">
        <v>3397</v>
      </c>
      <c r="N99" s="130" t="s">
        <v>3397</v>
      </c>
      <c r="O99" s="317"/>
      <c r="P99" s="317"/>
      <c r="R99" s="91" t="e">
        <f>IF(ISNA(VLOOKUP(E99,#REF!,10,FALSE)),"",VLOOKUP(E99,#REF!,6,FALSE))</f>
        <v>#REF!</v>
      </c>
      <c r="S99" s="90" t="e">
        <f>IF(ISNA(VLOOKUP(E99,#REF!,16,FALSE)),"",VLOOKUP(E99,#REF!,16,FALSE))</f>
        <v>#REF!</v>
      </c>
      <c r="T99" s="89" t="e">
        <f>IF(ISNA(VLOOKUP(E99,#REF!,5,FALSE)),"",VLOOKUP(E99,#REF!,5,FALSE))</f>
        <v>#REF!</v>
      </c>
      <c r="W99" s="88">
        <f>[3]構成員入金済み!$E$10</f>
        <v>40542</v>
      </c>
      <c r="X99" s="88" t="e">
        <f>IF(ISNA(VLOOKUP(E99,#REF!,7,FALSE)),"",VLOOKUP(E99,#REF!,7,FALSE))</f>
        <v>#REF!</v>
      </c>
      <c r="Y99" s="117" t="e">
        <f t="shared" si="3"/>
        <v>#REF!</v>
      </c>
      <c r="Z99" s="117"/>
      <c r="AC99" s="87"/>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89"/>
      <c r="AZ99" s="289"/>
      <c r="BA99" s="289"/>
      <c r="BB99" s="289"/>
    </row>
    <row r="100" spans="1:54" s="116" customFormat="1" x14ac:dyDescent="0.15">
      <c r="A100" s="289"/>
      <c r="B100" s="126">
        <v>387</v>
      </c>
      <c r="C100" s="127" t="str">
        <f>IF(D100="","",VLOOKUP(D100,団体登録内容!$A$1:$Y$1000,3,FALSE))</f>
        <v/>
      </c>
      <c r="D100" s="127" t="str">
        <f>IF(E100="","",VLOOKUP(E100,構成員入金済み!$A$1:$Y$1000,7,FALSE))</f>
        <v/>
      </c>
      <c r="E100" s="122"/>
      <c r="F100" s="93"/>
      <c r="G100" s="92"/>
      <c r="H100" s="128" t="str">
        <f>IF(E100="","",VLOOKUP(E100,構成員入金済み!$A$1:$Y$1000,3,FALSE))</f>
        <v/>
      </c>
      <c r="I100" s="123"/>
      <c r="J100" s="128" t="str">
        <f>IF(E100="","",VLOOKUP(E100,構成員入金済み!$A$1:$Y$1000,4,FALSE))</f>
        <v/>
      </c>
      <c r="K100" s="125"/>
      <c r="L100" s="128" t="str">
        <f>IF(E100="","",VLOOKUP(E100,構成員入金済み!$A$1:$Y$1000,18,FALSE))</f>
        <v/>
      </c>
      <c r="M100" s="123" t="s">
        <v>3397</v>
      </c>
      <c r="N100" s="130" t="s">
        <v>3397</v>
      </c>
      <c r="O100" s="317"/>
      <c r="P100" s="317"/>
      <c r="R100" s="91" t="e">
        <f>IF(ISNA(VLOOKUP(E100,#REF!,10,FALSE)),"",VLOOKUP(E100,#REF!,6,FALSE))</f>
        <v>#REF!</v>
      </c>
      <c r="S100" s="90" t="e">
        <f>IF(ISNA(VLOOKUP(E100,#REF!,16,FALSE)),"",VLOOKUP(E100,#REF!,16,FALSE))</f>
        <v>#REF!</v>
      </c>
      <c r="T100" s="89" t="e">
        <f>IF(ISNA(VLOOKUP(E100,#REF!,5,FALSE)),"",VLOOKUP(E100,#REF!,5,FALSE))</f>
        <v>#REF!</v>
      </c>
      <c r="W100" s="88">
        <f>[3]構成員入金済み!$E$10</f>
        <v>40542</v>
      </c>
      <c r="X100" s="88" t="e">
        <f>IF(ISNA(VLOOKUP(E100,#REF!,7,FALSE)),"",VLOOKUP(E100,#REF!,7,FALSE))</f>
        <v>#REF!</v>
      </c>
      <c r="Y100" s="117" t="e">
        <f t="shared" si="3"/>
        <v>#REF!</v>
      </c>
      <c r="Z100" s="117"/>
      <c r="AC100" s="87"/>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89"/>
      <c r="AY100" s="289"/>
      <c r="AZ100" s="289"/>
      <c r="BA100" s="289"/>
      <c r="BB100" s="289"/>
    </row>
    <row r="101" spans="1:54" s="116" customFormat="1" x14ac:dyDescent="0.15">
      <c r="A101" s="289"/>
      <c r="B101" s="126">
        <v>388</v>
      </c>
      <c r="C101" s="127" t="str">
        <f>IF(D101="","",VLOOKUP(D101,団体登録内容!$A$1:$Y$1000,3,FALSE))</f>
        <v/>
      </c>
      <c r="D101" s="127" t="str">
        <f>IF(E101="","",VLOOKUP(E101,構成員入金済み!$A$1:$Y$1000,7,FALSE))</f>
        <v/>
      </c>
      <c r="E101" s="122"/>
      <c r="F101" s="93"/>
      <c r="G101" s="92"/>
      <c r="H101" s="128" t="str">
        <f>IF(E101="","",VLOOKUP(E101,構成員入金済み!$A$1:$Y$1000,3,FALSE))</f>
        <v/>
      </c>
      <c r="I101" s="123"/>
      <c r="J101" s="128" t="str">
        <f>IF(E101="","",VLOOKUP(E101,構成員入金済み!$A$1:$Y$1000,4,FALSE))</f>
        <v/>
      </c>
      <c r="K101" s="125"/>
      <c r="L101" s="128" t="str">
        <f>IF(E101="","",VLOOKUP(E101,構成員入金済み!$A$1:$Y$1000,18,FALSE))</f>
        <v/>
      </c>
      <c r="M101" s="123" t="s">
        <v>3397</v>
      </c>
      <c r="N101" s="130" t="s">
        <v>3397</v>
      </c>
      <c r="O101" s="317"/>
      <c r="P101" s="317"/>
      <c r="R101" s="91" t="e">
        <f>IF(ISNA(VLOOKUP(E101,#REF!,10,FALSE)),"",VLOOKUP(E101,#REF!,6,FALSE))</f>
        <v>#REF!</v>
      </c>
      <c r="S101" s="90" t="e">
        <f>IF(ISNA(VLOOKUP(E101,#REF!,16,FALSE)),"",VLOOKUP(E101,#REF!,16,FALSE))</f>
        <v>#REF!</v>
      </c>
      <c r="T101" s="89" t="e">
        <f>IF(ISNA(VLOOKUP(E101,#REF!,5,FALSE)),"",VLOOKUP(E101,#REF!,5,FALSE))</f>
        <v>#REF!</v>
      </c>
      <c r="W101" s="88">
        <f>[3]構成員入金済み!$E$10</f>
        <v>40542</v>
      </c>
      <c r="X101" s="88" t="e">
        <f>IF(ISNA(VLOOKUP(E101,#REF!,7,FALSE)),"",VLOOKUP(E101,#REF!,7,FALSE))</f>
        <v>#REF!</v>
      </c>
      <c r="Y101" s="117" t="e">
        <f t="shared" si="3"/>
        <v>#REF!</v>
      </c>
      <c r="Z101" s="117"/>
      <c r="AC101" s="87"/>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row>
    <row r="102" spans="1:54" s="116" customFormat="1" x14ac:dyDescent="0.15">
      <c r="A102" s="289"/>
      <c r="B102" s="126">
        <v>389</v>
      </c>
      <c r="C102" s="127" t="str">
        <f>IF(D102="","",VLOOKUP(D102,団体登録内容!$A$1:$Y$1000,3,FALSE))</f>
        <v/>
      </c>
      <c r="D102" s="127" t="str">
        <f>IF(E102="","",VLOOKUP(E102,構成員入金済み!$A$1:$Y$1000,7,FALSE))</f>
        <v/>
      </c>
      <c r="E102" s="122"/>
      <c r="F102" s="93"/>
      <c r="G102" s="92"/>
      <c r="H102" s="128" t="str">
        <f>IF(E102="","",VLOOKUP(E102,構成員入金済み!$A$1:$Y$1000,3,FALSE))</f>
        <v/>
      </c>
      <c r="I102" s="123"/>
      <c r="J102" s="128" t="str">
        <f>IF(E102="","",VLOOKUP(E102,構成員入金済み!$A$1:$Y$1000,4,FALSE))</f>
        <v/>
      </c>
      <c r="K102" s="125"/>
      <c r="L102" s="128" t="str">
        <f>IF(E102="","",VLOOKUP(E102,構成員入金済み!$A$1:$Y$1000,18,FALSE))</f>
        <v/>
      </c>
      <c r="M102" s="123" t="s">
        <v>3397</v>
      </c>
      <c r="N102" s="130" t="s">
        <v>3397</v>
      </c>
      <c r="O102" s="317"/>
      <c r="P102" s="317"/>
      <c r="R102" s="91" t="e">
        <f>IF(ISNA(VLOOKUP(E102,#REF!,10,FALSE)),"",VLOOKUP(E102,#REF!,6,FALSE))</f>
        <v>#REF!</v>
      </c>
      <c r="S102" s="90" t="e">
        <f>IF(ISNA(VLOOKUP(E102,#REF!,16,FALSE)),"",VLOOKUP(E102,#REF!,16,FALSE))</f>
        <v>#REF!</v>
      </c>
      <c r="T102" s="89" t="e">
        <f>IF(ISNA(VLOOKUP(E102,#REF!,5,FALSE)),"",VLOOKUP(E102,#REF!,5,FALSE))</f>
        <v>#REF!</v>
      </c>
      <c r="W102" s="88">
        <f>[3]構成員入金済み!$E$10</f>
        <v>40542</v>
      </c>
      <c r="X102" s="88" t="e">
        <f>IF(ISNA(VLOOKUP(E102,#REF!,7,FALSE)),"",VLOOKUP(E102,#REF!,7,FALSE))</f>
        <v>#REF!</v>
      </c>
      <c r="Y102" s="117" t="e">
        <f t="shared" si="3"/>
        <v>#REF!</v>
      </c>
      <c r="Z102" s="117"/>
      <c r="AC102" s="87"/>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89"/>
      <c r="AZ102" s="289"/>
      <c r="BA102" s="289"/>
      <c r="BB102" s="289"/>
    </row>
    <row r="103" spans="1:54" s="116" customFormat="1" x14ac:dyDescent="0.15">
      <c r="A103" s="289"/>
      <c r="B103" s="126">
        <v>390</v>
      </c>
      <c r="C103" s="127" t="str">
        <f>IF(D103="","",VLOOKUP(D103,団体登録内容!$A$1:$Y$1000,3,FALSE))</f>
        <v/>
      </c>
      <c r="D103" s="127" t="str">
        <f>IF(E103="","",VLOOKUP(E103,構成員入金済み!$A$1:$Y$1000,7,FALSE))</f>
        <v/>
      </c>
      <c r="E103" s="122"/>
      <c r="F103" s="93"/>
      <c r="G103" s="92"/>
      <c r="H103" s="128" t="str">
        <f>IF(E103="","",VLOOKUP(E103,構成員入金済み!$A$1:$Y$1000,3,FALSE))</f>
        <v/>
      </c>
      <c r="I103" s="123"/>
      <c r="J103" s="128" t="str">
        <f>IF(E103="","",VLOOKUP(E103,構成員入金済み!$A$1:$Y$1000,4,FALSE))</f>
        <v/>
      </c>
      <c r="K103" s="125"/>
      <c r="L103" s="128" t="str">
        <f>IF(E103="","",VLOOKUP(E103,構成員入金済み!$A$1:$Y$1000,18,FALSE))</f>
        <v/>
      </c>
      <c r="M103" s="123" t="s">
        <v>3397</v>
      </c>
      <c r="N103" s="130" t="s">
        <v>3397</v>
      </c>
      <c r="O103" s="317"/>
      <c r="P103" s="317"/>
      <c r="R103" s="91" t="e">
        <f>IF(ISNA(VLOOKUP(E103,#REF!,10,FALSE)),"",VLOOKUP(E103,#REF!,6,FALSE))</f>
        <v>#REF!</v>
      </c>
      <c r="S103" s="90" t="e">
        <f>IF(ISNA(VLOOKUP(E103,#REF!,16,FALSE)),"",VLOOKUP(E103,#REF!,16,FALSE))</f>
        <v>#REF!</v>
      </c>
      <c r="T103" s="89" t="e">
        <f>IF(ISNA(VLOOKUP(E103,#REF!,5,FALSE)),"",VLOOKUP(E103,#REF!,5,FALSE))</f>
        <v>#REF!</v>
      </c>
      <c r="W103" s="88">
        <f>[3]構成員入金済み!$E$10</f>
        <v>40542</v>
      </c>
      <c r="X103" s="88" t="e">
        <f>IF(ISNA(VLOOKUP(E103,#REF!,7,FALSE)),"",VLOOKUP(E103,#REF!,7,FALSE))</f>
        <v>#REF!</v>
      </c>
      <c r="Y103" s="117" t="e">
        <f t="shared" si="3"/>
        <v>#REF!</v>
      </c>
      <c r="Z103" s="117"/>
      <c r="AC103" s="87"/>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89"/>
      <c r="AZ103" s="289"/>
      <c r="BA103" s="289"/>
      <c r="BB103" s="289"/>
    </row>
    <row r="104" spans="1:54" s="116" customFormat="1" x14ac:dyDescent="0.15">
      <c r="A104" s="289"/>
      <c r="B104" s="126">
        <v>391</v>
      </c>
      <c r="C104" s="127" t="str">
        <f>IF(D104="","",VLOOKUP(D104,団体登録内容!$A$1:$Y$1000,3,FALSE))</f>
        <v/>
      </c>
      <c r="D104" s="127" t="str">
        <f>IF(E104="","",VLOOKUP(E104,構成員入金済み!$A$1:$Y$1000,7,FALSE))</f>
        <v/>
      </c>
      <c r="E104" s="122"/>
      <c r="F104" s="93"/>
      <c r="G104" s="92"/>
      <c r="H104" s="128" t="str">
        <f>IF(E104="","",VLOOKUP(E104,構成員入金済み!$A$1:$Y$1000,3,FALSE))</f>
        <v/>
      </c>
      <c r="I104" s="123"/>
      <c r="J104" s="128" t="str">
        <f>IF(E104="","",VLOOKUP(E104,構成員入金済み!$A$1:$Y$1000,4,FALSE))</f>
        <v/>
      </c>
      <c r="K104" s="125"/>
      <c r="L104" s="128" t="str">
        <f>IF(E104="","",VLOOKUP(E104,構成員入金済み!$A$1:$Y$1000,18,FALSE))</f>
        <v/>
      </c>
      <c r="M104" s="123" t="s">
        <v>3397</v>
      </c>
      <c r="N104" s="130" t="s">
        <v>3397</v>
      </c>
      <c r="O104" s="317"/>
      <c r="P104" s="317"/>
      <c r="R104" s="91" t="e">
        <f>IF(ISNA(VLOOKUP(E104,#REF!,10,FALSE)),"",VLOOKUP(E104,#REF!,6,FALSE))</f>
        <v>#REF!</v>
      </c>
      <c r="S104" s="90" t="e">
        <f>IF(ISNA(VLOOKUP(E104,#REF!,16,FALSE)),"",VLOOKUP(E104,#REF!,16,FALSE))</f>
        <v>#REF!</v>
      </c>
      <c r="T104" s="89" t="e">
        <f>IF(ISNA(VLOOKUP(E104,#REF!,5,FALSE)),"",VLOOKUP(E104,#REF!,5,FALSE))</f>
        <v>#REF!</v>
      </c>
      <c r="W104" s="88">
        <f>[3]構成員入金済み!$E$10</f>
        <v>40542</v>
      </c>
      <c r="X104" s="88" t="e">
        <f>IF(ISNA(VLOOKUP(E104,#REF!,7,FALSE)),"",VLOOKUP(E104,#REF!,7,FALSE))</f>
        <v>#REF!</v>
      </c>
      <c r="Y104" s="117" t="e">
        <f t="shared" si="3"/>
        <v>#REF!</v>
      </c>
      <c r="Z104" s="117"/>
      <c r="AC104" s="87"/>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row>
    <row r="105" spans="1:54" s="116" customFormat="1" x14ac:dyDescent="0.15">
      <c r="A105" s="289"/>
      <c r="B105" s="126">
        <v>392</v>
      </c>
      <c r="C105" s="127" t="str">
        <f>IF(D105="","",VLOOKUP(D105,団体登録内容!$A$1:$Y$1000,3,FALSE))</f>
        <v/>
      </c>
      <c r="D105" s="127" t="str">
        <f>IF(E105="","",VLOOKUP(E105,構成員入金済み!$A$1:$Y$1000,7,FALSE))</f>
        <v/>
      </c>
      <c r="E105" s="122"/>
      <c r="F105" s="93"/>
      <c r="G105" s="92"/>
      <c r="H105" s="128" t="str">
        <f>IF(E105="","",VLOOKUP(E105,構成員入金済み!$A$1:$Y$1000,3,FALSE))</f>
        <v/>
      </c>
      <c r="I105" s="123"/>
      <c r="J105" s="128" t="str">
        <f>IF(E105="","",VLOOKUP(E105,構成員入金済み!$A$1:$Y$1000,4,FALSE))</f>
        <v/>
      </c>
      <c r="K105" s="125"/>
      <c r="L105" s="128" t="str">
        <f>IF(E105="","",VLOOKUP(E105,構成員入金済み!$A$1:$Y$1000,18,FALSE))</f>
        <v/>
      </c>
      <c r="M105" s="123" t="s">
        <v>3397</v>
      </c>
      <c r="N105" s="130" t="s">
        <v>3397</v>
      </c>
      <c r="O105" s="317"/>
      <c r="P105" s="317"/>
      <c r="R105" s="91" t="e">
        <f>IF(ISNA(VLOOKUP(E105,#REF!,10,FALSE)),"",VLOOKUP(E105,#REF!,6,FALSE))</f>
        <v>#REF!</v>
      </c>
      <c r="S105" s="90" t="e">
        <f>IF(ISNA(VLOOKUP(E105,#REF!,16,FALSE)),"",VLOOKUP(E105,#REF!,16,FALSE))</f>
        <v>#REF!</v>
      </c>
      <c r="T105" s="89" t="e">
        <f>IF(ISNA(VLOOKUP(E105,#REF!,5,FALSE)),"",VLOOKUP(E105,#REF!,5,FALSE))</f>
        <v>#REF!</v>
      </c>
      <c r="W105" s="88">
        <f>[3]構成員入金済み!$E$10</f>
        <v>40542</v>
      </c>
      <c r="X105" s="88" t="e">
        <f>IF(ISNA(VLOOKUP(E105,#REF!,7,FALSE)),"",VLOOKUP(E105,#REF!,7,FALSE))</f>
        <v>#REF!</v>
      </c>
      <c r="Y105" s="117" t="e">
        <f t="shared" si="3"/>
        <v>#REF!</v>
      </c>
      <c r="Z105" s="117"/>
      <c r="AC105" s="87"/>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89"/>
      <c r="AZ105" s="289"/>
      <c r="BA105" s="289"/>
      <c r="BB105" s="289"/>
    </row>
    <row r="106" spans="1:54" s="116" customFormat="1" x14ac:dyDescent="0.15">
      <c r="A106" s="289"/>
      <c r="B106" s="126">
        <v>393</v>
      </c>
      <c r="C106" s="127" t="str">
        <f>IF(D106="","",VLOOKUP(D106,団体登録内容!$A$1:$Y$1000,3,FALSE))</f>
        <v/>
      </c>
      <c r="D106" s="127" t="str">
        <f>IF(E106="","",VLOOKUP(E106,構成員入金済み!$A$1:$Y$1000,7,FALSE))</f>
        <v/>
      </c>
      <c r="E106" s="122"/>
      <c r="F106" s="93"/>
      <c r="G106" s="92"/>
      <c r="H106" s="128" t="str">
        <f>IF(E106="","",VLOOKUP(E106,構成員入金済み!$A$1:$Y$1000,3,FALSE))</f>
        <v/>
      </c>
      <c r="I106" s="123"/>
      <c r="J106" s="128" t="str">
        <f>IF(E106="","",VLOOKUP(E106,構成員入金済み!$A$1:$Y$1000,4,FALSE))</f>
        <v/>
      </c>
      <c r="K106" s="125"/>
      <c r="L106" s="128" t="str">
        <f>IF(E106="","",VLOOKUP(E106,構成員入金済み!$A$1:$Y$1000,18,FALSE))</f>
        <v/>
      </c>
      <c r="M106" s="123" t="s">
        <v>3397</v>
      </c>
      <c r="N106" s="130" t="s">
        <v>3397</v>
      </c>
      <c r="O106" s="317"/>
      <c r="P106" s="317"/>
      <c r="R106" s="91" t="e">
        <f>IF(ISNA(VLOOKUP(E106,#REF!,10,FALSE)),"",VLOOKUP(E106,#REF!,6,FALSE))</f>
        <v>#REF!</v>
      </c>
      <c r="S106" s="90" t="e">
        <f>IF(ISNA(VLOOKUP(E106,#REF!,16,FALSE)),"",VLOOKUP(E106,#REF!,16,FALSE))</f>
        <v>#REF!</v>
      </c>
      <c r="T106" s="89" t="e">
        <f>IF(ISNA(VLOOKUP(E106,#REF!,5,FALSE)),"",VLOOKUP(E106,#REF!,5,FALSE))</f>
        <v>#REF!</v>
      </c>
      <c r="W106" s="88">
        <f>[3]構成員入金済み!$E$10</f>
        <v>40542</v>
      </c>
      <c r="X106" s="88" t="e">
        <f>IF(ISNA(VLOOKUP(E106,#REF!,7,FALSE)),"",VLOOKUP(E106,#REF!,7,FALSE))</f>
        <v>#REF!</v>
      </c>
      <c r="Y106" s="117" t="e">
        <f t="shared" si="3"/>
        <v>#REF!</v>
      </c>
      <c r="Z106" s="117"/>
      <c r="AC106" s="87"/>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row>
    <row r="107" spans="1:54" s="116" customFormat="1" x14ac:dyDescent="0.15">
      <c r="A107" s="289"/>
      <c r="B107" s="126">
        <v>394</v>
      </c>
      <c r="C107" s="127" t="str">
        <f>IF(D107="","",VLOOKUP(D107,団体登録内容!$A$1:$Y$1000,3,FALSE))</f>
        <v/>
      </c>
      <c r="D107" s="127" t="str">
        <f>IF(E107="","",VLOOKUP(E107,構成員入金済み!$A$1:$Y$1000,7,FALSE))</f>
        <v/>
      </c>
      <c r="E107" s="122"/>
      <c r="F107" s="93"/>
      <c r="G107" s="92"/>
      <c r="H107" s="128" t="str">
        <f>IF(E107="","",VLOOKUP(E107,構成員入金済み!$A$1:$Y$1000,3,FALSE))</f>
        <v/>
      </c>
      <c r="I107" s="123"/>
      <c r="J107" s="128" t="str">
        <f>IF(E107="","",VLOOKUP(E107,構成員入金済み!$A$1:$Y$1000,4,FALSE))</f>
        <v/>
      </c>
      <c r="K107" s="125"/>
      <c r="L107" s="128" t="str">
        <f>IF(E107="","",VLOOKUP(E107,構成員入金済み!$A$1:$Y$1000,18,FALSE))</f>
        <v/>
      </c>
      <c r="M107" s="123" t="s">
        <v>3397</v>
      </c>
      <c r="N107" s="130" t="s">
        <v>3397</v>
      </c>
      <c r="O107" s="317"/>
      <c r="P107" s="317"/>
      <c r="R107" s="91" t="e">
        <f>IF(ISNA(VLOOKUP(E107,#REF!,10,FALSE)),"",VLOOKUP(E107,#REF!,6,FALSE))</f>
        <v>#REF!</v>
      </c>
      <c r="S107" s="90" t="e">
        <f>IF(ISNA(VLOOKUP(E107,#REF!,16,FALSE)),"",VLOOKUP(E107,#REF!,16,FALSE))</f>
        <v>#REF!</v>
      </c>
      <c r="T107" s="89" t="e">
        <f>IF(ISNA(VLOOKUP(E107,#REF!,5,FALSE)),"",VLOOKUP(E107,#REF!,5,FALSE))</f>
        <v>#REF!</v>
      </c>
      <c r="W107" s="88">
        <f>[3]構成員入金済み!$E$10</f>
        <v>40542</v>
      </c>
      <c r="X107" s="88" t="e">
        <f>IF(ISNA(VLOOKUP(E107,#REF!,7,FALSE)),"",VLOOKUP(E107,#REF!,7,FALSE))</f>
        <v>#REF!</v>
      </c>
      <c r="Y107" s="117" t="e">
        <f t="shared" si="3"/>
        <v>#REF!</v>
      </c>
      <c r="Z107" s="117"/>
      <c r="AC107" s="87"/>
      <c r="AD107" s="289"/>
      <c r="AE107" s="289"/>
      <c r="AF107" s="289"/>
      <c r="AG107" s="289"/>
      <c r="AH107" s="289"/>
      <c r="AI107" s="289"/>
      <c r="AJ107" s="289"/>
      <c r="AK107" s="289"/>
      <c r="AL107" s="289"/>
      <c r="AM107" s="289"/>
      <c r="AN107" s="289"/>
      <c r="AO107" s="289"/>
      <c r="AP107" s="289"/>
      <c r="AQ107" s="289"/>
      <c r="AR107" s="289"/>
      <c r="AS107" s="289"/>
      <c r="AT107" s="289"/>
      <c r="AU107" s="289"/>
      <c r="AV107" s="289"/>
      <c r="AW107" s="289"/>
      <c r="AX107" s="289"/>
      <c r="AY107" s="289"/>
      <c r="AZ107" s="289"/>
      <c r="BA107" s="289"/>
      <c r="BB107" s="289"/>
    </row>
    <row r="108" spans="1:54" s="116" customFormat="1" x14ac:dyDescent="0.15">
      <c r="A108" s="289"/>
      <c r="B108" s="126">
        <v>395</v>
      </c>
      <c r="C108" s="127" t="str">
        <f>IF(D108="","",VLOOKUP(D108,団体登録内容!$A$1:$Y$1000,3,FALSE))</f>
        <v/>
      </c>
      <c r="D108" s="127" t="str">
        <f>IF(E108="","",VLOOKUP(E108,構成員入金済み!$A$1:$Y$1000,7,FALSE))</f>
        <v/>
      </c>
      <c r="E108" s="122"/>
      <c r="F108" s="93"/>
      <c r="G108" s="92"/>
      <c r="H108" s="128" t="str">
        <f>IF(E108="","",VLOOKUP(E108,構成員入金済み!$A$1:$Y$1000,3,FALSE))</f>
        <v/>
      </c>
      <c r="I108" s="123"/>
      <c r="J108" s="128" t="str">
        <f>IF(E108="","",VLOOKUP(E108,構成員入金済み!$A$1:$Y$1000,4,FALSE))</f>
        <v/>
      </c>
      <c r="K108" s="125"/>
      <c r="L108" s="128" t="str">
        <f>IF(E108="","",VLOOKUP(E108,構成員入金済み!$A$1:$Y$1000,18,FALSE))</f>
        <v/>
      </c>
      <c r="M108" s="123" t="s">
        <v>3397</v>
      </c>
      <c r="N108" s="130" t="s">
        <v>3397</v>
      </c>
      <c r="O108" s="317"/>
      <c r="P108" s="317"/>
      <c r="R108" s="91" t="e">
        <f>IF(ISNA(VLOOKUP(E108,#REF!,10,FALSE)),"",VLOOKUP(E108,#REF!,6,FALSE))</f>
        <v>#REF!</v>
      </c>
      <c r="S108" s="90" t="e">
        <f>IF(ISNA(VLOOKUP(E108,#REF!,16,FALSE)),"",VLOOKUP(E108,#REF!,16,FALSE))</f>
        <v>#REF!</v>
      </c>
      <c r="T108" s="89" t="e">
        <f>IF(ISNA(VLOOKUP(E108,#REF!,5,FALSE)),"",VLOOKUP(E108,#REF!,5,FALSE))</f>
        <v>#REF!</v>
      </c>
      <c r="W108" s="88">
        <f>[3]構成員入金済み!$E$10</f>
        <v>40542</v>
      </c>
      <c r="X108" s="88" t="e">
        <f>IF(ISNA(VLOOKUP(E108,#REF!,7,FALSE)),"",VLOOKUP(E108,#REF!,7,FALSE))</f>
        <v>#REF!</v>
      </c>
      <c r="Y108" s="117" t="e">
        <f t="shared" si="3"/>
        <v>#REF!</v>
      </c>
      <c r="Z108" s="117"/>
      <c r="AC108" s="87"/>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B108" s="289"/>
    </row>
    <row r="109" spans="1:54" s="116" customFormat="1" x14ac:dyDescent="0.15">
      <c r="A109" s="289"/>
      <c r="B109" s="126">
        <v>396</v>
      </c>
      <c r="C109" s="127" t="str">
        <f>IF(D109="","",VLOOKUP(D109,団体登録内容!$A$1:$Y$1000,3,FALSE))</f>
        <v/>
      </c>
      <c r="D109" s="127" t="str">
        <f>IF(E109="","",VLOOKUP(E109,構成員入金済み!$A$1:$Y$1000,7,FALSE))</f>
        <v/>
      </c>
      <c r="E109" s="122"/>
      <c r="F109" s="93"/>
      <c r="G109" s="92"/>
      <c r="H109" s="128" t="str">
        <f>IF(E109="","",VLOOKUP(E109,構成員入金済み!$A$1:$Y$1000,3,FALSE))</f>
        <v/>
      </c>
      <c r="I109" s="123"/>
      <c r="J109" s="128" t="str">
        <f>IF(E109="","",VLOOKUP(E109,構成員入金済み!$A$1:$Y$1000,4,FALSE))</f>
        <v/>
      </c>
      <c r="K109" s="125"/>
      <c r="L109" s="128" t="str">
        <f>IF(E109="","",VLOOKUP(E109,構成員入金済み!$A$1:$Y$1000,18,FALSE))</f>
        <v/>
      </c>
      <c r="M109" s="123" t="s">
        <v>3397</v>
      </c>
      <c r="N109" s="130" t="s">
        <v>3397</v>
      </c>
      <c r="O109" s="317"/>
      <c r="P109" s="317"/>
      <c r="R109" s="91" t="e">
        <f>IF(ISNA(VLOOKUP(E109,#REF!,10,FALSE)),"",VLOOKUP(E109,#REF!,6,FALSE))</f>
        <v>#REF!</v>
      </c>
      <c r="S109" s="90" t="e">
        <f>IF(ISNA(VLOOKUP(E109,#REF!,16,FALSE)),"",VLOOKUP(E109,#REF!,16,FALSE))</f>
        <v>#REF!</v>
      </c>
      <c r="T109" s="89" t="e">
        <f>IF(ISNA(VLOOKUP(E109,#REF!,5,FALSE)),"",VLOOKUP(E109,#REF!,5,FALSE))</f>
        <v>#REF!</v>
      </c>
      <c r="W109" s="88">
        <f>[3]構成員入金済み!$E$10</f>
        <v>40542</v>
      </c>
      <c r="X109" s="88" t="e">
        <f>IF(ISNA(VLOOKUP(E109,#REF!,7,FALSE)),"",VLOOKUP(E109,#REF!,7,FALSE))</f>
        <v>#REF!</v>
      </c>
      <c r="Y109" s="117" t="e">
        <f t="shared" si="3"/>
        <v>#REF!</v>
      </c>
      <c r="Z109" s="117"/>
      <c r="AC109" s="87"/>
      <c r="AD109" s="289"/>
      <c r="AE109" s="289"/>
      <c r="AF109" s="289"/>
      <c r="AG109" s="289"/>
      <c r="AH109" s="289"/>
      <c r="AI109" s="289"/>
      <c r="AJ109" s="289"/>
      <c r="AK109" s="289"/>
      <c r="AL109" s="289"/>
      <c r="AM109" s="289"/>
      <c r="AN109" s="289"/>
      <c r="AO109" s="289"/>
      <c r="AP109" s="289"/>
      <c r="AQ109" s="289"/>
      <c r="AR109" s="289"/>
      <c r="AS109" s="289"/>
      <c r="AT109" s="289"/>
      <c r="AU109" s="289"/>
      <c r="AV109" s="289"/>
      <c r="AW109" s="289"/>
      <c r="AX109" s="289"/>
      <c r="AY109" s="289"/>
      <c r="AZ109" s="289"/>
      <c r="BA109" s="289"/>
      <c r="BB109" s="289"/>
    </row>
    <row r="110" spans="1:54" s="116" customFormat="1" x14ac:dyDescent="0.15">
      <c r="A110" s="289"/>
      <c r="B110" s="126">
        <v>397</v>
      </c>
      <c r="C110" s="127" t="str">
        <f>IF(D110="","",VLOOKUP(D110,団体登録内容!$A$1:$Y$1000,3,FALSE))</f>
        <v/>
      </c>
      <c r="D110" s="127" t="str">
        <f>IF(E110="","",VLOOKUP(E110,構成員入金済み!$A$1:$Y$1000,7,FALSE))</f>
        <v/>
      </c>
      <c r="E110" s="122"/>
      <c r="F110" s="93"/>
      <c r="G110" s="92"/>
      <c r="H110" s="128" t="str">
        <f>IF(E110="","",VLOOKUP(E110,構成員入金済み!$A$1:$Y$1000,3,FALSE))</f>
        <v/>
      </c>
      <c r="I110" s="123"/>
      <c r="J110" s="128" t="str">
        <f>IF(E110="","",VLOOKUP(E110,構成員入金済み!$A$1:$Y$1000,4,FALSE))</f>
        <v/>
      </c>
      <c r="K110" s="125"/>
      <c r="L110" s="128" t="str">
        <f>IF(E110="","",VLOOKUP(E110,構成員入金済み!$A$1:$Y$1000,18,FALSE))</f>
        <v/>
      </c>
      <c r="M110" s="123" t="s">
        <v>3397</v>
      </c>
      <c r="N110" s="130" t="s">
        <v>3397</v>
      </c>
      <c r="O110" s="317"/>
      <c r="P110" s="317"/>
      <c r="R110" s="91" t="e">
        <f>IF(ISNA(VLOOKUP(E110,#REF!,10,FALSE)),"",VLOOKUP(E110,#REF!,6,FALSE))</f>
        <v>#REF!</v>
      </c>
      <c r="S110" s="90" t="e">
        <f>IF(ISNA(VLOOKUP(E110,#REF!,16,FALSE)),"",VLOOKUP(E110,#REF!,16,FALSE))</f>
        <v>#REF!</v>
      </c>
      <c r="T110" s="89" t="e">
        <f>IF(ISNA(VLOOKUP(E110,#REF!,5,FALSE)),"",VLOOKUP(E110,#REF!,5,FALSE))</f>
        <v>#REF!</v>
      </c>
      <c r="W110" s="88">
        <f>[3]構成員入金済み!$E$10</f>
        <v>40542</v>
      </c>
      <c r="X110" s="88" t="e">
        <f>IF(ISNA(VLOOKUP(E110,#REF!,7,FALSE)),"",VLOOKUP(E110,#REF!,7,FALSE))</f>
        <v>#REF!</v>
      </c>
      <c r="Y110" s="117" t="e">
        <f t="shared" ref="Y110:Y141" si="4">IF(EXACT(W110,X110),"OK","")</f>
        <v>#REF!</v>
      </c>
      <c r="Z110" s="117"/>
      <c r="AC110" s="87"/>
      <c r="AD110" s="289"/>
      <c r="AE110" s="289"/>
      <c r="AF110" s="289"/>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row>
    <row r="111" spans="1:54" s="116" customFormat="1" x14ac:dyDescent="0.15">
      <c r="A111" s="289"/>
      <c r="B111" s="126">
        <v>398</v>
      </c>
      <c r="C111" s="127" t="str">
        <f>IF(D111="","",VLOOKUP(D111,団体登録内容!$A$1:$Y$1000,3,FALSE))</f>
        <v/>
      </c>
      <c r="D111" s="127" t="str">
        <f>IF(E111="","",VLOOKUP(E111,構成員入金済み!$A$1:$Y$1000,7,FALSE))</f>
        <v/>
      </c>
      <c r="E111" s="122"/>
      <c r="F111" s="93"/>
      <c r="G111" s="92"/>
      <c r="H111" s="128" t="str">
        <f>IF(E111="","",VLOOKUP(E111,構成員入金済み!$A$1:$Y$1000,3,FALSE))</f>
        <v/>
      </c>
      <c r="I111" s="123"/>
      <c r="J111" s="128" t="str">
        <f>IF(E111="","",VLOOKUP(E111,構成員入金済み!$A$1:$Y$1000,4,FALSE))</f>
        <v/>
      </c>
      <c r="K111" s="125"/>
      <c r="L111" s="128" t="str">
        <f>IF(E111="","",VLOOKUP(E111,構成員入金済み!$A$1:$Y$1000,18,FALSE))</f>
        <v/>
      </c>
      <c r="M111" s="123" t="s">
        <v>3397</v>
      </c>
      <c r="N111" s="130" t="s">
        <v>3397</v>
      </c>
      <c r="O111" s="317"/>
      <c r="P111" s="317"/>
      <c r="R111" s="91" t="e">
        <f>IF(ISNA(VLOOKUP(E111,#REF!,10,FALSE)),"",VLOOKUP(E111,#REF!,6,FALSE))</f>
        <v>#REF!</v>
      </c>
      <c r="S111" s="90" t="e">
        <f>IF(ISNA(VLOOKUP(E111,#REF!,16,FALSE)),"",VLOOKUP(E111,#REF!,16,FALSE))</f>
        <v>#REF!</v>
      </c>
      <c r="T111" s="89" t="e">
        <f>IF(ISNA(VLOOKUP(E111,#REF!,5,FALSE)),"",VLOOKUP(E111,#REF!,5,FALSE))</f>
        <v>#REF!</v>
      </c>
      <c r="W111" s="88">
        <f>[3]構成員入金済み!$E$10</f>
        <v>40542</v>
      </c>
      <c r="X111" s="88" t="e">
        <f>IF(ISNA(VLOOKUP(E111,#REF!,7,FALSE)),"",VLOOKUP(E111,#REF!,7,FALSE))</f>
        <v>#REF!</v>
      </c>
      <c r="Y111" s="117" t="e">
        <f t="shared" si="4"/>
        <v>#REF!</v>
      </c>
      <c r="Z111" s="117"/>
      <c r="AC111" s="87"/>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row>
    <row r="112" spans="1:54" s="116" customFormat="1" x14ac:dyDescent="0.15">
      <c r="A112" s="289"/>
      <c r="B112" s="126">
        <v>399</v>
      </c>
      <c r="C112" s="127" t="str">
        <f>IF(D112="","",VLOOKUP(D112,団体登録内容!$A$1:$Y$1000,3,FALSE))</f>
        <v/>
      </c>
      <c r="D112" s="127" t="str">
        <f>IF(E112="","",VLOOKUP(E112,構成員入金済み!$A$1:$Y$1000,7,FALSE))</f>
        <v/>
      </c>
      <c r="E112" s="122"/>
      <c r="F112" s="93"/>
      <c r="G112" s="92"/>
      <c r="H112" s="128" t="str">
        <f>IF(E112="","",VLOOKUP(E112,構成員入金済み!$A$1:$Y$1000,3,FALSE))</f>
        <v/>
      </c>
      <c r="I112" s="123"/>
      <c r="J112" s="128" t="str">
        <f>IF(E112="","",VLOOKUP(E112,構成員入金済み!$A$1:$Y$1000,4,FALSE))</f>
        <v/>
      </c>
      <c r="K112" s="125"/>
      <c r="L112" s="128" t="str">
        <f>IF(E112="","",VLOOKUP(E112,構成員入金済み!$A$1:$Y$1000,18,FALSE))</f>
        <v/>
      </c>
      <c r="M112" s="123" t="s">
        <v>3397</v>
      </c>
      <c r="N112" s="130" t="s">
        <v>3397</v>
      </c>
      <c r="O112" s="317"/>
      <c r="P112" s="317"/>
      <c r="R112" s="91" t="e">
        <f>IF(ISNA(VLOOKUP(E112,#REF!,10,FALSE)),"",VLOOKUP(E112,#REF!,6,FALSE))</f>
        <v>#REF!</v>
      </c>
      <c r="S112" s="90" t="e">
        <f>IF(ISNA(VLOOKUP(E112,#REF!,16,FALSE)),"",VLOOKUP(E112,#REF!,16,FALSE))</f>
        <v>#REF!</v>
      </c>
      <c r="T112" s="89" t="e">
        <f>IF(ISNA(VLOOKUP(E112,#REF!,5,FALSE)),"",VLOOKUP(E112,#REF!,5,FALSE))</f>
        <v>#REF!</v>
      </c>
      <c r="W112" s="88">
        <f>[3]構成員入金済み!$E$10</f>
        <v>40542</v>
      </c>
      <c r="X112" s="88" t="e">
        <f>IF(ISNA(VLOOKUP(E112,#REF!,7,FALSE)),"",VLOOKUP(E112,#REF!,7,FALSE))</f>
        <v>#REF!</v>
      </c>
      <c r="Y112" s="117" t="e">
        <f t="shared" si="4"/>
        <v>#REF!</v>
      </c>
      <c r="Z112" s="117"/>
      <c r="AC112" s="87"/>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row>
    <row r="113" spans="1:54" s="116" customFormat="1" x14ac:dyDescent="0.15">
      <c r="A113" s="289"/>
      <c r="B113" s="126">
        <v>400</v>
      </c>
      <c r="C113" s="127" t="str">
        <f>IF(D113="","",VLOOKUP(D113,団体登録内容!$A$1:$Y$1000,3,FALSE))</f>
        <v/>
      </c>
      <c r="D113" s="127" t="str">
        <f>IF(E113="","",VLOOKUP(E113,構成員入金済み!$A$1:$Y$1000,7,FALSE))</f>
        <v/>
      </c>
      <c r="E113" s="122"/>
      <c r="F113" s="93"/>
      <c r="G113" s="92"/>
      <c r="H113" s="128" t="str">
        <f>IF(E113="","",VLOOKUP(E113,構成員入金済み!$A$1:$Y$1000,3,FALSE))</f>
        <v/>
      </c>
      <c r="I113" s="123"/>
      <c r="J113" s="128" t="str">
        <f>IF(E113="","",VLOOKUP(E113,構成員入金済み!$A$1:$Y$1000,4,FALSE))</f>
        <v/>
      </c>
      <c r="K113" s="125"/>
      <c r="L113" s="128" t="str">
        <f>IF(E113="","",VLOOKUP(E113,構成員入金済み!$A$1:$Y$1000,18,FALSE))</f>
        <v/>
      </c>
      <c r="M113" s="123" t="s">
        <v>3397</v>
      </c>
      <c r="N113" s="130" t="s">
        <v>3397</v>
      </c>
      <c r="O113" s="317"/>
      <c r="P113" s="317"/>
      <c r="R113" s="91" t="e">
        <f>IF(ISNA(VLOOKUP(E113,#REF!,10,FALSE)),"",VLOOKUP(E113,#REF!,6,FALSE))</f>
        <v>#REF!</v>
      </c>
      <c r="S113" s="90" t="e">
        <f>IF(ISNA(VLOOKUP(E113,#REF!,16,FALSE)),"",VLOOKUP(E113,#REF!,16,FALSE))</f>
        <v>#REF!</v>
      </c>
      <c r="T113" s="89" t="e">
        <f>IF(ISNA(VLOOKUP(E113,#REF!,5,FALSE)),"",VLOOKUP(E113,#REF!,5,FALSE))</f>
        <v>#REF!</v>
      </c>
      <c r="W113" s="88">
        <f>[3]構成員入金済み!$E$10</f>
        <v>40542</v>
      </c>
      <c r="X113" s="88" t="e">
        <f>IF(ISNA(VLOOKUP(E113,#REF!,7,FALSE)),"",VLOOKUP(E113,#REF!,7,FALSE))</f>
        <v>#REF!</v>
      </c>
      <c r="Y113" s="117" t="e">
        <f t="shared" si="4"/>
        <v>#REF!</v>
      </c>
      <c r="Z113" s="117"/>
      <c r="AC113" s="87"/>
      <c r="AD113" s="289"/>
      <c r="AE113" s="289"/>
      <c r="AF113" s="28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row>
    <row r="114" spans="1:54" s="116" customFormat="1" x14ac:dyDescent="0.15">
      <c r="A114" s="289"/>
      <c r="B114" s="126">
        <v>401</v>
      </c>
      <c r="C114" s="127" t="str">
        <f>IF(D114="","",VLOOKUP(D114,団体登録内容!$A$1:$Y$1000,3,FALSE))</f>
        <v/>
      </c>
      <c r="D114" s="127" t="str">
        <f>IF(E114="","",VLOOKUP(E114,構成員入金済み!$A$1:$Y$1000,7,FALSE))</f>
        <v/>
      </c>
      <c r="E114" s="122"/>
      <c r="F114" s="93"/>
      <c r="G114" s="92"/>
      <c r="H114" s="128" t="str">
        <f>IF(E114="","",VLOOKUP(E114,構成員入金済み!$A$1:$Y$1000,3,FALSE))</f>
        <v/>
      </c>
      <c r="I114" s="123"/>
      <c r="J114" s="128" t="str">
        <f>IF(E114="","",VLOOKUP(E114,構成員入金済み!$A$1:$Y$1000,4,FALSE))</f>
        <v/>
      </c>
      <c r="K114" s="125"/>
      <c r="L114" s="128" t="str">
        <f>IF(E114="","",VLOOKUP(E114,構成員入金済み!$A$1:$Y$1000,18,FALSE))</f>
        <v/>
      </c>
      <c r="M114" s="123" t="s">
        <v>3397</v>
      </c>
      <c r="N114" s="130" t="s">
        <v>3397</v>
      </c>
      <c r="O114" s="317"/>
      <c r="P114" s="317"/>
      <c r="R114" s="91" t="e">
        <f>IF(ISNA(VLOOKUP(E114,#REF!,10,FALSE)),"",VLOOKUP(E114,#REF!,6,FALSE))</f>
        <v>#REF!</v>
      </c>
      <c r="S114" s="90" t="e">
        <f>IF(ISNA(VLOOKUP(E114,#REF!,16,FALSE)),"",VLOOKUP(E114,#REF!,16,FALSE))</f>
        <v>#REF!</v>
      </c>
      <c r="T114" s="89" t="e">
        <f>IF(ISNA(VLOOKUP(E114,#REF!,5,FALSE)),"",VLOOKUP(E114,#REF!,5,FALSE))</f>
        <v>#REF!</v>
      </c>
      <c r="W114" s="88">
        <f>[3]構成員入金済み!$E$10</f>
        <v>40542</v>
      </c>
      <c r="X114" s="88" t="e">
        <f>IF(ISNA(VLOOKUP(E114,#REF!,7,FALSE)),"",VLOOKUP(E114,#REF!,7,FALSE))</f>
        <v>#REF!</v>
      </c>
      <c r="Y114" s="117" t="e">
        <f t="shared" si="4"/>
        <v>#REF!</v>
      </c>
      <c r="Z114" s="117"/>
      <c r="AC114" s="87"/>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row>
    <row r="115" spans="1:54" s="116" customFormat="1" x14ac:dyDescent="0.15">
      <c r="A115" s="289"/>
      <c r="B115" s="126">
        <v>402</v>
      </c>
      <c r="C115" s="127" t="str">
        <f>IF(D115="","",VLOOKUP(D115,団体登録内容!$A$1:$Y$1000,3,FALSE))</f>
        <v/>
      </c>
      <c r="D115" s="127" t="str">
        <f>IF(E115="","",VLOOKUP(E115,構成員入金済み!$A$1:$Y$1000,7,FALSE))</f>
        <v/>
      </c>
      <c r="E115" s="122"/>
      <c r="F115" s="93"/>
      <c r="G115" s="92"/>
      <c r="H115" s="128" t="str">
        <f>IF(E115="","",VLOOKUP(E115,構成員入金済み!$A$1:$Y$1000,3,FALSE))</f>
        <v/>
      </c>
      <c r="I115" s="123"/>
      <c r="J115" s="128" t="str">
        <f>IF(E115="","",VLOOKUP(E115,構成員入金済み!$A$1:$Y$1000,4,FALSE))</f>
        <v/>
      </c>
      <c r="K115" s="125"/>
      <c r="L115" s="128" t="str">
        <f>IF(E115="","",VLOOKUP(E115,構成員入金済み!$A$1:$Y$1000,18,FALSE))</f>
        <v/>
      </c>
      <c r="M115" s="123" t="s">
        <v>3397</v>
      </c>
      <c r="N115" s="130" t="s">
        <v>3397</v>
      </c>
      <c r="O115" s="317"/>
      <c r="P115" s="317"/>
      <c r="R115" s="91" t="e">
        <f>IF(ISNA(VLOOKUP(E115,#REF!,10,FALSE)),"",VLOOKUP(E115,#REF!,6,FALSE))</f>
        <v>#REF!</v>
      </c>
      <c r="S115" s="90" t="e">
        <f>IF(ISNA(VLOOKUP(E115,#REF!,16,FALSE)),"",VLOOKUP(E115,#REF!,16,FALSE))</f>
        <v>#REF!</v>
      </c>
      <c r="T115" s="89" t="e">
        <f>IF(ISNA(VLOOKUP(E115,#REF!,5,FALSE)),"",VLOOKUP(E115,#REF!,5,FALSE))</f>
        <v>#REF!</v>
      </c>
      <c r="W115" s="88">
        <f>[3]構成員入金済み!$E$10</f>
        <v>40542</v>
      </c>
      <c r="X115" s="88" t="e">
        <f>IF(ISNA(VLOOKUP(E115,#REF!,7,FALSE)),"",VLOOKUP(E115,#REF!,7,FALSE))</f>
        <v>#REF!</v>
      </c>
      <c r="Y115" s="117" t="e">
        <f t="shared" si="4"/>
        <v>#REF!</v>
      </c>
      <c r="Z115" s="117"/>
      <c r="AC115" s="87"/>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row>
    <row r="116" spans="1:54" s="116" customFormat="1" x14ac:dyDescent="0.15">
      <c r="A116" s="289"/>
      <c r="B116" s="126">
        <v>403</v>
      </c>
      <c r="C116" s="127" t="str">
        <f>IF(D116="","",VLOOKUP(D116,団体登録内容!$A$1:$Y$1000,3,FALSE))</f>
        <v/>
      </c>
      <c r="D116" s="127" t="str">
        <f>IF(E116="","",VLOOKUP(E116,構成員入金済み!$A$1:$Y$1000,7,FALSE))</f>
        <v/>
      </c>
      <c r="E116" s="122"/>
      <c r="F116" s="93"/>
      <c r="G116" s="92"/>
      <c r="H116" s="128" t="str">
        <f>IF(E116="","",VLOOKUP(E116,構成員入金済み!$A$1:$Y$1000,3,FALSE))</f>
        <v/>
      </c>
      <c r="I116" s="123"/>
      <c r="J116" s="128" t="str">
        <f>IF(E116="","",VLOOKUP(E116,構成員入金済み!$A$1:$Y$1000,4,FALSE))</f>
        <v/>
      </c>
      <c r="K116" s="125"/>
      <c r="L116" s="128" t="str">
        <f>IF(E116="","",VLOOKUP(E116,構成員入金済み!$A$1:$Y$1000,18,FALSE))</f>
        <v/>
      </c>
      <c r="M116" s="123" t="s">
        <v>3397</v>
      </c>
      <c r="N116" s="130" t="s">
        <v>3397</v>
      </c>
      <c r="O116" s="317"/>
      <c r="P116" s="317"/>
      <c r="R116" s="91" t="e">
        <f>IF(ISNA(VLOOKUP(E116,#REF!,10,FALSE)),"",VLOOKUP(E116,#REF!,6,FALSE))</f>
        <v>#REF!</v>
      </c>
      <c r="S116" s="90" t="e">
        <f>IF(ISNA(VLOOKUP(E116,#REF!,16,FALSE)),"",VLOOKUP(E116,#REF!,16,FALSE))</f>
        <v>#REF!</v>
      </c>
      <c r="T116" s="89" t="e">
        <f>IF(ISNA(VLOOKUP(E116,#REF!,5,FALSE)),"",VLOOKUP(E116,#REF!,5,FALSE))</f>
        <v>#REF!</v>
      </c>
      <c r="W116" s="88">
        <f>[3]構成員入金済み!$E$10</f>
        <v>40542</v>
      </c>
      <c r="X116" s="88" t="e">
        <f>IF(ISNA(VLOOKUP(E116,#REF!,7,FALSE)),"",VLOOKUP(E116,#REF!,7,FALSE))</f>
        <v>#REF!</v>
      </c>
      <c r="Y116" s="117" t="e">
        <f t="shared" si="4"/>
        <v>#REF!</v>
      </c>
      <c r="Z116" s="117"/>
      <c r="AC116" s="87"/>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row>
    <row r="117" spans="1:54" s="116" customFormat="1" x14ac:dyDescent="0.15">
      <c r="A117" s="289"/>
      <c r="B117" s="126">
        <v>404</v>
      </c>
      <c r="C117" s="127" t="str">
        <f>IF(D117="","",VLOOKUP(D117,団体登録内容!$A$1:$Y$1000,3,FALSE))</f>
        <v/>
      </c>
      <c r="D117" s="127" t="str">
        <f>IF(E117="","",VLOOKUP(E117,構成員入金済み!$A$1:$Y$1000,7,FALSE))</f>
        <v/>
      </c>
      <c r="E117" s="122"/>
      <c r="F117" s="93"/>
      <c r="G117" s="92"/>
      <c r="H117" s="128" t="str">
        <f>IF(E117="","",VLOOKUP(E117,構成員入金済み!$A$1:$Y$1000,3,FALSE))</f>
        <v/>
      </c>
      <c r="I117" s="123"/>
      <c r="J117" s="128" t="str">
        <f>IF(E117="","",VLOOKUP(E117,構成員入金済み!$A$1:$Y$1000,4,FALSE))</f>
        <v/>
      </c>
      <c r="K117" s="125"/>
      <c r="L117" s="128" t="str">
        <f>IF(E117="","",VLOOKUP(E117,構成員入金済み!$A$1:$Y$1000,18,FALSE))</f>
        <v/>
      </c>
      <c r="M117" s="123" t="s">
        <v>3397</v>
      </c>
      <c r="N117" s="130" t="s">
        <v>3397</v>
      </c>
      <c r="O117" s="317"/>
      <c r="P117" s="317"/>
      <c r="R117" s="91" t="e">
        <f>IF(ISNA(VLOOKUP(E117,#REF!,10,FALSE)),"",VLOOKUP(E117,#REF!,6,FALSE))</f>
        <v>#REF!</v>
      </c>
      <c r="S117" s="90" t="e">
        <f>IF(ISNA(VLOOKUP(E117,#REF!,16,FALSE)),"",VLOOKUP(E117,#REF!,16,FALSE))</f>
        <v>#REF!</v>
      </c>
      <c r="T117" s="89" t="e">
        <f>IF(ISNA(VLOOKUP(E117,#REF!,5,FALSE)),"",VLOOKUP(E117,#REF!,5,FALSE))</f>
        <v>#REF!</v>
      </c>
      <c r="W117" s="88">
        <f>[3]構成員入金済み!$E$10</f>
        <v>40542</v>
      </c>
      <c r="X117" s="88" t="e">
        <f>IF(ISNA(VLOOKUP(E117,#REF!,7,FALSE)),"",VLOOKUP(E117,#REF!,7,FALSE))</f>
        <v>#REF!</v>
      </c>
      <c r="Y117" s="117" t="e">
        <f t="shared" si="4"/>
        <v>#REF!</v>
      </c>
      <c r="Z117" s="117"/>
      <c r="AC117" s="87"/>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row>
    <row r="118" spans="1:54" s="116" customFormat="1" x14ac:dyDescent="0.15">
      <c r="A118" s="289"/>
      <c r="B118" s="126">
        <v>405</v>
      </c>
      <c r="C118" s="127" t="str">
        <f>IF(D118="","",VLOOKUP(D118,団体登録内容!$A$1:$Y$1000,3,FALSE))</f>
        <v/>
      </c>
      <c r="D118" s="127" t="str">
        <f>IF(E118="","",VLOOKUP(E118,構成員入金済み!$A$1:$Y$1000,7,FALSE))</f>
        <v/>
      </c>
      <c r="E118" s="122"/>
      <c r="F118" s="93"/>
      <c r="G118" s="92"/>
      <c r="H118" s="128" t="str">
        <f>IF(E118="","",VLOOKUP(E118,構成員入金済み!$A$1:$Y$1000,3,FALSE))</f>
        <v/>
      </c>
      <c r="I118" s="123"/>
      <c r="J118" s="128" t="str">
        <f>IF(E118="","",VLOOKUP(E118,構成員入金済み!$A$1:$Y$1000,4,FALSE))</f>
        <v/>
      </c>
      <c r="K118" s="125"/>
      <c r="L118" s="128" t="str">
        <f>IF(E118="","",VLOOKUP(E118,構成員入金済み!$A$1:$Y$1000,18,FALSE))</f>
        <v/>
      </c>
      <c r="M118" s="123" t="s">
        <v>3397</v>
      </c>
      <c r="N118" s="130" t="s">
        <v>3397</v>
      </c>
      <c r="O118" s="317"/>
      <c r="P118" s="317"/>
      <c r="R118" s="91" t="e">
        <f>IF(ISNA(VLOOKUP(E118,#REF!,10,FALSE)),"",VLOOKUP(E118,#REF!,6,FALSE))</f>
        <v>#REF!</v>
      </c>
      <c r="S118" s="90" t="e">
        <f>IF(ISNA(VLOOKUP(E118,#REF!,16,FALSE)),"",VLOOKUP(E118,#REF!,16,FALSE))</f>
        <v>#REF!</v>
      </c>
      <c r="T118" s="89" t="e">
        <f>IF(ISNA(VLOOKUP(E118,#REF!,5,FALSE)),"",VLOOKUP(E118,#REF!,5,FALSE))</f>
        <v>#REF!</v>
      </c>
      <c r="W118" s="88">
        <f>[3]構成員入金済み!$E$10</f>
        <v>40542</v>
      </c>
      <c r="X118" s="88" t="e">
        <f>IF(ISNA(VLOOKUP(E118,#REF!,7,FALSE)),"",VLOOKUP(E118,#REF!,7,FALSE))</f>
        <v>#REF!</v>
      </c>
      <c r="Y118" s="117" t="e">
        <f t="shared" si="4"/>
        <v>#REF!</v>
      </c>
      <c r="Z118" s="117"/>
      <c r="AC118" s="87"/>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row>
    <row r="119" spans="1:54" s="116" customFormat="1" x14ac:dyDescent="0.15">
      <c r="A119" s="289"/>
      <c r="B119" s="126">
        <v>406</v>
      </c>
      <c r="C119" s="127" t="str">
        <f>IF(D119="","",VLOOKUP(D119,団体登録内容!$A$1:$Y$1000,3,FALSE))</f>
        <v/>
      </c>
      <c r="D119" s="127" t="str">
        <f>IF(E119="","",VLOOKUP(E119,構成員入金済み!$A$1:$Y$1000,7,FALSE))</f>
        <v/>
      </c>
      <c r="E119" s="122"/>
      <c r="F119" s="93"/>
      <c r="G119" s="92"/>
      <c r="H119" s="128" t="str">
        <f>IF(E119="","",VLOOKUP(E119,構成員入金済み!$A$1:$Y$1000,3,FALSE))</f>
        <v/>
      </c>
      <c r="I119" s="123"/>
      <c r="J119" s="128" t="str">
        <f>IF(E119="","",VLOOKUP(E119,構成員入金済み!$A$1:$Y$1000,4,FALSE))</f>
        <v/>
      </c>
      <c r="K119" s="125"/>
      <c r="L119" s="128" t="str">
        <f>IF(E119="","",VLOOKUP(E119,構成員入金済み!$A$1:$Y$1000,18,FALSE))</f>
        <v/>
      </c>
      <c r="M119" s="123" t="s">
        <v>3397</v>
      </c>
      <c r="N119" s="130" t="s">
        <v>3397</v>
      </c>
      <c r="O119" s="317"/>
      <c r="P119" s="317"/>
      <c r="R119" s="91" t="e">
        <f>IF(ISNA(VLOOKUP(E119,#REF!,10,FALSE)),"",VLOOKUP(E119,#REF!,6,FALSE))</f>
        <v>#REF!</v>
      </c>
      <c r="S119" s="90" t="e">
        <f>IF(ISNA(VLOOKUP(E119,#REF!,16,FALSE)),"",VLOOKUP(E119,#REF!,16,FALSE))</f>
        <v>#REF!</v>
      </c>
      <c r="T119" s="89" t="e">
        <f>IF(ISNA(VLOOKUP(E119,#REF!,5,FALSE)),"",VLOOKUP(E119,#REF!,5,FALSE))</f>
        <v>#REF!</v>
      </c>
      <c r="W119" s="88">
        <f>[3]構成員入金済み!$E$10</f>
        <v>40542</v>
      </c>
      <c r="X119" s="88" t="e">
        <f>IF(ISNA(VLOOKUP(E119,#REF!,7,FALSE)),"",VLOOKUP(E119,#REF!,7,FALSE))</f>
        <v>#REF!</v>
      </c>
      <c r="Y119" s="117" t="e">
        <f t="shared" si="4"/>
        <v>#REF!</v>
      </c>
      <c r="Z119" s="117"/>
      <c r="AC119" s="87"/>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row>
    <row r="120" spans="1:54" s="116" customFormat="1" x14ac:dyDescent="0.15">
      <c r="A120" s="289"/>
      <c r="B120" s="126">
        <v>407</v>
      </c>
      <c r="C120" s="127" t="str">
        <f>IF(D120="","",VLOOKUP(D120,団体登録内容!$A$1:$Y$1000,3,FALSE))</f>
        <v/>
      </c>
      <c r="D120" s="127" t="str">
        <f>IF(E120="","",VLOOKUP(E120,構成員入金済み!$A$1:$Y$1000,7,FALSE))</f>
        <v/>
      </c>
      <c r="E120" s="122"/>
      <c r="F120" s="93"/>
      <c r="G120" s="92"/>
      <c r="H120" s="128" t="str">
        <f>IF(E120="","",VLOOKUP(E120,構成員入金済み!$A$1:$Y$1000,3,FALSE))</f>
        <v/>
      </c>
      <c r="I120" s="123"/>
      <c r="J120" s="128" t="str">
        <f>IF(E120="","",VLOOKUP(E120,構成員入金済み!$A$1:$Y$1000,4,FALSE))</f>
        <v/>
      </c>
      <c r="K120" s="125"/>
      <c r="L120" s="128" t="str">
        <f>IF(E120="","",VLOOKUP(E120,構成員入金済み!$A$1:$Y$1000,18,FALSE))</f>
        <v/>
      </c>
      <c r="M120" s="123" t="s">
        <v>3397</v>
      </c>
      <c r="N120" s="130" t="s">
        <v>3397</v>
      </c>
      <c r="O120" s="317"/>
      <c r="P120" s="317"/>
      <c r="R120" s="91" t="e">
        <f>IF(ISNA(VLOOKUP(E120,#REF!,10,FALSE)),"",VLOOKUP(E120,#REF!,6,FALSE))</f>
        <v>#REF!</v>
      </c>
      <c r="S120" s="90" t="e">
        <f>IF(ISNA(VLOOKUP(E120,#REF!,16,FALSE)),"",VLOOKUP(E120,#REF!,16,FALSE))</f>
        <v>#REF!</v>
      </c>
      <c r="T120" s="89" t="e">
        <f>IF(ISNA(VLOOKUP(E120,#REF!,5,FALSE)),"",VLOOKUP(E120,#REF!,5,FALSE))</f>
        <v>#REF!</v>
      </c>
      <c r="W120" s="88">
        <f>[3]構成員入金済み!$E$10</f>
        <v>40542</v>
      </c>
      <c r="X120" s="88" t="e">
        <f>IF(ISNA(VLOOKUP(E120,#REF!,7,FALSE)),"",VLOOKUP(E120,#REF!,7,FALSE))</f>
        <v>#REF!</v>
      </c>
      <c r="Y120" s="117" t="e">
        <f t="shared" si="4"/>
        <v>#REF!</v>
      </c>
      <c r="Z120" s="117"/>
      <c r="AC120" s="87"/>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row>
    <row r="121" spans="1:54" s="116" customFormat="1" x14ac:dyDescent="0.15">
      <c r="A121" s="289"/>
      <c r="B121" s="126">
        <v>408</v>
      </c>
      <c r="C121" s="127" t="str">
        <f>IF(D121="","",VLOOKUP(D121,団体登録内容!$A$1:$Y$1000,3,FALSE))</f>
        <v/>
      </c>
      <c r="D121" s="127" t="str">
        <f>IF(E121="","",VLOOKUP(E121,構成員入金済み!$A$1:$Y$1000,7,FALSE))</f>
        <v/>
      </c>
      <c r="E121" s="122"/>
      <c r="F121" s="93"/>
      <c r="G121" s="92"/>
      <c r="H121" s="128" t="str">
        <f>IF(E121="","",VLOOKUP(E121,構成員入金済み!$A$1:$Y$1000,3,FALSE))</f>
        <v/>
      </c>
      <c r="I121" s="123"/>
      <c r="J121" s="128" t="str">
        <f>IF(E121="","",VLOOKUP(E121,構成員入金済み!$A$1:$Y$1000,4,FALSE))</f>
        <v/>
      </c>
      <c r="K121" s="125"/>
      <c r="L121" s="128" t="str">
        <f>IF(E121="","",VLOOKUP(E121,構成員入金済み!$A$1:$Y$1000,18,FALSE))</f>
        <v/>
      </c>
      <c r="M121" s="123" t="s">
        <v>3397</v>
      </c>
      <c r="N121" s="130" t="s">
        <v>3397</v>
      </c>
      <c r="O121" s="317"/>
      <c r="P121" s="317"/>
      <c r="R121" s="91" t="e">
        <f>IF(ISNA(VLOOKUP(E121,#REF!,10,FALSE)),"",VLOOKUP(E121,#REF!,6,FALSE))</f>
        <v>#REF!</v>
      </c>
      <c r="S121" s="90" t="e">
        <f>IF(ISNA(VLOOKUP(E121,#REF!,16,FALSE)),"",VLOOKUP(E121,#REF!,16,FALSE))</f>
        <v>#REF!</v>
      </c>
      <c r="T121" s="89" t="e">
        <f>IF(ISNA(VLOOKUP(E121,#REF!,5,FALSE)),"",VLOOKUP(E121,#REF!,5,FALSE))</f>
        <v>#REF!</v>
      </c>
      <c r="W121" s="88">
        <f>[3]構成員入金済み!$E$10</f>
        <v>40542</v>
      </c>
      <c r="X121" s="88" t="e">
        <f>IF(ISNA(VLOOKUP(E121,#REF!,7,FALSE)),"",VLOOKUP(E121,#REF!,7,FALSE))</f>
        <v>#REF!</v>
      </c>
      <c r="Y121" s="117" t="e">
        <f t="shared" si="4"/>
        <v>#REF!</v>
      </c>
      <c r="Z121" s="117"/>
      <c r="AC121" s="87"/>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row>
    <row r="122" spans="1:54" s="116" customFormat="1" x14ac:dyDescent="0.15">
      <c r="A122" s="289"/>
      <c r="B122" s="126">
        <v>409</v>
      </c>
      <c r="C122" s="127" t="str">
        <f>IF(D122="","",VLOOKUP(D122,団体登録内容!$A$1:$Y$1000,3,FALSE))</f>
        <v/>
      </c>
      <c r="D122" s="127" t="str">
        <f>IF(E122="","",VLOOKUP(E122,構成員入金済み!$A$1:$Y$1000,7,FALSE))</f>
        <v/>
      </c>
      <c r="E122" s="122"/>
      <c r="F122" s="93"/>
      <c r="G122" s="92"/>
      <c r="H122" s="128" t="str">
        <f>IF(E122="","",VLOOKUP(E122,構成員入金済み!$A$1:$Y$1000,3,FALSE))</f>
        <v/>
      </c>
      <c r="I122" s="123"/>
      <c r="J122" s="128" t="str">
        <f>IF(E122="","",VLOOKUP(E122,構成員入金済み!$A$1:$Y$1000,4,FALSE))</f>
        <v/>
      </c>
      <c r="K122" s="125"/>
      <c r="L122" s="128" t="str">
        <f>IF(E122="","",VLOOKUP(E122,構成員入金済み!$A$1:$Y$1000,18,FALSE))</f>
        <v/>
      </c>
      <c r="M122" s="123" t="s">
        <v>3397</v>
      </c>
      <c r="N122" s="130" t="s">
        <v>3397</v>
      </c>
      <c r="O122" s="317"/>
      <c r="P122" s="317"/>
      <c r="R122" s="91" t="e">
        <f>IF(ISNA(VLOOKUP(E122,#REF!,10,FALSE)),"",VLOOKUP(E122,#REF!,6,FALSE))</f>
        <v>#REF!</v>
      </c>
      <c r="S122" s="90" t="e">
        <f>IF(ISNA(VLOOKUP(E122,#REF!,16,FALSE)),"",VLOOKUP(E122,#REF!,16,FALSE))</f>
        <v>#REF!</v>
      </c>
      <c r="T122" s="89" t="e">
        <f>IF(ISNA(VLOOKUP(E122,#REF!,5,FALSE)),"",VLOOKUP(E122,#REF!,5,FALSE))</f>
        <v>#REF!</v>
      </c>
      <c r="W122" s="88">
        <f>[3]構成員入金済み!$E$10</f>
        <v>40542</v>
      </c>
      <c r="X122" s="88" t="e">
        <f>IF(ISNA(VLOOKUP(E122,#REF!,7,FALSE)),"",VLOOKUP(E122,#REF!,7,FALSE))</f>
        <v>#REF!</v>
      </c>
      <c r="Y122" s="117" t="e">
        <f t="shared" si="4"/>
        <v>#REF!</v>
      </c>
      <c r="Z122" s="117"/>
      <c r="AC122" s="87"/>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row>
    <row r="123" spans="1:54" s="116" customFormat="1" x14ac:dyDescent="0.15">
      <c r="A123" s="289"/>
      <c r="B123" s="126">
        <v>410</v>
      </c>
      <c r="C123" s="127" t="str">
        <f>IF(D123="","",VLOOKUP(D123,団体登録内容!$A$1:$Y$1000,3,FALSE))</f>
        <v/>
      </c>
      <c r="D123" s="127" t="str">
        <f>IF(E123="","",VLOOKUP(E123,構成員入金済み!$A$1:$Y$1000,7,FALSE))</f>
        <v/>
      </c>
      <c r="E123" s="122"/>
      <c r="F123" s="93"/>
      <c r="G123" s="92"/>
      <c r="H123" s="128" t="str">
        <f>IF(E123="","",VLOOKUP(E123,構成員入金済み!$A$1:$Y$1000,3,FALSE))</f>
        <v/>
      </c>
      <c r="I123" s="123"/>
      <c r="J123" s="128" t="str">
        <f>IF(E123="","",VLOOKUP(E123,構成員入金済み!$A$1:$Y$1000,4,FALSE))</f>
        <v/>
      </c>
      <c r="K123" s="125"/>
      <c r="L123" s="128" t="str">
        <f>IF(E123="","",VLOOKUP(E123,構成員入金済み!$A$1:$Y$1000,18,FALSE))</f>
        <v/>
      </c>
      <c r="M123" s="123" t="s">
        <v>3397</v>
      </c>
      <c r="N123" s="130" t="s">
        <v>3397</v>
      </c>
      <c r="O123" s="317"/>
      <c r="P123" s="317"/>
      <c r="R123" s="91" t="e">
        <f>IF(ISNA(VLOOKUP(E123,#REF!,10,FALSE)),"",VLOOKUP(E123,#REF!,6,FALSE))</f>
        <v>#REF!</v>
      </c>
      <c r="S123" s="90" t="e">
        <f>IF(ISNA(VLOOKUP(E123,#REF!,16,FALSE)),"",VLOOKUP(E123,#REF!,16,FALSE))</f>
        <v>#REF!</v>
      </c>
      <c r="T123" s="89" t="e">
        <f>IF(ISNA(VLOOKUP(E123,#REF!,5,FALSE)),"",VLOOKUP(E123,#REF!,5,FALSE))</f>
        <v>#REF!</v>
      </c>
      <c r="W123" s="88">
        <f>[3]構成員入金済み!$E$10</f>
        <v>40542</v>
      </c>
      <c r="X123" s="88" t="e">
        <f>IF(ISNA(VLOOKUP(E123,#REF!,7,FALSE)),"",VLOOKUP(E123,#REF!,7,FALSE))</f>
        <v>#REF!</v>
      </c>
      <c r="Y123" s="117" t="e">
        <f t="shared" si="4"/>
        <v>#REF!</v>
      </c>
      <c r="Z123" s="117"/>
      <c r="AC123" s="87"/>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row>
    <row r="124" spans="1:54" s="116" customFormat="1" x14ac:dyDescent="0.15">
      <c r="A124" s="289"/>
      <c r="B124" s="126">
        <v>411</v>
      </c>
      <c r="C124" s="127" t="str">
        <f>IF(D124="","",VLOOKUP(D124,団体登録内容!$A$1:$Y$1000,3,FALSE))</f>
        <v/>
      </c>
      <c r="D124" s="127" t="str">
        <f>IF(E124="","",VLOOKUP(E124,構成員入金済み!$A$1:$Y$1000,7,FALSE))</f>
        <v/>
      </c>
      <c r="E124" s="122"/>
      <c r="F124" s="93"/>
      <c r="G124" s="92"/>
      <c r="H124" s="128" t="str">
        <f>IF(E124="","",VLOOKUP(E124,構成員入金済み!$A$1:$Y$1000,3,FALSE))</f>
        <v/>
      </c>
      <c r="I124" s="123"/>
      <c r="J124" s="128" t="str">
        <f>IF(E124="","",VLOOKUP(E124,構成員入金済み!$A$1:$Y$1000,4,FALSE))</f>
        <v/>
      </c>
      <c r="K124" s="125"/>
      <c r="L124" s="128" t="str">
        <f>IF(E124="","",VLOOKUP(E124,構成員入金済み!$A$1:$Y$1000,18,FALSE))</f>
        <v/>
      </c>
      <c r="M124" s="123" t="s">
        <v>3397</v>
      </c>
      <c r="N124" s="130" t="s">
        <v>3397</v>
      </c>
      <c r="O124" s="317"/>
      <c r="P124" s="317"/>
      <c r="R124" s="91" t="e">
        <f>IF(ISNA(VLOOKUP(E124,#REF!,10,FALSE)),"",VLOOKUP(E124,#REF!,6,FALSE))</f>
        <v>#REF!</v>
      </c>
      <c r="S124" s="90" t="e">
        <f>IF(ISNA(VLOOKUP(E124,#REF!,16,FALSE)),"",VLOOKUP(E124,#REF!,16,FALSE))</f>
        <v>#REF!</v>
      </c>
      <c r="T124" s="89" t="e">
        <f>IF(ISNA(VLOOKUP(E124,#REF!,5,FALSE)),"",VLOOKUP(E124,#REF!,5,FALSE))</f>
        <v>#REF!</v>
      </c>
      <c r="W124" s="88">
        <f>[3]構成員入金済み!$E$10</f>
        <v>40542</v>
      </c>
      <c r="X124" s="88" t="e">
        <f>IF(ISNA(VLOOKUP(E124,#REF!,7,FALSE)),"",VLOOKUP(E124,#REF!,7,FALSE))</f>
        <v>#REF!</v>
      </c>
      <c r="Y124" s="117" t="e">
        <f t="shared" si="4"/>
        <v>#REF!</v>
      </c>
      <c r="Z124" s="117"/>
      <c r="AC124" s="87"/>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row>
    <row r="125" spans="1:54" s="116" customFormat="1" x14ac:dyDescent="0.15">
      <c r="A125" s="289"/>
      <c r="B125" s="126">
        <v>412</v>
      </c>
      <c r="C125" s="127" t="str">
        <f>IF(D125="","",VLOOKUP(D125,団体登録内容!$A$1:$Y$1000,3,FALSE))</f>
        <v/>
      </c>
      <c r="D125" s="127" t="str">
        <f>IF(E125="","",VLOOKUP(E125,構成員入金済み!$A$1:$Y$1000,7,FALSE))</f>
        <v/>
      </c>
      <c r="E125" s="122"/>
      <c r="F125" s="93"/>
      <c r="G125" s="92"/>
      <c r="H125" s="128" t="str">
        <f>IF(E125="","",VLOOKUP(E125,構成員入金済み!$A$1:$Y$1000,3,FALSE))</f>
        <v/>
      </c>
      <c r="I125" s="123"/>
      <c r="J125" s="128" t="str">
        <f>IF(E125="","",VLOOKUP(E125,構成員入金済み!$A$1:$Y$1000,4,FALSE))</f>
        <v/>
      </c>
      <c r="K125" s="125"/>
      <c r="L125" s="128" t="str">
        <f>IF(E125="","",VLOOKUP(E125,構成員入金済み!$A$1:$Y$1000,18,FALSE))</f>
        <v/>
      </c>
      <c r="M125" s="123" t="s">
        <v>3397</v>
      </c>
      <c r="N125" s="130" t="s">
        <v>3397</v>
      </c>
      <c r="O125" s="317"/>
      <c r="P125" s="317"/>
      <c r="R125" s="91" t="e">
        <f>IF(ISNA(VLOOKUP(E125,#REF!,10,FALSE)),"",VLOOKUP(E125,#REF!,6,FALSE))</f>
        <v>#REF!</v>
      </c>
      <c r="S125" s="90" t="e">
        <f>IF(ISNA(VLOOKUP(E125,#REF!,16,FALSE)),"",VLOOKUP(E125,#REF!,16,FALSE))</f>
        <v>#REF!</v>
      </c>
      <c r="T125" s="89" t="e">
        <f>IF(ISNA(VLOOKUP(E125,#REF!,5,FALSE)),"",VLOOKUP(E125,#REF!,5,FALSE))</f>
        <v>#REF!</v>
      </c>
      <c r="W125" s="88">
        <f>[3]構成員入金済み!$E$10</f>
        <v>40542</v>
      </c>
      <c r="X125" s="88" t="e">
        <f>IF(ISNA(VLOOKUP(E125,#REF!,7,FALSE)),"",VLOOKUP(E125,#REF!,7,FALSE))</f>
        <v>#REF!</v>
      </c>
      <c r="Y125" s="117" t="e">
        <f t="shared" si="4"/>
        <v>#REF!</v>
      </c>
      <c r="Z125" s="117"/>
      <c r="AC125" s="87"/>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row>
    <row r="126" spans="1:54" s="116" customFormat="1" x14ac:dyDescent="0.15">
      <c r="A126" s="289"/>
      <c r="B126" s="126">
        <v>413</v>
      </c>
      <c r="C126" s="127" t="str">
        <f>IF(D126="","",VLOOKUP(D126,団体登録内容!$A$1:$Y$1000,3,FALSE))</f>
        <v/>
      </c>
      <c r="D126" s="127" t="str">
        <f>IF(E126="","",VLOOKUP(E126,構成員入金済み!$A$1:$Y$1000,7,FALSE))</f>
        <v/>
      </c>
      <c r="E126" s="122"/>
      <c r="F126" s="93"/>
      <c r="G126" s="92"/>
      <c r="H126" s="128" t="str">
        <f>IF(E126="","",VLOOKUP(E126,構成員入金済み!$A$1:$Y$1000,3,FALSE))</f>
        <v/>
      </c>
      <c r="I126" s="123"/>
      <c r="J126" s="128" t="str">
        <f>IF(E126="","",VLOOKUP(E126,構成員入金済み!$A$1:$Y$1000,4,FALSE))</f>
        <v/>
      </c>
      <c r="K126" s="125"/>
      <c r="L126" s="128" t="str">
        <f>IF(E126="","",VLOOKUP(E126,構成員入金済み!$A$1:$Y$1000,18,FALSE))</f>
        <v/>
      </c>
      <c r="M126" s="123" t="s">
        <v>3397</v>
      </c>
      <c r="N126" s="130" t="s">
        <v>3397</v>
      </c>
      <c r="O126" s="317"/>
      <c r="P126" s="317"/>
      <c r="R126" s="91" t="e">
        <f>IF(ISNA(VLOOKUP(E126,#REF!,10,FALSE)),"",VLOOKUP(E126,#REF!,6,FALSE))</f>
        <v>#REF!</v>
      </c>
      <c r="S126" s="90" t="e">
        <f>IF(ISNA(VLOOKUP(E126,#REF!,16,FALSE)),"",VLOOKUP(E126,#REF!,16,FALSE))</f>
        <v>#REF!</v>
      </c>
      <c r="T126" s="89" t="e">
        <f>IF(ISNA(VLOOKUP(E126,#REF!,5,FALSE)),"",VLOOKUP(E126,#REF!,5,FALSE))</f>
        <v>#REF!</v>
      </c>
      <c r="W126" s="88">
        <f>[3]構成員入金済み!$E$10</f>
        <v>40542</v>
      </c>
      <c r="X126" s="88" t="e">
        <f>IF(ISNA(VLOOKUP(E126,#REF!,7,FALSE)),"",VLOOKUP(E126,#REF!,7,FALSE))</f>
        <v>#REF!</v>
      </c>
      <c r="Y126" s="117" t="e">
        <f t="shared" si="4"/>
        <v>#REF!</v>
      </c>
      <c r="Z126" s="117"/>
      <c r="AC126" s="87"/>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row>
    <row r="127" spans="1:54" s="116" customFormat="1" x14ac:dyDescent="0.15">
      <c r="A127" s="289"/>
      <c r="B127" s="126">
        <v>414</v>
      </c>
      <c r="C127" s="127" t="str">
        <f>IF(D127="","",VLOOKUP(D127,団体登録内容!$A$1:$Y$1000,3,FALSE))</f>
        <v/>
      </c>
      <c r="D127" s="127" t="str">
        <f>IF(E127="","",VLOOKUP(E127,構成員入金済み!$A$1:$Y$1000,7,FALSE))</f>
        <v/>
      </c>
      <c r="E127" s="122"/>
      <c r="F127" s="93"/>
      <c r="G127" s="92"/>
      <c r="H127" s="128" t="str">
        <f>IF(E127="","",VLOOKUP(E127,構成員入金済み!$A$1:$Y$1000,3,FALSE))</f>
        <v/>
      </c>
      <c r="I127" s="123"/>
      <c r="J127" s="128" t="str">
        <f>IF(E127="","",VLOOKUP(E127,構成員入金済み!$A$1:$Y$1000,4,FALSE))</f>
        <v/>
      </c>
      <c r="K127" s="125"/>
      <c r="L127" s="128" t="str">
        <f>IF(E127="","",VLOOKUP(E127,構成員入金済み!$A$1:$Y$1000,18,FALSE))</f>
        <v/>
      </c>
      <c r="M127" s="123" t="s">
        <v>3397</v>
      </c>
      <c r="N127" s="130" t="s">
        <v>3397</v>
      </c>
      <c r="O127" s="317"/>
      <c r="P127" s="317"/>
      <c r="R127" s="91" t="e">
        <f>IF(ISNA(VLOOKUP(E127,#REF!,10,FALSE)),"",VLOOKUP(E127,#REF!,6,FALSE))</f>
        <v>#REF!</v>
      </c>
      <c r="S127" s="90" t="e">
        <f>IF(ISNA(VLOOKUP(E127,#REF!,16,FALSE)),"",VLOOKUP(E127,#REF!,16,FALSE))</f>
        <v>#REF!</v>
      </c>
      <c r="T127" s="89" t="e">
        <f>IF(ISNA(VLOOKUP(E127,#REF!,5,FALSE)),"",VLOOKUP(E127,#REF!,5,FALSE))</f>
        <v>#REF!</v>
      </c>
      <c r="W127" s="88">
        <f>[3]構成員入金済み!$E$10</f>
        <v>40542</v>
      </c>
      <c r="X127" s="88" t="e">
        <f>IF(ISNA(VLOOKUP(E127,#REF!,7,FALSE)),"",VLOOKUP(E127,#REF!,7,FALSE))</f>
        <v>#REF!</v>
      </c>
      <c r="Y127" s="117" t="e">
        <f t="shared" si="4"/>
        <v>#REF!</v>
      </c>
      <c r="Z127" s="117"/>
      <c r="AC127" s="87"/>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row>
    <row r="128" spans="1:54" s="116" customFormat="1" x14ac:dyDescent="0.15">
      <c r="A128" s="289"/>
      <c r="B128" s="126">
        <v>415</v>
      </c>
      <c r="C128" s="127" t="str">
        <f>IF(D128="","",VLOOKUP(D128,団体登録内容!$A$1:$Y$1000,3,FALSE))</f>
        <v/>
      </c>
      <c r="D128" s="127" t="str">
        <f>IF(E128="","",VLOOKUP(E128,構成員入金済み!$A$1:$Y$1000,7,FALSE))</f>
        <v/>
      </c>
      <c r="E128" s="122"/>
      <c r="F128" s="93"/>
      <c r="G128" s="92"/>
      <c r="H128" s="128" t="str">
        <f>IF(E128="","",VLOOKUP(E128,構成員入金済み!$A$1:$Y$1000,3,FALSE))</f>
        <v/>
      </c>
      <c r="I128" s="123"/>
      <c r="J128" s="128" t="str">
        <f>IF(E128="","",VLOOKUP(E128,構成員入金済み!$A$1:$Y$1000,4,FALSE))</f>
        <v/>
      </c>
      <c r="K128" s="125"/>
      <c r="L128" s="128" t="str">
        <f>IF(E128="","",VLOOKUP(E128,構成員入金済み!$A$1:$Y$1000,18,FALSE))</f>
        <v/>
      </c>
      <c r="M128" s="123" t="s">
        <v>3397</v>
      </c>
      <c r="N128" s="130" t="s">
        <v>3397</v>
      </c>
      <c r="O128" s="317"/>
      <c r="P128" s="317"/>
      <c r="R128" s="91" t="e">
        <f>IF(ISNA(VLOOKUP(E128,#REF!,10,FALSE)),"",VLOOKUP(E128,#REF!,6,FALSE))</f>
        <v>#REF!</v>
      </c>
      <c r="S128" s="90" t="e">
        <f>IF(ISNA(VLOOKUP(E128,#REF!,16,FALSE)),"",VLOOKUP(E128,#REF!,16,FALSE))</f>
        <v>#REF!</v>
      </c>
      <c r="T128" s="89" t="e">
        <f>IF(ISNA(VLOOKUP(E128,#REF!,5,FALSE)),"",VLOOKUP(E128,#REF!,5,FALSE))</f>
        <v>#REF!</v>
      </c>
      <c r="W128" s="88">
        <f>[3]構成員入金済み!$E$10</f>
        <v>40542</v>
      </c>
      <c r="X128" s="88" t="e">
        <f>IF(ISNA(VLOOKUP(E128,#REF!,7,FALSE)),"",VLOOKUP(E128,#REF!,7,FALSE))</f>
        <v>#REF!</v>
      </c>
      <c r="Y128" s="117" t="e">
        <f t="shared" si="4"/>
        <v>#REF!</v>
      </c>
      <c r="Z128" s="117"/>
      <c r="AC128" s="87"/>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row>
    <row r="129" spans="1:54" s="116" customFormat="1" x14ac:dyDescent="0.15">
      <c r="A129" s="289"/>
      <c r="B129" s="126">
        <v>416</v>
      </c>
      <c r="C129" s="127" t="str">
        <f>IF(D129="","",VLOOKUP(D129,団体登録内容!$A$1:$Y$1000,3,FALSE))</f>
        <v/>
      </c>
      <c r="D129" s="127" t="str">
        <f>IF(E129="","",VLOOKUP(E129,構成員入金済み!$A$1:$Y$1000,7,FALSE))</f>
        <v/>
      </c>
      <c r="E129" s="122"/>
      <c r="F129" s="93"/>
      <c r="G129" s="92"/>
      <c r="H129" s="128" t="str">
        <f>IF(E129="","",VLOOKUP(E129,構成員入金済み!$A$1:$Y$1000,3,FALSE))</f>
        <v/>
      </c>
      <c r="I129" s="123"/>
      <c r="J129" s="128" t="str">
        <f>IF(E129="","",VLOOKUP(E129,構成員入金済み!$A$1:$Y$1000,4,FALSE))</f>
        <v/>
      </c>
      <c r="K129" s="125"/>
      <c r="L129" s="128" t="str">
        <f>IF(E129="","",VLOOKUP(E129,構成員入金済み!$A$1:$Y$1000,18,FALSE))</f>
        <v/>
      </c>
      <c r="M129" s="123" t="s">
        <v>3397</v>
      </c>
      <c r="N129" s="130" t="s">
        <v>3397</v>
      </c>
      <c r="O129" s="317"/>
      <c r="P129" s="317"/>
      <c r="R129" s="91" t="e">
        <f>IF(ISNA(VLOOKUP(E129,#REF!,10,FALSE)),"",VLOOKUP(E129,#REF!,6,FALSE))</f>
        <v>#REF!</v>
      </c>
      <c r="S129" s="90" t="e">
        <f>IF(ISNA(VLOOKUP(E129,#REF!,16,FALSE)),"",VLOOKUP(E129,#REF!,16,FALSE))</f>
        <v>#REF!</v>
      </c>
      <c r="T129" s="89" t="e">
        <f>IF(ISNA(VLOOKUP(E129,#REF!,5,FALSE)),"",VLOOKUP(E129,#REF!,5,FALSE))</f>
        <v>#REF!</v>
      </c>
      <c r="W129" s="88">
        <f>[3]構成員入金済み!$E$10</f>
        <v>40542</v>
      </c>
      <c r="X129" s="88" t="e">
        <f>IF(ISNA(VLOOKUP(E129,#REF!,7,FALSE)),"",VLOOKUP(E129,#REF!,7,FALSE))</f>
        <v>#REF!</v>
      </c>
      <c r="Y129" s="117" t="e">
        <f t="shared" si="4"/>
        <v>#REF!</v>
      </c>
      <c r="Z129" s="117"/>
      <c r="AC129" s="87"/>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row>
    <row r="130" spans="1:54" s="116" customFormat="1" x14ac:dyDescent="0.15">
      <c r="A130" s="289"/>
      <c r="B130" s="126">
        <v>417</v>
      </c>
      <c r="C130" s="127" t="str">
        <f>IF(D130="","",VLOOKUP(D130,団体登録内容!$A$1:$Y$1000,3,FALSE))</f>
        <v/>
      </c>
      <c r="D130" s="127" t="str">
        <f>IF(E130="","",VLOOKUP(E130,構成員入金済み!$A$1:$Y$1000,7,FALSE))</f>
        <v/>
      </c>
      <c r="E130" s="122"/>
      <c r="F130" s="93"/>
      <c r="G130" s="92"/>
      <c r="H130" s="128" t="str">
        <f>IF(E130="","",VLOOKUP(E130,構成員入金済み!$A$1:$Y$1000,3,FALSE))</f>
        <v/>
      </c>
      <c r="I130" s="123"/>
      <c r="J130" s="128" t="str">
        <f>IF(E130="","",VLOOKUP(E130,構成員入金済み!$A$1:$Y$1000,4,FALSE))</f>
        <v/>
      </c>
      <c r="K130" s="125"/>
      <c r="L130" s="128" t="str">
        <f>IF(E130="","",VLOOKUP(E130,構成員入金済み!$A$1:$Y$1000,18,FALSE))</f>
        <v/>
      </c>
      <c r="M130" s="123" t="s">
        <v>3397</v>
      </c>
      <c r="N130" s="130" t="s">
        <v>3397</v>
      </c>
      <c r="O130" s="317"/>
      <c r="P130" s="317"/>
      <c r="R130" s="91" t="e">
        <f>IF(ISNA(VLOOKUP(E130,#REF!,10,FALSE)),"",VLOOKUP(E130,#REF!,6,FALSE))</f>
        <v>#REF!</v>
      </c>
      <c r="S130" s="90" t="e">
        <f>IF(ISNA(VLOOKUP(E130,#REF!,16,FALSE)),"",VLOOKUP(E130,#REF!,16,FALSE))</f>
        <v>#REF!</v>
      </c>
      <c r="T130" s="89" t="e">
        <f>IF(ISNA(VLOOKUP(E130,#REF!,5,FALSE)),"",VLOOKUP(E130,#REF!,5,FALSE))</f>
        <v>#REF!</v>
      </c>
      <c r="W130" s="88">
        <f>[3]構成員入金済み!$E$10</f>
        <v>40542</v>
      </c>
      <c r="X130" s="88" t="e">
        <f>IF(ISNA(VLOOKUP(E130,#REF!,7,FALSE)),"",VLOOKUP(E130,#REF!,7,FALSE))</f>
        <v>#REF!</v>
      </c>
      <c r="Y130" s="117" t="e">
        <f t="shared" si="4"/>
        <v>#REF!</v>
      </c>
      <c r="Z130" s="117"/>
      <c r="AC130" s="87"/>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row>
    <row r="131" spans="1:54" s="116" customFormat="1" x14ac:dyDescent="0.15">
      <c r="A131" s="289"/>
      <c r="B131" s="126">
        <v>418</v>
      </c>
      <c r="C131" s="127" t="str">
        <f>IF(D131="","",VLOOKUP(D131,団体登録内容!$A$1:$Y$1000,3,FALSE))</f>
        <v/>
      </c>
      <c r="D131" s="127" t="str">
        <f>IF(E131="","",VLOOKUP(E131,構成員入金済み!$A$1:$Y$1000,7,FALSE))</f>
        <v/>
      </c>
      <c r="E131" s="122"/>
      <c r="F131" s="93"/>
      <c r="G131" s="92"/>
      <c r="H131" s="128" t="str">
        <f>IF(E131="","",VLOOKUP(E131,構成員入金済み!$A$1:$Y$1000,3,FALSE))</f>
        <v/>
      </c>
      <c r="I131" s="123"/>
      <c r="J131" s="128" t="str">
        <f>IF(E131="","",VLOOKUP(E131,構成員入金済み!$A$1:$Y$1000,4,FALSE))</f>
        <v/>
      </c>
      <c r="K131" s="125"/>
      <c r="L131" s="128" t="str">
        <f>IF(E131="","",VLOOKUP(E131,構成員入金済み!$A$1:$Y$1000,18,FALSE))</f>
        <v/>
      </c>
      <c r="M131" s="123" t="s">
        <v>3397</v>
      </c>
      <c r="N131" s="130" t="s">
        <v>3397</v>
      </c>
      <c r="O131" s="317"/>
      <c r="P131" s="317"/>
      <c r="R131" s="91" t="e">
        <f>IF(ISNA(VLOOKUP(E131,#REF!,10,FALSE)),"",VLOOKUP(E131,#REF!,6,FALSE))</f>
        <v>#REF!</v>
      </c>
      <c r="S131" s="90" t="e">
        <f>IF(ISNA(VLOOKUP(E131,#REF!,16,FALSE)),"",VLOOKUP(E131,#REF!,16,FALSE))</f>
        <v>#REF!</v>
      </c>
      <c r="T131" s="89" t="e">
        <f>IF(ISNA(VLOOKUP(E131,#REF!,5,FALSE)),"",VLOOKUP(E131,#REF!,5,FALSE))</f>
        <v>#REF!</v>
      </c>
      <c r="W131" s="88">
        <f>[3]構成員入金済み!$E$10</f>
        <v>40542</v>
      </c>
      <c r="X131" s="88" t="e">
        <f>IF(ISNA(VLOOKUP(E131,#REF!,7,FALSE)),"",VLOOKUP(E131,#REF!,7,FALSE))</f>
        <v>#REF!</v>
      </c>
      <c r="Y131" s="117" t="e">
        <f t="shared" si="4"/>
        <v>#REF!</v>
      </c>
      <c r="Z131" s="117"/>
      <c r="AC131" s="87"/>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row>
    <row r="132" spans="1:54" s="116" customFormat="1" x14ac:dyDescent="0.15">
      <c r="A132" s="289"/>
      <c r="B132" s="126">
        <v>419</v>
      </c>
      <c r="C132" s="127" t="str">
        <f>IF(D132="","",VLOOKUP(D132,団体登録内容!$A$1:$Y$1000,3,FALSE))</f>
        <v/>
      </c>
      <c r="D132" s="127" t="str">
        <f>IF(E132="","",VLOOKUP(E132,構成員入金済み!$A$1:$Y$1000,7,FALSE))</f>
        <v/>
      </c>
      <c r="E132" s="122"/>
      <c r="F132" s="93"/>
      <c r="G132" s="92"/>
      <c r="H132" s="128" t="str">
        <f>IF(E132="","",VLOOKUP(E132,構成員入金済み!$A$1:$Y$1000,3,FALSE))</f>
        <v/>
      </c>
      <c r="I132" s="123"/>
      <c r="J132" s="128" t="str">
        <f>IF(E132="","",VLOOKUP(E132,構成員入金済み!$A$1:$Y$1000,4,FALSE))</f>
        <v/>
      </c>
      <c r="K132" s="125"/>
      <c r="L132" s="128" t="str">
        <f>IF(E132="","",VLOOKUP(E132,構成員入金済み!$A$1:$Y$1000,18,FALSE))</f>
        <v/>
      </c>
      <c r="M132" s="123" t="s">
        <v>3397</v>
      </c>
      <c r="N132" s="130" t="s">
        <v>3397</v>
      </c>
      <c r="O132" s="317"/>
      <c r="P132" s="317"/>
      <c r="R132" s="91" t="e">
        <f>IF(ISNA(VLOOKUP(E132,#REF!,10,FALSE)),"",VLOOKUP(E132,#REF!,6,FALSE))</f>
        <v>#REF!</v>
      </c>
      <c r="S132" s="90" t="e">
        <f>IF(ISNA(VLOOKUP(E132,#REF!,16,FALSE)),"",VLOOKUP(E132,#REF!,16,FALSE))</f>
        <v>#REF!</v>
      </c>
      <c r="T132" s="89" t="e">
        <f>IF(ISNA(VLOOKUP(E132,#REF!,5,FALSE)),"",VLOOKUP(E132,#REF!,5,FALSE))</f>
        <v>#REF!</v>
      </c>
      <c r="W132" s="88">
        <f>[3]構成員入金済み!$E$10</f>
        <v>40542</v>
      </c>
      <c r="X132" s="88" t="e">
        <f>IF(ISNA(VLOOKUP(E132,#REF!,7,FALSE)),"",VLOOKUP(E132,#REF!,7,FALSE))</f>
        <v>#REF!</v>
      </c>
      <c r="Y132" s="117" t="e">
        <f t="shared" si="4"/>
        <v>#REF!</v>
      </c>
      <c r="Z132" s="117"/>
      <c r="AC132" s="87"/>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row>
    <row r="133" spans="1:54" s="116" customFormat="1" x14ac:dyDescent="0.15">
      <c r="A133" s="289"/>
      <c r="B133" s="126">
        <v>420</v>
      </c>
      <c r="C133" s="127" t="str">
        <f>IF(D133="","",VLOOKUP(D133,団体登録内容!$A$1:$Y$1000,3,FALSE))</f>
        <v/>
      </c>
      <c r="D133" s="127" t="str">
        <f>IF(E133="","",VLOOKUP(E133,構成員入金済み!$A$1:$Y$1000,7,FALSE))</f>
        <v/>
      </c>
      <c r="E133" s="122"/>
      <c r="F133" s="93"/>
      <c r="G133" s="92"/>
      <c r="H133" s="128" t="str">
        <f>IF(E133="","",VLOOKUP(E133,構成員入金済み!$A$1:$Y$1000,3,FALSE))</f>
        <v/>
      </c>
      <c r="I133" s="123"/>
      <c r="J133" s="128" t="str">
        <f>IF(E133="","",VLOOKUP(E133,構成員入金済み!$A$1:$Y$1000,4,FALSE))</f>
        <v/>
      </c>
      <c r="K133" s="125"/>
      <c r="L133" s="128" t="str">
        <f>IF(E133="","",VLOOKUP(E133,構成員入金済み!$A$1:$Y$1000,18,FALSE))</f>
        <v/>
      </c>
      <c r="M133" s="123" t="s">
        <v>3397</v>
      </c>
      <c r="N133" s="130" t="s">
        <v>3397</v>
      </c>
      <c r="O133" s="317"/>
      <c r="P133" s="317"/>
      <c r="R133" s="91" t="e">
        <f>IF(ISNA(VLOOKUP(E133,#REF!,10,FALSE)),"",VLOOKUP(E133,#REF!,6,FALSE))</f>
        <v>#REF!</v>
      </c>
      <c r="S133" s="90" t="e">
        <f>IF(ISNA(VLOOKUP(E133,#REF!,16,FALSE)),"",VLOOKUP(E133,#REF!,16,FALSE))</f>
        <v>#REF!</v>
      </c>
      <c r="T133" s="89" t="e">
        <f>IF(ISNA(VLOOKUP(E133,#REF!,5,FALSE)),"",VLOOKUP(E133,#REF!,5,FALSE))</f>
        <v>#REF!</v>
      </c>
      <c r="W133" s="88">
        <f>[3]構成員入金済み!$E$10</f>
        <v>40542</v>
      </c>
      <c r="X133" s="88" t="e">
        <f>IF(ISNA(VLOOKUP(E133,#REF!,7,FALSE)),"",VLOOKUP(E133,#REF!,7,FALSE))</f>
        <v>#REF!</v>
      </c>
      <c r="Y133" s="117" t="e">
        <f t="shared" si="4"/>
        <v>#REF!</v>
      </c>
      <c r="Z133" s="117"/>
      <c r="AC133" s="87"/>
      <c r="AD133" s="289"/>
      <c r="AE133" s="289"/>
      <c r="AF133" s="289"/>
      <c r="AG133" s="289"/>
      <c r="AH133" s="289"/>
      <c r="AI133" s="289"/>
      <c r="AJ133" s="289"/>
      <c r="AK133" s="289"/>
      <c r="AL133" s="289"/>
      <c r="AM133" s="289"/>
      <c r="AN133" s="289"/>
      <c r="AO133" s="289"/>
      <c r="AP133" s="289"/>
      <c r="AQ133" s="289"/>
      <c r="AR133" s="289"/>
      <c r="AS133" s="289"/>
      <c r="AT133" s="289"/>
      <c r="AU133" s="289"/>
      <c r="AV133" s="289"/>
      <c r="AW133" s="289"/>
      <c r="AX133" s="289"/>
      <c r="AY133" s="289"/>
      <c r="AZ133" s="289"/>
      <c r="BA133" s="289"/>
      <c r="BB133" s="289"/>
    </row>
    <row r="134" spans="1:54" s="116" customFormat="1" x14ac:dyDescent="0.15">
      <c r="A134" s="289"/>
      <c r="B134" s="126">
        <v>421</v>
      </c>
      <c r="C134" s="127" t="str">
        <f>IF(D134="","",VLOOKUP(D134,団体登録内容!$A$1:$Y$1000,3,FALSE))</f>
        <v/>
      </c>
      <c r="D134" s="127" t="str">
        <f>IF(E134="","",VLOOKUP(E134,構成員入金済み!$A$1:$Y$1000,7,FALSE))</f>
        <v/>
      </c>
      <c r="E134" s="122"/>
      <c r="F134" s="93"/>
      <c r="G134" s="92"/>
      <c r="H134" s="128" t="str">
        <f>IF(E134="","",VLOOKUP(E134,構成員入金済み!$A$1:$Y$1000,3,FALSE))</f>
        <v/>
      </c>
      <c r="I134" s="123"/>
      <c r="J134" s="128" t="str">
        <f>IF(E134="","",VLOOKUP(E134,構成員入金済み!$A$1:$Y$1000,4,FALSE))</f>
        <v/>
      </c>
      <c r="K134" s="125"/>
      <c r="L134" s="128" t="str">
        <f>IF(E134="","",VLOOKUP(E134,構成員入金済み!$A$1:$Y$1000,18,FALSE))</f>
        <v/>
      </c>
      <c r="M134" s="123" t="s">
        <v>3397</v>
      </c>
      <c r="N134" s="130" t="s">
        <v>3397</v>
      </c>
      <c r="O134" s="317"/>
      <c r="P134" s="317"/>
      <c r="R134" s="91" t="e">
        <f>IF(ISNA(VLOOKUP(E134,#REF!,10,FALSE)),"",VLOOKUP(E134,#REF!,6,FALSE))</f>
        <v>#REF!</v>
      </c>
      <c r="S134" s="90" t="e">
        <f>IF(ISNA(VLOOKUP(E134,#REF!,16,FALSE)),"",VLOOKUP(E134,#REF!,16,FALSE))</f>
        <v>#REF!</v>
      </c>
      <c r="T134" s="89" t="e">
        <f>IF(ISNA(VLOOKUP(E134,#REF!,5,FALSE)),"",VLOOKUP(E134,#REF!,5,FALSE))</f>
        <v>#REF!</v>
      </c>
      <c r="W134" s="88">
        <f>[3]構成員入金済み!$E$10</f>
        <v>40542</v>
      </c>
      <c r="X134" s="88" t="e">
        <f>IF(ISNA(VLOOKUP(E134,#REF!,7,FALSE)),"",VLOOKUP(E134,#REF!,7,FALSE))</f>
        <v>#REF!</v>
      </c>
      <c r="Y134" s="117" t="e">
        <f t="shared" si="4"/>
        <v>#REF!</v>
      </c>
      <c r="Z134" s="117"/>
      <c r="AC134" s="87"/>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row>
    <row r="135" spans="1:54" s="116" customFormat="1" x14ac:dyDescent="0.15">
      <c r="A135" s="289"/>
      <c r="B135" s="126">
        <v>422</v>
      </c>
      <c r="C135" s="127" t="str">
        <f>IF(D135="","",VLOOKUP(D135,団体登録内容!$A$1:$Y$1000,3,FALSE))</f>
        <v/>
      </c>
      <c r="D135" s="127" t="str">
        <f>IF(E135="","",VLOOKUP(E135,構成員入金済み!$A$1:$Y$1000,7,FALSE))</f>
        <v/>
      </c>
      <c r="E135" s="122"/>
      <c r="F135" s="93"/>
      <c r="G135" s="92"/>
      <c r="H135" s="128" t="str">
        <f>IF(E135="","",VLOOKUP(E135,構成員入金済み!$A$1:$Y$1000,3,FALSE))</f>
        <v/>
      </c>
      <c r="I135" s="123"/>
      <c r="J135" s="128" t="str">
        <f>IF(E135="","",VLOOKUP(E135,構成員入金済み!$A$1:$Y$1000,4,FALSE))</f>
        <v/>
      </c>
      <c r="K135" s="125"/>
      <c r="L135" s="128" t="str">
        <f>IF(E135="","",VLOOKUP(E135,構成員入金済み!$A$1:$Y$1000,18,FALSE))</f>
        <v/>
      </c>
      <c r="M135" s="123" t="s">
        <v>3397</v>
      </c>
      <c r="N135" s="130" t="s">
        <v>3397</v>
      </c>
      <c r="O135" s="317"/>
      <c r="P135" s="317"/>
      <c r="R135" s="91" t="e">
        <f>IF(ISNA(VLOOKUP(E135,#REF!,10,FALSE)),"",VLOOKUP(E135,#REF!,6,FALSE))</f>
        <v>#REF!</v>
      </c>
      <c r="S135" s="90" t="e">
        <f>IF(ISNA(VLOOKUP(E135,#REF!,16,FALSE)),"",VLOOKUP(E135,#REF!,16,FALSE))</f>
        <v>#REF!</v>
      </c>
      <c r="T135" s="89" t="e">
        <f>IF(ISNA(VLOOKUP(E135,#REF!,5,FALSE)),"",VLOOKUP(E135,#REF!,5,FALSE))</f>
        <v>#REF!</v>
      </c>
      <c r="W135" s="88">
        <f>[3]構成員入金済み!$E$10</f>
        <v>40542</v>
      </c>
      <c r="X135" s="88" t="e">
        <f>IF(ISNA(VLOOKUP(E135,#REF!,7,FALSE)),"",VLOOKUP(E135,#REF!,7,FALSE))</f>
        <v>#REF!</v>
      </c>
      <c r="Y135" s="117" t="e">
        <f t="shared" si="4"/>
        <v>#REF!</v>
      </c>
      <c r="Z135" s="117"/>
      <c r="AC135" s="87"/>
      <c r="AD135" s="289"/>
      <c r="AE135" s="289"/>
      <c r="AF135" s="289"/>
      <c r="AG135" s="289"/>
      <c r="AH135" s="289"/>
      <c r="AI135" s="289"/>
      <c r="AJ135" s="289"/>
      <c r="AK135" s="289"/>
      <c r="AL135" s="289"/>
      <c r="AM135" s="289"/>
      <c r="AN135" s="289"/>
      <c r="AO135" s="289"/>
      <c r="AP135" s="289"/>
      <c r="AQ135" s="289"/>
      <c r="AR135" s="289"/>
      <c r="AS135" s="289"/>
      <c r="AT135" s="289"/>
      <c r="AU135" s="289"/>
      <c r="AV135" s="289"/>
      <c r="AW135" s="289"/>
      <c r="AX135" s="289"/>
      <c r="AY135" s="289"/>
      <c r="AZ135" s="289"/>
      <c r="BA135" s="289"/>
      <c r="BB135" s="289"/>
    </row>
    <row r="136" spans="1:54" s="116" customFormat="1" x14ac:dyDescent="0.15">
      <c r="A136" s="289"/>
      <c r="B136" s="126">
        <v>423</v>
      </c>
      <c r="C136" s="127" t="str">
        <f>IF(D136="","",VLOOKUP(D136,団体登録内容!$A$1:$Y$1000,3,FALSE))</f>
        <v/>
      </c>
      <c r="D136" s="127" t="str">
        <f>IF(E136="","",VLOOKUP(E136,構成員入金済み!$A$1:$Y$1000,7,FALSE))</f>
        <v/>
      </c>
      <c r="E136" s="122"/>
      <c r="F136" s="93"/>
      <c r="G136" s="92"/>
      <c r="H136" s="128" t="str">
        <f>IF(E136="","",VLOOKUP(E136,構成員入金済み!$A$1:$Y$1000,3,FALSE))</f>
        <v/>
      </c>
      <c r="I136" s="123"/>
      <c r="J136" s="128" t="str">
        <f>IF(E136="","",VLOOKUP(E136,構成員入金済み!$A$1:$Y$1000,4,FALSE))</f>
        <v/>
      </c>
      <c r="K136" s="125"/>
      <c r="L136" s="128" t="str">
        <f>IF(E136="","",VLOOKUP(E136,構成員入金済み!$A$1:$Y$1000,18,FALSE))</f>
        <v/>
      </c>
      <c r="M136" s="123" t="s">
        <v>3397</v>
      </c>
      <c r="N136" s="130" t="s">
        <v>3397</v>
      </c>
      <c r="O136" s="317"/>
      <c r="P136" s="317"/>
      <c r="R136" s="91" t="e">
        <f>IF(ISNA(VLOOKUP(E136,#REF!,10,FALSE)),"",VLOOKUP(E136,#REF!,6,FALSE))</f>
        <v>#REF!</v>
      </c>
      <c r="S136" s="90" t="e">
        <f>IF(ISNA(VLOOKUP(E136,#REF!,16,FALSE)),"",VLOOKUP(E136,#REF!,16,FALSE))</f>
        <v>#REF!</v>
      </c>
      <c r="T136" s="89" t="e">
        <f>IF(ISNA(VLOOKUP(E136,#REF!,5,FALSE)),"",VLOOKUP(E136,#REF!,5,FALSE))</f>
        <v>#REF!</v>
      </c>
      <c r="W136" s="88">
        <f>[3]構成員入金済み!$E$10</f>
        <v>40542</v>
      </c>
      <c r="X136" s="88" t="e">
        <f>IF(ISNA(VLOOKUP(E136,#REF!,7,FALSE)),"",VLOOKUP(E136,#REF!,7,FALSE))</f>
        <v>#REF!</v>
      </c>
      <c r="Y136" s="117" t="e">
        <f t="shared" si="4"/>
        <v>#REF!</v>
      </c>
      <c r="Z136" s="117"/>
      <c r="AC136" s="87"/>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c r="AY136" s="289"/>
      <c r="AZ136" s="289"/>
      <c r="BA136" s="289"/>
      <c r="BB136" s="289"/>
    </row>
    <row r="137" spans="1:54" s="116" customFormat="1" x14ac:dyDescent="0.15">
      <c r="A137" s="289"/>
      <c r="B137" s="126">
        <v>424</v>
      </c>
      <c r="C137" s="127" t="str">
        <f>IF(D137="","",VLOOKUP(D137,団体登録内容!$A$1:$Y$1000,3,FALSE))</f>
        <v/>
      </c>
      <c r="D137" s="127" t="str">
        <f>IF(E137="","",VLOOKUP(E137,構成員入金済み!$A$1:$Y$1000,7,FALSE))</f>
        <v/>
      </c>
      <c r="E137" s="122"/>
      <c r="F137" s="93"/>
      <c r="G137" s="92"/>
      <c r="H137" s="128" t="str">
        <f>IF(E137="","",VLOOKUP(E137,構成員入金済み!$A$1:$Y$1000,3,FALSE))</f>
        <v/>
      </c>
      <c r="I137" s="123"/>
      <c r="J137" s="128" t="str">
        <f>IF(E137="","",VLOOKUP(E137,構成員入金済み!$A$1:$Y$1000,4,FALSE))</f>
        <v/>
      </c>
      <c r="K137" s="125"/>
      <c r="L137" s="128" t="str">
        <f>IF(E137="","",VLOOKUP(E137,構成員入金済み!$A$1:$Y$1000,18,FALSE))</f>
        <v/>
      </c>
      <c r="M137" s="123" t="s">
        <v>3397</v>
      </c>
      <c r="N137" s="130" t="s">
        <v>3397</v>
      </c>
      <c r="O137" s="317"/>
      <c r="P137" s="317"/>
      <c r="R137" s="91" t="e">
        <f>IF(ISNA(VLOOKUP(E137,#REF!,10,FALSE)),"",VLOOKUP(E137,#REF!,6,FALSE))</f>
        <v>#REF!</v>
      </c>
      <c r="S137" s="90" t="e">
        <f>IF(ISNA(VLOOKUP(E137,#REF!,16,FALSE)),"",VLOOKUP(E137,#REF!,16,FALSE))</f>
        <v>#REF!</v>
      </c>
      <c r="T137" s="89" t="e">
        <f>IF(ISNA(VLOOKUP(E137,#REF!,5,FALSE)),"",VLOOKUP(E137,#REF!,5,FALSE))</f>
        <v>#REF!</v>
      </c>
      <c r="W137" s="88">
        <f>[3]構成員入金済み!$E$10</f>
        <v>40542</v>
      </c>
      <c r="X137" s="88" t="e">
        <f>IF(ISNA(VLOOKUP(E137,#REF!,7,FALSE)),"",VLOOKUP(E137,#REF!,7,FALSE))</f>
        <v>#REF!</v>
      </c>
      <c r="Y137" s="117" t="e">
        <f t="shared" si="4"/>
        <v>#REF!</v>
      </c>
      <c r="Z137" s="117"/>
      <c r="AC137" s="87"/>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c r="AY137" s="289"/>
      <c r="AZ137" s="289"/>
      <c r="BA137" s="289"/>
      <c r="BB137" s="289"/>
    </row>
    <row r="138" spans="1:54" s="116" customFormat="1" x14ac:dyDescent="0.15">
      <c r="A138" s="289"/>
      <c r="B138" s="126">
        <v>425</v>
      </c>
      <c r="C138" s="127" t="str">
        <f>IF(D138="","",VLOOKUP(D138,団体登録内容!$A$1:$Y$1000,3,FALSE))</f>
        <v/>
      </c>
      <c r="D138" s="127" t="str">
        <f>IF(E138="","",VLOOKUP(E138,構成員入金済み!$A$1:$Y$1000,7,FALSE))</f>
        <v/>
      </c>
      <c r="E138" s="122"/>
      <c r="F138" s="93"/>
      <c r="G138" s="92"/>
      <c r="H138" s="128" t="str">
        <f>IF(E138="","",VLOOKUP(E138,構成員入金済み!$A$1:$Y$1000,3,FALSE))</f>
        <v/>
      </c>
      <c r="I138" s="123"/>
      <c r="J138" s="128" t="str">
        <f>IF(E138="","",VLOOKUP(E138,構成員入金済み!$A$1:$Y$1000,4,FALSE))</f>
        <v/>
      </c>
      <c r="K138" s="125"/>
      <c r="L138" s="128" t="str">
        <f>IF(E138="","",VLOOKUP(E138,構成員入金済み!$A$1:$Y$1000,18,FALSE))</f>
        <v/>
      </c>
      <c r="M138" s="123" t="s">
        <v>3397</v>
      </c>
      <c r="N138" s="130" t="s">
        <v>3397</v>
      </c>
      <c r="O138" s="317"/>
      <c r="P138" s="317"/>
      <c r="R138" s="91" t="e">
        <f>IF(ISNA(VLOOKUP(E138,#REF!,10,FALSE)),"",VLOOKUP(E138,#REF!,6,FALSE))</f>
        <v>#REF!</v>
      </c>
      <c r="S138" s="90" t="e">
        <f>IF(ISNA(VLOOKUP(E138,#REF!,16,FALSE)),"",VLOOKUP(E138,#REF!,16,FALSE))</f>
        <v>#REF!</v>
      </c>
      <c r="T138" s="89" t="e">
        <f>IF(ISNA(VLOOKUP(E138,#REF!,5,FALSE)),"",VLOOKUP(E138,#REF!,5,FALSE))</f>
        <v>#REF!</v>
      </c>
      <c r="W138" s="88">
        <f>[3]構成員入金済み!$E$10</f>
        <v>40542</v>
      </c>
      <c r="X138" s="88" t="e">
        <f>IF(ISNA(VLOOKUP(E138,#REF!,7,FALSE)),"",VLOOKUP(E138,#REF!,7,FALSE))</f>
        <v>#REF!</v>
      </c>
      <c r="Y138" s="117" t="e">
        <f t="shared" si="4"/>
        <v>#REF!</v>
      </c>
      <c r="Z138" s="117"/>
      <c r="AC138" s="87"/>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c r="AY138" s="289"/>
      <c r="AZ138" s="289"/>
      <c r="BA138" s="289"/>
      <c r="BB138" s="289"/>
    </row>
    <row r="139" spans="1:54" s="116" customFormat="1" x14ac:dyDescent="0.15">
      <c r="A139" s="289"/>
      <c r="B139" s="126">
        <v>426</v>
      </c>
      <c r="C139" s="127" t="str">
        <f>IF(D139="","",VLOOKUP(D139,団体登録内容!$A$1:$Y$1000,3,FALSE))</f>
        <v/>
      </c>
      <c r="D139" s="127" t="str">
        <f>IF(E139="","",VLOOKUP(E139,構成員入金済み!$A$1:$Y$1000,7,FALSE))</f>
        <v/>
      </c>
      <c r="E139" s="122"/>
      <c r="F139" s="93"/>
      <c r="G139" s="92"/>
      <c r="H139" s="128" t="str">
        <f>IF(E139="","",VLOOKUP(E139,構成員入金済み!$A$1:$Y$1000,3,FALSE))</f>
        <v/>
      </c>
      <c r="I139" s="123"/>
      <c r="J139" s="128" t="str">
        <f>IF(E139="","",VLOOKUP(E139,構成員入金済み!$A$1:$Y$1000,4,FALSE))</f>
        <v/>
      </c>
      <c r="K139" s="125"/>
      <c r="L139" s="128" t="str">
        <f>IF(E139="","",VLOOKUP(E139,構成員入金済み!$A$1:$Y$1000,18,FALSE))</f>
        <v/>
      </c>
      <c r="M139" s="123" t="s">
        <v>3397</v>
      </c>
      <c r="N139" s="130" t="s">
        <v>3397</v>
      </c>
      <c r="O139" s="317"/>
      <c r="P139" s="317"/>
      <c r="R139" s="91" t="e">
        <f>IF(ISNA(VLOOKUP(E139,#REF!,10,FALSE)),"",VLOOKUP(E139,#REF!,6,FALSE))</f>
        <v>#REF!</v>
      </c>
      <c r="S139" s="90" t="e">
        <f>IF(ISNA(VLOOKUP(E139,#REF!,16,FALSE)),"",VLOOKUP(E139,#REF!,16,FALSE))</f>
        <v>#REF!</v>
      </c>
      <c r="T139" s="89" t="e">
        <f>IF(ISNA(VLOOKUP(E139,#REF!,5,FALSE)),"",VLOOKUP(E139,#REF!,5,FALSE))</f>
        <v>#REF!</v>
      </c>
      <c r="W139" s="88">
        <f>[3]構成員入金済み!$E$10</f>
        <v>40542</v>
      </c>
      <c r="X139" s="88" t="e">
        <f>IF(ISNA(VLOOKUP(E139,#REF!,7,FALSE)),"",VLOOKUP(E139,#REF!,7,FALSE))</f>
        <v>#REF!</v>
      </c>
      <c r="Y139" s="117" t="e">
        <f t="shared" si="4"/>
        <v>#REF!</v>
      </c>
      <c r="Z139" s="117"/>
      <c r="AC139" s="87"/>
      <c r="AD139" s="289"/>
      <c r="AE139" s="289"/>
      <c r="AF139" s="289"/>
      <c r="AG139" s="289"/>
      <c r="AH139" s="289"/>
      <c r="AI139" s="289"/>
      <c r="AJ139" s="289"/>
      <c r="AK139" s="289"/>
      <c r="AL139" s="289"/>
      <c r="AM139" s="289"/>
      <c r="AN139" s="289"/>
      <c r="AO139" s="289"/>
      <c r="AP139" s="289"/>
      <c r="AQ139" s="289"/>
      <c r="AR139" s="289"/>
      <c r="AS139" s="289"/>
      <c r="AT139" s="289"/>
      <c r="AU139" s="289"/>
      <c r="AV139" s="289"/>
      <c r="AW139" s="289"/>
      <c r="AX139" s="289"/>
      <c r="AY139" s="289"/>
      <c r="AZ139" s="289"/>
      <c r="BA139" s="289"/>
      <c r="BB139" s="289"/>
    </row>
    <row r="140" spans="1:54" s="116" customFormat="1" x14ac:dyDescent="0.15">
      <c r="A140" s="289"/>
      <c r="B140" s="126">
        <v>427</v>
      </c>
      <c r="C140" s="127" t="str">
        <f>IF(D140="","",VLOOKUP(D140,団体登録内容!$A$1:$Y$1000,3,FALSE))</f>
        <v/>
      </c>
      <c r="D140" s="127" t="str">
        <f>IF(E140="","",VLOOKUP(E140,構成員入金済み!$A$1:$Y$1000,7,FALSE))</f>
        <v/>
      </c>
      <c r="E140" s="122"/>
      <c r="F140" s="93"/>
      <c r="G140" s="92"/>
      <c r="H140" s="128" t="str">
        <f>IF(E140="","",VLOOKUP(E140,構成員入金済み!$A$1:$Y$1000,3,FALSE))</f>
        <v/>
      </c>
      <c r="I140" s="123"/>
      <c r="J140" s="128" t="str">
        <f>IF(E140="","",VLOOKUP(E140,構成員入金済み!$A$1:$Y$1000,4,FALSE))</f>
        <v/>
      </c>
      <c r="K140" s="125"/>
      <c r="L140" s="128" t="str">
        <f>IF(E140="","",VLOOKUP(E140,構成員入金済み!$A$1:$Y$1000,18,FALSE))</f>
        <v/>
      </c>
      <c r="M140" s="123" t="s">
        <v>3397</v>
      </c>
      <c r="N140" s="130" t="s">
        <v>3397</v>
      </c>
      <c r="O140" s="317"/>
      <c r="P140" s="317"/>
      <c r="R140" s="91" t="e">
        <f>IF(ISNA(VLOOKUP(E140,#REF!,10,FALSE)),"",VLOOKUP(E140,#REF!,6,FALSE))</f>
        <v>#REF!</v>
      </c>
      <c r="S140" s="90" t="e">
        <f>IF(ISNA(VLOOKUP(E140,#REF!,16,FALSE)),"",VLOOKUP(E140,#REF!,16,FALSE))</f>
        <v>#REF!</v>
      </c>
      <c r="T140" s="89" t="e">
        <f>IF(ISNA(VLOOKUP(E140,#REF!,5,FALSE)),"",VLOOKUP(E140,#REF!,5,FALSE))</f>
        <v>#REF!</v>
      </c>
      <c r="W140" s="88">
        <f>[3]構成員入金済み!$E$10</f>
        <v>40542</v>
      </c>
      <c r="X140" s="88" t="e">
        <f>IF(ISNA(VLOOKUP(E140,#REF!,7,FALSE)),"",VLOOKUP(E140,#REF!,7,FALSE))</f>
        <v>#REF!</v>
      </c>
      <c r="Y140" s="117" t="e">
        <f t="shared" si="4"/>
        <v>#REF!</v>
      </c>
      <c r="Z140" s="117"/>
      <c r="AC140" s="87"/>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c r="BA140" s="289"/>
      <c r="BB140" s="289"/>
    </row>
    <row r="141" spans="1:54" s="116" customFormat="1" x14ac:dyDescent="0.15">
      <c r="A141" s="289"/>
      <c r="B141" s="126">
        <v>428</v>
      </c>
      <c r="C141" s="127" t="str">
        <f>IF(D141="","",VLOOKUP(D141,団体登録内容!$A$1:$Y$1000,3,FALSE))</f>
        <v/>
      </c>
      <c r="D141" s="127" t="str">
        <f>IF(E141="","",VLOOKUP(E141,構成員入金済み!$A$1:$Y$1000,7,FALSE))</f>
        <v/>
      </c>
      <c r="E141" s="122"/>
      <c r="F141" s="93"/>
      <c r="G141" s="92"/>
      <c r="H141" s="128" t="str">
        <f>IF(E141="","",VLOOKUP(E141,構成員入金済み!$A$1:$Y$1000,3,FALSE))</f>
        <v/>
      </c>
      <c r="I141" s="123"/>
      <c r="J141" s="128" t="str">
        <f>IF(E141="","",VLOOKUP(E141,構成員入金済み!$A$1:$Y$1000,4,FALSE))</f>
        <v/>
      </c>
      <c r="K141" s="125"/>
      <c r="L141" s="128" t="str">
        <f>IF(E141="","",VLOOKUP(E141,構成員入金済み!$A$1:$Y$1000,18,FALSE))</f>
        <v/>
      </c>
      <c r="M141" s="123" t="s">
        <v>3397</v>
      </c>
      <c r="N141" s="130" t="s">
        <v>3397</v>
      </c>
      <c r="O141" s="317"/>
      <c r="P141" s="317"/>
      <c r="R141" s="91" t="e">
        <f>IF(ISNA(VLOOKUP(E141,#REF!,10,FALSE)),"",VLOOKUP(E141,#REF!,6,FALSE))</f>
        <v>#REF!</v>
      </c>
      <c r="S141" s="90" t="e">
        <f>IF(ISNA(VLOOKUP(E141,#REF!,16,FALSE)),"",VLOOKUP(E141,#REF!,16,FALSE))</f>
        <v>#REF!</v>
      </c>
      <c r="T141" s="89" t="e">
        <f>IF(ISNA(VLOOKUP(E141,#REF!,5,FALSE)),"",VLOOKUP(E141,#REF!,5,FALSE))</f>
        <v>#REF!</v>
      </c>
      <c r="W141" s="88">
        <f>[3]構成員入金済み!$E$10</f>
        <v>40542</v>
      </c>
      <c r="X141" s="88" t="e">
        <f>IF(ISNA(VLOOKUP(E141,#REF!,7,FALSE)),"",VLOOKUP(E141,#REF!,7,FALSE))</f>
        <v>#REF!</v>
      </c>
      <c r="Y141" s="117" t="e">
        <f t="shared" si="4"/>
        <v>#REF!</v>
      </c>
      <c r="Z141" s="117"/>
      <c r="AC141" s="87"/>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89"/>
      <c r="BA141" s="289"/>
      <c r="BB141" s="289"/>
    </row>
    <row r="142" spans="1:54" s="116" customFormat="1" x14ac:dyDescent="0.15">
      <c r="A142" s="289"/>
      <c r="B142" s="126">
        <v>429</v>
      </c>
      <c r="C142" s="127" t="str">
        <f>IF(D142="","",VLOOKUP(D142,団体登録内容!$A$1:$Y$1000,3,FALSE))</f>
        <v/>
      </c>
      <c r="D142" s="127" t="str">
        <f>IF(E142="","",VLOOKUP(E142,構成員入金済み!$A$1:$Y$1000,7,FALSE))</f>
        <v/>
      </c>
      <c r="E142" s="122"/>
      <c r="F142" s="93"/>
      <c r="G142" s="92"/>
      <c r="H142" s="128" t="str">
        <f>IF(E142="","",VLOOKUP(E142,構成員入金済み!$A$1:$Y$1000,3,FALSE))</f>
        <v/>
      </c>
      <c r="I142" s="123"/>
      <c r="J142" s="128" t="str">
        <f>IF(E142="","",VLOOKUP(E142,構成員入金済み!$A$1:$Y$1000,4,FALSE))</f>
        <v/>
      </c>
      <c r="K142" s="125"/>
      <c r="L142" s="128" t="str">
        <f>IF(E142="","",VLOOKUP(E142,構成員入金済み!$A$1:$Y$1000,18,FALSE))</f>
        <v/>
      </c>
      <c r="M142" s="123" t="s">
        <v>3397</v>
      </c>
      <c r="N142" s="130" t="s">
        <v>3397</v>
      </c>
      <c r="O142" s="317"/>
      <c r="P142" s="317"/>
      <c r="R142" s="91" t="e">
        <f>IF(ISNA(VLOOKUP(E142,#REF!,10,FALSE)),"",VLOOKUP(E142,#REF!,6,FALSE))</f>
        <v>#REF!</v>
      </c>
      <c r="S142" s="90" t="e">
        <f>IF(ISNA(VLOOKUP(E142,#REF!,16,FALSE)),"",VLOOKUP(E142,#REF!,16,FALSE))</f>
        <v>#REF!</v>
      </c>
      <c r="T142" s="89" t="e">
        <f>IF(ISNA(VLOOKUP(E142,#REF!,5,FALSE)),"",VLOOKUP(E142,#REF!,5,FALSE))</f>
        <v>#REF!</v>
      </c>
      <c r="W142" s="88">
        <f>[3]構成員入金済み!$E$10</f>
        <v>40542</v>
      </c>
      <c r="X142" s="88" t="e">
        <f>IF(ISNA(VLOOKUP(E142,#REF!,7,FALSE)),"",VLOOKUP(E142,#REF!,7,FALSE))</f>
        <v>#REF!</v>
      </c>
      <c r="Y142" s="117" t="e">
        <f t="shared" ref="Y142:Y155" si="5">IF(EXACT(W142,X142),"OK","")</f>
        <v>#REF!</v>
      </c>
      <c r="Z142" s="117"/>
      <c r="AC142" s="87"/>
      <c r="AD142" s="289"/>
      <c r="AE142" s="289"/>
      <c r="AF142" s="289"/>
      <c r="AG142" s="289"/>
      <c r="AH142" s="289"/>
      <c r="AI142" s="289"/>
      <c r="AJ142" s="289"/>
      <c r="AK142" s="289"/>
      <c r="AL142" s="289"/>
      <c r="AM142" s="289"/>
      <c r="AN142" s="289"/>
      <c r="AO142" s="289"/>
      <c r="AP142" s="289"/>
      <c r="AQ142" s="289"/>
      <c r="AR142" s="289"/>
      <c r="AS142" s="289"/>
      <c r="AT142" s="289"/>
      <c r="AU142" s="289"/>
      <c r="AV142" s="289"/>
      <c r="AW142" s="289"/>
      <c r="AX142" s="289"/>
      <c r="AY142" s="289"/>
      <c r="AZ142" s="289"/>
      <c r="BA142" s="289"/>
      <c r="BB142" s="289"/>
    </row>
    <row r="143" spans="1:54" s="116" customFormat="1" x14ac:dyDescent="0.15">
      <c r="A143" s="289"/>
      <c r="B143" s="126">
        <v>430</v>
      </c>
      <c r="C143" s="127" t="str">
        <f>IF(D143="","",VLOOKUP(D143,団体登録内容!$A$1:$Y$1000,3,FALSE))</f>
        <v/>
      </c>
      <c r="D143" s="127" t="str">
        <f>IF(E143="","",VLOOKUP(E143,構成員入金済み!$A$1:$Y$1000,7,FALSE))</f>
        <v/>
      </c>
      <c r="E143" s="122"/>
      <c r="F143" s="93"/>
      <c r="G143" s="92"/>
      <c r="H143" s="128" t="str">
        <f>IF(E143="","",VLOOKUP(E143,構成員入金済み!$A$1:$Y$1000,3,FALSE))</f>
        <v/>
      </c>
      <c r="I143" s="123"/>
      <c r="J143" s="128" t="str">
        <f>IF(E143="","",VLOOKUP(E143,構成員入金済み!$A$1:$Y$1000,4,FALSE))</f>
        <v/>
      </c>
      <c r="K143" s="125"/>
      <c r="L143" s="128" t="str">
        <f>IF(E143="","",VLOOKUP(E143,構成員入金済み!$A$1:$Y$1000,18,FALSE))</f>
        <v/>
      </c>
      <c r="M143" s="123" t="s">
        <v>3397</v>
      </c>
      <c r="N143" s="130" t="s">
        <v>3397</v>
      </c>
      <c r="O143" s="317"/>
      <c r="P143" s="317"/>
      <c r="R143" s="91" t="e">
        <f>IF(ISNA(VLOOKUP(E143,#REF!,10,FALSE)),"",VLOOKUP(E143,#REF!,6,FALSE))</f>
        <v>#REF!</v>
      </c>
      <c r="S143" s="90" t="e">
        <f>IF(ISNA(VLOOKUP(E143,#REF!,16,FALSE)),"",VLOOKUP(E143,#REF!,16,FALSE))</f>
        <v>#REF!</v>
      </c>
      <c r="T143" s="89" t="e">
        <f>IF(ISNA(VLOOKUP(E143,#REF!,5,FALSE)),"",VLOOKUP(E143,#REF!,5,FALSE))</f>
        <v>#REF!</v>
      </c>
      <c r="W143" s="88">
        <f>[3]構成員入金済み!$E$10</f>
        <v>40542</v>
      </c>
      <c r="X143" s="88" t="e">
        <f>IF(ISNA(VLOOKUP(E143,#REF!,7,FALSE)),"",VLOOKUP(E143,#REF!,7,FALSE))</f>
        <v>#REF!</v>
      </c>
      <c r="Y143" s="117" t="e">
        <f t="shared" si="5"/>
        <v>#REF!</v>
      </c>
      <c r="Z143" s="117"/>
      <c r="AC143" s="87"/>
      <c r="AD143" s="289"/>
      <c r="AE143" s="289"/>
      <c r="AF143" s="289"/>
      <c r="AG143" s="289"/>
      <c r="AH143" s="289"/>
      <c r="AI143" s="289"/>
      <c r="AJ143" s="289"/>
      <c r="AK143" s="289"/>
      <c r="AL143" s="289"/>
      <c r="AM143" s="289"/>
      <c r="AN143" s="289"/>
      <c r="AO143" s="289"/>
      <c r="AP143" s="289"/>
      <c r="AQ143" s="289"/>
      <c r="AR143" s="289"/>
      <c r="AS143" s="289"/>
      <c r="AT143" s="289"/>
      <c r="AU143" s="289"/>
      <c r="AV143" s="289"/>
      <c r="AW143" s="289"/>
      <c r="AX143" s="289"/>
      <c r="AY143" s="289"/>
      <c r="AZ143" s="289"/>
      <c r="BA143" s="289"/>
      <c r="BB143" s="289"/>
    </row>
    <row r="144" spans="1:54" s="116" customFormat="1" x14ac:dyDescent="0.15">
      <c r="A144" s="289"/>
      <c r="B144" s="126">
        <v>431</v>
      </c>
      <c r="C144" s="127" t="str">
        <f>IF(D144="","",VLOOKUP(D144,団体登録内容!$A$1:$Y$1000,3,FALSE))</f>
        <v/>
      </c>
      <c r="D144" s="127" t="str">
        <f>IF(E144="","",VLOOKUP(E144,構成員入金済み!$A$1:$Y$1000,7,FALSE))</f>
        <v/>
      </c>
      <c r="E144" s="122"/>
      <c r="F144" s="93"/>
      <c r="G144" s="92"/>
      <c r="H144" s="128" t="str">
        <f>IF(E144="","",VLOOKUP(E144,構成員入金済み!$A$1:$Y$1000,3,FALSE))</f>
        <v/>
      </c>
      <c r="I144" s="123"/>
      <c r="J144" s="128" t="str">
        <f>IF(E144="","",VLOOKUP(E144,構成員入金済み!$A$1:$Y$1000,4,FALSE))</f>
        <v/>
      </c>
      <c r="K144" s="125"/>
      <c r="L144" s="128" t="str">
        <f>IF(E144="","",VLOOKUP(E144,構成員入金済み!$A$1:$Y$1000,18,FALSE))</f>
        <v/>
      </c>
      <c r="M144" s="123" t="s">
        <v>3397</v>
      </c>
      <c r="N144" s="130" t="s">
        <v>3397</v>
      </c>
      <c r="O144" s="317"/>
      <c r="P144" s="317"/>
      <c r="R144" s="91" t="e">
        <f>IF(ISNA(VLOOKUP(E144,#REF!,10,FALSE)),"",VLOOKUP(E144,#REF!,6,FALSE))</f>
        <v>#REF!</v>
      </c>
      <c r="S144" s="90" t="e">
        <f>IF(ISNA(VLOOKUP(E144,#REF!,16,FALSE)),"",VLOOKUP(E144,#REF!,16,FALSE))</f>
        <v>#REF!</v>
      </c>
      <c r="T144" s="89" t="e">
        <f>IF(ISNA(VLOOKUP(E144,#REF!,5,FALSE)),"",VLOOKUP(E144,#REF!,5,FALSE))</f>
        <v>#REF!</v>
      </c>
      <c r="W144" s="88">
        <f>[3]構成員入金済み!$E$10</f>
        <v>40542</v>
      </c>
      <c r="X144" s="88" t="e">
        <f>IF(ISNA(VLOOKUP(E144,#REF!,7,FALSE)),"",VLOOKUP(E144,#REF!,7,FALSE))</f>
        <v>#REF!</v>
      </c>
      <c r="Y144" s="117" t="e">
        <f t="shared" si="5"/>
        <v>#REF!</v>
      </c>
      <c r="Z144" s="117"/>
      <c r="AC144" s="87"/>
      <c r="AD144" s="289"/>
      <c r="AE144" s="289"/>
      <c r="AF144" s="289"/>
      <c r="AG144" s="289"/>
      <c r="AH144" s="289"/>
      <c r="AI144" s="289"/>
      <c r="AJ144" s="289"/>
      <c r="AK144" s="289"/>
      <c r="AL144" s="289"/>
      <c r="AM144" s="289"/>
      <c r="AN144" s="289"/>
      <c r="AO144" s="289"/>
      <c r="AP144" s="289"/>
      <c r="AQ144" s="289"/>
      <c r="AR144" s="289"/>
      <c r="AS144" s="289"/>
      <c r="AT144" s="289"/>
      <c r="AU144" s="289"/>
      <c r="AV144" s="289"/>
      <c r="AW144" s="289"/>
      <c r="AX144" s="289"/>
      <c r="AY144" s="289"/>
      <c r="AZ144" s="289"/>
      <c r="BA144" s="289"/>
      <c r="BB144" s="289"/>
    </row>
    <row r="145" spans="1:54" s="116" customFormat="1" x14ac:dyDescent="0.15">
      <c r="A145" s="289"/>
      <c r="B145" s="126">
        <v>432</v>
      </c>
      <c r="C145" s="127" t="str">
        <f>IF(D145="","",VLOOKUP(D145,団体登録内容!$A$1:$Y$1000,3,FALSE))</f>
        <v/>
      </c>
      <c r="D145" s="127" t="str">
        <f>IF(E145="","",VLOOKUP(E145,構成員入金済み!$A$1:$Y$1000,7,FALSE))</f>
        <v/>
      </c>
      <c r="E145" s="122"/>
      <c r="F145" s="93"/>
      <c r="G145" s="92"/>
      <c r="H145" s="128" t="str">
        <f>IF(E145="","",VLOOKUP(E145,構成員入金済み!$A$1:$Y$1000,3,FALSE))</f>
        <v/>
      </c>
      <c r="I145" s="123"/>
      <c r="J145" s="128" t="str">
        <f>IF(E145="","",VLOOKUP(E145,構成員入金済み!$A$1:$Y$1000,4,FALSE))</f>
        <v/>
      </c>
      <c r="K145" s="125"/>
      <c r="L145" s="128" t="str">
        <f>IF(E145="","",VLOOKUP(E145,構成員入金済み!$A$1:$Y$1000,18,FALSE))</f>
        <v/>
      </c>
      <c r="M145" s="123" t="s">
        <v>3397</v>
      </c>
      <c r="N145" s="130" t="s">
        <v>3397</v>
      </c>
      <c r="O145" s="317"/>
      <c r="P145" s="317"/>
      <c r="R145" s="91" t="e">
        <f>IF(ISNA(VLOOKUP(E145,#REF!,10,FALSE)),"",VLOOKUP(E145,#REF!,6,FALSE))</f>
        <v>#REF!</v>
      </c>
      <c r="S145" s="90" t="e">
        <f>IF(ISNA(VLOOKUP(E145,#REF!,16,FALSE)),"",VLOOKUP(E145,#REF!,16,FALSE))</f>
        <v>#REF!</v>
      </c>
      <c r="T145" s="89" t="e">
        <f>IF(ISNA(VLOOKUP(E145,#REF!,5,FALSE)),"",VLOOKUP(E145,#REF!,5,FALSE))</f>
        <v>#REF!</v>
      </c>
      <c r="W145" s="88">
        <f>[3]構成員入金済み!$E$10</f>
        <v>40542</v>
      </c>
      <c r="X145" s="88" t="e">
        <f>IF(ISNA(VLOOKUP(E145,#REF!,7,FALSE)),"",VLOOKUP(E145,#REF!,7,FALSE))</f>
        <v>#REF!</v>
      </c>
      <c r="Y145" s="117" t="e">
        <f t="shared" si="5"/>
        <v>#REF!</v>
      </c>
      <c r="Z145" s="117"/>
      <c r="AC145" s="87"/>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89"/>
      <c r="BA145" s="289"/>
      <c r="BB145" s="289"/>
    </row>
    <row r="146" spans="1:54" s="116" customFormat="1" x14ac:dyDescent="0.15">
      <c r="A146" s="289"/>
      <c r="B146" s="126">
        <v>433</v>
      </c>
      <c r="C146" s="127" t="str">
        <f>IF(D146="","",VLOOKUP(D146,団体登録内容!$A$1:$Y$1000,3,FALSE))</f>
        <v/>
      </c>
      <c r="D146" s="127" t="str">
        <f>IF(E146="","",VLOOKUP(E146,構成員入金済み!$A$1:$Y$1000,7,FALSE))</f>
        <v/>
      </c>
      <c r="E146" s="122"/>
      <c r="F146" s="93"/>
      <c r="G146" s="92"/>
      <c r="H146" s="128" t="str">
        <f>IF(E146="","",VLOOKUP(E146,構成員入金済み!$A$1:$Y$1000,3,FALSE))</f>
        <v/>
      </c>
      <c r="I146" s="123"/>
      <c r="J146" s="128" t="str">
        <f>IF(E146="","",VLOOKUP(E146,構成員入金済み!$A$1:$Y$1000,4,FALSE))</f>
        <v/>
      </c>
      <c r="K146" s="125"/>
      <c r="L146" s="128" t="str">
        <f>IF(E146="","",VLOOKUP(E146,構成員入金済み!$A$1:$Y$1000,18,FALSE))</f>
        <v/>
      </c>
      <c r="M146" s="123" t="s">
        <v>3397</v>
      </c>
      <c r="N146" s="130" t="s">
        <v>3397</v>
      </c>
      <c r="O146" s="317"/>
      <c r="P146" s="317"/>
      <c r="R146" s="91" t="e">
        <f>IF(ISNA(VLOOKUP(E146,#REF!,10,FALSE)),"",VLOOKUP(E146,#REF!,6,FALSE))</f>
        <v>#REF!</v>
      </c>
      <c r="S146" s="90" t="e">
        <f>IF(ISNA(VLOOKUP(E146,#REF!,16,FALSE)),"",VLOOKUP(E146,#REF!,16,FALSE))</f>
        <v>#REF!</v>
      </c>
      <c r="T146" s="89" t="e">
        <f>IF(ISNA(VLOOKUP(E146,#REF!,5,FALSE)),"",VLOOKUP(E146,#REF!,5,FALSE))</f>
        <v>#REF!</v>
      </c>
      <c r="W146" s="88">
        <f>[3]構成員入金済み!$E$10</f>
        <v>40542</v>
      </c>
      <c r="X146" s="88" t="e">
        <f>IF(ISNA(VLOOKUP(E146,#REF!,7,FALSE)),"",VLOOKUP(E146,#REF!,7,FALSE))</f>
        <v>#REF!</v>
      </c>
      <c r="Y146" s="117" t="e">
        <f t="shared" si="5"/>
        <v>#REF!</v>
      </c>
      <c r="Z146" s="117"/>
      <c r="AC146" s="87"/>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89"/>
      <c r="BA146" s="289"/>
      <c r="BB146" s="289"/>
    </row>
    <row r="147" spans="1:54" s="116" customFormat="1" x14ac:dyDescent="0.15">
      <c r="A147" s="289"/>
      <c r="B147" s="126">
        <v>434</v>
      </c>
      <c r="C147" s="127" t="str">
        <f>IF(D147="","",VLOOKUP(D147,団体登録内容!$A$1:$Y$1000,3,FALSE))</f>
        <v/>
      </c>
      <c r="D147" s="127" t="str">
        <f>IF(E147="","",VLOOKUP(E147,構成員入金済み!$A$1:$Y$1000,7,FALSE))</f>
        <v/>
      </c>
      <c r="E147" s="122"/>
      <c r="F147" s="93"/>
      <c r="G147" s="92"/>
      <c r="H147" s="128" t="str">
        <f>IF(E147="","",VLOOKUP(E147,構成員入金済み!$A$1:$Y$1000,3,FALSE))</f>
        <v/>
      </c>
      <c r="I147" s="123"/>
      <c r="J147" s="128" t="str">
        <f>IF(E147="","",VLOOKUP(E147,構成員入金済み!$A$1:$Y$1000,4,FALSE))</f>
        <v/>
      </c>
      <c r="K147" s="125"/>
      <c r="L147" s="128" t="str">
        <f>IF(E147="","",VLOOKUP(E147,構成員入金済み!$A$1:$Y$1000,18,FALSE))</f>
        <v/>
      </c>
      <c r="M147" s="123" t="s">
        <v>3397</v>
      </c>
      <c r="N147" s="130" t="s">
        <v>3397</v>
      </c>
      <c r="O147" s="317"/>
      <c r="P147" s="317"/>
      <c r="R147" s="91" t="e">
        <f>IF(ISNA(VLOOKUP(E147,#REF!,10,FALSE)),"",VLOOKUP(E147,#REF!,6,FALSE))</f>
        <v>#REF!</v>
      </c>
      <c r="S147" s="90" t="e">
        <f>IF(ISNA(VLOOKUP(E147,#REF!,16,FALSE)),"",VLOOKUP(E147,#REF!,16,FALSE))</f>
        <v>#REF!</v>
      </c>
      <c r="T147" s="89" t="e">
        <f>IF(ISNA(VLOOKUP(E147,#REF!,5,FALSE)),"",VLOOKUP(E147,#REF!,5,FALSE))</f>
        <v>#REF!</v>
      </c>
      <c r="W147" s="88">
        <f>[3]構成員入金済み!$E$10</f>
        <v>40542</v>
      </c>
      <c r="X147" s="88" t="e">
        <f>IF(ISNA(VLOOKUP(E147,#REF!,7,FALSE)),"",VLOOKUP(E147,#REF!,7,FALSE))</f>
        <v>#REF!</v>
      </c>
      <c r="Y147" s="117" t="e">
        <f t="shared" si="5"/>
        <v>#REF!</v>
      </c>
      <c r="Z147" s="117"/>
      <c r="AC147" s="87"/>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89"/>
      <c r="BA147" s="289"/>
      <c r="BB147" s="289"/>
    </row>
    <row r="148" spans="1:54" s="116" customFormat="1" x14ac:dyDescent="0.15">
      <c r="A148" s="289"/>
      <c r="B148" s="126">
        <v>435</v>
      </c>
      <c r="C148" s="127" t="str">
        <f>IF(D148="","",VLOOKUP(D148,団体登録内容!$A$1:$Y$1000,3,FALSE))</f>
        <v/>
      </c>
      <c r="D148" s="127" t="str">
        <f>IF(E148="","",VLOOKUP(E148,構成員入金済み!$A$1:$Y$1000,7,FALSE))</f>
        <v/>
      </c>
      <c r="E148" s="122"/>
      <c r="F148" s="93"/>
      <c r="G148" s="92"/>
      <c r="H148" s="128" t="str">
        <f>IF(E148="","",VLOOKUP(E148,構成員入金済み!$A$1:$Y$1000,3,FALSE))</f>
        <v/>
      </c>
      <c r="I148" s="123"/>
      <c r="J148" s="128" t="str">
        <f>IF(E148="","",VLOOKUP(E148,構成員入金済み!$A$1:$Y$1000,4,FALSE))</f>
        <v/>
      </c>
      <c r="K148" s="125"/>
      <c r="L148" s="128" t="str">
        <f>IF(E148="","",VLOOKUP(E148,構成員入金済み!$A$1:$Y$1000,18,FALSE))</f>
        <v/>
      </c>
      <c r="M148" s="123" t="s">
        <v>3397</v>
      </c>
      <c r="N148" s="130" t="s">
        <v>3397</v>
      </c>
      <c r="O148" s="317"/>
      <c r="P148" s="317"/>
      <c r="R148" s="91" t="e">
        <f>IF(ISNA(VLOOKUP(E148,#REF!,10,FALSE)),"",VLOOKUP(E148,#REF!,6,FALSE))</f>
        <v>#REF!</v>
      </c>
      <c r="S148" s="90" t="e">
        <f>IF(ISNA(VLOOKUP(E148,#REF!,16,FALSE)),"",VLOOKUP(E148,#REF!,16,FALSE))</f>
        <v>#REF!</v>
      </c>
      <c r="T148" s="89" t="e">
        <f>IF(ISNA(VLOOKUP(E148,#REF!,5,FALSE)),"",VLOOKUP(E148,#REF!,5,FALSE))</f>
        <v>#REF!</v>
      </c>
      <c r="W148" s="88">
        <f>[3]構成員入金済み!$E$10</f>
        <v>40542</v>
      </c>
      <c r="X148" s="88" t="e">
        <f>IF(ISNA(VLOOKUP(E148,#REF!,7,FALSE)),"",VLOOKUP(E148,#REF!,7,FALSE))</f>
        <v>#REF!</v>
      </c>
      <c r="Y148" s="117" t="e">
        <f t="shared" si="5"/>
        <v>#REF!</v>
      </c>
      <c r="Z148" s="117"/>
      <c r="AC148" s="87"/>
      <c r="AD148" s="289"/>
      <c r="AE148" s="289"/>
      <c r="AF148" s="289"/>
      <c r="AG148" s="289"/>
      <c r="AH148" s="289"/>
      <c r="AI148" s="289"/>
      <c r="AJ148" s="289"/>
      <c r="AK148" s="289"/>
      <c r="AL148" s="289"/>
      <c r="AM148" s="289"/>
      <c r="AN148" s="289"/>
      <c r="AO148" s="289"/>
      <c r="AP148" s="289"/>
      <c r="AQ148" s="289"/>
      <c r="AR148" s="289"/>
      <c r="AS148" s="289"/>
      <c r="AT148" s="289"/>
      <c r="AU148" s="289"/>
      <c r="AV148" s="289"/>
      <c r="AW148" s="289"/>
      <c r="AX148" s="289"/>
      <c r="AY148" s="289"/>
      <c r="AZ148" s="289"/>
      <c r="BA148" s="289"/>
      <c r="BB148" s="289"/>
    </row>
    <row r="149" spans="1:54" s="116" customFormat="1" x14ac:dyDescent="0.15">
      <c r="A149" s="289"/>
      <c r="B149" s="126">
        <v>436</v>
      </c>
      <c r="C149" s="127" t="str">
        <f>IF(D149="","",VLOOKUP(D149,団体登録内容!$A$1:$Y$1000,3,FALSE))</f>
        <v/>
      </c>
      <c r="D149" s="127" t="str">
        <f>IF(E149="","",VLOOKUP(E149,構成員入金済み!$A$1:$Y$1000,7,FALSE))</f>
        <v/>
      </c>
      <c r="E149" s="122"/>
      <c r="F149" s="93"/>
      <c r="G149" s="92"/>
      <c r="H149" s="128" t="str">
        <f>IF(E149="","",VLOOKUP(E149,構成員入金済み!$A$1:$Y$1000,3,FALSE))</f>
        <v/>
      </c>
      <c r="I149" s="123"/>
      <c r="J149" s="128" t="str">
        <f>IF(E149="","",VLOOKUP(E149,構成員入金済み!$A$1:$Y$1000,4,FALSE))</f>
        <v/>
      </c>
      <c r="K149" s="125"/>
      <c r="L149" s="128" t="str">
        <f>IF(E149="","",VLOOKUP(E149,構成員入金済み!$A$1:$Y$1000,18,FALSE))</f>
        <v/>
      </c>
      <c r="M149" s="123" t="s">
        <v>3397</v>
      </c>
      <c r="N149" s="130" t="s">
        <v>3397</v>
      </c>
      <c r="O149" s="317"/>
      <c r="P149" s="317"/>
      <c r="R149" s="91" t="e">
        <f>IF(ISNA(VLOOKUP(E149,#REF!,10,FALSE)),"",VLOOKUP(E149,#REF!,6,FALSE))</f>
        <v>#REF!</v>
      </c>
      <c r="S149" s="90" t="e">
        <f>IF(ISNA(VLOOKUP(E149,#REF!,16,FALSE)),"",VLOOKUP(E149,#REF!,16,FALSE))</f>
        <v>#REF!</v>
      </c>
      <c r="T149" s="89" t="e">
        <f>IF(ISNA(VLOOKUP(E149,#REF!,5,FALSE)),"",VLOOKUP(E149,#REF!,5,FALSE))</f>
        <v>#REF!</v>
      </c>
      <c r="W149" s="88">
        <f>[3]構成員入金済み!$E$10</f>
        <v>40542</v>
      </c>
      <c r="X149" s="88" t="e">
        <f>IF(ISNA(VLOOKUP(E149,#REF!,7,FALSE)),"",VLOOKUP(E149,#REF!,7,FALSE))</f>
        <v>#REF!</v>
      </c>
      <c r="Y149" s="117" t="e">
        <f t="shared" si="5"/>
        <v>#REF!</v>
      </c>
      <c r="Z149" s="117"/>
      <c r="AC149" s="87"/>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row>
    <row r="150" spans="1:54" s="116" customFormat="1" x14ac:dyDescent="0.15">
      <c r="A150" s="289"/>
      <c r="B150" s="126">
        <v>437</v>
      </c>
      <c r="C150" s="127" t="str">
        <f>IF(D150="","",VLOOKUP(D150,団体登録内容!$A$1:$Y$1000,3,FALSE))</f>
        <v/>
      </c>
      <c r="D150" s="127" t="str">
        <f>IF(E150="","",VLOOKUP(E150,構成員入金済み!$A$1:$Y$1000,7,FALSE))</f>
        <v/>
      </c>
      <c r="E150" s="122"/>
      <c r="F150" s="93"/>
      <c r="G150" s="92"/>
      <c r="H150" s="128" t="str">
        <f>IF(E150="","",VLOOKUP(E150,構成員入金済み!$A$1:$Y$1000,3,FALSE))</f>
        <v/>
      </c>
      <c r="I150" s="123"/>
      <c r="J150" s="128" t="str">
        <f>IF(E150="","",VLOOKUP(E150,構成員入金済み!$A$1:$Y$1000,4,FALSE))</f>
        <v/>
      </c>
      <c r="K150" s="125"/>
      <c r="L150" s="128" t="str">
        <f>IF(E150="","",VLOOKUP(E150,構成員入金済み!$A$1:$Y$1000,18,FALSE))</f>
        <v/>
      </c>
      <c r="M150" s="123" t="s">
        <v>3397</v>
      </c>
      <c r="N150" s="130" t="s">
        <v>3397</v>
      </c>
      <c r="O150" s="317"/>
      <c r="P150" s="317"/>
      <c r="R150" s="91" t="e">
        <f>IF(ISNA(VLOOKUP(E150,#REF!,10,FALSE)),"",VLOOKUP(E150,#REF!,6,FALSE))</f>
        <v>#REF!</v>
      </c>
      <c r="S150" s="90" t="e">
        <f>IF(ISNA(VLOOKUP(E150,#REF!,16,FALSE)),"",VLOOKUP(E150,#REF!,16,FALSE))</f>
        <v>#REF!</v>
      </c>
      <c r="T150" s="89" t="e">
        <f>IF(ISNA(VLOOKUP(E150,#REF!,5,FALSE)),"",VLOOKUP(E150,#REF!,5,FALSE))</f>
        <v>#REF!</v>
      </c>
      <c r="W150" s="88">
        <f>[3]構成員入金済み!$E$10</f>
        <v>40542</v>
      </c>
      <c r="X150" s="88" t="e">
        <f>IF(ISNA(VLOOKUP(E150,#REF!,7,FALSE)),"",VLOOKUP(E150,#REF!,7,FALSE))</f>
        <v>#REF!</v>
      </c>
      <c r="Y150" s="117" t="e">
        <f t="shared" si="5"/>
        <v>#REF!</v>
      </c>
      <c r="Z150" s="117"/>
      <c r="AC150" s="87"/>
      <c r="AD150" s="289"/>
      <c r="AE150" s="289"/>
      <c r="AF150" s="289"/>
      <c r="AG150" s="289"/>
      <c r="AH150" s="289"/>
      <c r="AI150" s="289"/>
      <c r="AJ150" s="289"/>
      <c r="AK150" s="289"/>
      <c r="AL150" s="289"/>
      <c r="AM150" s="289"/>
      <c r="AN150" s="289"/>
      <c r="AO150" s="289"/>
      <c r="AP150" s="289"/>
      <c r="AQ150" s="289"/>
      <c r="AR150" s="289"/>
      <c r="AS150" s="289"/>
      <c r="AT150" s="289"/>
      <c r="AU150" s="289"/>
      <c r="AV150" s="289"/>
      <c r="AW150" s="289"/>
      <c r="AX150" s="289"/>
      <c r="AY150" s="289"/>
      <c r="AZ150" s="289"/>
      <c r="BA150" s="289"/>
      <c r="BB150" s="289"/>
    </row>
    <row r="151" spans="1:54" s="116" customFormat="1" x14ac:dyDescent="0.15">
      <c r="A151" s="289"/>
      <c r="B151" s="126">
        <v>438</v>
      </c>
      <c r="C151" s="127" t="str">
        <f>IF(D151="","",VLOOKUP(D151,団体登録内容!$A$1:$Y$1000,3,FALSE))</f>
        <v/>
      </c>
      <c r="D151" s="127" t="str">
        <f>IF(E151="","",VLOOKUP(E151,構成員入金済み!$A$1:$Y$1000,7,FALSE))</f>
        <v/>
      </c>
      <c r="E151" s="122"/>
      <c r="F151" s="93"/>
      <c r="G151" s="92"/>
      <c r="H151" s="128" t="str">
        <f>IF(E151="","",VLOOKUP(E151,構成員入金済み!$A$1:$Y$1000,3,FALSE))</f>
        <v/>
      </c>
      <c r="I151" s="123"/>
      <c r="J151" s="128" t="str">
        <f>IF(E151="","",VLOOKUP(E151,構成員入金済み!$A$1:$Y$1000,4,FALSE))</f>
        <v/>
      </c>
      <c r="K151" s="125"/>
      <c r="L151" s="128" t="str">
        <f>IF(E151="","",VLOOKUP(E151,構成員入金済み!$A$1:$Y$1000,18,FALSE))</f>
        <v/>
      </c>
      <c r="M151" s="123" t="s">
        <v>3397</v>
      </c>
      <c r="N151" s="130" t="s">
        <v>3397</v>
      </c>
      <c r="O151" s="317"/>
      <c r="P151" s="317"/>
      <c r="R151" s="91" t="e">
        <f>IF(ISNA(VLOOKUP(E151,#REF!,10,FALSE)),"",VLOOKUP(E151,#REF!,6,FALSE))</f>
        <v>#REF!</v>
      </c>
      <c r="S151" s="90" t="e">
        <f>IF(ISNA(VLOOKUP(E151,#REF!,16,FALSE)),"",VLOOKUP(E151,#REF!,16,FALSE))</f>
        <v>#REF!</v>
      </c>
      <c r="T151" s="89" t="e">
        <f>IF(ISNA(VLOOKUP(E151,#REF!,5,FALSE)),"",VLOOKUP(E151,#REF!,5,FALSE))</f>
        <v>#REF!</v>
      </c>
      <c r="W151" s="88">
        <f>[3]構成員入金済み!$E$10</f>
        <v>40542</v>
      </c>
      <c r="X151" s="88" t="e">
        <f>IF(ISNA(VLOOKUP(E151,#REF!,7,FALSE)),"",VLOOKUP(E151,#REF!,7,FALSE))</f>
        <v>#REF!</v>
      </c>
      <c r="Y151" s="117" t="e">
        <f t="shared" si="5"/>
        <v>#REF!</v>
      </c>
      <c r="Z151" s="117"/>
      <c r="AC151" s="87"/>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row>
    <row r="152" spans="1:54" s="116" customFormat="1" x14ac:dyDescent="0.15">
      <c r="A152" s="289"/>
      <c r="B152" s="126">
        <v>439</v>
      </c>
      <c r="C152" s="127" t="str">
        <f>IF(D152="","",VLOOKUP(D152,団体登録内容!$A$1:$Y$1000,3,FALSE))</f>
        <v/>
      </c>
      <c r="D152" s="127" t="str">
        <f>IF(E152="","",VLOOKUP(E152,構成員入金済み!$A$1:$Y$1000,7,FALSE))</f>
        <v/>
      </c>
      <c r="E152" s="122"/>
      <c r="F152" s="93"/>
      <c r="G152" s="92"/>
      <c r="H152" s="128" t="str">
        <f>IF(E152="","",VLOOKUP(E152,構成員入金済み!$A$1:$Y$1000,3,FALSE))</f>
        <v/>
      </c>
      <c r="I152" s="123"/>
      <c r="J152" s="128" t="str">
        <f>IF(E152="","",VLOOKUP(E152,構成員入金済み!$A$1:$Y$1000,4,FALSE))</f>
        <v/>
      </c>
      <c r="K152" s="125"/>
      <c r="L152" s="128" t="str">
        <f>IF(E152="","",VLOOKUP(E152,構成員入金済み!$A$1:$Y$1000,18,FALSE))</f>
        <v/>
      </c>
      <c r="M152" s="123" t="s">
        <v>3397</v>
      </c>
      <c r="N152" s="130" t="s">
        <v>3397</v>
      </c>
      <c r="O152" s="317"/>
      <c r="P152" s="317"/>
      <c r="R152" s="91" t="e">
        <f>IF(ISNA(VLOOKUP(E152,#REF!,10,FALSE)),"",VLOOKUP(E152,#REF!,6,FALSE))</f>
        <v>#REF!</v>
      </c>
      <c r="S152" s="90" t="e">
        <f>IF(ISNA(VLOOKUP(E152,#REF!,16,FALSE)),"",VLOOKUP(E152,#REF!,16,FALSE))</f>
        <v>#REF!</v>
      </c>
      <c r="T152" s="89" t="e">
        <f>IF(ISNA(VLOOKUP(E152,#REF!,5,FALSE)),"",VLOOKUP(E152,#REF!,5,FALSE))</f>
        <v>#REF!</v>
      </c>
      <c r="W152" s="88">
        <f>[3]構成員入金済み!$E$10</f>
        <v>40542</v>
      </c>
      <c r="X152" s="88" t="e">
        <f>IF(ISNA(VLOOKUP(E152,#REF!,7,FALSE)),"",VLOOKUP(E152,#REF!,7,FALSE))</f>
        <v>#REF!</v>
      </c>
      <c r="Y152" s="117" t="e">
        <f t="shared" si="5"/>
        <v>#REF!</v>
      </c>
      <c r="Z152" s="117"/>
      <c r="AC152" s="87"/>
      <c r="AD152" s="289"/>
      <c r="AE152" s="289"/>
      <c r="AF152" s="289"/>
      <c r="AG152" s="289"/>
      <c r="AH152" s="289"/>
      <c r="AI152" s="289"/>
      <c r="AJ152" s="289"/>
      <c r="AK152" s="289"/>
      <c r="AL152" s="289"/>
      <c r="AM152" s="289"/>
      <c r="AN152" s="289"/>
      <c r="AO152" s="289"/>
      <c r="AP152" s="289"/>
      <c r="AQ152" s="289"/>
      <c r="AR152" s="289"/>
      <c r="AS152" s="289"/>
      <c r="AT152" s="289"/>
      <c r="AU152" s="289"/>
      <c r="AV152" s="289"/>
      <c r="AW152" s="289"/>
      <c r="AX152" s="289"/>
      <c r="AY152" s="289"/>
      <c r="AZ152" s="289"/>
      <c r="BA152" s="289"/>
      <c r="BB152" s="289"/>
    </row>
    <row r="153" spans="1:54" s="116" customFormat="1" x14ac:dyDescent="0.15">
      <c r="A153" s="289"/>
      <c r="B153" s="126">
        <v>440</v>
      </c>
      <c r="C153" s="127" t="str">
        <f>IF(D153="","",VLOOKUP(D153,団体登録内容!$A$1:$Y$1000,3,FALSE))</f>
        <v/>
      </c>
      <c r="D153" s="127" t="str">
        <f>IF(E153="","",VLOOKUP(E153,構成員入金済み!$A$1:$Y$1000,7,FALSE))</f>
        <v/>
      </c>
      <c r="E153" s="122"/>
      <c r="F153" s="93"/>
      <c r="G153" s="92"/>
      <c r="H153" s="128" t="str">
        <f>IF(E153="","",VLOOKUP(E153,構成員入金済み!$A$1:$Y$1000,3,FALSE))</f>
        <v/>
      </c>
      <c r="I153" s="123"/>
      <c r="J153" s="128" t="str">
        <f>IF(E153="","",VLOOKUP(E153,構成員入金済み!$A$1:$Y$1000,4,FALSE))</f>
        <v/>
      </c>
      <c r="K153" s="125"/>
      <c r="L153" s="128" t="str">
        <f>IF(E153="","",VLOOKUP(E153,構成員入金済み!$A$1:$Y$1000,18,FALSE))</f>
        <v/>
      </c>
      <c r="M153" s="123" t="s">
        <v>3397</v>
      </c>
      <c r="N153" s="130" t="s">
        <v>3397</v>
      </c>
      <c r="O153" s="317"/>
      <c r="P153" s="317"/>
      <c r="R153" s="91" t="e">
        <f>IF(ISNA(VLOOKUP(E153,#REF!,10,FALSE)),"",VLOOKUP(E153,#REF!,6,FALSE))</f>
        <v>#REF!</v>
      </c>
      <c r="S153" s="90" t="e">
        <f>IF(ISNA(VLOOKUP(E153,#REF!,16,FALSE)),"",VLOOKUP(E153,#REF!,16,FALSE))</f>
        <v>#REF!</v>
      </c>
      <c r="T153" s="89" t="e">
        <f>IF(ISNA(VLOOKUP(E153,#REF!,5,FALSE)),"",VLOOKUP(E153,#REF!,5,FALSE))</f>
        <v>#REF!</v>
      </c>
      <c r="W153" s="88">
        <f>[3]構成員入金済み!$E$10</f>
        <v>40542</v>
      </c>
      <c r="X153" s="88" t="e">
        <f>IF(ISNA(VLOOKUP(E153,#REF!,7,FALSE)),"",VLOOKUP(E153,#REF!,7,FALSE))</f>
        <v>#REF!</v>
      </c>
      <c r="Y153" s="117" t="e">
        <f t="shared" si="5"/>
        <v>#REF!</v>
      </c>
      <c r="Z153" s="117"/>
      <c r="AC153" s="87"/>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row>
    <row r="154" spans="1:54" s="116" customFormat="1" x14ac:dyDescent="0.15">
      <c r="A154" s="289"/>
      <c r="B154" s="126">
        <v>441</v>
      </c>
      <c r="C154" s="127" t="str">
        <f>IF(D154="","",VLOOKUP(D154,団体登録内容!$A$1:$Y$1000,3,FALSE))</f>
        <v/>
      </c>
      <c r="D154" s="127" t="str">
        <f>IF(E154="","",VLOOKUP(E154,構成員入金済み!$A$1:$Y$1000,7,FALSE))</f>
        <v/>
      </c>
      <c r="E154" s="122"/>
      <c r="F154" s="93"/>
      <c r="G154" s="92"/>
      <c r="H154" s="128" t="str">
        <f>IF(E154="","",VLOOKUP(E154,構成員入金済み!$A$1:$Y$1000,3,FALSE))</f>
        <v/>
      </c>
      <c r="I154" s="123"/>
      <c r="J154" s="128" t="str">
        <f>IF(E154="","",VLOOKUP(E154,構成員入金済み!$A$1:$Y$1000,4,FALSE))</f>
        <v/>
      </c>
      <c r="K154" s="125"/>
      <c r="L154" s="128" t="str">
        <f>IF(E154="","",VLOOKUP(E154,構成員入金済み!$A$1:$Y$1000,18,FALSE))</f>
        <v/>
      </c>
      <c r="M154" s="123" t="s">
        <v>3397</v>
      </c>
      <c r="N154" s="130" t="s">
        <v>3397</v>
      </c>
      <c r="O154" s="317"/>
      <c r="P154" s="317"/>
      <c r="R154" s="91" t="e">
        <f>IF(ISNA(VLOOKUP(E154,#REF!,10,FALSE)),"",VLOOKUP(E154,#REF!,6,FALSE))</f>
        <v>#REF!</v>
      </c>
      <c r="S154" s="90" t="e">
        <f>IF(ISNA(VLOOKUP(E154,#REF!,16,FALSE)),"",VLOOKUP(E154,#REF!,16,FALSE))</f>
        <v>#REF!</v>
      </c>
      <c r="T154" s="89" t="e">
        <f>IF(ISNA(VLOOKUP(E154,#REF!,5,FALSE)),"",VLOOKUP(E154,#REF!,5,FALSE))</f>
        <v>#REF!</v>
      </c>
      <c r="W154" s="88">
        <f>[3]構成員入金済み!$E$10</f>
        <v>40542</v>
      </c>
      <c r="X154" s="88" t="e">
        <f>IF(ISNA(VLOOKUP(E154,#REF!,7,FALSE)),"",VLOOKUP(E154,#REF!,7,FALSE))</f>
        <v>#REF!</v>
      </c>
      <c r="Y154" s="117" t="e">
        <f t="shared" si="5"/>
        <v>#REF!</v>
      </c>
      <c r="Z154" s="117"/>
      <c r="AC154" s="87"/>
      <c r="AD154" s="289"/>
      <c r="AE154" s="289"/>
      <c r="AF154" s="289"/>
      <c r="AG154" s="289"/>
      <c r="AH154" s="289"/>
      <c r="AI154" s="289"/>
      <c r="AJ154" s="289"/>
      <c r="AK154" s="289"/>
      <c r="AL154" s="289"/>
      <c r="AM154" s="289"/>
      <c r="AN154" s="289"/>
      <c r="AO154" s="289"/>
      <c r="AP154" s="289"/>
      <c r="AQ154" s="289"/>
      <c r="AR154" s="289"/>
      <c r="AS154" s="289"/>
      <c r="AT154" s="289"/>
      <c r="AU154" s="289"/>
      <c r="AV154" s="289"/>
      <c r="AW154" s="289"/>
      <c r="AX154" s="289"/>
      <c r="AY154" s="289"/>
      <c r="AZ154" s="289"/>
      <c r="BA154" s="289"/>
      <c r="BB154" s="289"/>
    </row>
    <row r="155" spans="1:54" s="116" customFormat="1" x14ac:dyDescent="0.15">
      <c r="A155" s="289"/>
      <c r="B155" s="126">
        <v>442</v>
      </c>
      <c r="C155" s="127" t="str">
        <f>IF(D155="","",VLOOKUP(D155,団体登録内容!$A$1:$Y$1000,3,FALSE))</f>
        <v/>
      </c>
      <c r="D155" s="127" t="str">
        <f>IF(E155="","",VLOOKUP(E155,構成員入金済み!$A$1:$Y$1000,7,FALSE))</f>
        <v/>
      </c>
      <c r="E155" s="122"/>
      <c r="F155" s="93"/>
      <c r="G155" s="92"/>
      <c r="H155" s="128" t="str">
        <f>IF(E155="","",VLOOKUP(E155,構成員入金済み!$A$1:$Y$1000,3,FALSE))</f>
        <v/>
      </c>
      <c r="I155" s="123"/>
      <c r="J155" s="128" t="str">
        <f>IF(E155="","",VLOOKUP(E155,構成員入金済み!$A$1:$Y$1000,4,FALSE))</f>
        <v/>
      </c>
      <c r="K155" s="125"/>
      <c r="L155" s="128" t="str">
        <f>IF(E155="","",VLOOKUP(E155,構成員入金済み!$A$1:$Y$1000,18,FALSE))</f>
        <v/>
      </c>
      <c r="M155" s="123" t="s">
        <v>3397</v>
      </c>
      <c r="N155" s="130" t="s">
        <v>3397</v>
      </c>
      <c r="O155" s="317"/>
      <c r="P155" s="317"/>
      <c r="R155" s="91" t="e">
        <f>IF(ISNA(VLOOKUP(E155,#REF!,10,FALSE)),"",VLOOKUP(E155,#REF!,6,FALSE))</f>
        <v>#REF!</v>
      </c>
      <c r="S155" s="90" t="e">
        <f>IF(ISNA(VLOOKUP(E155,#REF!,16,FALSE)),"",VLOOKUP(E155,#REF!,16,FALSE))</f>
        <v>#REF!</v>
      </c>
      <c r="T155" s="89" t="e">
        <f>IF(ISNA(VLOOKUP(E155,#REF!,5,FALSE)),"",VLOOKUP(E155,#REF!,5,FALSE))</f>
        <v>#REF!</v>
      </c>
      <c r="W155" s="88">
        <f>[3]構成員入金済み!$E$10</f>
        <v>40542</v>
      </c>
      <c r="X155" s="88" t="e">
        <f>IF(ISNA(VLOOKUP(E155,#REF!,7,FALSE)),"",VLOOKUP(E155,#REF!,7,FALSE))</f>
        <v>#REF!</v>
      </c>
      <c r="Y155" s="117" t="e">
        <f t="shared" si="5"/>
        <v>#REF!</v>
      </c>
      <c r="Z155" s="117"/>
      <c r="AC155" s="87"/>
      <c r="AD155" s="289"/>
      <c r="AE155" s="289"/>
      <c r="AF155" s="289"/>
      <c r="AG155" s="289"/>
      <c r="AH155" s="289"/>
      <c r="AI155" s="289"/>
      <c r="AJ155" s="289"/>
      <c r="AK155" s="289"/>
      <c r="AL155" s="289"/>
      <c r="AM155" s="289"/>
      <c r="AN155" s="289"/>
      <c r="AO155" s="289"/>
      <c r="AP155" s="289"/>
      <c r="AQ155" s="289"/>
      <c r="AR155" s="289"/>
      <c r="AS155" s="289"/>
      <c r="AT155" s="289"/>
      <c r="AU155" s="289"/>
      <c r="AV155" s="289"/>
      <c r="AW155" s="289"/>
      <c r="AX155" s="289"/>
      <c r="AY155" s="289"/>
      <c r="AZ155" s="289"/>
      <c r="BA155" s="289"/>
      <c r="BB155" s="289"/>
    </row>
    <row r="156" spans="1:54" x14ac:dyDescent="0.15">
      <c r="A156" s="245"/>
      <c r="B156" s="245"/>
      <c r="C156" s="245"/>
      <c r="D156" s="245"/>
      <c r="E156" s="245"/>
      <c r="F156" s="245"/>
      <c r="G156" s="245"/>
      <c r="H156" s="245"/>
      <c r="I156" s="245"/>
      <c r="J156" s="292"/>
      <c r="K156" s="274"/>
      <c r="L156" s="293"/>
      <c r="M156" s="245"/>
      <c r="N156" s="245"/>
      <c r="O156" s="245"/>
      <c r="P156" s="245"/>
      <c r="AD156" s="245"/>
      <c r="AE156" s="245"/>
      <c r="AF156" s="245"/>
      <c r="AG156" s="245"/>
      <c r="AH156" s="245"/>
      <c r="AI156" s="245"/>
      <c r="AJ156" s="245"/>
      <c r="AK156" s="245"/>
      <c r="AL156" s="245"/>
      <c r="AM156" s="245"/>
      <c r="AN156" s="245"/>
      <c r="AO156" s="245"/>
      <c r="AP156" s="245"/>
      <c r="AQ156" s="245"/>
      <c r="AR156" s="245"/>
      <c r="AS156" s="245"/>
      <c r="AT156" s="245"/>
      <c r="AU156" s="245"/>
      <c r="AV156" s="245"/>
      <c r="AW156" s="245"/>
      <c r="AX156" s="245"/>
      <c r="AY156" s="245"/>
      <c r="AZ156" s="245"/>
      <c r="BA156" s="245"/>
      <c r="BB156" s="245"/>
    </row>
    <row r="157" spans="1:54" hidden="1" x14ac:dyDescent="0.15">
      <c r="A157" s="245"/>
      <c r="B157" s="245"/>
      <c r="C157" s="245" t="s">
        <v>3397</v>
      </c>
      <c r="D157" s="245" t="s">
        <v>3397</v>
      </c>
      <c r="E157" s="245"/>
      <c r="F157" s="245"/>
      <c r="G157" s="245"/>
      <c r="H157" s="245"/>
      <c r="I157" s="245"/>
      <c r="J157" s="292"/>
      <c r="K157" s="274"/>
      <c r="L157" s="293"/>
      <c r="M157" s="245"/>
      <c r="N157" s="245"/>
      <c r="O157" s="245"/>
      <c r="P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245"/>
    </row>
    <row r="158" spans="1:54" hidden="1" x14ac:dyDescent="0.15">
      <c r="A158" s="245"/>
      <c r="B158" s="245"/>
      <c r="C158" s="280" t="s">
        <v>3413</v>
      </c>
      <c r="D158" s="245" t="s">
        <v>3450</v>
      </c>
      <c r="E158" s="245"/>
      <c r="F158" s="280"/>
      <c r="G158" s="245"/>
      <c r="H158" s="245" t="s">
        <v>3397</v>
      </c>
      <c r="I158" s="245"/>
      <c r="J158" s="245" t="s">
        <v>3412</v>
      </c>
      <c r="K158" s="274"/>
      <c r="L158" s="293"/>
      <c r="M158" s="245"/>
      <c r="N158" s="245"/>
      <c r="O158" s="245"/>
      <c r="P158" s="245"/>
      <c r="AD158" s="245"/>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245"/>
      <c r="AZ158" s="245"/>
      <c r="BA158" s="245"/>
      <c r="BB158" s="245"/>
    </row>
    <row r="159" spans="1:54" hidden="1" x14ac:dyDescent="0.15">
      <c r="A159" s="245"/>
      <c r="B159" s="245"/>
      <c r="C159" s="280" t="s">
        <v>3411</v>
      </c>
      <c r="D159" s="245" t="s">
        <v>3451</v>
      </c>
      <c r="E159" s="245"/>
      <c r="F159" s="280"/>
      <c r="G159" s="245"/>
      <c r="H159" s="245">
        <v>6</v>
      </c>
      <c r="I159" s="245"/>
      <c r="J159" s="245" t="s">
        <v>3410</v>
      </c>
      <c r="K159" s="274"/>
      <c r="L159" s="293"/>
      <c r="M159" s="245"/>
      <c r="N159" s="245"/>
      <c r="O159" s="245"/>
      <c r="P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row>
    <row r="160" spans="1:54" hidden="1" x14ac:dyDescent="0.15">
      <c r="A160" s="245"/>
      <c r="B160" s="245"/>
      <c r="C160" s="280" t="s">
        <v>3409</v>
      </c>
      <c r="D160" s="245" t="s">
        <v>3452</v>
      </c>
      <c r="E160" s="245"/>
      <c r="F160" s="280"/>
      <c r="G160" s="245"/>
      <c r="H160" s="245">
        <v>7</v>
      </c>
      <c r="I160" s="245"/>
      <c r="J160" s="245" t="s">
        <v>3408</v>
      </c>
      <c r="K160" s="274"/>
      <c r="L160" s="293"/>
      <c r="M160" s="245"/>
      <c r="N160" s="245"/>
      <c r="O160" s="245"/>
      <c r="P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row>
    <row r="161" spans="1:54" hidden="1" x14ac:dyDescent="0.15">
      <c r="A161" s="245"/>
      <c r="B161" s="245"/>
      <c r="C161" s="280" t="s">
        <v>3407</v>
      </c>
      <c r="D161" s="245" t="s">
        <v>3453</v>
      </c>
      <c r="E161" s="245"/>
      <c r="F161" s="280"/>
      <c r="G161" s="245"/>
      <c r="H161" s="245">
        <v>8</v>
      </c>
      <c r="I161" s="245"/>
      <c r="J161" s="245" t="s">
        <v>3406</v>
      </c>
      <c r="K161" s="274"/>
      <c r="L161" s="293"/>
      <c r="M161" s="245"/>
      <c r="N161" s="245"/>
      <c r="O161" s="245"/>
      <c r="P161" s="245"/>
      <c r="AD161" s="245"/>
      <c r="AE161" s="245"/>
      <c r="AF161" s="245"/>
      <c r="AG161" s="245"/>
      <c r="AH161" s="245"/>
      <c r="AI161" s="245"/>
      <c r="AJ161" s="245"/>
      <c r="AK161" s="245"/>
      <c r="AL161" s="245"/>
      <c r="AM161" s="245"/>
      <c r="AN161" s="245"/>
      <c r="AO161" s="245"/>
      <c r="AP161" s="245"/>
      <c r="AQ161" s="245"/>
      <c r="AR161" s="245"/>
      <c r="AS161" s="245"/>
      <c r="AT161" s="245"/>
      <c r="AU161" s="245"/>
      <c r="AV161" s="245"/>
      <c r="AW161" s="245"/>
      <c r="AX161" s="245"/>
      <c r="AY161" s="245"/>
      <c r="AZ161" s="245"/>
      <c r="BA161" s="245"/>
      <c r="BB161" s="245"/>
    </row>
    <row r="162" spans="1:54" hidden="1" x14ac:dyDescent="0.15">
      <c r="A162" s="245"/>
      <c r="B162" s="245"/>
      <c r="C162" s="280" t="s">
        <v>3405</v>
      </c>
      <c r="D162" s="245"/>
      <c r="E162" s="245"/>
      <c r="F162" s="245"/>
      <c r="G162" s="245"/>
      <c r="H162" s="245">
        <v>9</v>
      </c>
      <c r="I162" s="245"/>
      <c r="J162" s="245" t="s">
        <v>3404</v>
      </c>
      <c r="K162" s="274"/>
      <c r="L162" s="293"/>
      <c r="M162" s="245"/>
      <c r="N162" s="245"/>
      <c r="O162" s="245"/>
      <c r="P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row>
    <row r="163" spans="1:54" hidden="1" x14ac:dyDescent="0.15">
      <c r="A163" s="245"/>
      <c r="B163" s="245"/>
      <c r="C163" s="280" t="s">
        <v>3403</v>
      </c>
      <c r="D163" s="245"/>
      <c r="E163" s="245"/>
      <c r="F163" s="245"/>
      <c r="G163" s="245"/>
      <c r="H163" s="245">
        <v>10</v>
      </c>
      <c r="I163" s="245"/>
      <c r="J163" s="245" t="s">
        <v>3402</v>
      </c>
      <c r="K163" s="274"/>
      <c r="L163" s="293"/>
      <c r="M163" s="245"/>
      <c r="N163" s="245"/>
      <c r="O163" s="245"/>
      <c r="P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row>
    <row r="164" spans="1:54" hidden="1" x14ac:dyDescent="0.15">
      <c r="A164" s="245"/>
      <c r="B164" s="245"/>
      <c r="C164" s="280" t="s">
        <v>3401</v>
      </c>
      <c r="D164" s="245"/>
      <c r="E164" s="245"/>
      <c r="F164" s="245"/>
      <c r="G164" s="245"/>
      <c r="H164" s="245">
        <v>11</v>
      </c>
      <c r="I164" s="245"/>
      <c r="J164" s="245" t="s">
        <v>3400</v>
      </c>
      <c r="K164" s="274"/>
      <c r="L164" s="293"/>
      <c r="M164" s="245"/>
      <c r="N164" s="245"/>
      <c r="O164" s="245"/>
      <c r="P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5"/>
      <c r="AZ164" s="245"/>
      <c r="BA164" s="245"/>
      <c r="BB164" s="245"/>
    </row>
    <row r="165" spans="1:54" hidden="1" x14ac:dyDescent="0.15">
      <c r="A165" s="245"/>
      <c r="B165" s="245"/>
      <c r="C165" s="280" t="s">
        <v>3399</v>
      </c>
      <c r="D165" s="245"/>
      <c r="E165" s="245"/>
      <c r="F165" s="245"/>
      <c r="G165" s="245"/>
      <c r="H165" s="245">
        <v>12</v>
      </c>
      <c r="I165" s="245"/>
      <c r="J165" s="245" t="s">
        <v>3398</v>
      </c>
      <c r="K165" s="274"/>
      <c r="L165" s="293"/>
      <c r="M165" s="245"/>
      <c r="N165" s="245"/>
      <c r="O165" s="245"/>
      <c r="P165" s="245"/>
      <c r="AD165" s="245"/>
      <c r="AE165" s="245"/>
      <c r="AF165" s="245"/>
      <c r="AG165" s="245"/>
      <c r="AH165" s="245"/>
      <c r="AI165" s="245"/>
      <c r="AJ165" s="245"/>
      <c r="AK165" s="245"/>
      <c r="AL165" s="245"/>
      <c r="AM165" s="245"/>
      <c r="AN165" s="245"/>
      <c r="AO165" s="245"/>
      <c r="AP165" s="245"/>
      <c r="AQ165" s="245"/>
      <c r="AR165" s="245"/>
      <c r="AS165" s="245"/>
      <c r="AT165" s="245"/>
      <c r="AU165" s="245"/>
      <c r="AV165" s="245"/>
      <c r="AW165" s="245"/>
      <c r="AX165" s="245"/>
      <c r="AY165" s="245"/>
      <c r="AZ165" s="245"/>
      <c r="BA165" s="245"/>
      <c r="BB165" s="245"/>
    </row>
    <row r="166" spans="1:54" hidden="1" x14ac:dyDescent="0.15">
      <c r="A166" s="245"/>
      <c r="B166" s="245"/>
      <c r="C166" s="245" t="s">
        <v>3397</v>
      </c>
      <c r="D166" s="245"/>
      <c r="E166" s="245"/>
      <c r="F166" s="245"/>
      <c r="G166" s="245"/>
      <c r="H166" s="245">
        <v>13</v>
      </c>
      <c r="I166" s="245"/>
      <c r="J166" s="245" t="s">
        <v>3396</v>
      </c>
      <c r="K166" s="274"/>
      <c r="L166" s="293"/>
      <c r="M166" s="245"/>
      <c r="N166" s="245"/>
      <c r="O166" s="245"/>
      <c r="P166" s="245"/>
      <c r="AD166" s="245"/>
      <c r="AE166" s="245"/>
      <c r="AF166" s="245"/>
      <c r="AG166" s="245"/>
      <c r="AH166" s="245"/>
      <c r="AI166" s="245"/>
      <c r="AJ166" s="245"/>
      <c r="AK166" s="245"/>
      <c r="AL166" s="245"/>
      <c r="AM166" s="245"/>
      <c r="AN166" s="245"/>
      <c r="AO166" s="245"/>
      <c r="AP166" s="245"/>
      <c r="AQ166" s="245"/>
      <c r="AR166" s="245"/>
      <c r="AS166" s="245"/>
      <c r="AT166" s="245"/>
      <c r="AU166" s="245"/>
      <c r="AV166" s="245"/>
      <c r="AW166" s="245"/>
      <c r="AX166" s="245"/>
      <c r="AY166" s="245"/>
      <c r="AZ166" s="245"/>
      <c r="BA166" s="245"/>
      <c r="BB166" s="245"/>
    </row>
    <row r="167" spans="1:54" hidden="1" x14ac:dyDescent="0.15">
      <c r="A167" s="245"/>
      <c r="B167" s="245"/>
      <c r="C167" s="280" t="s">
        <v>3395</v>
      </c>
      <c r="D167" s="245"/>
      <c r="E167" s="245"/>
      <c r="F167" s="245"/>
      <c r="G167" s="245"/>
      <c r="H167" s="245">
        <v>14</v>
      </c>
      <c r="I167" s="245"/>
      <c r="J167" s="245" t="s">
        <v>3394</v>
      </c>
      <c r="K167" s="274"/>
      <c r="L167" s="293"/>
      <c r="M167" s="245"/>
      <c r="N167" s="245"/>
      <c r="O167" s="245"/>
      <c r="P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5"/>
      <c r="AY167" s="245"/>
      <c r="AZ167" s="245"/>
      <c r="BA167" s="245"/>
      <c r="BB167" s="245"/>
    </row>
    <row r="168" spans="1:54" hidden="1" x14ac:dyDescent="0.15">
      <c r="A168" s="245"/>
      <c r="B168" s="245"/>
      <c r="C168" s="280" t="s">
        <v>3393</v>
      </c>
      <c r="D168" s="245"/>
      <c r="E168" s="245"/>
      <c r="F168" s="245"/>
      <c r="G168" s="245"/>
      <c r="H168" s="245">
        <v>15</v>
      </c>
      <c r="I168" s="245"/>
      <c r="J168" s="245" t="s">
        <v>3392</v>
      </c>
      <c r="K168" s="274"/>
      <c r="L168" s="293"/>
      <c r="M168" s="245"/>
      <c r="N168" s="245"/>
      <c r="O168" s="245"/>
      <c r="P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AZ168" s="245"/>
      <c r="BA168" s="245"/>
      <c r="BB168" s="245"/>
    </row>
    <row r="169" spans="1:54" hidden="1" x14ac:dyDescent="0.15">
      <c r="A169" s="245"/>
      <c r="B169" s="245"/>
      <c r="C169" s="280" t="s">
        <v>3391</v>
      </c>
      <c r="D169" s="245"/>
      <c r="E169" s="245"/>
      <c r="F169" s="245"/>
      <c r="G169" s="245"/>
      <c r="H169" s="245">
        <v>16</v>
      </c>
      <c r="I169" s="245"/>
      <c r="J169" s="245" t="s">
        <v>3390</v>
      </c>
      <c r="K169" s="274"/>
      <c r="L169" s="293"/>
      <c r="M169" s="245"/>
      <c r="N169" s="245"/>
      <c r="O169" s="245"/>
      <c r="P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c r="BA169" s="245"/>
      <c r="BB169" s="245"/>
    </row>
    <row r="170" spans="1:54" hidden="1" x14ac:dyDescent="0.15">
      <c r="A170" s="245"/>
      <c r="B170" s="245"/>
      <c r="C170" s="280" t="s">
        <v>3389</v>
      </c>
      <c r="D170" s="245"/>
      <c r="E170" s="245"/>
      <c r="F170" s="245"/>
      <c r="G170" s="245"/>
      <c r="H170" s="245">
        <v>17</v>
      </c>
      <c r="I170" s="245"/>
      <c r="J170" s="245" t="s">
        <v>3388</v>
      </c>
      <c r="K170" s="274"/>
      <c r="L170" s="293"/>
      <c r="M170" s="245"/>
      <c r="N170" s="245"/>
      <c r="O170" s="245"/>
      <c r="P170" s="245"/>
      <c r="AD170" s="245"/>
      <c r="AE170" s="245"/>
      <c r="AF170" s="245"/>
      <c r="AG170" s="245"/>
      <c r="AH170" s="245"/>
      <c r="AI170" s="245"/>
      <c r="AJ170" s="245"/>
      <c r="AK170" s="245"/>
      <c r="AL170" s="245"/>
      <c r="AM170" s="245"/>
      <c r="AN170" s="245"/>
      <c r="AO170" s="245"/>
      <c r="AP170" s="245"/>
      <c r="AQ170" s="245"/>
      <c r="AR170" s="245"/>
      <c r="AS170" s="245"/>
      <c r="AT170" s="245"/>
      <c r="AU170" s="245"/>
      <c r="AV170" s="245"/>
      <c r="AW170" s="245"/>
      <c r="AX170" s="245"/>
      <c r="AY170" s="245"/>
      <c r="AZ170" s="245"/>
      <c r="BA170" s="245"/>
      <c r="BB170" s="245"/>
    </row>
    <row r="171" spans="1:54" hidden="1" x14ac:dyDescent="0.15">
      <c r="A171" s="245"/>
      <c r="B171" s="245"/>
      <c r="C171" s="280" t="s">
        <v>3387</v>
      </c>
      <c r="D171" s="245"/>
      <c r="E171" s="245"/>
      <c r="F171" s="245"/>
      <c r="G171" s="245"/>
      <c r="H171" s="245">
        <v>18</v>
      </c>
      <c r="I171" s="245"/>
      <c r="J171" s="245" t="s">
        <v>3386</v>
      </c>
      <c r="K171" s="274"/>
      <c r="L171" s="293"/>
      <c r="M171" s="245"/>
      <c r="N171" s="245"/>
      <c r="O171" s="245"/>
      <c r="P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AZ171" s="245"/>
      <c r="BA171" s="245"/>
      <c r="BB171" s="245"/>
    </row>
    <row r="172" spans="1:54" hidden="1" x14ac:dyDescent="0.15">
      <c r="A172" s="245"/>
      <c r="B172" s="245"/>
      <c r="C172" s="280" t="s">
        <v>3435</v>
      </c>
      <c r="D172" s="245"/>
      <c r="E172" s="245"/>
      <c r="F172" s="245"/>
      <c r="G172" s="245"/>
      <c r="H172" s="245">
        <v>19</v>
      </c>
      <c r="I172" s="245"/>
      <c r="J172" s="245" t="s">
        <v>3384</v>
      </c>
      <c r="K172" s="274"/>
      <c r="L172" s="293"/>
      <c r="M172" s="245"/>
      <c r="N172" s="245"/>
      <c r="O172" s="245"/>
      <c r="P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c r="BA172" s="245"/>
      <c r="BB172" s="245"/>
    </row>
    <row r="173" spans="1:54" hidden="1" x14ac:dyDescent="0.15">
      <c r="A173" s="245"/>
      <c r="B173" s="245"/>
      <c r="C173" s="280" t="s">
        <v>3385</v>
      </c>
      <c r="D173" s="245"/>
      <c r="E173" s="245"/>
      <c r="F173" s="245"/>
      <c r="G173" s="245"/>
      <c r="H173" s="245">
        <v>20</v>
      </c>
      <c r="I173" s="245"/>
      <c r="J173" s="245" t="s">
        <v>3382</v>
      </c>
      <c r="K173" s="274"/>
      <c r="L173" s="293"/>
      <c r="M173" s="245"/>
      <c r="N173" s="245"/>
      <c r="O173" s="245"/>
      <c r="P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AZ173" s="245"/>
      <c r="BA173" s="245"/>
      <c r="BB173" s="245"/>
    </row>
    <row r="174" spans="1:54" hidden="1" x14ac:dyDescent="0.15">
      <c r="A174" s="245"/>
      <c r="B174" s="245"/>
      <c r="C174" s="280" t="s">
        <v>3383</v>
      </c>
      <c r="D174" s="245"/>
      <c r="E174" s="245"/>
      <c r="F174" s="245"/>
      <c r="G174" s="245"/>
      <c r="H174" s="245">
        <v>21</v>
      </c>
      <c r="I174" s="245"/>
      <c r="J174" s="245" t="s">
        <v>3380</v>
      </c>
      <c r="K174" s="274"/>
      <c r="L174" s="293"/>
      <c r="M174" s="245"/>
      <c r="N174" s="245"/>
      <c r="O174" s="245"/>
      <c r="P174" s="245"/>
      <c r="AD174" s="245"/>
      <c r="AE174" s="245"/>
      <c r="AF174" s="245"/>
      <c r="AG174" s="245"/>
      <c r="AH174" s="245"/>
      <c r="AI174" s="245"/>
      <c r="AJ174" s="245"/>
      <c r="AK174" s="245"/>
      <c r="AL174" s="245"/>
      <c r="AM174" s="245"/>
      <c r="AN174" s="245"/>
      <c r="AO174" s="245"/>
      <c r="AP174" s="245"/>
      <c r="AQ174" s="245"/>
      <c r="AR174" s="245"/>
      <c r="AS174" s="245"/>
      <c r="AT174" s="245"/>
      <c r="AU174" s="245"/>
      <c r="AV174" s="245"/>
      <c r="AW174" s="245"/>
      <c r="AX174" s="245"/>
      <c r="AY174" s="245"/>
      <c r="AZ174" s="245"/>
      <c r="BA174" s="245"/>
      <c r="BB174" s="245"/>
    </row>
    <row r="175" spans="1:54" hidden="1" x14ac:dyDescent="0.15">
      <c r="A175" s="245"/>
      <c r="B175" s="245"/>
      <c r="C175" s="280" t="s">
        <v>3381</v>
      </c>
      <c r="D175" s="245"/>
      <c r="E175" s="245"/>
      <c r="F175" s="245"/>
      <c r="G175" s="245"/>
      <c r="H175" s="245">
        <v>22</v>
      </c>
      <c r="I175" s="245"/>
      <c r="J175" s="292"/>
      <c r="K175" s="274"/>
      <c r="L175" s="293"/>
      <c r="M175" s="245"/>
      <c r="N175" s="245"/>
      <c r="O175" s="245"/>
      <c r="P175" s="245"/>
      <c r="AD175" s="245"/>
      <c r="AE175" s="245"/>
      <c r="AF175" s="245"/>
      <c r="AG175" s="245"/>
      <c r="AH175" s="245"/>
      <c r="AI175" s="245"/>
      <c r="AJ175" s="245"/>
      <c r="AK175" s="245"/>
      <c r="AL175" s="245"/>
      <c r="AM175" s="245"/>
      <c r="AN175" s="245"/>
      <c r="AO175" s="245"/>
      <c r="AP175" s="245"/>
      <c r="AQ175" s="245"/>
      <c r="AR175" s="245"/>
      <c r="AS175" s="245"/>
      <c r="AT175" s="245"/>
      <c r="AU175" s="245"/>
      <c r="AV175" s="245"/>
      <c r="AW175" s="245"/>
      <c r="AX175" s="245"/>
      <c r="AY175" s="245"/>
      <c r="AZ175" s="245"/>
      <c r="BA175" s="245"/>
      <c r="BB175" s="245"/>
    </row>
    <row r="176" spans="1:54" hidden="1" x14ac:dyDescent="0.15">
      <c r="A176" s="245"/>
      <c r="B176" s="245"/>
      <c r="C176" s="280" t="s">
        <v>3379</v>
      </c>
      <c r="D176" s="245"/>
      <c r="E176" s="245"/>
      <c r="F176" s="245"/>
      <c r="G176" s="245"/>
      <c r="H176" s="245" t="s">
        <v>3431</v>
      </c>
      <c r="I176" s="245"/>
      <c r="J176" s="292"/>
      <c r="K176" s="274"/>
      <c r="L176" s="293"/>
      <c r="M176" s="245"/>
      <c r="N176" s="245"/>
      <c r="O176" s="245"/>
      <c r="P176" s="245"/>
      <c r="AD176" s="245"/>
      <c r="AE176" s="245"/>
      <c r="AF176" s="245"/>
      <c r="AG176" s="245"/>
      <c r="AH176" s="245"/>
      <c r="AI176" s="245"/>
      <c r="AJ176" s="245"/>
      <c r="AK176" s="245"/>
      <c r="AL176" s="245"/>
      <c r="AM176" s="245"/>
      <c r="AN176" s="245"/>
      <c r="AO176" s="245"/>
      <c r="AP176" s="245"/>
      <c r="AQ176" s="245"/>
      <c r="AR176" s="245"/>
      <c r="AS176" s="245"/>
      <c r="AT176" s="245"/>
      <c r="AU176" s="245"/>
      <c r="AV176" s="245"/>
      <c r="AW176" s="245"/>
      <c r="AX176" s="245"/>
      <c r="AY176" s="245"/>
      <c r="AZ176" s="245"/>
      <c r="BA176" s="245"/>
      <c r="BB176" s="245"/>
    </row>
    <row r="177" spans="1:54" hidden="1" x14ac:dyDescent="0.15">
      <c r="A177" s="245"/>
      <c r="B177" s="245"/>
      <c r="C177" s="280" t="s">
        <v>3378</v>
      </c>
      <c r="D177" s="245"/>
      <c r="E177" s="245"/>
      <c r="F177" s="245"/>
      <c r="G177" s="245"/>
      <c r="H177" s="245"/>
      <c r="I177" s="245"/>
      <c r="J177" s="292"/>
      <c r="K177" s="274"/>
      <c r="L177" s="293"/>
      <c r="M177" s="245"/>
      <c r="N177" s="245"/>
      <c r="O177" s="245"/>
      <c r="P177" s="245"/>
      <c r="AD177" s="245"/>
      <c r="AE177" s="245"/>
      <c r="AF177" s="245"/>
      <c r="AG177" s="245"/>
      <c r="AH177" s="245"/>
      <c r="AI177" s="245"/>
      <c r="AJ177" s="245"/>
      <c r="AK177" s="245"/>
      <c r="AL177" s="245"/>
      <c r="AM177" s="245"/>
      <c r="AN177" s="245"/>
      <c r="AO177" s="245"/>
      <c r="AP177" s="245"/>
      <c r="AQ177" s="245"/>
      <c r="AR177" s="245"/>
      <c r="AS177" s="245"/>
      <c r="AT177" s="245"/>
      <c r="AU177" s="245"/>
      <c r="AV177" s="245"/>
      <c r="AW177" s="245"/>
      <c r="AX177" s="245"/>
      <c r="AY177" s="245"/>
      <c r="AZ177" s="245"/>
      <c r="BA177" s="245"/>
      <c r="BB177" s="245"/>
    </row>
    <row r="178" spans="1:54" hidden="1" x14ac:dyDescent="0.15">
      <c r="A178" s="245"/>
      <c r="B178" s="245"/>
      <c r="C178" s="245"/>
      <c r="D178" s="245"/>
      <c r="E178" s="245"/>
      <c r="F178" s="245"/>
      <c r="G178" s="245"/>
      <c r="H178" s="245"/>
      <c r="I178" s="245"/>
      <c r="J178" s="292"/>
      <c r="K178" s="274"/>
      <c r="L178" s="293"/>
      <c r="M178" s="245"/>
      <c r="N178" s="245"/>
      <c r="O178" s="245"/>
      <c r="P178" s="245"/>
      <c r="AD178" s="245"/>
      <c r="AE178" s="245"/>
      <c r="AF178" s="245"/>
      <c r="AG178" s="245"/>
      <c r="AH178" s="245"/>
      <c r="AI178" s="245"/>
      <c r="AJ178" s="245"/>
      <c r="AK178" s="245"/>
      <c r="AL178" s="245"/>
      <c r="AM178" s="245"/>
      <c r="AN178" s="245"/>
      <c r="AO178" s="245"/>
      <c r="AP178" s="245"/>
      <c r="AQ178" s="245"/>
      <c r="AR178" s="245"/>
      <c r="AS178" s="245"/>
      <c r="AT178" s="245"/>
      <c r="AU178" s="245"/>
      <c r="AV178" s="245"/>
      <c r="AW178" s="245"/>
      <c r="AX178" s="245"/>
      <c r="AY178" s="245"/>
      <c r="AZ178" s="245"/>
      <c r="BA178" s="245"/>
      <c r="BB178" s="245"/>
    </row>
    <row r="179" spans="1:54" hidden="1" x14ac:dyDescent="0.15">
      <c r="A179" s="245"/>
      <c r="B179" s="245"/>
      <c r="C179" s="245" t="s">
        <v>3397</v>
      </c>
      <c r="D179" s="245"/>
      <c r="E179" s="245"/>
      <c r="F179" s="245"/>
      <c r="G179" s="245"/>
      <c r="H179" s="245"/>
      <c r="I179" s="245"/>
      <c r="J179" s="292"/>
      <c r="K179" s="274"/>
      <c r="L179" s="293"/>
      <c r="M179" s="245"/>
      <c r="N179" s="245"/>
      <c r="O179" s="245"/>
      <c r="P179" s="245"/>
      <c r="AD179" s="245"/>
      <c r="AE179" s="245"/>
      <c r="AF179" s="245"/>
      <c r="AG179" s="245"/>
      <c r="AH179" s="245"/>
      <c r="AI179" s="245"/>
      <c r="AJ179" s="245"/>
      <c r="AK179" s="245"/>
      <c r="AL179" s="245"/>
      <c r="AM179" s="245"/>
      <c r="AN179" s="245"/>
      <c r="AO179" s="245"/>
      <c r="AP179" s="245"/>
      <c r="AQ179" s="245"/>
      <c r="AR179" s="245"/>
      <c r="AS179" s="245"/>
      <c r="AT179" s="245"/>
      <c r="AU179" s="245"/>
      <c r="AV179" s="245"/>
      <c r="AW179" s="245"/>
      <c r="AX179" s="245"/>
      <c r="AY179" s="245"/>
      <c r="AZ179" s="245"/>
      <c r="BA179" s="245"/>
      <c r="BB179" s="245"/>
    </row>
    <row r="180" spans="1:54" hidden="1" x14ac:dyDescent="0.15">
      <c r="A180" s="245"/>
      <c r="B180" s="245"/>
      <c r="C180" s="280" t="s">
        <v>3429</v>
      </c>
      <c r="D180" s="245"/>
      <c r="E180" s="245"/>
      <c r="F180" s="245"/>
      <c r="G180" s="245"/>
      <c r="H180" s="245"/>
      <c r="I180" s="245"/>
      <c r="J180" s="292"/>
      <c r="K180" s="274"/>
      <c r="L180" s="293"/>
      <c r="M180" s="245"/>
      <c r="N180" s="245"/>
      <c r="O180" s="245"/>
      <c r="P180" s="245"/>
      <c r="AD180" s="245"/>
      <c r="AE180" s="245"/>
      <c r="AF180" s="245"/>
      <c r="AG180" s="245"/>
      <c r="AH180" s="245"/>
      <c r="AI180" s="245"/>
      <c r="AJ180" s="245"/>
      <c r="AK180" s="245"/>
      <c r="AL180" s="245"/>
      <c r="AM180" s="245"/>
      <c r="AN180" s="245"/>
      <c r="AO180" s="245"/>
      <c r="AP180" s="245"/>
      <c r="AQ180" s="245"/>
      <c r="AR180" s="245"/>
      <c r="AS180" s="245"/>
      <c r="AT180" s="245"/>
      <c r="AU180" s="245"/>
      <c r="AV180" s="245"/>
      <c r="AW180" s="245"/>
      <c r="AX180" s="245"/>
      <c r="AY180" s="245"/>
      <c r="AZ180" s="245"/>
      <c r="BA180" s="245"/>
      <c r="BB180" s="245"/>
    </row>
    <row r="181" spans="1:54" hidden="1" x14ac:dyDescent="0.15">
      <c r="A181" s="245"/>
      <c r="B181" s="245"/>
      <c r="C181" s="280" t="s">
        <v>3430</v>
      </c>
      <c r="D181" s="245"/>
      <c r="E181" s="245"/>
      <c r="F181" s="245"/>
      <c r="G181" s="245"/>
      <c r="H181" s="245"/>
      <c r="I181" s="245"/>
      <c r="J181" s="292"/>
      <c r="K181" s="274"/>
      <c r="L181" s="293"/>
      <c r="M181" s="245"/>
      <c r="N181" s="245"/>
      <c r="O181" s="245"/>
      <c r="P181" s="245"/>
      <c r="AD181" s="245"/>
      <c r="AE181" s="245"/>
      <c r="AF181" s="245"/>
      <c r="AG181" s="245"/>
      <c r="AH181" s="245"/>
      <c r="AI181" s="245"/>
      <c r="AJ181" s="245"/>
      <c r="AK181" s="245"/>
      <c r="AL181" s="245"/>
      <c r="AM181" s="245"/>
      <c r="AN181" s="245"/>
      <c r="AO181" s="245"/>
      <c r="AP181" s="245"/>
      <c r="AQ181" s="245"/>
      <c r="AR181" s="245"/>
      <c r="AS181" s="245"/>
      <c r="AT181" s="245"/>
      <c r="AU181" s="245"/>
      <c r="AV181" s="245"/>
      <c r="AW181" s="245"/>
      <c r="AX181" s="245"/>
      <c r="AY181" s="245"/>
      <c r="AZ181" s="245"/>
      <c r="BA181" s="245"/>
      <c r="BB181" s="245"/>
    </row>
    <row r="182" spans="1:54" hidden="1" x14ac:dyDescent="0.15">
      <c r="A182" s="245"/>
      <c r="B182" s="245"/>
      <c r="C182" s="245"/>
      <c r="D182" s="245"/>
      <c r="E182" s="245"/>
      <c r="F182" s="245"/>
      <c r="G182" s="245"/>
      <c r="H182" s="245"/>
      <c r="I182" s="245"/>
      <c r="J182" s="292"/>
      <c r="K182" s="274"/>
      <c r="L182" s="293"/>
      <c r="M182" s="245"/>
      <c r="N182" s="245"/>
      <c r="O182" s="245"/>
      <c r="P182" s="245"/>
      <c r="AD182" s="245"/>
      <c r="AE182" s="245"/>
      <c r="AF182" s="245"/>
      <c r="AG182" s="245"/>
      <c r="AH182" s="245"/>
      <c r="AI182" s="245"/>
      <c r="AJ182" s="245"/>
      <c r="AK182" s="245"/>
      <c r="AL182" s="245"/>
      <c r="AM182" s="245"/>
      <c r="AN182" s="245"/>
      <c r="AO182" s="245"/>
      <c r="AP182" s="245"/>
      <c r="AQ182" s="245"/>
      <c r="AR182" s="245"/>
      <c r="AS182" s="245"/>
      <c r="AT182" s="245"/>
      <c r="AU182" s="245"/>
      <c r="AV182" s="245"/>
      <c r="AW182" s="245"/>
      <c r="AX182" s="245"/>
      <c r="AY182" s="245"/>
      <c r="AZ182" s="245"/>
      <c r="BA182" s="245"/>
      <c r="BB182" s="245"/>
    </row>
    <row r="183" spans="1:54" x14ac:dyDescent="0.15">
      <c r="A183" s="245"/>
      <c r="B183" s="245"/>
      <c r="C183" s="245"/>
      <c r="D183" s="245"/>
      <c r="E183" s="245"/>
      <c r="F183" s="245"/>
      <c r="G183" s="245"/>
      <c r="H183" s="245"/>
      <c r="I183" s="245"/>
      <c r="J183" s="292"/>
      <c r="K183" s="274"/>
      <c r="L183" s="293"/>
      <c r="M183" s="245"/>
      <c r="N183" s="245"/>
      <c r="O183" s="245"/>
      <c r="P183" s="245"/>
      <c r="AD183" s="245"/>
      <c r="AE183" s="245"/>
      <c r="AF183" s="245"/>
      <c r="AG183" s="245"/>
      <c r="AH183" s="245"/>
      <c r="AI183" s="245"/>
      <c r="AJ183" s="245"/>
      <c r="AK183" s="245"/>
      <c r="AL183" s="245"/>
      <c r="AM183" s="245"/>
      <c r="AN183" s="245"/>
      <c r="AO183" s="245"/>
      <c r="AP183" s="245"/>
      <c r="AQ183" s="245"/>
      <c r="AR183" s="245"/>
      <c r="AS183" s="245"/>
      <c r="AT183" s="245"/>
      <c r="AU183" s="245"/>
      <c r="AV183" s="245"/>
      <c r="AW183" s="245"/>
      <c r="AX183" s="245"/>
      <c r="AY183" s="245"/>
      <c r="AZ183" s="245"/>
      <c r="BA183" s="245"/>
      <c r="BB183" s="245"/>
    </row>
    <row r="184" spans="1:54" x14ac:dyDescent="0.15">
      <c r="A184" s="245"/>
      <c r="B184" s="245"/>
      <c r="C184" s="245"/>
      <c r="D184" s="245"/>
      <c r="E184" s="245"/>
      <c r="F184" s="245"/>
      <c r="G184" s="245"/>
      <c r="H184" s="245"/>
      <c r="I184" s="245"/>
      <c r="J184" s="292"/>
      <c r="K184" s="274"/>
      <c r="L184" s="293"/>
      <c r="M184" s="245"/>
      <c r="N184" s="245"/>
      <c r="O184" s="245"/>
      <c r="P184" s="245"/>
      <c r="AD184" s="245"/>
      <c r="AE184" s="245"/>
      <c r="AF184" s="245"/>
      <c r="AG184" s="245"/>
      <c r="AH184" s="245"/>
      <c r="AI184" s="245"/>
      <c r="AJ184" s="245"/>
      <c r="AK184" s="245"/>
      <c r="AL184" s="245"/>
      <c r="AM184" s="245"/>
      <c r="AN184" s="245"/>
      <c r="AO184" s="245"/>
      <c r="AP184" s="245"/>
      <c r="AQ184" s="245"/>
      <c r="AR184" s="245"/>
      <c r="AS184" s="245"/>
      <c r="AT184" s="245"/>
      <c r="AU184" s="245"/>
      <c r="AV184" s="245"/>
      <c r="AW184" s="245"/>
      <c r="AX184" s="245"/>
      <c r="AY184" s="245"/>
      <c r="AZ184" s="245"/>
      <c r="BA184" s="245"/>
      <c r="BB184" s="245"/>
    </row>
    <row r="185" spans="1:54" x14ac:dyDescent="0.15">
      <c r="A185" s="245"/>
      <c r="B185" s="245"/>
      <c r="C185" s="245"/>
      <c r="D185" s="245"/>
      <c r="E185" s="245"/>
      <c r="F185" s="245"/>
      <c r="G185" s="245"/>
      <c r="H185" s="245"/>
      <c r="I185" s="245"/>
      <c r="J185" s="292"/>
      <c r="K185" s="274"/>
      <c r="L185" s="293"/>
      <c r="M185" s="245"/>
      <c r="N185" s="245"/>
      <c r="O185" s="245"/>
      <c r="P185" s="245"/>
      <c r="AD185" s="245"/>
      <c r="AE185" s="245"/>
      <c r="AF185" s="245"/>
      <c r="AG185" s="245"/>
      <c r="AH185" s="245"/>
      <c r="AI185" s="245"/>
      <c r="AJ185" s="245"/>
      <c r="AK185" s="245"/>
      <c r="AL185" s="245"/>
      <c r="AM185" s="245"/>
      <c r="AN185" s="245"/>
      <c r="AO185" s="245"/>
      <c r="AP185" s="245"/>
      <c r="AQ185" s="245"/>
      <c r="AR185" s="245"/>
      <c r="AS185" s="245"/>
      <c r="AT185" s="245"/>
      <c r="AU185" s="245"/>
      <c r="AV185" s="245"/>
      <c r="AW185" s="245"/>
      <c r="AX185" s="245"/>
      <c r="AY185" s="245"/>
      <c r="AZ185" s="245"/>
      <c r="BA185" s="245"/>
      <c r="BB185" s="245"/>
    </row>
    <row r="186" spans="1:54" x14ac:dyDescent="0.15">
      <c r="A186" s="245"/>
      <c r="B186" s="245"/>
      <c r="C186" s="245"/>
      <c r="D186" s="245"/>
      <c r="E186" s="245"/>
      <c r="F186" s="245"/>
      <c r="G186" s="245"/>
      <c r="H186" s="245"/>
      <c r="I186" s="245"/>
      <c r="J186" s="292"/>
      <c r="K186" s="274"/>
      <c r="L186" s="293"/>
      <c r="M186" s="245"/>
      <c r="N186" s="245"/>
      <c r="O186" s="245"/>
      <c r="P186" s="245"/>
      <c r="AD186" s="245"/>
      <c r="AE186" s="245"/>
      <c r="AF186" s="245"/>
      <c r="AG186" s="245"/>
      <c r="AH186" s="245"/>
      <c r="AI186" s="245"/>
      <c r="AJ186" s="245"/>
      <c r="AK186" s="245"/>
      <c r="AL186" s="245"/>
      <c r="AM186" s="245"/>
      <c r="AN186" s="245"/>
      <c r="AO186" s="245"/>
      <c r="AP186" s="245"/>
      <c r="AQ186" s="245"/>
      <c r="AR186" s="245"/>
      <c r="AS186" s="245"/>
      <c r="AT186" s="245"/>
      <c r="AU186" s="245"/>
      <c r="AV186" s="245"/>
      <c r="AW186" s="245"/>
      <c r="AX186" s="245"/>
      <c r="AY186" s="245"/>
      <c r="AZ186" s="245"/>
      <c r="BA186" s="245"/>
      <c r="BB186" s="245"/>
    </row>
    <row r="187" spans="1:54" x14ac:dyDescent="0.15">
      <c r="A187" s="245"/>
      <c r="B187" s="245"/>
      <c r="C187" s="245"/>
      <c r="D187" s="245"/>
      <c r="E187" s="245"/>
      <c r="F187" s="245"/>
      <c r="G187" s="245"/>
      <c r="H187" s="245"/>
      <c r="I187" s="245"/>
      <c r="J187" s="292"/>
      <c r="K187" s="274"/>
      <c r="L187" s="293"/>
      <c r="M187" s="245"/>
      <c r="N187" s="245"/>
      <c r="O187" s="245"/>
      <c r="P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245"/>
      <c r="AY187" s="245"/>
      <c r="AZ187" s="245"/>
      <c r="BA187" s="245"/>
      <c r="BB187" s="245"/>
    </row>
    <row r="188" spans="1:54" x14ac:dyDescent="0.15">
      <c r="A188" s="245"/>
      <c r="B188" s="245"/>
      <c r="C188" s="245"/>
      <c r="D188" s="245"/>
      <c r="E188" s="245"/>
      <c r="F188" s="245"/>
      <c r="G188" s="245"/>
      <c r="H188" s="245"/>
      <c r="I188" s="245"/>
      <c r="J188" s="292"/>
      <c r="K188" s="274"/>
      <c r="L188" s="293"/>
      <c r="M188" s="245"/>
      <c r="N188" s="245"/>
      <c r="O188" s="245"/>
      <c r="P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245"/>
      <c r="AY188" s="245"/>
      <c r="AZ188" s="245"/>
      <c r="BA188" s="245"/>
      <c r="BB188" s="245"/>
    </row>
    <row r="189" spans="1:54" x14ac:dyDescent="0.15">
      <c r="A189" s="245"/>
      <c r="B189" s="245"/>
      <c r="C189" s="245"/>
      <c r="D189" s="245"/>
      <c r="E189" s="245"/>
      <c r="F189" s="245"/>
      <c r="G189" s="245"/>
      <c r="H189" s="245"/>
      <c r="I189" s="245"/>
      <c r="J189" s="292"/>
      <c r="K189" s="274"/>
      <c r="L189" s="293"/>
      <c r="M189" s="245"/>
      <c r="N189" s="245"/>
      <c r="O189" s="245"/>
      <c r="P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5"/>
      <c r="AY189" s="245"/>
      <c r="AZ189" s="245"/>
      <c r="BA189" s="245"/>
      <c r="BB189" s="245"/>
    </row>
    <row r="190" spans="1:54" x14ac:dyDescent="0.15">
      <c r="A190" s="245"/>
      <c r="B190" s="245"/>
      <c r="C190" s="245"/>
      <c r="D190" s="245"/>
      <c r="E190" s="245"/>
      <c r="F190" s="245"/>
      <c r="G190" s="245"/>
      <c r="H190" s="245"/>
      <c r="I190" s="245"/>
      <c r="J190" s="292"/>
      <c r="K190" s="274"/>
      <c r="L190" s="293"/>
      <c r="M190" s="245"/>
      <c r="N190" s="245"/>
      <c r="O190" s="245"/>
      <c r="P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5"/>
      <c r="AY190" s="245"/>
      <c r="AZ190" s="245"/>
      <c r="BA190" s="245"/>
      <c r="BB190" s="245"/>
    </row>
    <row r="191" spans="1:54" x14ac:dyDescent="0.15">
      <c r="A191" s="245"/>
      <c r="B191" s="245"/>
      <c r="C191" s="245"/>
      <c r="D191" s="245"/>
      <c r="E191" s="245"/>
      <c r="F191" s="245"/>
      <c r="G191" s="245"/>
      <c r="H191" s="245"/>
      <c r="I191" s="245"/>
      <c r="J191" s="292"/>
      <c r="K191" s="274"/>
      <c r="L191" s="293"/>
      <c r="M191" s="245"/>
      <c r="N191" s="245"/>
      <c r="O191" s="245"/>
      <c r="P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5"/>
      <c r="AY191" s="245"/>
      <c r="AZ191" s="245"/>
      <c r="BA191" s="245"/>
      <c r="BB191" s="245"/>
    </row>
    <row r="192" spans="1:54" x14ac:dyDescent="0.15">
      <c r="A192" s="245"/>
      <c r="O192" s="245"/>
      <c r="P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AZ192" s="245"/>
      <c r="BA192" s="245"/>
      <c r="BB192" s="245"/>
    </row>
    <row r="193" spans="1:54" x14ac:dyDescent="0.15">
      <c r="A193" s="245"/>
      <c r="AD193" s="245"/>
      <c r="AE193" s="245"/>
      <c r="AF193" s="245"/>
      <c r="AG193" s="245"/>
      <c r="AH193" s="245"/>
      <c r="AI193" s="245"/>
      <c r="AJ193" s="245"/>
      <c r="AK193" s="245"/>
      <c r="AL193" s="245"/>
      <c r="AM193" s="245"/>
      <c r="AN193" s="245"/>
      <c r="AO193" s="245"/>
      <c r="AP193" s="245"/>
      <c r="AQ193" s="245"/>
      <c r="AR193" s="245"/>
      <c r="AS193" s="245"/>
      <c r="AT193" s="245"/>
      <c r="AU193" s="245"/>
      <c r="AV193" s="245"/>
      <c r="AW193" s="245"/>
      <c r="AX193" s="245"/>
      <c r="AY193" s="245"/>
      <c r="AZ193" s="245"/>
      <c r="BA193" s="245"/>
      <c r="BB193" s="245"/>
    </row>
  </sheetData>
  <sheetProtection password="CC6B" sheet="1" objects="1" scenarios="1" selectLockedCells="1"/>
  <protectedRanges>
    <protectedRange sqref="W14:W155" name="範囲1_1"/>
    <protectedRange sqref="A28 E14:E155" name="範囲1_2"/>
    <protectedRange sqref="AC14:AC155 X14:X155 R14:T155 C14:D155 F14:N155" name="範囲1"/>
  </protectedRanges>
  <mergeCells count="9">
    <mergeCell ref="B1:C1"/>
    <mergeCell ref="I12:I13"/>
    <mergeCell ref="K12:K13"/>
    <mergeCell ref="M12:N12"/>
    <mergeCell ref="B12:B13"/>
    <mergeCell ref="C12:C13"/>
    <mergeCell ref="D12:D13"/>
    <mergeCell ref="E12:E13"/>
    <mergeCell ref="F12:F13"/>
  </mergeCells>
  <phoneticPr fontId="1"/>
  <conditionalFormatting sqref="F14:F155">
    <cfRule type="containsText" dxfId="1" priority="1" operator="containsText" text="OK">
      <formula>NOT(ISERROR(SEARCH("OK",F14)))</formula>
    </cfRule>
  </conditionalFormatting>
  <dataValidations count="5">
    <dataValidation type="list" allowBlank="1" showInputMessage="1" showErrorMessage="1" sqref="M14:M155">
      <formula1>$H$158:$H$177</formula1>
    </dataValidation>
    <dataValidation type="textLength" showInputMessage="1" showErrorMessage="1" sqref="E14:E155">
      <formula1>6</formula1>
      <formula2>6</formula2>
    </dataValidation>
    <dataValidation type="textLength" imeMode="off" showInputMessage="1" showErrorMessage="1" error="IDの文字数を確認して下さい" prompt="半角で入力して下さい" sqref="A28">
      <formula1>6</formula1>
      <formula2>6</formula2>
    </dataValidation>
    <dataValidation type="list" allowBlank="1" showInputMessage="1" showErrorMessage="1" sqref="G14:G155">
      <formula1>$C$157:$C$161</formula1>
    </dataValidation>
    <dataValidation type="list" allowBlank="1" showInputMessage="1" showErrorMessage="1" sqref="N14:N155">
      <formula1>$D$157:$D$161</formula1>
    </dataValidation>
  </dataValidations>
  <pageMargins left="0.7" right="0.7" top="0.75" bottom="0.75" header="0.3" footer="0.3"/>
  <pageSetup paperSize="9"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sheetPr>
  <dimension ref="A1:BI168"/>
  <sheetViews>
    <sheetView showZeros="0" zoomScaleNormal="100" workbookViewId="0">
      <selection activeCell="I12" sqref="I12:J13"/>
    </sheetView>
  </sheetViews>
  <sheetFormatPr defaultRowHeight="13.5" x14ac:dyDescent="0.15"/>
  <cols>
    <col min="1" max="1" width="1.625" style="318" customWidth="1"/>
    <col min="2" max="9" width="9" style="168"/>
    <col min="10" max="10" width="6.5" style="168" customWidth="1"/>
    <col min="11" max="11" width="5.625" style="168" customWidth="1"/>
    <col min="12" max="12" width="1.625" style="168" hidden="1" customWidth="1"/>
    <col min="13" max="19" width="5.625" style="168" hidden="1" customWidth="1"/>
    <col min="20" max="24" width="9" style="168" hidden="1" customWidth="1"/>
    <col min="25" max="32" width="9" style="220" hidden="1" customWidth="1"/>
    <col min="33" max="33" width="9" style="168" hidden="1" customWidth="1"/>
    <col min="34" max="54" width="0" style="168" hidden="1" customWidth="1"/>
    <col min="55" max="16384" width="9" style="168"/>
  </cols>
  <sheetData>
    <row r="1" spans="2:61" ht="26.25" customHeight="1" x14ac:dyDescent="0.15">
      <c r="B1" s="579" t="s">
        <v>3515</v>
      </c>
      <c r="C1" s="579"/>
      <c r="D1" s="320"/>
      <c r="E1" s="320"/>
      <c r="F1" s="320"/>
      <c r="G1" s="320"/>
      <c r="H1" s="320"/>
      <c r="I1" s="320"/>
      <c r="J1" s="320"/>
      <c r="K1" s="320"/>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row>
    <row r="2" spans="2:61" ht="34.5" customHeight="1" thickBot="1" x14ac:dyDescent="0.2">
      <c r="B2" s="629" t="s">
        <v>3521</v>
      </c>
      <c r="C2" s="629"/>
      <c r="D2" s="629"/>
      <c r="E2" s="629"/>
      <c r="F2" s="629"/>
      <c r="G2" s="629"/>
      <c r="H2" s="629"/>
      <c r="I2" s="629"/>
      <c r="J2" s="629"/>
      <c r="K2" s="629"/>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8"/>
      <c r="BI2" s="318"/>
    </row>
    <row r="3" spans="2:61" ht="11.25" hidden="1" customHeight="1" thickBot="1" x14ac:dyDescent="0.2">
      <c r="B3" s="219"/>
      <c r="C3" s="219"/>
      <c r="D3" s="219"/>
      <c r="E3" s="219"/>
      <c r="F3" s="219"/>
      <c r="G3" s="219"/>
      <c r="H3" s="219"/>
      <c r="I3" s="219"/>
      <c r="J3" s="219"/>
      <c r="K3" s="219"/>
      <c r="L3" s="171"/>
      <c r="M3" s="171"/>
      <c r="N3" s="171"/>
      <c r="O3" s="171"/>
      <c r="P3" s="171"/>
      <c r="Q3" s="171"/>
      <c r="R3" s="171"/>
      <c r="S3" s="169"/>
      <c r="T3" s="169"/>
      <c r="U3" s="169"/>
      <c r="V3" s="169"/>
      <c r="W3" s="169"/>
      <c r="X3" s="169"/>
      <c r="BC3" s="318"/>
      <c r="BD3" s="318"/>
      <c r="BE3" s="318"/>
      <c r="BF3" s="318"/>
      <c r="BG3" s="318"/>
      <c r="BH3" s="318"/>
      <c r="BI3" s="318"/>
    </row>
    <row r="4" spans="2:61" ht="14.25" hidden="1" customHeight="1" thickBot="1" x14ac:dyDescent="0.2">
      <c r="B4" s="219"/>
      <c r="C4" s="219"/>
      <c r="D4" s="219"/>
      <c r="E4" s="219"/>
      <c r="F4" s="219"/>
      <c r="G4" s="219"/>
      <c r="H4" s="219"/>
      <c r="I4" s="219"/>
      <c r="J4" s="219"/>
      <c r="K4" s="219"/>
      <c r="L4" s="171"/>
      <c r="M4" s="171"/>
      <c r="N4" s="171"/>
      <c r="O4" s="171"/>
      <c r="P4" s="171"/>
      <c r="Q4" s="171"/>
      <c r="R4" s="171"/>
      <c r="S4" s="169"/>
      <c r="T4" s="169"/>
      <c r="U4" s="169"/>
      <c r="V4" s="169"/>
      <c r="W4" s="169"/>
      <c r="X4" s="169"/>
      <c r="BC4" s="318"/>
      <c r="BD4" s="318"/>
      <c r="BE4" s="318"/>
      <c r="BF4" s="318"/>
      <c r="BG4" s="318"/>
      <c r="BH4" s="318"/>
      <c r="BI4" s="318"/>
    </row>
    <row r="5" spans="2:61" x14ac:dyDescent="0.15">
      <c r="B5" s="571" t="s">
        <v>3508</v>
      </c>
      <c r="C5" s="630" t="str">
        <f>最初に入力して下さい!E12</f>
        <v/>
      </c>
      <c r="D5" s="630"/>
      <c r="E5" s="630"/>
      <c r="F5" s="631"/>
      <c r="G5" s="594" t="s">
        <v>3507</v>
      </c>
      <c r="H5" s="595"/>
      <c r="I5" s="595"/>
      <c r="J5" s="595"/>
      <c r="K5" s="218"/>
      <c r="L5" s="171"/>
      <c r="M5" s="171"/>
      <c r="N5" s="171"/>
      <c r="O5" s="171"/>
      <c r="P5" s="171"/>
      <c r="Q5" s="171"/>
      <c r="R5" s="171"/>
      <c r="S5" s="169"/>
      <c r="T5" s="169"/>
      <c r="U5" s="169"/>
      <c r="V5" s="169"/>
      <c r="W5" s="169"/>
      <c r="X5" s="169"/>
      <c r="BC5" s="318"/>
      <c r="BD5" s="318"/>
      <c r="BE5" s="318"/>
      <c r="BF5" s="318"/>
      <c r="BG5" s="318"/>
      <c r="BH5" s="318"/>
      <c r="BI5" s="318"/>
    </row>
    <row r="6" spans="2:61" ht="13.5" customHeight="1" x14ac:dyDescent="0.15">
      <c r="B6" s="571"/>
      <c r="C6" s="630"/>
      <c r="D6" s="630"/>
      <c r="E6" s="630"/>
      <c r="F6" s="631"/>
      <c r="G6" s="600" t="s">
        <v>3506</v>
      </c>
      <c r="H6" s="601"/>
      <c r="I6" s="636"/>
      <c r="J6" s="636"/>
      <c r="K6" s="596">
        <f>500*I6</f>
        <v>0</v>
      </c>
      <c r="L6" s="171"/>
      <c r="M6" s="171"/>
      <c r="N6" s="171"/>
      <c r="O6" s="171"/>
      <c r="P6" s="171"/>
      <c r="Q6" s="171"/>
      <c r="R6" s="171"/>
      <c r="S6" s="169"/>
      <c r="T6" s="169"/>
      <c r="U6" s="169"/>
      <c r="V6" s="169"/>
      <c r="W6" s="169"/>
      <c r="X6" s="169"/>
      <c r="BC6" s="318"/>
      <c r="BD6" s="318"/>
      <c r="BE6" s="318"/>
      <c r="BF6" s="318"/>
      <c r="BG6" s="318"/>
      <c r="BH6" s="318"/>
      <c r="BI6" s="318"/>
    </row>
    <row r="7" spans="2:61" ht="15" customHeight="1" thickBot="1" x14ac:dyDescent="0.2">
      <c r="B7" s="217" t="s">
        <v>3422</v>
      </c>
      <c r="C7" s="586" t="str">
        <f>最初に入力して下さい!E10</f>
        <v/>
      </c>
      <c r="D7" s="586"/>
      <c r="E7" s="586"/>
      <c r="F7" s="587"/>
      <c r="G7" s="592" t="s">
        <v>3505</v>
      </c>
      <c r="H7" s="593"/>
      <c r="I7" s="637"/>
      <c r="J7" s="637"/>
      <c r="K7" s="597"/>
      <c r="L7" s="171"/>
      <c r="M7" s="171"/>
      <c r="N7" s="171"/>
      <c r="O7" s="171"/>
      <c r="P7" s="171"/>
      <c r="Q7" s="171"/>
      <c r="R7" s="171"/>
      <c r="S7" s="169"/>
      <c r="T7" s="169"/>
      <c r="U7" s="169"/>
      <c r="V7" s="169"/>
      <c r="W7" s="169"/>
      <c r="X7" s="169"/>
      <c r="AF7" s="220" t="str">
        <f>最初に入力して下さい!E14</f>
        <v/>
      </c>
      <c r="BC7" s="318"/>
      <c r="BD7" s="318"/>
      <c r="BE7" s="318"/>
      <c r="BF7" s="318"/>
      <c r="BG7" s="318"/>
      <c r="BH7" s="318"/>
      <c r="BI7" s="318"/>
    </row>
    <row r="8" spans="2:61" x14ac:dyDescent="0.15">
      <c r="B8" s="571" t="s">
        <v>3504</v>
      </c>
      <c r="C8" s="586" t="str">
        <f>最初に入力して下さい!E16</f>
        <v/>
      </c>
      <c r="D8" s="586"/>
      <c r="E8" s="586"/>
      <c r="F8" s="587"/>
      <c r="G8" s="594"/>
      <c r="H8" s="595"/>
      <c r="I8" s="595"/>
      <c r="J8" s="595"/>
      <c r="K8" s="212"/>
      <c r="L8" s="171"/>
      <c r="M8" s="171"/>
      <c r="N8" s="171"/>
      <c r="O8" s="171"/>
      <c r="P8" s="171"/>
      <c r="Q8" s="171"/>
      <c r="R8" s="171"/>
      <c r="S8" s="169"/>
      <c r="T8" s="169"/>
      <c r="U8" s="169"/>
      <c r="V8" s="169"/>
      <c r="W8" s="169"/>
      <c r="X8" s="169"/>
      <c r="AF8" s="220" t="str">
        <f>最初に入力して下さい!F15</f>
        <v/>
      </c>
      <c r="BC8" s="318"/>
      <c r="BD8" s="318"/>
      <c r="BE8" s="318"/>
      <c r="BF8" s="318"/>
      <c r="BG8" s="318"/>
      <c r="BH8" s="318"/>
      <c r="BI8" s="318"/>
    </row>
    <row r="9" spans="2:61" ht="13.5" customHeight="1" x14ac:dyDescent="0.15">
      <c r="B9" s="571"/>
      <c r="C9" s="586"/>
      <c r="D9" s="586"/>
      <c r="E9" s="586"/>
      <c r="F9" s="587"/>
      <c r="G9" s="600"/>
      <c r="H9" s="601"/>
      <c r="I9" s="638"/>
      <c r="J9" s="638"/>
      <c r="K9" s="596">
        <f>5000*I9</f>
        <v>0</v>
      </c>
      <c r="L9" s="171"/>
      <c r="M9" s="171"/>
      <c r="N9" s="171"/>
      <c r="O9" s="171"/>
      <c r="P9" s="171"/>
      <c r="Q9" s="171"/>
      <c r="R9" s="171"/>
      <c r="S9" s="169"/>
      <c r="T9" s="169"/>
      <c r="U9" s="169"/>
      <c r="V9" s="169"/>
      <c r="W9" s="169"/>
      <c r="X9" s="169"/>
      <c r="BC9" s="318"/>
      <c r="BD9" s="318"/>
      <c r="BE9" s="318"/>
      <c r="BF9" s="318"/>
      <c r="BG9" s="318"/>
      <c r="BH9" s="318"/>
      <c r="BI9" s="318"/>
    </row>
    <row r="10" spans="2:61" ht="14.25" customHeight="1" thickBot="1" x14ac:dyDescent="0.2">
      <c r="B10" s="571" t="s">
        <v>3503</v>
      </c>
      <c r="C10" s="216" t="str">
        <f>最初に入力して下さい!E13</f>
        <v/>
      </c>
      <c r="D10" s="215"/>
      <c r="E10" s="215"/>
      <c r="F10" s="214"/>
      <c r="G10" s="602"/>
      <c r="H10" s="603"/>
      <c r="I10" s="639"/>
      <c r="J10" s="639"/>
      <c r="K10" s="597"/>
      <c r="L10" s="171"/>
      <c r="M10" s="171"/>
      <c r="N10" s="171"/>
      <c r="O10" s="171"/>
      <c r="P10" s="171"/>
      <c r="Q10" s="171"/>
      <c r="R10" s="171"/>
      <c r="S10" s="169"/>
      <c r="T10" s="169"/>
      <c r="U10" s="169"/>
      <c r="V10" s="169"/>
      <c r="W10" s="169"/>
      <c r="X10" s="169"/>
      <c r="BC10" s="318"/>
      <c r="BD10" s="318"/>
      <c r="BE10" s="318"/>
      <c r="BF10" s="318"/>
      <c r="BG10" s="318"/>
      <c r="BH10" s="318"/>
      <c r="BI10" s="318"/>
    </row>
    <row r="11" spans="2:61" ht="15" x14ac:dyDescent="0.15">
      <c r="B11" s="571"/>
      <c r="C11" s="642" t="str">
        <f>AF7&amp;AF8</f>
        <v/>
      </c>
      <c r="D11" s="642"/>
      <c r="E11" s="642"/>
      <c r="F11" s="643"/>
      <c r="G11" s="594" t="s">
        <v>3502</v>
      </c>
      <c r="H11" s="595"/>
      <c r="I11" s="595"/>
      <c r="J11" s="595"/>
      <c r="K11" s="212"/>
      <c r="L11" s="171"/>
      <c r="M11" s="171"/>
      <c r="N11" s="171"/>
      <c r="O11" s="171"/>
      <c r="P11" s="171"/>
      <c r="Q11" s="171"/>
      <c r="R11" s="171"/>
      <c r="S11" s="169"/>
      <c r="T11" s="169"/>
      <c r="U11" s="169"/>
      <c r="V11" s="169"/>
      <c r="W11" s="169"/>
      <c r="X11" s="169"/>
      <c r="BC11" s="318"/>
      <c r="BD11" s="318"/>
      <c r="BE11" s="318"/>
      <c r="BF11" s="318"/>
      <c r="BG11" s="318"/>
      <c r="BH11" s="318"/>
      <c r="BI11" s="318"/>
    </row>
    <row r="12" spans="2:61" ht="14.25" customHeight="1" x14ac:dyDescent="0.15">
      <c r="B12" s="571" t="s">
        <v>3501</v>
      </c>
      <c r="C12" s="213" t="s">
        <v>3500</v>
      </c>
      <c r="D12" s="572" t="str">
        <f>最初に入力して下さい!F17</f>
        <v/>
      </c>
      <c r="E12" s="572"/>
      <c r="F12" s="573"/>
      <c r="G12" s="600" t="s">
        <v>3499</v>
      </c>
      <c r="H12" s="601"/>
      <c r="I12" s="640"/>
      <c r="J12" s="640"/>
      <c r="K12" s="596">
        <f>2200*I12</f>
        <v>0</v>
      </c>
      <c r="L12" s="171"/>
      <c r="M12" s="171"/>
      <c r="N12" s="171"/>
      <c r="O12" s="171"/>
      <c r="P12" s="171"/>
      <c r="Q12" s="171"/>
      <c r="R12" s="171"/>
      <c r="S12" s="169"/>
      <c r="T12" s="169"/>
      <c r="U12" s="169"/>
      <c r="V12" s="169"/>
      <c r="W12" s="169"/>
      <c r="X12" s="169"/>
      <c r="BC12" s="318"/>
      <c r="BD12" s="318"/>
      <c r="BE12" s="318"/>
      <c r="BF12" s="318"/>
      <c r="BG12" s="318"/>
      <c r="BH12" s="318"/>
      <c r="BI12" s="318"/>
    </row>
    <row r="13" spans="2:61" ht="15" customHeight="1" thickBot="1" x14ac:dyDescent="0.2">
      <c r="B13" s="571"/>
      <c r="C13" s="213" t="s">
        <v>3498</v>
      </c>
      <c r="D13" s="572" t="str">
        <f>最初に入力して下さい!I17</f>
        <v/>
      </c>
      <c r="E13" s="572"/>
      <c r="F13" s="573"/>
      <c r="G13" s="602"/>
      <c r="H13" s="603"/>
      <c r="I13" s="641"/>
      <c r="J13" s="641"/>
      <c r="K13" s="597"/>
      <c r="L13" s="171"/>
      <c r="M13" s="171"/>
      <c r="N13" s="171"/>
      <c r="O13" s="171"/>
      <c r="P13" s="171"/>
      <c r="Q13" s="171"/>
      <c r="R13" s="171"/>
      <c r="S13" s="169"/>
      <c r="T13" s="169"/>
      <c r="U13" s="169"/>
      <c r="V13" s="169"/>
      <c r="W13" s="169"/>
      <c r="X13" s="169"/>
      <c r="AD13" s="220" t="str">
        <f>'部門別入力シート ４(コンテスト)'!N3</f>
        <v>入門</v>
      </c>
      <c r="AE13" s="220">
        <f>'部門別入力シート ４(コンテスト)'!O3</f>
        <v>0</v>
      </c>
      <c r="AF13" s="220">
        <f>'部門別入力シート ４(コンテスト)'!P3</f>
        <v>0</v>
      </c>
      <c r="BC13" s="318"/>
      <c r="BD13" s="318"/>
      <c r="BE13" s="318"/>
      <c r="BF13" s="318"/>
      <c r="BG13" s="318"/>
      <c r="BH13" s="318"/>
      <c r="BI13" s="318"/>
    </row>
    <row r="14" spans="2:61" ht="14.25" x14ac:dyDescent="0.15">
      <c r="B14" s="571"/>
      <c r="C14" s="213" t="s">
        <v>3497</v>
      </c>
      <c r="D14" s="572">
        <f>最初に入力して下さい!E19</f>
        <v>0</v>
      </c>
      <c r="E14" s="572"/>
      <c r="F14" s="573"/>
      <c r="G14" s="594" t="s">
        <v>3496</v>
      </c>
      <c r="H14" s="595"/>
      <c r="I14" s="595"/>
      <c r="J14" s="595"/>
      <c r="K14" s="212"/>
      <c r="L14" s="171"/>
      <c r="M14" s="171"/>
      <c r="N14" s="171"/>
      <c r="O14" s="171"/>
      <c r="P14" s="171"/>
      <c r="Q14" s="171"/>
      <c r="R14" s="171"/>
      <c r="S14" s="169"/>
      <c r="T14" s="169"/>
      <c r="U14" s="169"/>
      <c r="V14" s="169"/>
      <c r="W14" s="169"/>
      <c r="X14" s="169"/>
      <c r="AD14" s="220" t="str">
        <f>'部門別入力シート ４(コンテスト)'!N4</f>
        <v>初級</v>
      </c>
      <c r="AE14" s="220">
        <f>'部門別入力シート ４(コンテスト)'!O4</f>
        <v>0</v>
      </c>
      <c r="AF14" s="220">
        <f>'部門別入力シート ４(コンテスト)'!P4</f>
        <v>0</v>
      </c>
      <c r="BC14" s="318"/>
      <c r="BD14" s="318"/>
      <c r="BE14" s="318"/>
      <c r="BF14" s="318"/>
      <c r="BG14" s="318"/>
      <c r="BH14" s="318"/>
      <c r="BI14" s="318"/>
    </row>
    <row r="15" spans="2:61" ht="14.25" customHeight="1" x14ac:dyDescent="0.15">
      <c r="B15" s="591" t="s">
        <v>3495</v>
      </c>
      <c r="C15" s="586">
        <f>最初に入力して下さい!$F$20</f>
        <v>0</v>
      </c>
      <c r="D15" s="586"/>
      <c r="E15" s="586"/>
      <c r="F15" s="587"/>
      <c r="G15" s="600" t="s">
        <v>3494</v>
      </c>
      <c r="H15" s="601"/>
      <c r="I15" s="640"/>
      <c r="J15" s="640"/>
      <c r="K15" s="596">
        <f>1200*I15</f>
        <v>0</v>
      </c>
      <c r="L15" s="171"/>
      <c r="M15" s="171"/>
      <c r="N15" s="171"/>
      <c r="O15" s="171"/>
      <c r="P15" s="171"/>
      <c r="Q15" s="171"/>
      <c r="R15" s="171"/>
      <c r="S15" s="169"/>
      <c r="T15" s="169"/>
      <c r="U15" s="169"/>
      <c r="V15" s="169"/>
      <c r="W15" s="169"/>
      <c r="X15" s="169"/>
      <c r="AD15" s="220" t="str">
        <f>'部門別入力シート ４(コンテスト)'!N5</f>
        <v>中級</v>
      </c>
      <c r="AE15" s="220">
        <f>'部門別入力シート ４(コンテスト)'!O5</f>
        <v>0</v>
      </c>
      <c r="AF15" s="220">
        <f>'部門別入力シート ４(コンテスト)'!P5</f>
        <v>0</v>
      </c>
      <c r="BC15" s="318"/>
      <c r="BD15" s="318"/>
      <c r="BE15" s="318"/>
      <c r="BF15" s="318"/>
      <c r="BG15" s="318"/>
      <c r="BH15" s="318"/>
      <c r="BI15" s="318"/>
    </row>
    <row r="16" spans="2:61" ht="15" customHeight="1" thickBot="1" x14ac:dyDescent="0.2">
      <c r="B16" s="591"/>
      <c r="C16" s="586">
        <f>最初に入力して下さい!$F$21</f>
        <v>0</v>
      </c>
      <c r="D16" s="586"/>
      <c r="E16" s="586"/>
      <c r="F16" s="587"/>
      <c r="G16" s="602"/>
      <c r="H16" s="603"/>
      <c r="I16" s="641"/>
      <c r="J16" s="641"/>
      <c r="K16" s="597"/>
      <c r="L16" s="171"/>
      <c r="M16" s="171"/>
      <c r="N16" s="171"/>
      <c r="O16" s="171"/>
      <c r="P16" s="171"/>
      <c r="Q16" s="171"/>
      <c r="R16" s="171"/>
      <c r="S16" s="169"/>
      <c r="T16" s="169"/>
      <c r="U16" s="169"/>
      <c r="V16" s="169"/>
      <c r="W16" s="169"/>
      <c r="X16" s="169"/>
      <c r="AD16" s="220" t="str">
        <f>'部門別入力シート ４(コンテスト)'!N6</f>
        <v>上級</v>
      </c>
      <c r="AE16" s="220">
        <f>'部門別入力シート ４(コンテスト)'!O6</f>
        <v>0</v>
      </c>
      <c r="AF16" s="220">
        <f>'部門別入力シート ４(コンテスト)'!P6</f>
        <v>0</v>
      </c>
      <c r="BC16" s="318"/>
      <c r="BD16" s="318"/>
      <c r="BE16" s="318"/>
      <c r="BF16" s="318"/>
      <c r="BG16" s="318"/>
      <c r="BH16" s="318"/>
      <c r="BI16" s="318"/>
    </row>
    <row r="17" spans="2:61" ht="14.25" x14ac:dyDescent="0.15">
      <c r="B17" s="211"/>
      <c r="C17" s="211"/>
      <c r="D17" s="211"/>
      <c r="E17" s="211"/>
      <c r="F17" s="211"/>
      <c r="G17" s="185"/>
      <c r="H17" s="185"/>
      <c r="I17" s="185"/>
      <c r="J17" s="209" t="s">
        <v>3493</v>
      </c>
      <c r="K17" s="210">
        <f>SUM(K5:K16)</f>
        <v>0</v>
      </c>
      <c r="L17" s="171"/>
      <c r="M17" s="171"/>
      <c r="N17" s="171"/>
      <c r="O17" s="171"/>
      <c r="P17" s="171"/>
      <c r="Q17" s="171"/>
      <c r="R17" s="171"/>
      <c r="S17" s="169"/>
      <c r="T17" s="169"/>
      <c r="U17" s="169"/>
      <c r="V17" s="169"/>
      <c r="W17" s="169"/>
      <c r="X17" s="169"/>
      <c r="AD17" s="220">
        <f>'部門別入力シート ４(コンテスト)'!N7</f>
        <v>0</v>
      </c>
      <c r="AE17" s="220">
        <f>'部門別入力シート ４(コンテスト)'!O7</f>
        <v>0</v>
      </c>
      <c r="AF17" s="220">
        <f>SUM(AF13:AF16)</f>
        <v>0</v>
      </c>
      <c r="BC17" s="318"/>
      <c r="BD17" s="318"/>
      <c r="BE17" s="318"/>
      <c r="BF17" s="318"/>
      <c r="BG17" s="318"/>
      <c r="BH17" s="318"/>
      <c r="BI17" s="318"/>
    </row>
    <row r="18" spans="2:61" ht="5.0999999999999996" customHeight="1" thickBot="1" x14ac:dyDescent="0.2">
      <c r="B18" s="185"/>
      <c r="C18" s="185"/>
      <c r="D18" s="185"/>
      <c r="E18" s="185"/>
      <c r="F18" s="185"/>
      <c r="G18" s="581"/>
      <c r="H18" s="581"/>
      <c r="I18" s="581"/>
      <c r="J18" s="209"/>
      <c r="K18" s="208"/>
      <c r="L18" s="171"/>
      <c r="M18" s="171"/>
      <c r="N18" s="171"/>
      <c r="O18" s="171"/>
      <c r="P18" s="171"/>
      <c r="Q18" s="171"/>
      <c r="R18" s="171"/>
      <c r="S18" s="169"/>
      <c r="T18" s="169"/>
      <c r="U18" s="169"/>
      <c r="V18" s="169"/>
      <c r="W18" s="169"/>
      <c r="X18" s="169"/>
      <c r="BC18" s="318"/>
      <c r="BD18" s="318"/>
      <c r="BE18" s="318"/>
      <c r="BF18" s="318"/>
      <c r="BG18" s="318"/>
      <c r="BH18" s="318"/>
      <c r="BI18" s="318"/>
    </row>
    <row r="19" spans="2:61" ht="15" customHeight="1" thickBot="1" x14ac:dyDescent="0.2">
      <c r="B19" s="185"/>
      <c r="C19" s="185"/>
      <c r="D19" s="185"/>
      <c r="E19" s="185"/>
      <c r="F19" s="185"/>
      <c r="G19" s="582" t="s">
        <v>3492</v>
      </c>
      <c r="H19" s="583"/>
      <c r="I19" s="583"/>
      <c r="J19" s="613">
        <v>1000</v>
      </c>
      <c r="K19" s="614"/>
      <c r="L19" s="171"/>
      <c r="M19" s="171"/>
      <c r="N19" s="171"/>
      <c r="O19" s="171"/>
      <c r="P19" s="171"/>
      <c r="Q19" s="171"/>
      <c r="R19" s="171"/>
      <c r="S19" s="169"/>
      <c r="T19" s="169"/>
      <c r="U19" s="169"/>
      <c r="V19" s="169"/>
      <c r="W19" s="169"/>
      <c r="X19" s="169"/>
      <c r="AJ19" s="168">
        <v>6000</v>
      </c>
      <c r="BC19" s="318"/>
      <c r="BD19" s="318"/>
      <c r="BE19" s="318"/>
      <c r="BF19" s="318"/>
      <c r="BG19" s="318"/>
      <c r="BH19" s="318"/>
      <c r="BI19" s="318"/>
    </row>
    <row r="20" spans="2:61" ht="5.0999999999999996" customHeight="1" thickBot="1" x14ac:dyDescent="0.2">
      <c r="B20" s="321"/>
      <c r="C20" s="321"/>
      <c r="D20" s="321"/>
      <c r="E20" s="321"/>
      <c r="F20" s="321"/>
      <c r="G20" s="321"/>
      <c r="H20" s="321"/>
      <c r="I20" s="321"/>
      <c r="J20" s="322"/>
      <c r="K20" s="323"/>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v>9000</v>
      </c>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row>
    <row r="21" spans="2:61" ht="15" x14ac:dyDescent="0.15">
      <c r="B21" s="588" t="s">
        <v>3491</v>
      </c>
      <c r="C21" s="589"/>
      <c r="D21" s="589"/>
      <c r="E21" s="589"/>
      <c r="F21" s="589"/>
      <c r="G21" s="589"/>
      <c r="H21" s="589"/>
      <c r="I21" s="590"/>
      <c r="J21" s="207"/>
      <c r="K21" s="206"/>
      <c r="L21" s="171"/>
      <c r="M21" s="171"/>
      <c r="N21" s="171"/>
      <c r="O21" s="171"/>
      <c r="P21" s="171"/>
      <c r="Q21" s="171"/>
      <c r="R21" s="171"/>
      <c r="S21" s="169"/>
      <c r="T21" s="169"/>
      <c r="U21" s="169"/>
      <c r="V21" s="169"/>
      <c r="W21" s="169"/>
      <c r="X21" s="169"/>
      <c r="AJ21" s="168">
        <v>12000</v>
      </c>
      <c r="BC21" s="318"/>
      <c r="BD21" s="318"/>
      <c r="BE21" s="318"/>
      <c r="BF21" s="318"/>
      <c r="BG21" s="318"/>
      <c r="BH21" s="318"/>
      <c r="BI21" s="318"/>
    </row>
    <row r="22" spans="2:61" ht="18" customHeight="1" x14ac:dyDescent="0.15">
      <c r="B22" s="620" t="s">
        <v>3490</v>
      </c>
      <c r="C22" s="598"/>
      <c r="D22" s="598" t="s">
        <v>3489</v>
      </c>
      <c r="E22" s="598"/>
      <c r="F22" s="598" t="s">
        <v>3488</v>
      </c>
      <c r="G22" s="598"/>
      <c r="H22" s="598" t="s">
        <v>3487</v>
      </c>
      <c r="I22" s="599"/>
      <c r="J22" s="615" t="s">
        <v>3473</v>
      </c>
      <c r="K22" s="617">
        <f>'部門別入力シート ４(コンテスト)'!P9</f>
        <v>0</v>
      </c>
      <c r="L22" s="171"/>
      <c r="M22" s="171"/>
      <c r="N22" s="171"/>
      <c r="O22" s="171"/>
      <c r="P22" s="171"/>
      <c r="Q22" s="171"/>
      <c r="R22" s="171"/>
      <c r="S22" s="169"/>
      <c r="T22" s="169"/>
      <c r="U22" s="169"/>
      <c r="V22" s="169"/>
      <c r="W22" s="169"/>
      <c r="X22" s="169"/>
      <c r="AJ22" s="168">
        <v>15000</v>
      </c>
      <c r="BC22" s="318"/>
      <c r="BD22" s="318"/>
      <c r="BE22" s="318"/>
      <c r="BF22" s="318"/>
      <c r="BG22" s="318"/>
      <c r="BH22" s="318"/>
      <c r="BI22" s="318"/>
    </row>
    <row r="23" spans="2:61" ht="18" customHeight="1" thickBot="1" x14ac:dyDescent="0.2">
      <c r="B23" s="619">
        <f>'部門別入力シート ４(コンテスト)'!O3</f>
        <v>0</v>
      </c>
      <c r="C23" s="584"/>
      <c r="D23" s="584">
        <f>'部門別入力シート ４(コンテスト)'!O4</f>
        <v>0</v>
      </c>
      <c r="E23" s="584"/>
      <c r="F23" s="584">
        <f>'部門別入力シート ４(コンテスト)'!O5</f>
        <v>0</v>
      </c>
      <c r="G23" s="584"/>
      <c r="H23" s="584">
        <f>'部門別入力シート ４(コンテスト)'!O6</f>
        <v>0</v>
      </c>
      <c r="I23" s="585"/>
      <c r="J23" s="616"/>
      <c r="K23" s="618"/>
      <c r="L23" s="171"/>
      <c r="M23" s="171" t="s">
        <v>3486</v>
      </c>
      <c r="N23" s="171"/>
      <c r="O23" s="171"/>
      <c r="P23" s="171"/>
      <c r="Q23" s="171"/>
      <c r="R23" s="171"/>
      <c r="S23" s="169"/>
      <c r="T23" s="169"/>
      <c r="U23" s="169"/>
      <c r="V23" s="169"/>
      <c r="W23" s="169"/>
      <c r="X23" s="169"/>
      <c r="AJ23" s="168">
        <f>SUM(AJ19:AJ22)</f>
        <v>42000</v>
      </c>
      <c r="BC23" s="318"/>
      <c r="BD23" s="318"/>
      <c r="BE23" s="318"/>
      <c r="BF23" s="318"/>
      <c r="BG23" s="318"/>
      <c r="BH23" s="318"/>
      <c r="BI23" s="318"/>
    </row>
    <row r="24" spans="2:61" ht="8.1" customHeight="1" thickBot="1" x14ac:dyDescent="0.25">
      <c r="B24" s="324"/>
      <c r="C24" s="324"/>
      <c r="D24" s="324"/>
      <c r="E24" s="324"/>
      <c r="F24" s="324"/>
      <c r="G24" s="324"/>
      <c r="H24" s="324"/>
      <c r="I24" s="324"/>
      <c r="J24" s="325"/>
      <c r="K24" s="198"/>
      <c r="L24" s="171"/>
      <c r="M24" s="171"/>
      <c r="N24" s="171"/>
      <c r="O24" s="171"/>
      <c r="P24" s="171"/>
      <c r="Q24" s="171"/>
      <c r="R24" s="171"/>
      <c r="S24" s="169"/>
      <c r="T24" s="169"/>
      <c r="U24" s="169"/>
      <c r="V24" s="169"/>
      <c r="W24" s="169"/>
      <c r="X24" s="169"/>
      <c r="BC24" s="318"/>
      <c r="BD24" s="318"/>
      <c r="BE24" s="318"/>
      <c r="BF24" s="318"/>
      <c r="BG24" s="318"/>
      <c r="BH24" s="318"/>
      <c r="BI24" s="318"/>
    </row>
    <row r="25" spans="2:61" ht="15" x14ac:dyDescent="0.2">
      <c r="B25" s="588" t="s">
        <v>3477</v>
      </c>
      <c r="C25" s="589"/>
      <c r="D25" s="589"/>
      <c r="E25" s="589"/>
      <c r="F25" s="589"/>
      <c r="G25" s="589"/>
      <c r="H25" s="589"/>
      <c r="I25" s="590"/>
      <c r="J25" s="197"/>
      <c r="K25" s="196"/>
      <c r="L25" s="171"/>
      <c r="M25" s="171"/>
      <c r="N25" s="171"/>
      <c r="O25" s="171"/>
      <c r="P25" s="171"/>
      <c r="Q25" s="171"/>
      <c r="R25" s="171"/>
      <c r="S25" s="169"/>
      <c r="T25" s="169"/>
      <c r="U25" s="169"/>
      <c r="V25" s="169"/>
      <c r="W25" s="169"/>
      <c r="X25" s="169"/>
      <c r="AD25" s="220" t="str">
        <f>'部門別入力シート １'!N1</f>
        <v>女子ソロトワール</v>
      </c>
      <c r="AE25" s="220">
        <f>'部門別入力シート １'!O1</f>
        <v>0</v>
      </c>
      <c r="AF25" s="220">
        <f>'部門別入力シート １'!P1</f>
        <v>0</v>
      </c>
      <c r="AG25" s="169">
        <f>'部門別入力シート １'!Q1</f>
        <v>0</v>
      </c>
      <c r="BC25" s="318"/>
      <c r="BD25" s="318"/>
      <c r="BE25" s="318"/>
      <c r="BF25" s="318"/>
      <c r="BG25" s="318"/>
      <c r="BH25" s="318"/>
      <c r="BI25" s="318"/>
    </row>
    <row r="26" spans="2:61" ht="18" customHeight="1" x14ac:dyDescent="0.15">
      <c r="B26" s="203" t="s">
        <v>3485</v>
      </c>
      <c r="C26" s="202" t="s">
        <v>3484</v>
      </c>
      <c r="D26" s="202" t="s">
        <v>3483</v>
      </c>
      <c r="E26" s="202" t="s">
        <v>3482</v>
      </c>
      <c r="F26" s="202" t="s">
        <v>3481</v>
      </c>
      <c r="G26" s="202" t="s">
        <v>3480</v>
      </c>
      <c r="H26" s="201" t="s">
        <v>3479</v>
      </c>
      <c r="I26" s="191" t="s">
        <v>3478</v>
      </c>
      <c r="J26" s="615" t="s">
        <v>3473</v>
      </c>
      <c r="K26" s="617">
        <f>AF34</f>
        <v>0</v>
      </c>
      <c r="L26" s="171"/>
      <c r="M26" s="202" t="s">
        <v>3485</v>
      </c>
      <c r="N26" s="202" t="s">
        <v>3484</v>
      </c>
      <c r="O26" s="202" t="s">
        <v>3483</v>
      </c>
      <c r="P26" s="202" t="s">
        <v>3482</v>
      </c>
      <c r="Q26" s="202" t="s">
        <v>3481</v>
      </c>
      <c r="R26" s="202" t="s">
        <v>3480</v>
      </c>
      <c r="S26" s="201" t="s">
        <v>3479</v>
      </c>
      <c r="T26" s="195" t="s">
        <v>3478</v>
      </c>
      <c r="U26" s="169"/>
      <c r="V26" s="169"/>
      <c r="W26" s="169"/>
      <c r="X26" s="169"/>
      <c r="AD26" s="220" t="str">
        <f>'部門別入力シート １'!N2</f>
        <v>男子ソロトワール</v>
      </c>
      <c r="AE26" s="220">
        <f>'部門別入力シート １'!O2</f>
        <v>0</v>
      </c>
      <c r="AF26" s="220">
        <f>'部門別入力シート １'!P2</f>
        <v>0</v>
      </c>
      <c r="AG26" s="169">
        <f>'部門別入力シート １'!Q2</f>
        <v>0</v>
      </c>
      <c r="BC26" s="318"/>
      <c r="BD26" s="318"/>
      <c r="BE26" s="318"/>
      <c r="BF26" s="318"/>
      <c r="BG26" s="318"/>
      <c r="BH26" s="318"/>
      <c r="BI26" s="318"/>
    </row>
    <row r="27" spans="2:61" ht="18" customHeight="1" thickBot="1" x14ac:dyDescent="0.2">
      <c r="B27" s="205">
        <f>'部門別入力シート １'!O1</f>
        <v>0</v>
      </c>
      <c r="C27" s="204">
        <f>'部門別入力シート １'!O2</f>
        <v>0</v>
      </c>
      <c r="D27" s="204">
        <f>'部門別入力シート １'!O3</f>
        <v>0</v>
      </c>
      <c r="E27" s="204">
        <f>'部門別入力シート １'!O5</f>
        <v>0</v>
      </c>
      <c r="F27" s="204">
        <f>'部門別入力シート １'!O4</f>
        <v>0</v>
      </c>
      <c r="G27" s="204">
        <f>'部門別入力シート １'!O6</f>
        <v>0</v>
      </c>
      <c r="H27" s="204">
        <f>'部門別入力シート １'!O7</f>
        <v>0</v>
      </c>
      <c r="I27" s="221">
        <f>'部門別入力シート １'!O8</f>
        <v>0</v>
      </c>
      <c r="J27" s="616"/>
      <c r="K27" s="618"/>
      <c r="L27" s="171"/>
      <c r="M27" s="190">
        <f>[1]女子ソロトワール!R2</f>
        <v>0</v>
      </c>
      <c r="N27" s="190">
        <f>[1]男子ソロトワール!R2</f>
        <v>0</v>
      </c>
      <c r="O27" s="190">
        <f>'[1]トゥーバトン女子 '!R2</f>
        <v>0</v>
      </c>
      <c r="P27" s="190">
        <f>'[1]トゥーバトン男子 '!R2</f>
        <v>0</v>
      </c>
      <c r="Q27" s="190">
        <f>[1]スリーバトン女子!R2</f>
        <v>0</v>
      </c>
      <c r="R27" s="190">
        <f>[1]スリーバトン男子!R2</f>
        <v>0</v>
      </c>
      <c r="S27" s="200">
        <f>[1]ソロストラット!R2</f>
        <v>0</v>
      </c>
      <c r="T27" s="200">
        <f>[1]ダンストワール!R2</f>
        <v>0</v>
      </c>
      <c r="U27" s="187">
        <f>SUM(M27:T27)</f>
        <v>0</v>
      </c>
      <c r="V27" s="169"/>
      <c r="W27" s="169"/>
      <c r="X27" s="169"/>
      <c r="AD27" s="220" t="str">
        <f>'部門別入力シート １'!N3</f>
        <v>女子トゥーバトン</v>
      </c>
      <c r="AE27" s="220">
        <f>'部門別入力シート １'!O3</f>
        <v>0</v>
      </c>
      <c r="AF27" s="220">
        <f>'部門別入力シート １'!P3</f>
        <v>0</v>
      </c>
      <c r="AG27" s="169">
        <f>'部門別入力シート １'!Q3</f>
        <v>0</v>
      </c>
      <c r="BC27" s="318"/>
      <c r="BD27" s="318"/>
      <c r="BE27" s="318"/>
      <c r="BF27" s="318"/>
      <c r="BG27" s="318"/>
      <c r="BH27" s="318"/>
      <c r="BI27" s="318"/>
    </row>
    <row r="28" spans="2:61" ht="8.1" customHeight="1" thickBot="1" x14ac:dyDescent="0.25">
      <c r="B28" s="326"/>
      <c r="C28" s="326"/>
      <c r="D28" s="326"/>
      <c r="E28" s="326"/>
      <c r="F28" s="326"/>
      <c r="G28" s="326"/>
      <c r="H28" s="326"/>
      <c r="I28" s="326"/>
      <c r="J28" s="199"/>
      <c r="K28" s="198"/>
      <c r="L28" s="171"/>
      <c r="M28" s="171"/>
      <c r="N28" s="171"/>
      <c r="O28" s="171"/>
      <c r="P28" s="171"/>
      <c r="Q28" s="171"/>
      <c r="R28" s="171"/>
      <c r="S28" s="169"/>
      <c r="T28" s="169"/>
      <c r="U28" s="169"/>
      <c r="V28" s="169"/>
      <c r="W28" s="169"/>
      <c r="X28" s="169"/>
      <c r="AD28" s="220" t="str">
        <f>'部門別入力シート １'!N4</f>
        <v>女子スリーバトン</v>
      </c>
      <c r="AE28" s="220">
        <f>'部門別入力シート １'!O4</f>
        <v>0</v>
      </c>
      <c r="AF28" s="220">
        <f>'部門別入力シート １'!P4</f>
        <v>0</v>
      </c>
      <c r="AG28" s="169">
        <f>'部門別入力シート １'!Q4</f>
        <v>0</v>
      </c>
      <c r="BC28" s="318"/>
      <c r="BD28" s="318"/>
      <c r="BE28" s="318"/>
      <c r="BF28" s="318"/>
      <c r="BG28" s="318"/>
      <c r="BH28" s="318"/>
      <c r="BI28" s="318"/>
    </row>
    <row r="29" spans="2:61" ht="15" x14ac:dyDescent="0.2">
      <c r="B29" s="576" t="s">
        <v>3477</v>
      </c>
      <c r="C29" s="577"/>
      <c r="D29" s="577"/>
      <c r="E29" s="578"/>
      <c r="F29" s="238"/>
      <c r="G29" s="238"/>
      <c r="H29" s="238"/>
      <c r="I29" s="239"/>
      <c r="J29" s="197"/>
      <c r="K29" s="196"/>
      <c r="L29" s="171"/>
      <c r="M29" s="195" t="s">
        <v>3475</v>
      </c>
      <c r="N29" s="195" t="s">
        <v>3474</v>
      </c>
      <c r="O29" s="195" t="s">
        <v>3476</v>
      </c>
      <c r="P29" s="194"/>
      <c r="Q29" s="194"/>
      <c r="R29" s="194"/>
      <c r="S29" s="193"/>
      <c r="T29" s="193"/>
      <c r="U29" s="169"/>
      <c r="V29" s="169"/>
      <c r="W29" s="169"/>
      <c r="X29" s="169"/>
      <c r="AD29" s="220" t="str">
        <f>'部門別入力シート １'!N5</f>
        <v>男子トゥーバトン</v>
      </c>
      <c r="AE29" s="220">
        <f>'部門別入力シート １'!O5</f>
        <v>0</v>
      </c>
      <c r="AF29" s="220">
        <f>'部門別入力シート １'!P5</f>
        <v>0</v>
      </c>
      <c r="AG29" s="169">
        <f>'部門別入力シート １'!Q5</f>
        <v>0</v>
      </c>
      <c r="AJ29" s="168" t="s">
        <v>3561</v>
      </c>
      <c r="AK29" s="266">
        <f>'部門別入力シート ２ (ペア・フリーペア)'!T4</f>
        <v>0</v>
      </c>
      <c r="AL29" s="168">
        <v>9000</v>
      </c>
      <c r="AM29" s="168">
        <f>AK29*AL29</f>
        <v>0</v>
      </c>
      <c r="BC29" s="318"/>
      <c r="BD29" s="318"/>
      <c r="BE29" s="318"/>
      <c r="BF29" s="318"/>
      <c r="BG29" s="318"/>
      <c r="BH29" s="318"/>
      <c r="BI29" s="318"/>
    </row>
    <row r="30" spans="2:61" ht="18" customHeight="1" x14ac:dyDescent="0.15">
      <c r="B30" s="192" t="s">
        <v>3566</v>
      </c>
      <c r="C30" s="195" t="s">
        <v>3565</v>
      </c>
      <c r="D30" s="195" t="s">
        <v>3563</v>
      </c>
      <c r="E30" s="195" t="s">
        <v>3564</v>
      </c>
      <c r="F30" s="240"/>
      <c r="G30" s="240"/>
      <c r="H30" s="240"/>
      <c r="I30" s="241"/>
      <c r="J30" s="615" t="s">
        <v>3473</v>
      </c>
      <c r="K30" s="617">
        <f>AM34</f>
        <v>0</v>
      </c>
      <c r="L30" s="171"/>
      <c r="M30" s="190">
        <f>[1]ペア!R2</f>
        <v>0</v>
      </c>
      <c r="N30" s="190">
        <f>[1]アーティスティックトワール!R2</f>
        <v>0</v>
      </c>
      <c r="O30" s="190">
        <f>[1]アーティスティックトワールペア!R2</f>
        <v>0</v>
      </c>
      <c r="P30" s="189"/>
      <c r="Q30" s="189"/>
      <c r="R30" s="189"/>
      <c r="S30" s="188"/>
      <c r="T30" s="188"/>
      <c r="U30" s="187">
        <f>SUM(M30:T30)</f>
        <v>0</v>
      </c>
      <c r="V30" s="169"/>
      <c r="W30" s="169"/>
      <c r="X30" s="169"/>
      <c r="AD30" s="220" t="str">
        <f>'部門別入力シート １'!N6</f>
        <v>男子スリーバトン</v>
      </c>
      <c r="AE30" s="220">
        <f>'部門別入力シート １'!O6</f>
        <v>0</v>
      </c>
      <c r="AF30" s="220">
        <f>'部門別入力シート １'!P6</f>
        <v>0</v>
      </c>
      <c r="AG30" s="169">
        <f>'部門別入力シート １'!Q6</f>
        <v>0</v>
      </c>
      <c r="AJ30" s="168" t="s">
        <v>3562</v>
      </c>
      <c r="AK30" s="266">
        <f>C31</f>
        <v>0</v>
      </c>
      <c r="AL30" s="168">
        <v>9000</v>
      </c>
      <c r="AM30" s="168">
        <f t="shared" ref="AM30:AM33" si="0">AK30*AL30</f>
        <v>0</v>
      </c>
      <c r="BC30" s="318"/>
      <c r="BD30" s="318"/>
      <c r="BE30" s="318"/>
      <c r="BF30" s="318"/>
      <c r="BG30" s="318"/>
      <c r="BH30" s="318"/>
      <c r="BI30" s="318"/>
    </row>
    <row r="31" spans="2:61" ht="18" customHeight="1" thickBot="1" x14ac:dyDescent="0.2">
      <c r="B31" s="269">
        <f>'部門別入力シート ２ (ペア・フリーペア)'!O4</f>
        <v>0</v>
      </c>
      <c r="C31" s="204">
        <f>'部門別入力シート １'!O9</f>
        <v>0</v>
      </c>
      <c r="D31" s="270">
        <f>'部門別入力シート ２ (ペア・フリーペア)'!O5</f>
        <v>0</v>
      </c>
      <c r="E31" s="271">
        <f>'部門別入力シート ３ (フリー チーム)'!O9</f>
        <v>0</v>
      </c>
      <c r="F31" s="242"/>
      <c r="G31" s="242"/>
      <c r="H31" s="242"/>
      <c r="I31" s="243"/>
      <c r="J31" s="616"/>
      <c r="K31" s="618"/>
      <c r="L31" s="171"/>
      <c r="M31" s="171"/>
      <c r="N31" s="171"/>
      <c r="O31" s="171"/>
      <c r="P31" s="171"/>
      <c r="Q31" s="171"/>
      <c r="R31" s="171"/>
      <c r="S31" s="169"/>
      <c r="T31" s="169"/>
      <c r="U31" s="169"/>
      <c r="V31" s="169"/>
      <c r="W31" s="169"/>
      <c r="X31" s="169"/>
      <c r="AD31" s="220" t="str">
        <f>'部門別入力シート １'!N7</f>
        <v>ソロストラット</v>
      </c>
      <c r="AE31" s="220">
        <f>'部門別入力シート １'!O7</f>
        <v>0</v>
      </c>
      <c r="AF31" s="220">
        <f>'部門別入力シート １'!P7</f>
        <v>0</v>
      </c>
      <c r="AG31" s="169">
        <f>'部門別入力シート １'!Q7</f>
        <v>0</v>
      </c>
      <c r="AJ31" s="168" t="s">
        <v>3559</v>
      </c>
      <c r="AK31" s="267">
        <f>D31</f>
        <v>0</v>
      </c>
      <c r="AL31" s="168">
        <v>12000</v>
      </c>
      <c r="AM31" s="168">
        <f t="shared" si="0"/>
        <v>0</v>
      </c>
      <c r="BC31" s="318"/>
      <c r="BD31" s="318"/>
      <c r="BE31" s="318"/>
      <c r="BF31" s="318"/>
      <c r="BG31" s="318"/>
      <c r="BH31" s="318"/>
      <c r="BI31" s="318"/>
    </row>
    <row r="32" spans="2:61" ht="30" customHeight="1" thickBot="1" x14ac:dyDescent="0.2">
      <c r="B32" s="580" t="s">
        <v>3517</v>
      </c>
      <c r="C32" s="580"/>
      <c r="D32" s="580"/>
      <c r="E32" s="580"/>
      <c r="F32" s="185"/>
      <c r="G32" s="185"/>
      <c r="H32" s="185"/>
      <c r="I32" s="185"/>
      <c r="J32" s="185"/>
      <c r="K32" s="185"/>
      <c r="L32" s="171"/>
      <c r="M32" s="171"/>
      <c r="N32" s="171"/>
      <c r="O32" s="171"/>
      <c r="P32" s="171"/>
      <c r="Q32" s="171"/>
      <c r="R32" s="171"/>
      <c r="S32" s="169"/>
      <c r="T32" s="169"/>
      <c r="U32" s="169"/>
      <c r="V32" s="169"/>
      <c r="W32" s="169"/>
      <c r="X32" s="169"/>
      <c r="AD32" s="220" t="str">
        <f>'部門別入力シート １'!N8</f>
        <v>ダンストワール</v>
      </c>
      <c r="AE32" s="220">
        <f>'部門別入力シート １'!O8</f>
        <v>0</v>
      </c>
      <c r="AF32" s="220">
        <f>'部門別入力シート １'!P8</f>
        <v>0</v>
      </c>
      <c r="AG32" s="169">
        <f>'部門別入力シート １'!Q8</f>
        <v>0</v>
      </c>
      <c r="AJ32" s="168" t="s">
        <v>3558</v>
      </c>
      <c r="AK32" s="268">
        <f>E31</f>
        <v>0</v>
      </c>
      <c r="AL32" s="168">
        <v>15000</v>
      </c>
      <c r="AM32" s="168">
        <f t="shared" si="0"/>
        <v>0</v>
      </c>
      <c r="BC32" s="318"/>
      <c r="BD32" s="318"/>
      <c r="BE32" s="318"/>
      <c r="BF32" s="318"/>
      <c r="BG32" s="318"/>
      <c r="BH32" s="318"/>
      <c r="BI32" s="318"/>
    </row>
    <row r="33" spans="2:61" ht="15" customHeight="1" thickTop="1" x14ac:dyDescent="0.15">
      <c r="B33" s="611" t="s">
        <v>3472</v>
      </c>
      <c r="C33" s="612"/>
      <c r="D33" s="611" t="s">
        <v>3471</v>
      </c>
      <c r="E33" s="612"/>
      <c r="F33" s="185"/>
      <c r="G33" s="185"/>
      <c r="H33" s="185"/>
      <c r="I33" s="569" t="s">
        <v>3470</v>
      </c>
      <c r="J33" s="632">
        <f>K17+J19+K22+K26+K30</f>
        <v>1000</v>
      </c>
      <c r="K33" s="633"/>
      <c r="L33" s="171"/>
      <c r="M33" s="171"/>
      <c r="N33" s="171"/>
      <c r="O33" s="171"/>
      <c r="P33" s="171"/>
      <c r="Q33" s="171"/>
      <c r="R33" s="171"/>
      <c r="S33" s="169"/>
      <c r="T33" s="169"/>
      <c r="U33" s="169"/>
      <c r="V33" s="169"/>
      <c r="W33" s="169"/>
      <c r="X33" s="169"/>
      <c r="AF33" s="220">
        <f>SUM8</f>
        <v>0</v>
      </c>
      <c r="AG33" s="169">
        <f>'部門別入力シート １'!Q9</f>
        <v>0</v>
      </c>
      <c r="AM33" s="168">
        <f t="shared" si="0"/>
        <v>0</v>
      </c>
      <c r="BC33" s="318"/>
      <c r="BD33" s="318"/>
      <c r="BE33" s="318"/>
      <c r="BF33" s="318"/>
      <c r="BG33" s="318"/>
      <c r="BH33" s="318"/>
      <c r="BI33" s="318"/>
    </row>
    <row r="34" spans="2:61" ht="20.25" thickBot="1" x14ac:dyDescent="0.2">
      <c r="B34" s="574"/>
      <c r="C34" s="575"/>
      <c r="D34" s="574">
        <v>0</v>
      </c>
      <c r="E34" s="575"/>
      <c r="F34" s="185"/>
      <c r="G34" s="185"/>
      <c r="H34" s="185"/>
      <c r="I34" s="570"/>
      <c r="J34" s="634"/>
      <c r="K34" s="635"/>
      <c r="L34" s="171"/>
      <c r="M34" s="171"/>
      <c r="N34" s="171"/>
      <c r="O34" s="171"/>
      <c r="P34" s="171"/>
      <c r="Q34" s="171"/>
      <c r="R34" s="171"/>
      <c r="S34" s="169"/>
      <c r="T34" s="169"/>
      <c r="U34" s="169"/>
      <c r="V34" s="169"/>
      <c r="W34" s="169"/>
      <c r="X34" s="169"/>
      <c r="AF34" s="220">
        <f>SUM(AF25:AF32)</f>
        <v>0</v>
      </c>
      <c r="AG34" s="169">
        <f>'部門別入力シート １'!Q10</f>
        <v>0</v>
      </c>
      <c r="AM34" s="168">
        <f>SUM(AM29:AM33)</f>
        <v>0</v>
      </c>
      <c r="BC34" s="318"/>
      <c r="BD34" s="318"/>
      <c r="BE34" s="318"/>
      <c r="BF34" s="318"/>
      <c r="BG34" s="318"/>
      <c r="BH34" s="318"/>
      <c r="BI34" s="318"/>
    </row>
    <row r="35" spans="2:61" ht="15" thickTop="1" x14ac:dyDescent="0.15">
      <c r="B35" s="185"/>
      <c r="C35" s="185"/>
      <c r="D35" s="185"/>
      <c r="E35" s="185"/>
      <c r="F35" s="185"/>
      <c r="G35" s="185"/>
      <c r="H35" s="185"/>
      <c r="I35" s="185"/>
      <c r="J35" s="185"/>
      <c r="K35" s="185"/>
      <c r="L35" s="171"/>
      <c r="M35" s="171"/>
      <c r="N35" s="171"/>
      <c r="O35" s="171"/>
      <c r="P35" s="171"/>
      <c r="Q35" s="171"/>
      <c r="R35" s="171"/>
      <c r="S35" s="169"/>
      <c r="T35" s="169"/>
      <c r="U35" s="169"/>
      <c r="V35" s="169"/>
      <c r="W35" s="169"/>
      <c r="X35" s="169"/>
      <c r="BC35" s="318"/>
      <c r="BD35" s="318"/>
      <c r="BE35" s="318"/>
      <c r="BF35" s="318"/>
      <c r="BG35" s="318"/>
      <c r="BH35" s="318"/>
      <c r="BI35" s="318"/>
    </row>
    <row r="36" spans="2:61" ht="43.5" customHeight="1" x14ac:dyDescent="0.15">
      <c r="B36" s="185"/>
      <c r="C36" s="621" t="s">
        <v>3469</v>
      </c>
      <c r="D36" s="621"/>
      <c r="E36" s="621"/>
      <c r="F36" s="621"/>
      <c r="G36" s="621"/>
      <c r="H36" s="621"/>
      <c r="I36" s="621"/>
      <c r="J36" s="621"/>
      <c r="K36" s="185"/>
      <c r="L36" s="171"/>
      <c r="M36" s="171"/>
      <c r="N36" s="171"/>
      <c r="O36" s="171"/>
      <c r="P36" s="171"/>
      <c r="Q36" s="171"/>
      <c r="R36" s="171"/>
      <c r="S36" s="169"/>
      <c r="T36" s="169"/>
      <c r="U36" s="169"/>
      <c r="V36" s="169"/>
      <c r="W36" s="169"/>
      <c r="X36" s="169"/>
      <c r="AD36" s="220" t="str">
        <f>'部門別入力シート ２ (ペア・フリーペア)'!N4</f>
        <v>ペア</v>
      </c>
      <c r="AE36" s="220">
        <f>'部門別入力シート ２ (ペア・フリーペア)'!O4</f>
        <v>0</v>
      </c>
      <c r="AF36" s="220">
        <f>'部門別入力シート ２ (ペア・フリーペア)'!P4</f>
        <v>0</v>
      </c>
      <c r="BC36" s="318"/>
      <c r="BD36" s="318"/>
      <c r="BE36" s="318"/>
      <c r="BF36" s="318"/>
      <c r="BG36" s="318"/>
      <c r="BH36" s="318"/>
      <c r="BI36" s="318"/>
    </row>
    <row r="37" spans="2:61" ht="14.25" customHeight="1" x14ac:dyDescent="0.15">
      <c r="B37" s="186"/>
      <c r="C37" s="628" t="s">
        <v>3468</v>
      </c>
      <c r="D37" s="628"/>
      <c r="E37" s="628"/>
      <c r="F37" s="628"/>
      <c r="G37" s="622"/>
      <c r="H37" s="623"/>
      <c r="I37" s="624"/>
      <c r="J37" s="185"/>
      <c r="K37" s="185"/>
      <c r="L37" s="171"/>
      <c r="M37" s="171"/>
      <c r="N37" s="171"/>
      <c r="O37" s="171"/>
      <c r="P37" s="171"/>
      <c r="Q37" s="171"/>
      <c r="R37" s="171"/>
      <c r="S37" s="169"/>
      <c r="T37" s="169"/>
      <c r="U37" s="169"/>
      <c r="V37" s="169"/>
      <c r="W37" s="169"/>
      <c r="X37" s="169"/>
      <c r="AD37" s="220" t="s">
        <v>3559</v>
      </c>
      <c r="AE37" s="220">
        <f>'部門別入力シート ２ (ペア・フリーペア)'!O5</f>
        <v>0</v>
      </c>
      <c r="AF37" s="220">
        <f>'部門別入力シート ２ (ペア・フリーペア)'!P5</f>
        <v>0</v>
      </c>
      <c r="BC37" s="318"/>
      <c r="BD37" s="318"/>
      <c r="BE37" s="318"/>
      <c r="BF37" s="318"/>
      <c r="BG37" s="318"/>
      <c r="BH37" s="318"/>
      <c r="BI37" s="318"/>
    </row>
    <row r="38" spans="2:61" ht="14.25" x14ac:dyDescent="0.15">
      <c r="B38" s="185"/>
      <c r="C38" s="567" t="s">
        <v>3467</v>
      </c>
      <c r="D38" s="567"/>
      <c r="E38" s="567"/>
      <c r="F38" s="568"/>
      <c r="G38" s="625"/>
      <c r="H38" s="626"/>
      <c r="I38" s="627"/>
      <c r="J38" s="185"/>
      <c r="K38" s="185"/>
      <c r="L38" s="171"/>
      <c r="M38" s="171"/>
      <c r="N38" s="171"/>
      <c r="O38" s="171"/>
      <c r="P38" s="171"/>
      <c r="Q38" s="171"/>
      <c r="R38" s="171"/>
      <c r="S38" s="169"/>
      <c r="T38" s="169"/>
      <c r="U38" s="169"/>
      <c r="V38" s="169"/>
      <c r="W38" s="169"/>
      <c r="X38" s="169"/>
      <c r="BC38" s="318"/>
      <c r="BD38" s="318"/>
      <c r="BE38" s="318"/>
      <c r="BF38" s="318"/>
      <c r="BG38" s="318"/>
      <c r="BH38" s="318"/>
      <c r="BI38" s="318"/>
    </row>
    <row r="39" spans="2:61" ht="2.25" customHeight="1" x14ac:dyDescent="0.15">
      <c r="B39" s="604" t="s">
        <v>3466</v>
      </c>
      <c r="C39" s="604"/>
      <c r="D39" s="604"/>
      <c r="E39" s="604"/>
      <c r="F39" s="604"/>
      <c r="G39" s="604"/>
      <c r="H39" s="604"/>
      <c r="I39" s="604"/>
      <c r="J39" s="604"/>
      <c r="K39" s="604"/>
      <c r="L39" s="171"/>
      <c r="M39" s="171"/>
      <c r="N39" s="171"/>
      <c r="O39" s="171"/>
      <c r="P39" s="171"/>
      <c r="Q39" s="171"/>
      <c r="R39" s="171"/>
      <c r="S39" s="169"/>
      <c r="T39" s="169"/>
      <c r="U39" s="169"/>
      <c r="V39" s="169"/>
      <c r="W39" s="169"/>
      <c r="X39" s="169"/>
      <c r="BC39" s="318"/>
      <c r="BD39" s="318"/>
      <c r="BE39" s="318"/>
      <c r="BF39" s="318"/>
      <c r="BG39" s="318"/>
      <c r="BH39" s="318"/>
      <c r="BI39" s="318"/>
    </row>
    <row r="40" spans="2:61" x14ac:dyDescent="0.15">
      <c r="B40" s="604"/>
      <c r="C40" s="604"/>
      <c r="D40" s="604"/>
      <c r="E40" s="604"/>
      <c r="F40" s="604"/>
      <c r="G40" s="604"/>
      <c r="H40" s="604"/>
      <c r="I40" s="604"/>
      <c r="J40" s="604"/>
      <c r="K40" s="604"/>
      <c r="L40" s="171"/>
      <c r="M40" s="171"/>
      <c r="N40" s="171"/>
      <c r="O40" s="171"/>
      <c r="P40" s="171"/>
      <c r="Q40" s="171"/>
      <c r="R40" s="171"/>
      <c r="S40" s="169"/>
      <c r="T40" s="169"/>
      <c r="U40" s="169"/>
      <c r="V40" s="169"/>
      <c r="W40" s="169"/>
      <c r="X40" s="169"/>
      <c r="AD40" s="220" t="s">
        <v>3558</v>
      </c>
      <c r="AF40" s="220">
        <f>'部門別入力シート ３ (フリー チーム)'!P3</f>
        <v>0</v>
      </c>
      <c r="BC40" s="318"/>
      <c r="BD40" s="318"/>
      <c r="BE40" s="318"/>
      <c r="BF40" s="318"/>
      <c r="BG40" s="318"/>
      <c r="BH40" s="318"/>
      <c r="BI40" s="318"/>
    </row>
    <row r="41" spans="2:61" x14ac:dyDescent="0.15">
      <c r="B41" s="604"/>
      <c r="C41" s="604"/>
      <c r="D41" s="604"/>
      <c r="E41" s="604"/>
      <c r="F41" s="604"/>
      <c r="G41" s="604"/>
      <c r="H41" s="604"/>
      <c r="I41" s="604"/>
      <c r="J41" s="604"/>
      <c r="K41" s="604"/>
      <c r="L41" s="171"/>
      <c r="M41" s="171"/>
      <c r="N41" s="171"/>
      <c r="O41" s="171"/>
      <c r="P41" s="171"/>
      <c r="Q41" s="171"/>
      <c r="R41" s="171"/>
      <c r="S41" s="169"/>
      <c r="T41" s="169"/>
      <c r="U41" s="169"/>
      <c r="V41" s="169"/>
      <c r="W41" s="169"/>
      <c r="X41" s="169"/>
      <c r="AD41" s="192" t="s">
        <v>3557</v>
      </c>
      <c r="BC41" s="318"/>
      <c r="BD41" s="318"/>
      <c r="BE41" s="318"/>
      <c r="BF41" s="318"/>
      <c r="BG41" s="318"/>
      <c r="BH41" s="318"/>
      <c r="BI41" s="318"/>
    </row>
    <row r="42" spans="2:61" x14ac:dyDescent="0.15">
      <c r="B42" s="604"/>
      <c r="C42" s="604"/>
      <c r="D42" s="604"/>
      <c r="E42" s="604"/>
      <c r="F42" s="604"/>
      <c r="G42" s="604"/>
      <c r="H42" s="604"/>
      <c r="I42" s="604"/>
      <c r="J42" s="604"/>
      <c r="K42" s="604"/>
      <c r="L42" s="171"/>
      <c r="M42" s="171"/>
      <c r="N42" s="171"/>
      <c r="O42" s="171"/>
      <c r="P42" s="171"/>
      <c r="Q42" s="171"/>
      <c r="R42" s="171"/>
      <c r="S42" s="169"/>
      <c r="T42" s="169"/>
      <c r="U42" s="169"/>
      <c r="V42" s="169"/>
      <c r="W42" s="169"/>
      <c r="X42" s="169"/>
      <c r="AF42" s="220">
        <f>SUM(AF36:AF41)</f>
        <v>0</v>
      </c>
      <c r="BC42" s="318"/>
      <c r="BD42" s="318"/>
      <c r="BE42" s="318"/>
      <c r="BF42" s="318"/>
      <c r="BG42" s="318"/>
      <c r="BH42" s="318"/>
      <c r="BI42" s="318"/>
    </row>
    <row r="43" spans="2:61" ht="14.25" x14ac:dyDescent="0.15">
      <c r="B43" s="183"/>
      <c r="C43" s="183"/>
      <c r="D43" s="183"/>
      <c r="E43" s="183"/>
      <c r="F43" s="183"/>
      <c r="G43" s="183"/>
      <c r="H43" s="183"/>
      <c r="I43" s="183"/>
      <c r="J43" s="183"/>
      <c r="K43" s="183"/>
      <c r="L43" s="171"/>
      <c r="M43" s="171"/>
      <c r="N43" s="171"/>
      <c r="O43" s="171"/>
      <c r="P43" s="171"/>
      <c r="Q43" s="171"/>
      <c r="R43" s="171"/>
      <c r="S43" s="169"/>
      <c r="T43" s="169"/>
      <c r="U43" s="169"/>
      <c r="V43" s="169"/>
      <c r="W43" s="169"/>
      <c r="X43" s="169"/>
      <c r="BC43" s="318"/>
      <c r="BD43" s="318"/>
      <c r="BE43" s="318"/>
      <c r="BF43" s="318"/>
      <c r="BG43" s="318"/>
      <c r="BH43" s="318"/>
      <c r="BI43" s="318"/>
    </row>
    <row r="44" spans="2:61" ht="14.25" customHeight="1" x14ac:dyDescent="0.15">
      <c r="B44" s="183"/>
      <c r="C44" s="183"/>
      <c r="D44" s="183"/>
      <c r="E44" s="183"/>
      <c r="F44" s="183" t="s">
        <v>3568</v>
      </c>
      <c r="G44" s="327"/>
      <c r="H44" s="328" t="s">
        <v>3569</v>
      </c>
      <c r="I44" s="327"/>
      <c r="J44" s="329" t="s">
        <v>3570</v>
      </c>
      <c r="K44" s="183"/>
      <c r="L44" s="171"/>
      <c r="M44" s="171"/>
      <c r="N44" s="171"/>
      <c r="O44" s="171"/>
      <c r="P44" s="171"/>
      <c r="Q44" s="171"/>
      <c r="R44" s="171"/>
      <c r="S44" s="169"/>
      <c r="T44" s="169"/>
      <c r="U44" s="169"/>
      <c r="V44" s="169"/>
      <c r="W44" s="169"/>
      <c r="X44" s="169"/>
      <c r="BC44" s="318"/>
      <c r="BD44" s="318"/>
      <c r="BE44" s="318"/>
      <c r="BF44" s="318"/>
      <c r="BG44" s="318"/>
      <c r="BH44" s="318"/>
      <c r="BI44" s="318"/>
    </row>
    <row r="45" spans="2:61" ht="6" customHeight="1" x14ac:dyDescent="0.15">
      <c r="B45" s="183"/>
      <c r="C45" s="183"/>
      <c r="D45" s="183"/>
      <c r="E45" s="183"/>
      <c r="F45" s="183"/>
      <c r="G45" s="183"/>
      <c r="H45" s="328"/>
      <c r="I45" s="183"/>
      <c r="J45" s="328"/>
      <c r="K45" s="183"/>
      <c r="L45" s="171"/>
      <c r="M45" s="171"/>
      <c r="N45" s="171"/>
      <c r="O45" s="171"/>
      <c r="P45" s="171"/>
      <c r="Q45" s="171"/>
      <c r="R45" s="171"/>
      <c r="S45" s="169"/>
      <c r="T45" s="169"/>
      <c r="U45" s="169"/>
      <c r="V45" s="169"/>
      <c r="W45" s="169"/>
      <c r="X45" s="169"/>
      <c r="BC45" s="318"/>
      <c r="BD45" s="318"/>
      <c r="BE45" s="318"/>
      <c r="BF45" s="318"/>
      <c r="BG45" s="318"/>
      <c r="BH45" s="318"/>
      <c r="BI45" s="318"/>
    </row>
    <row r="46" spans="2:61" ht="14.25" customHeight="1" x14ac:dyDescent="0.15">
      <c r="B46" s="183"/>
      <c r="C46" s="183"/>
      <c r="D46" s="183"/>
      <c r="E46" s="183"/>
      <c r="F46" s="183" t="s">
        <v>3567</v>
      </c>
      <c r="G46" s="327"/>
      <c r="H46" s="328" t="s">
        <v>3569</v>
      </c>
      <c r="I46" s="327"/>
      <c r="J46" s="329" t="s">
        <v>3570</v>
      </c>
      <c r="K46" s="183"/>
      <c r="L46" s="171"/>
      <c r="M46" s="171"/>
      <c r="N46" s="171"/>
      <c r="O46" s="171"/>
      <c r="P46" s="171"/>
      <c r="Q46" s="171"/>
      <c r="R46" s="171"/>
      <c r="S46" s="169"/>
      <c r="T46" s="169"/>
      <c r="U46" s="169"/>
      <c r="V46" s="169"/>
      <c r="W46" s="169"/>
      <c r="X46" s="169"/>
      <c r="BC46" s="318"/>
      <c r="BD46" s="318"/>
      <c r="BE46" s="318"/>
      <c r="BF46" s="318"/>
      <c r="BG46" s="318"/>
      <c r="BH46" s="318"/>
      <c r="BI46" s="318"/>
    </row>
    <row r="47" spans="2:61" ht="14.25" customHeight="1" x14ac:dyDescent="0.15">
      <c r="B47" s="183"/>
      <c r="C47" s="183"/>
      <c r="D47" s="183"/>
      <c r="E47" s="183"/>
      <c r="F47" s="183"/>
      <c r="G47" s="184"/>
      <c r="H47" s="184"/>
      <c r="I47" s="222"/>
      <c r="J47" s="223"/>
      <c r="K47" s="183"/>
      <c r="L47" s="171"/>
      <c r="M47" s="171"/>
      <c r="N47" s="171"/>
      <c r="O47" s="171"/>
      <c r="P47" s="171"/>
      <c r="Q47" s="171"/>
      <c r="R47" s="171"/>
      <c r="S47" s="169"/>
      <c r="T47" s="169"/>
      <c r="U47" s="169"/>
      <c r="V47" s="169"/>
      <c r="W47" s="169"/>
      <c r="X47" s="169"/>
      <c r="BC47" s="318"/>
      <c r="BD47" s="318"/>
      <c r="BE47" s="318"/>
      <c r="BF47" s="318"/>
      <c r="BG47" s="318"/>
      <c r="BH47" s="318"/>
      <c r="BI47" s="318"/>
    </row>
    <row r="48" spans="2:61" ht="14.25" x14ac:dyDescent="0.15">
      <c r="B48" s="183"/>
      <c r="C48" s="183"/>
      <c r="D48" s="183"/>
      <c r="E48" s="225" t="s">
        <v>3518</v>
      </c>
      <c r="F48" s="605"/>
      <c r="G48" s="605"/>
      <c r="H48" s="183"/>
      <c r="I48" s="183"/>
      <c r="J48" s="183"/>
      <c r="K48" s="183"/>
      <c r="L48" s="171"/>
      <c r="M48" s="171"/>
      <c r="N48" s="171"/>
      <c r="O48" s="171"/>
      <c r="P48" s="171"/>
      <c r="Q48" s="171"/>
      <c r="R48" s="171"/>
      <c r="S48" s="169"/>
      <c r="T48" s="169"/>
      <c r="U48" s="169"/>
      <c r="V48" s="169"/>
      <c r="W48" s="169"/>
      <c r="X48" s="169"/>
      <c r="BC48" s="318"/>
      <c r="BD48" s="318"/>
      <c r="BE48" s="318"/>
      <c r="BF48" s="318"/>
      <c r="BG48" s="318"/>
      <c r="BH48" s="318"/>
      <c r="BI48" s="318"/>
    </row>
    <row r="49" spans="2:61" ht="24" customHeight="1" x14ac:dyDescent="0.15">
      <c r="B49" s="183"/>
      <c r="C49" s="183"/>
      <c r="D49" s="183"/>
      <c r="E49" s="224" t="s">
        <v>3465</v>
      </c>
      <c r="F49" s="610"/>
      <c r="G49" s="610"/>
      <c r="H49" s="610"/>
      <c r="I49" s="610"/>
      <c r="J49" s="610"/>
      <c r="K49" s="183"/>
      <c r="L49" s="171"/>
      <c r="M49" s="171"/>
      <c r="N49" s="171"/>
      <c r="O49" s="171"/>
      <c r="P49" s="171"/>
      <c r="Q49" s="171"/>
      <c r="R49" s="171"/>
      <c r="S49" s="169"/>
      <c r="T49" s="169"/>
      <c r="U49" s="169"/>
      <c r="V49" s="169"/>
      <c r="W49" s="169"/>
      <c r="X49" s="169"/>
      <c r="BC49" s="318"/>
      <c r="BD49" s="318"/>
      <c r="BE49" s="318"/>
      <c r="BF49" s="318"/>
      <c r="BG49" s="318"/>
      <c r="BH49" s="318"/>
      <c r="BI49" s="318"/>
    </row>
    <row r="50" spans="2:61" ht="14.25" customHeight="1" x14ac:dyDescent="0.15">
      <c r="B50" s="183"/>
      <c r="C50" s="183"/>
      <c r="D50" s="183"/>
      <c r="E50" s="604" t="s">
        <v>3464</v>
      </c>
      <c r="F50" s="606"/>
      <c r="G50" s="606"/>
      <c r="H50" s="606"/>
      <c r="I50" s="606"/>
      <c r="J50" s="608" t="s">
        <v>3463</v>
      </c>
      <c r="K50" s="183"/>
      <c r="L50" s="171"/>
      <c r="M50" s="171"/>
      <c r="N50" s="171"/>
      <c r="O50" s="171"/>
      <c r="P50" s="171"/>
      <c r="Q50" s="171"/>
      <c r="R50" s="171"/>
      <c r="S50" s="169"/>
      <c r="T50" s="169"/>
      <c r="U50" s="169"/>
      <c r="V50" s="169"/>
      <c r="W50" s="169"/>
      <c r="X50" s="169"/>
      <c r="BC50" s="318"/>
      <c r="BD50" s="318"/>
      <c r="BE50" s="318"/>
      <c r="BF50" s="318"/>
      <c r="BG50" s="318"/>
      <c r="BH50" s="318"/>
      <c r="BI50" s="318"/>
    </row>
    <row r="51" spans="2:61" ht="22.5" customHeight="1" x14ac:dyDescent="0.15">
      <c r="B51" s="183"/>
      <c r="C51" s="183"/>
      <c r="D51" s="183"/>
      <c r="E51" s="604"/>
      <c r="F51" s="607"/>
      <c r="G51" s="607"/>
      <c r="H51" s="607"/>
      <c r="I51" s="607"/>
      <c r="J51" s="609"/>
      <c r="K51" s="183"/>
      <c r="L51" s="171"/>
      <c r="M51" s="171"/>
      <c r="N51" s="171"/>
      <c r="O51" s="171"/>
      <c r="P51" s="171"/>
      <c r="Q51" s="171"/>
      <c r="R51" s="171"/>
      <c r="S51" s="169"/>
      <c r="T51" s="169"/>
      <c r="U51" s="169"/>
      <c r="V51" s="169"/>
      <c r="W51" s="169"/>
      <c r="X51" s="169"/>
      <c r="BC51" s="318"/>
      <c r="BD51" s="318"/>
      <c r="BE51" s="318"/>
      <c r="BF51" s="318"/>
      <c r="BG51" s="318"/>
      <c r="BH51" s="318"/>
      <c r="BI51" s="318"/>
    </row>
    <row r="52" spans="2:61" ht="14.25" x14ac:dyDescent="0.15">
      <c r="B52" s="183"/>
      <c r="C52" s="183"/>
      <c r="D52" s="183"/>
      <c r="E52" s="183"/>
      <c r="F52" s="183"/>
      <c r="G52" s="183"/>
      <c r="H52" s="183"/>
      <c r="I52" s="183"/>
      <c r="J52" s="183"/>
      <c r="K52" s="183"/>
      <c r="L52" s="171"/>
      <c r="M52" s="171"/>
      <c r="N52" s="171"/>
      <c r="O52" s="171"/>
      <c r="P52" s="171"/>
      <c r="Q52" s="171"/>
      <c r="R52" s="171"/>
      <c r="S52" s="169"/>
      <c r="T52" s="169"/>
      <c r="U52" s="169"/>
      <c r="V52" s="169"/>
      <c r="W52" s="169"/>
      <c r="X52" s="169"/>
      <c r="BC52" s="318"/>
      <c r="BD52" s="318"/>
      <c r="BE52" s="318"/>
      <c r="BF52" s="318"/>
      <c r="BG52" s="318"/>
      <c r="BH52" s="318"/>
      <c r="BI52" s="318"/>
    </row>
    <row r="53" spans="2:61" x14ac:dyDescent="0.15">
      <c r="B53" s="318"/>
      <c r="C53" s="318"/>
      <c r="D53" s="318"/>
      <c r="E53" s="318"/>
      <c r="F53" s="318"/>
      <c r="G53" s="318"/>
      <c r="H53" s="318"/>
      <c r="I53" s="318"/>
      <c r="J53" s="318"/>
      <c r="K53" s="318"/>
      <c r="L53" s="171"/>
      <c r="M53" s="171"/>
      <c r="N53" s="171"/>
      <c r="O53" s="171"/>
      <c r="P53" s="171"/>
      <c r="Q53" s="171"/>
      <c r="R53" s="171"/>
      <c r="S53" s="169"/>
      <c r="T53" s="169"/>
      <c r="U53" s="169"/>
      <c r="V53" s="169"/>
      <c r="W53" s="169"/>
      <c r="X53" s="169"/>
      <c r="BC53" s="318"/>
      <c r="BD53" s="318"/>
      <c r="BE53" s="318"/>
      <c r="BF53" s="318"/>
      <c r="BG53" s="318"/>
      <c r="BH53" s="318"/>
      <c r="BI53" s="318"/>
    </row>
    <row r="54" spans="2:61" x14ac:dyDescent="0.15">
      <c r="B54" s="318"/>
      <c r="C54" s="318"/>
      <c r="D54" s="318"/>
      <c r="E54" s="318"/>
      <c r="F54" s="318"/>
      <c r="G54" s="318"/>
      <c r="H54" s="318"/>
      <c r="I54" s="318"/>
      <c r="J54" s="318"/>
      <c r="K54" s="319"/>
      <c r="L54" s="172"/>
      <c r="M54" s="176"/>
      <c r="N54" s="172"/>
      <c r="O54" s="175"/>
      <c r="P54" s="172"/>
      <c r="Q54" s="172"/>
      <c r="R54" s="172"/>
      <c r="S54" s="169"/>
      <c r="T54" s="169"/>
      <c r="U54" s="169"/>
      <c r="V54" s="169"/>
      <c r="W54" s="169"/>
      <c r="X54" s="169"/>
      <c r="AD54" s="220" t="str">
        <f>'部門別入力シート １'!N9</f>
        <v>フリースタイルソロ</v>
      </c>
      <c r="AE54" s="220">
        <f>'部門別入力シート １'!O9</f>
        <v>0</v>
      </c>
      <c r="AF54" s="220">
        <f>'部門別入力シート １'!P9</f>
        <v>0</v>
      </c>
      <c r="BC54" s="318"/>
      <c r="BD54" s="318"/>
      <c r="BE54" s="318"/>
      <c r="BF54" s="318"/>
      <c r="BG54" s="318"/>
      <c r="BH54" s="318"/>
      <c r="BI54" s="318"/>
    </row>
    <row r="55" spans="2:61" x14ac:dyDescent="0.15">
      <c r="B55" s="318"/>
      <c r="C55" s="318"/>
      <c r="D55" s="318"/>
      <c r="E55" s="318"/>
      <c r="F55" s="318"/>
      <c r="G55" s="318"/>
      <c r="H55" s="318"/>
      <c r="I55" s="318"/>
      <c r="J55" s="318"/>
      <c r="K55" s="319"/>
      <c r="L55" s="181"/>
      <c r="M55" s="182"/>
      <c r="N55" s="175"/>
      <c r="O55" s="172"/>
      <c r="P55" s="175"/>
      <c r="Q55" s="175"/>
      <c r="R55" s="175"/>
      <c r="T55" s="169"/>
      <c r="U55" s="169"/>
      <c r="V55" s="169"/>
      <c r="W55" s="169"/>
      <c r="X55" s="169"/>
      <c r="AD55" s="220">
        <f>'部門別入力シート １'!N10</f>
        <v>0</v>
      </c>
      <c r="AE55" s="220">
        <f>'部門別入力シート １'!O10</f>
        <v>0</v>
      </c>
      <c r="AF55" s="220">
        <f>'部門別入力シート １'!P10</f>
        <v>0</v>
      </c>
      <c r="BC55" s="318"/>
      <c r="BD55" s="318"/>
      <c r="BE55" s="318"/>
      <c r="BF55" s="318"/>
      <c r="BG55" s="318"/>
      <c r="BH55" s="318"/>
      <c r="BI55" s="318"/>
    </row>
    <row r="56" spans="2:61" x14ac:dyDescent="0.15">
      <c r="B56" s="318"/>
      <c r="C56" s="318"/>
      <c r="D56" s="318"/>
      <c r="E56" s="318"/>
      <c r="F56" s="318"/>
      <c r="G56" s="318"/>
      <c r="H56" s="318"/>
      <c r="I56" s="318"/>
      <c r="J56" s="318"/>
      <c r="K56" s="319"/>
      <c r="L56" s="181"/>
      <c r="M56" s="176"/>
      <c r="N56" s="175"/>
      <c r="O56" s="172"/>
      <c r="P56" s="172"/>
      <c r="Q56" s="172"/>
      <c r="R56" s="172"/>
      <c r="S56" s="169"/>
      <c r="T56" s="169"/>
      <c r="U56" s="169"/>
      <c r="V56" s="169"/>
      <c r="W56" s="169"/>
      <c r="X56" s="169"/>
      <c r="BC56" s="318"/>
      <c r="BD56" s="318"/>
      <c r="BE56" s="318"/>
      <c r="BF56" s="318"/>
      <c r="BG56" s="318"/>
      <c r="BH56" s="318"/>
      <c r="BI56" s="318"/>
    </row>
    <row r="57" spans="2:61" x14ac:dyDescent="0.15">
      <c r="B57" s="318"/>
      <c r="C57" s="318"/>
      <c r="D57" s="318"/>
      <c r="E57" s="318"/>
      <c r="F57" s="318"/>
      <c r="G57" s="318"/>
      <c r="H57" s="318"/>
      <c r="I57" s="318"/>
      <c r="J57" s="318"/>
      <c r="K57" s="319"/>
      <c r="L57" s="181"/>
      <c r="M57" s="176"/>
      <c r="N57" s="175"/>
      <c r="O57" s="172"/>
      <c r="P57" s="172"/>
      <c r="Q57" s="172"/>
      <c r="R57" s="172"/>
      <c r="S57" s="169"/>
      <c r="T57" s="169"/>
      <c r="U57" s="169"/>
      <c r="V57" s="169"/>
      <c r="W57" s="169"/>
      <c r="X57" s="169"/>
      <c r="AF57" s="220">
        <f>SUM(AF54:AF56)</f>
        <v>0</v>
      </c>
      <c r="BC57" s="318"/>
      <c r="BD57" s="318"/>
      <c r="BE57" s="318"/>
      <c r="BF57" s="318"/>
      <c r="BG57" s="318"/>
      <c r="BH57" s="318"/>
      <c r="BI57" s="318"/>
    </row>
    <row r="58" spans="2:61" x14ac:dyDescent="0.15">
      <c r="B58" s="318"/>
      <c r="C58" s="318"/>
      <c r="D58" s="318"/>
      <c r="E58" s="318"/>
      <c r="F58" s="318"/>
      <c r="G58" s="318"/>
      <c r="H58" s="318"/>
      <c r="I58" s="318"/>
      <c r="J58" s="318"/>
      <c r="K58" s="319"/>
      <c r="L58" s="181"/>
      <c r="M58" s="176"/>
      <c r="N58" s="175"/>
      <c r="O58" s="172"/>
      <c r="P58" s="172"/>
      <c r="Q58" s="172"/>
      <c r="R58" s="172"/>
      <c r="S58" s="169"/>
      <c r="T58" s="169"/>
      <c r="U58" s="169"/>
      <c r="V58" s="169"/>
      <c r="W58" s="169"/>
      <c r="X58" s="169"/>
      <c r="BC58" s="318"/>
      <c r="BD58" s="318"/>
      <c r="BE58" s="318"/>
      <c r="BF58" s="318"/>
      <c r="BG58" s="318"/>
      <c r="BH58" s="318"/>
      <c r="BI58" s="318"/>
    </row>
    <row r="59" spans="2:61" x14ac:dyDescent="0.15">
      <c r="B59" s="318"/>
      <c r="C59" s="318"/>
      <c r="D59" s="318"/>
      <c r="E59" s="318"/>
      <c r="F59" s="318"/>
      <c r="G59" s="318"/>
      <c r="H59" s="318"/>
      <c r="I59" s="318"/>
      <c r="J59" s="318"/>
      <c r="K59" s="319"/>
      <c r="L59" s="181"/>
      <c r="M59" s="176"/>
      <c r="N59" s="175"/>
      <c r="O59" s="172"/>
      <c r="P59" s="172"/>
      <c r="Q59" s="172"/>
      <c r="R59" s="172"/>
      <c r="S59" s="169"/>
      <c r="T59" s="169"/>
      <c r="U59" s="169"/>
      <c r="V59" s="169"/>
      <c r="W59" s="169"/>
      <c r="X59" s="169"/>
      <c r="AF59" s="220">
        <f>AF36+AF57</f>
        <v>0</v>
      </c>
      <c r="BC59" s="318"/>
      <c r="BD59" s="318"/>
      <c r="BE59" s="318"/>
      <c r="BF59" s="318"/>
      <c r="BG59" s="318"/>
      <c r="BH59" s="318"/>
      <c r="BI59" s="318"/>
    </row>
    <row r="60" spans="2:61" x14ac:dyDescent="0.15">
      <c r="B60" s="318"/>
      <c r="C60" s="318"/>
      <c r="D60" s="318"/>
      <c r="E60" s="318"/>
      <c r="F60" s="318"/>
      <c r="G60" s="318"/>
      <c r="H60" s="318"/>
      <c r="I60" s="318"/>
      <c r="J60" s="318"/>
      <c r="K60" s="319"/>
      <c r="L60" s="181"/>
      <c r="M60" s="176"/>
      <c r="N60" s="175"/>
      <c r="O60" s="172"/>
      <c r="P60" s="172"/>
      <c r="Q60" s="172"/>
      <c r="R60" s="172"/>
      <c r="S60" s="169"/>
      <c r="T60" s="169"/>
      <c r="U60" s="169"/>
      <c r="V60" s="169"/>
      <c r="W60" s="169"/>
      <c r="X60" s="169"/>
      <c r="BC60" s="318"/>
      <c r="BD60" s="318"/>
      <c r="BE60" s="318"/>
      <c r="BF60" s="318"/>
      <c r="BG60" s="318"/>
      <c r="BH60" s="318"/>
      <c r="BI60" s="318"/>
    </row>
    <row r="61" spans="2:61" x14ac:dyDescent="0.15">
      <c r="B61" s="318"/>
      <c r="C61" s="318"/>
      <c r="D61" s="318"/>
      <c r="E61" s="318"/>
      <c r="F61" s="318"/>
      <c r="G61" s="318"/>
      <c r="H61" s="318"/>
      <c r="I61" s="318"/>
      <c r="J61" s="318"/>
      <c r="K61" s="319"/>
      <c r="L61" s="180"/>
      <c r="M61" s="176"/>
      <c r="N61" s="175"/>
      <c r="O61" s="172"/>
      <c r="P61" s="172"/>
      <c r="Q61" s="172"/>
      <c r="R61" s="172"/>
      <c r="S61" s="169"/>
      <c r="T61" s="169"/>
      <c r="U61" s="169"/>
      <c r="V61" s="169"/>
      <c r="W61" s="169"/>
      <c r="X61" s="169"/>
      <c r="BC61" s="318"/>
      <c r="BD61" s="318"/>
      <c r="BE61" s="318"/>
      <c r="BF61" s="318"/>
      <c r="BG61" s="318"/>
      <c r="BH61" s="318"/>
      <c r="BI61" s="318"/>
    </row>
    <row r="62" spans="2:61" x14ac:dyDescent="0.15">
      <c r="B62" s="318"/>
      <c r="C62" s="318"/>
      <c r="D62" s="318"/>
      <c r="E62" s="318"/>
      <c r="F62" s="318"/>
      <c r="G62" s="318"/>
      <c r="H62" s="318"/>
      <c r="I62" s="318"/>
      <c r="J62" s="318"/>
      <c r="K62" s="319"/>
      <c r="L62" s="177"/>
      <c r="M62" s="179"/>
      <c r="N62" s="175"/>
      <c r="O62" s="172"/>
      <c r="P62" s="172"/>
      <c r="Q62" s="172"/>
      <c r="R62" s="172"/>
      <c r="S62" s="169"/>
      <c r="T62" s="169"/>
      <c r="U62" s="169"/>
      <c r="V62" s="169"/>
      <c r="W62" s="169"/>
      <c r="X62" s="169"/>
      <c r="BC62" s="318"/>
      <c r="BD62" s="318"/>
      <c r="BE62" s="318"/>
      <c r="BF62" s="318"/>
      <c r="BG62" s="318"/>
      <c r="BH62" s="318"/>
      <c r="BI62" s="318"/>
    </row>
    <row r="63" spans="2:61" x14ac:dyDescent="0.15">
      <c r="B63" s="318"/>
      <c r="C63" s="318"/>
      <c r="D63" s="318"/>
      <c r="E63" s="318"/>
      <c r="F63" s="318"/>
      <c r="G63" s="318"/>
      <c r="H63" s="318"/>
      <c r="I63" s="318"/>
      <c r="J63" s="318"/>
      <c r="K63" s="319"/>
      <c r="L63" s="177"/>
      <c r="M63" s="178"/>
      <c r="N63" s="175"/>
      <c r="O63" s="172"/>
      <c r="P63" s="172"/>
      <c r="Q63" s="172"/>
      <c r="R63" s="172"/>
      <c r="S63" s="169"/>
      <c r="T63" s="169"/>
      <c r="U63" s="169"/>
      <c r="V63" s="169"/>
      <c r="W63" s="169"/>
      <c r="X63" s="169"/>
      <c r="BC63" s="318"/>
      <c r="BD63" s="318"/>
      <c r="BE63" s="318"/>
      <c r="BF63" s="318"/>
      <c r="BG63" s="318"/>
      <c r="BH63" s="318"/>
      <c r="BI63" s="318"/>
    </row>
    <row r="64" spans="2:61" x14ac:dyDescent="0.15">
      <c r="B64" s="318"/>
      <c r="C64" s="318"/>
      <c r="D64" s="318"/>
      <c r="E64" s="318"/>
      <c r="F64" s="318"/>
      <c r="G64" s="318"/>
      <c r="H64" s="318"/>
      <c r="I64" s="318"/>
      <c r="J64" s="318"/>
      <c r="K64" s="319"/>
      <c r="L64" s="177"/>
      <c r="M64" s="178"/>
      <c r="N64" s="175"/>
      <c r="O64" s="172"/>
      <c r="P64" s="172"/>
      <c r="Q64" s="172"/>
      <c r="R64" s="172"/>
      <c r="S64" s="169"/>
      <c r="T64" s="169"/>
      <c r="U64" s="169"/>
      <c r="V64" s="169"/>
      <c r="W64" s="169"/>
      <c r="X64" s="169"/>
      <c r="BC64" s="318"/>
      <c r="BD64" s="318"/>
      <c r="BE64" s="318"/>
      <c r="BF64" s="318"/>
      <c r="BG64" s="318"/>
      <c r="BH64" s="318"/>
      <c r="BI64" s="318"/>
    </row>
    <row r="65" spans="2:61" x14ac:dyDescent="0.15">
      <c r="B65" s="318"/>
      <c r="C65" s="318"/>
      <c r="D65" s="318"/>
      <c r="E65" s="318"/>
      <c r="F65" s="318"/>
      <c r="G65" s="318"/>
      <c r="H65" s="318"/>
      <c r="I65" s="318"/>
      <c r="J65" s="318"/>
      <c r="K65" s="319"/>
      <c r="L65" s="177"/>
      <c r="M65" s="178"/>
      <c r="N65" s="175"/>
      <c r="O65" s="172"/>
      <c r="P65" s="172"/>
      <c r="Q65" s="172"/>
      <c r="R65" s="172"/>
      <c r="S65" s="169"/>
      <c r="T65" s="169"/>
      <c r="U65" s="169"/>
      <c r="V65" s="169"/>
      <c r="W65" s="169"/>
      <c r="X65" s="169"/>
      <c r="BC65" s="318"/>
      <c r="BD65" s="318"/>
      <c r="BE65" s="318"/>
      <c r="BF65" s="318"/>
      <c r="BG65" s="318"/>
      <c r="BH65" s="318"/>
      <c r="BI65" s="318"/>
    </row>
    <row r="66" spans="2:61" x14ac:dyDescent="0.15">
      <c r="B66" s="318"/>
      <c r="C66" s="318"/>
      <c r="D66" s="318"/>
      <c r="E66" s="318"/>
      <c r="F66" s="318"/>
      <c r="G66" s="318"/>
      <c r="H66" s="318"/>
      <c r="I66" s="318"/>
      <c r="J66" s="318"/>
      <c r="K66" s="319"/>
      <c r="L66" s="177"/>
      <c r="M66" s="178"/>
      <c r="N66" s="175"/>
      <c r="O66" s="172"/>
      <c r="P66" s="172"/>
      <c r="Q66" s="172"/>
      <c r="R66" s="172"/>
      <c r="S66" s="169"/>
      <c r="T66" s="169"/>
      <c r="U66" s="169"/>
      <c r="V66" s="169"/>
      <c r="W66" s="169"/>
      <c r="X66" s="169"/>
      <c r="BC66" s="318"/>
      <c r="BD66" s="318"/>
      <c r="BE66" s="318"/>
      <c r="BF66" s="318"/>
      <c r="BG66" s="318"/>
      <c r="BH66" s="318"/>
      <c r="BI66" s="318"/>
    </row>
    <row r="67" spans="2:61" x14ac:dyDescent="0.15">
      <c r="B67" s="318"/>
      <c r="C67" s="318"/>
      <c r="D67" s="318"/>
      <c r="E67" s="318"/>
      <c r="F67" s="318"/>
      <c r="G67" s="318"/>
      <c r="H67" s="318"/>
      <c r="I67" s="318"/>
      <c r="J67" s="318"/>
      <c r="K67" s="319"/>
      <c r="L67" s="177"/>
      <c r="M67" s="176"/>
      <c r="N67" s="175"/>
      <c r="O67" s="172"/>
      <c r="P67" s="172"/>
      <c r="Q67" s="172"/>
      <c r="R67" s="172"/>
      <c r="S67" s="169"/>
      <c r="T67" s="169"/>
      <c r="U67" s="169"/>
      <c r="V67" s="169"/>
      <c r="W67" s="169"/>
      <c r="X67" s="169"/>
      <c r="BC67" s="318"/>
      <c r="BD67" s="318"/>
      <c r="BE67" s="318"/>
      <c r="BF67" s="318"/>
      <c r="BG67" s="318"/>
      <c r="BH67" s="318"/>
      <c r="BI67" s="318"/>
    </row>
    <row r="68" spans="2:61" x14ac:dyDescent="0.15">
      <c r="B68" s="318"/>
      <c r="C68" s="318"/>
      <c r="D68" s="318"/>
      <c r="E68" s="318"/>
      <c r="F68" s="318"/>
      <c r="G68" s="318"/>
      <c r="H68" s="318"/>
      <c r="I68" s="318"/>
      <c r="J68" s="318"/>
      <c r="K68" s="319"/>
      <c r="L68" s="172"/>
      <c r="M68" s="174"/>
      <c r="N68" s="172"/>
      <c r="O68" s="172"/>
      <c r="P68" s="173"/>
      <c r="Q68" s="172"/>
      <c r="R68" s="172"/>
      <c r="S68" s="169"/>
      <c r="T68" s="169"/>
      <c r="U68" s="169"/>
      <c r="V68" s="169"/>
      <c r="W68" s="169"/>
      <c r="X68" s="169"/>
      <c r="BC68" s="318"/>
      <c r="BD68" s="318"/>
      <c r="BE68" s="318"/>
      <c r="BF68" s="318"/>
      <c r="BG68" s="318"/>
      <c r="BH68" s="318"/>
      <c r="BI68" s="318"/>
    </row>
    <row r="69" spans="2:61" x14ac:dyDescent="0.15">
      <c r="B69" s="318"/>
      <c r="C69" s="318"/>
      <c r="D69" s="318"/>
      <c r="E69" s="318"/>
      <c r="F69" s="318"/>
      <c r="G69" s="318"/>
      <c r="H69" s="318"/>
      <c r="I69" s="318"/>
      <c r="J69" s="318"/>
      <c r="K69" s="319"/>
      <c r="L69" s="172"/>
      <c r="M69" s="172"/>
      <c r="N69" s="172"/>
      <c r="O69" s="172"/>
      <c r="P69" s="172"/>
      <c r="Q69" s="172"/>
      <c r="R69" s="172"/>
      <c r="S69" s="169"/>
      <c r="T69" s="169"/>
      <c r="U69" s="169"/>
      <c r="V69" s="169"/>
      <c r="W69" s="169"/>
      <c r="X69" s="169"/>
      <c r="BC69" s="318"/>
      <c r="BD69" s="318"/>
      <c r="BE69" s="318"/>
      <c r="BF69" s="318"/>
      <c r="BG69" s="318"/>
      <c r="BH69" s="318"/>
      <c r="BI69" s="318"/>
    </row>
    <row r="70" spans="2:61" x14ac:dyDescent="0.15">
      <c r="B70" s="318"/>
      <c r="C70" s="318"/>
      <c r="D70" s="318"/>
      <c r="E70" s="318"/>
      <c r="F70" s="318"/>
      <c r="G70" s="318"/>
      <c r="H70" s="318"/>
      <c r="I70" s="318"/>
      <c r="J70" s="318"/>
      <c r="K70" s="318"/>
      <c r="L70" s="171"/>
      <c r="M70" s="171"/>
      <c r="N70" s="171"/>
      <c r="O70" s="171"/>
      <c r="P70" s="171"/>
      <c r="Q70" s="171"/>
      <c r="R70" s="171"/>
      <c r="S70" s="169"/>
      <c r="T70" s="169"/>
      <c r="U70" s="169"/>
      <c r="V70" s="169"/>
      <c r="W70" s="169"/>
      <c r="X70" s="169"/>
      <c r="BC70" s="318"/>
      <c r="BD70" s="318"/>
      <c r="BE70" s="318"/>
      <c r="BF70" s="318"/>
      <c r="BG70" s="318"/>
      <c r="BH70" s="318"/>
      <c r="BI70" s="318"/>
    </row>
    <row r="71" spans="2:61" x14ac:dyDescent="0.15">
      <c r="B71" s="318"/>
      <c r="C71" s="318"/>
      <c r="D71" s="318"/>
      <c r="E71" s="318"/>
      <c r="F71" s="318"/>
      <c r="G71" s="318"/>
      <c r="H71" s="318"/>
      <c r="I71" s="318"/>
      <c r="J71" s="318"/>
      <c r="K71" s="318"/>
      <c r="L71" s="171"/>
      <c r="M71" s="171"/>
      <c r="N71" s="171"/>
      <c r="O71" s="171"/>
      <c r="P71" s="171"/>
      <c r="Q71" s="171"/>
      <c r="R71" s="171"/>
      <c r="S71" s="169"/>
      <c r="T71" s="169"/>
      <c r="U71" s="169"/>
      <c r="V71" s="169"/>
      <c r="W71" s="169"/>
      <c r="X71" s="169"/>
      <c r="BC71" s="318"/>
      <c r="BD71" s="318"/>
      <c r="BE71" s="318"/>
      <c r="BF71" s="318"/>
      <c r="BG71" s="318"/>
      <c r="BH71" s="318"/>
      <c r="BI71" s="318"/>
    </row>
    <row r="72" spans="2:61" x14ac:dyDescent="0.15">
      <c r="B72" s="318"/>
      <c r="C72" s="318"/>
      <c r="D72" s="318"/>
      <c r="E72" s="318"/>
      <c r="F72" s="318"/>
      <c r="G72" s="318"/>
      <c r="H72" s="318"/>
      <c r="I72" s="318"/>
      <c r="J72" s="318"/>
      <c r="K72" s="318"/>
      <c r="L72" s="171"/>
      <c r="M72" s="171"/>
      <c r="N72" s="171"/>
      <c r="O72" s="171"/>
      <c r="P72" s="171"/>
      <c r="Q72" s="171"/>
      <c r="R72" s="171"/>
      <c r="S72" s="169"/>
      <c r="T72" s="169"/>
      <c r="U72" s="169"/>
      <c r="V72" s="169"/>
      <c r="W72" s="169"/>
      <c r="X72" s="169"/>
      <c r="BC72" s="318"/>
      <c r="BD72" s="318"/>
      <c r="BE72" s="318"/>
      <c r="BF72" s="318"/>
      <c r="BG72" s="318"/>
      <c r="BH72" s="318"/>
      <c r="BI72" s="318"/>
    </row>
    <row r="73" spans="2:61" x14ac:dyDescent="0.15">
      <c r="B73" s="318"/>
      <c r="C73" s="318"/>
      <c r="D73" s="318"/>
      <c r="E73" s="318"/>
      <c r="F73" s="318"/>
      <c r="G73" s="318"/>
      <c r="H73" s="318"/>
      <c r="I73" s="318"/>
      <c r="J73" s="318"/>
      <c r="K73" s="318"/>
      <c r="L73" s="171"/>
      <c r="M73" s="171"/>
      <c r="N73" s="171"/>
      <c r="O73" s="171"/>
      <c r="P73" s="171"/>
      <c r="Q73" s="171"/>
      <c r="R73" s="171"/>
      <c r="S73" s="169"/>
      <c r="T73" s="169"/>
      <c r="U73" s="169"/>
      <c r="V73" s="169"/>
      <c r="W73" s="169"/>
      <c r="X73" s="169"/>
      <c r="BC73" s="318"/>
      <c r="BD73" s="318"/>
      <c r="BE73" s="318"/>
      <c r="BF73" s="318"/>
      <c r="BG73" s="318"/>
      <c r="BH73" s="318"/>
      <c r="BI73" s="318"/>
    </row>
    <row r="74" spans="2:61" x14ac:dyDescent="0.15">
      <c r="B74" s="318"/>
      <c r="C74" s="318"/>
      <c r="D74" s="318"/>
      <c r="E74" s="318"/>
      <c r="F74" s="318"/>
      <c r="G74" s="318"/>
      <c r="H74" s="318"/>
      <c r="I74" s="318"/>
      <c r="J74" s="318"/>
      <c r="K74" s="318"/>
      <c r="L74" s="171"/>
      <c r="M74" s="171"/>
      <c r="N74" s="171"/>
      <c r="O74" s="171"/>
      <c r="P74" s="171"/>
      <c r="Q74" s="171"/>
      <c r="R74" s="171"/>
      <c r="S74" s="169"/>
      <c r="T74" s="169"/>
      <c r="U74" s="169"/>
      <c r="V74" s="169"/>
      <c r="W74" s="169"/>
      <c r="X74" s="169"/>
      <c r="BC74" s="318"/>
      <c r="BD74" s="318"/>
      <c r="BE74" s="318"/>
      <c r="BF74" s="318"/>
      <c r="BG74" s="318"/>
      <c r="BH74" s="318"/>
      <c r="BI74" s="318"/>
    </row>
    <row r="75" spans="2:61" x14ac:dyDescent="0.15">
      <c r="B75" s="318"/>
      <c r="C75" s="318"/>
      <c r="D75" s="318"/>
      <c r="E75" s="318"/>
      <c r="F75" s="318"/>
      <c r="G75" s="318"/>
      <c r="H75" s="318"/>
      <c r="I75" s="318"/>
      <c r="J75" s="318"/>
      <c r="K75" s="318"/>
      <c r="L75" s="171"/>
      <c r="M75" s="171"/>
      <c r="N75" s="171"/>
      <c r="O75" s="171"/>
      <c r="P75" s="171"/>
      <c r="Q75" s="171"/>
      <c r="R75" s="171"/>
      <c r="S75" s="169"/>
      <c r="T75" s="169"/>
      <c r="U75" s="169"/>
      <c r="V75" s="169"/>
      <c r="W75" s="169"/>
      <c r="X75" s="169"/>
      <c r="BC75" s="318"/>
      <c r="BD75" s="318"/>
      <c r="BE75" s="318"/>
      <c r="BF75" s="318"/>
      <c r="BG75" s="318"/>
      <c r="BH75" s="318"/>
      <c r="BI75" s="318"/>
    </row>
    <row r="76" spans="2:61" x14ac:dyDescent="0.15">
      <c r="B76" s="318"/>
      <c r="C76" s="318"/>
      <c r="D76" s="318"/>
      <c r="E76" s="318"/>
      <c r="F76" s="318"/>
      <c r="G76" s="318"/>
      <c r="H76" s="318"/>
      <c r="I76" s="318"/>
      <c r="J76" s="318"/>
      <c r="K76" s="318"/>
      <c r="L76" s="171"/>
      <c r="M76" s="171"/>
      <c r="N76" s="171"/>
      <c r="O76" s="171"/>
      <c r="P76" s="171"/>
      <c r="Q76" s="171"/>
      <c r="R76" s="171"/>
      <c r="S76" s="169"/>
      <c r="T76" s="169"/>
      <c r="U76" s="169"/>
      <c r="V76" s="169"/>
      <c r="W76" s="169"/>
      <c r="X76" s="169"/>
      <c r="BC76" s="318"/>
      <c r="BD76" s="318"/>
      <c r="BE76" s="318"/>
      <c r="BF76" s="318"/>
      <c r="BG76" s="318"/>
      <c r="BH76" s="318"/>
      <c r="BI76" s="318"/>
    </row>
    <row r="77" spans="2:61" x14ac:dyDescent="0.15">
      <c r="B77" s="318"/>
      <c r="C77" s="318"/>
      <c r="D77" s="318"/>
      <c r="E77" s="318"/>
      <c r="F77" s="318"/>
      <c r="G77" s="318"/>
      <c r="H77" s="318"/>
      <c r="I77" s="318"/>
      <c r="J77" s="318"/>
      <c r="K77" s="318"/>
      <c r="L77" s="171"/>
      <c r="M77" s="171"/>
      <c r="N77" s="171"/>
      <c r="O77" s="171"/>
      <c r="P77" s="171"/>
      <c r="Q77" s="171"/>
      <c r="R77" s="171"/>
      <c r="S77" s="169"/>
      <c r="T77" s="169"/>
      <c r="U77" s="169"/>
      <c r="V77" s="169"/>
      <c r="W77" s="169"/>
      <c r="X77" s="169"/>
      <c r="BC77" s="318"/>
      <c r="BD77" s="318"/>
      <c r="BE77" s="318"/>
      <c r="BF77" s="318"/>
      <c r="BG77" s="318"/>
      <c r="BH77" s="318"/>
      <c r="BI77" s="318"/>
    </row>
    <row r="78" spans="2:61" x14ac:dyDescent="0.15">
      <c r="B78" s="318"/>
      <c r="C78" s="318"/>
      <c r="D78" s="318"/>
      <c r="E78" s="318"/>
      <c r="F78" s="318"/>
      <c r="G78" s="318"/>
      <c r="H78" s="318"/>
      <c r="I78" s="318"/>
      <c r="J78" s="318"/>
      <c r="K78" s="318"/>
      <c r="L78" s="171"/>
      <c r="M78" s="171"/>
      <c r="N78" s="171"/>
      <c r="O78" s="171"/>
      <c r="P78" s="171"/>
      <c r="Q78" s="171"/>
      <c r="R78" s="171"/>
      <c r="S78" s="169"/>
      <c r="T78" s="169"/>
      <c r="U78" s="169"/>
      <c r="V78" s="169"/>
      <c r="W78" s="169"/>
      <c r="X78" s="169"/>
      <c r="BC78" s="318"/>
      <c r="BD78" s="318"/>
      <c r="BE78" s="318"/>
      <c r="BF78" s="318"/>
      <c r="BG78" s="318"/>
      <c r="BH78" s="318"/>
      <c r="BI78" s="318"/>
    </row>
    <row r="79" spans="2:61" x14ac:dyDescent="0.15">
      <c r="B79" s="318"/>
      <c r="C79" s="318"/>
      <c r="D79" s="318"/>
      <c r="E79" s="318"/>
      <c r="F79" s="318"/>
      <c r="G79" s="318"/>
      <c r="H79" s="318"/>
      <c r="I79" s="318"/>
      <c r="J79" s="318"/>
      <c r="K79" s="318"/>
      <c r="L79" s="171"/>
      <c r="M79" s="171"/>
      <c r="N79" s="171"/>
      <c r="O79" s="171"/>
      <c r="P79" s="171"/>
      <c r="Q79" s="171"/>
      <c r="R79" s="171"/>
      <c r="S79" s="169"/>
      <c r="T79" s="169"/>
      <c r="U79" s="169"/>
      <c r="V79" s="169"/>
      <c r="W79" s="169"/>
      <c r="X79" s="169"/>
      <c r="BC79" s="318"/>
      <c r="BD79" s="318"/>
      <c r="BE79" s="318"/>
      <c r="BF79" s="318"/>
      <c r="BG79" s="318"/>
      <c r="BH79" s="318"/>
      <c r="BI79" s="318"/>
    </row>
    <row r="80" spans="2:61" x14ac:dyDescent="0.15">
      <c r="B80" s="318"/>
      <c r="C80" s="318"/>
      <c r="D80" s="318"/>
      <c r="E80" s="318"/>
      <c r="F80" s="318"/>
      <c r="G80" s="318"/>
      <c r="H80" s="318"/>
      <c r="I80" s="318"/>
      <c r="J80" s="318"/>
      <c r="K80" s="318"/>
      <c r="L80" s="171"/>
      <c r="M80" s="171"/>
      <c r="N80" s="171"/>
      <c r="O80" s="171"/>
      <c r="P80" s="171"/>
      <c r="Q80" s="171"/>
      <c r="R80" s="171"/>
      <c r="S80" s="169"/>
      <c r="T80" s="169"/>
      <c r="U80" s="169"/>
      <c r="V80" s="169"/>
      <c r="W80" s="169"/>
      <c r="X80" s="169"/>
      <c r="BC80" s="318"/>
      <c r="BD80" s="318"/>
      <c r="BE80" s="318"/>
      <c r="BF80" s="318"/>
      <c r="BG80" s="318"/>
      <c r="BH80" s="318"/>
      <c r="BI80" s="318"/>
    </row>
    <row r="81" spans="2:61" x14ac:dyDescent="0.15">
      <c r="B81" s="318"/>
      <c r="C81" s="318"/>
      <c r="D81" s="318"/>
      <c r="E81" s="318"/>
      <c r="F81" s="318"/>
      <c r="G81" s="318"/>
      <c r="H81" s="318"/>
      <c r="I81" s="318"/>
      <c r="J81" s="318"/>
      <c r="K81" s="318"/>
      <c r="L81" s="171"/>
      <c r="M81" s="171"/>
      <c r="N81" s="171"/>
      <c r="O81" s="171"/>
      <c r="P81" s="171"/>
      <c r="Q81" s="171"/>
      <c r="R81" s="171"/>
      <c r="S81" s="169"/>
      <c r="T81" s="169"/>
      <c r="U81" s="169"/>
      <c r="V81" s="169"/>
      <c r="W81" s="169"/>
      <c r="X81" s="169"/>
      <c r="BC81" s="318"/>
      <c r="BD81" s="318"/>
      <c r="BE81" s="318"/>
      <c r="BF81" s="318"/>
      <c r="BG81" s="318"/>
      <c r="BH81" s="318"/>
      <c r="BI81" s="318"/>
    </row>
    <row r="82" spans="2:61" x14ac:dyDescent="0.15">
      <c r="B82" s="318"/>
      <c r="C82" s="318"/>
      <c r="D82" s="318"/>
      <c r="E82" s="318"/>
      <c r="F82" s="318"/>
      <c r="G82" s="318"/>
      <c r="H82" s="318"/>
      <c r="I82" s="318"/>
      <c r="J82" s="318"/>
      <c r="K82" s="318"/>
      <c r="L82" s="171"/>
      <c r="M82" s="171"/>
      <c r="N82" s="171"/>
      <c r="O82" s="171"/>
      <c r="P82" s="171"/>
      <c r="Q82" s="171"/>
      <c r="R82" s="171"/>
      <c r="S82" s="169"/>
      <c r="T82" s="169"/>
      <c r="U82" s="169"/>
      <c r="V82" s="169"/>
      <c r="W82" s="169"/>
      <c r="X82" s="169"/>
      <c r="BC82" s="318"/>
      <c r="BD82" s="318"/>
      <c r="BE82" s="318"/>
      <c r="BF82" s="318"/>
      <c r="BG82" s="318"/>
      <c r="BH82" s="318"/>
      <c r="BI82" s="318"/>
    </row>
    <row r="83" spans="2:61" x14ac:dyDescent="0.15">
      <c r="B83" s="318"/>
      <c r="C83" s="318"/>
      <c r="D83" s="318"/>
      <c r="E83" s="318"/>
      <c r="F83" s="318"/>
      <c r="G83" s="318"/>
      <c r="H83" s="318"/>
      <c r="I83" s="318"/>
      <c r="J83" s="318"/>
      <c r="K83" s="318"/>
      <c r="L83" s="171"/>
      <c r="M83" s="171"/>
      <c r="N83" s="171"/>
      <c r="O83" s="171"/>
      <c r="P83" s="171"/>
      <c r="Q83" s="171"/>
      <c r="R83" s="171"/>
      <c r="S83" s="169"/>
      <c r="T83" s="169"/>
      <c r="U83" s="169"/>
      <c r="V83" s="169"/>
      <c r="W83" s="169"/>
      <c r="X83" s="169"/>
      <c r="BC83" s="318"/>
      <c r="BD83" s="318"/>
      <c r="BE83" s="318"/>
      <c r="BF83" s="318"/>
      <c r="BG83" s="318"/>
      <c r="BH83" s="318"/>
      <c r="BI83" s="318"/>
    </row>
    <row r="84" spans="2:61" x14ac:dyDescent="0.15">
      <c r="B84" s="318"/>
      <c r="C84" s="318"/>
      <c r="D84" s="318"/>
      <c r="E84" s="318"/>
      <c r="F84" s="318"/>
      <c r="G84" s="318"/>
      <c r="H84" s="318"/>
      <c r="I84" s="318"/>
      <c r="J84" s="318"/>
      <c r="K84" s="318"/>
      <c r="L84" s="171"/>
      <c r="M84" s="171"/>
      <c r="N84" s="171"/>
      <c r="O84" s="171"/>
      <c r="P84" s="171"/>
      <c r="Q84" s="171"/>
      <c r="R84" s="171"/>
      <c r="S84" s="169"/>
      <c r="T84" s="169"/>
      <c r="U84" s="169"/>
      <c r="V84" s="169"/>
      <c r="W84" s="169"/>
      <c r="X84" s="169"/>
      <c r="BC84" s="318"/>
      <c r="BD84" s="318"/>
      <c r="BE84" s="318"/>
      <c r="BF84" s="318"/>
      <c r="BG84" s="318"/>
      <c r="BH84" s="318"/>
      <c r="BI84" s="318"/>
    </row>
    <row r="85" spans="2:61" x14ac:dyDescent="0.15">
      <c r="B85" s="318"/>
      <c r="C85" s="318"/>
      <c r="D85" s="318"/>
      <c r="E85" s="318"/>
      <c r="F85" s="318"/>
      <c r="G85" s="318"/>
      <c r="H85" s="318"/>
      <c r="I85" s="318"/>
      <c r="J85" s="318"/>
      <c r="K85" s="318"/>
      <c r="L85" s="171"/>
      <c r="M85" s="171"/>
      <c r="N85" s="171"/>
      <c r="O85" s="171"/>
      <c r="P85" s="171"/>
      <c r="Q85" s="171"/>
      <c r="R85" s="171"/>
      <c r="S85" s="169"/>
      <c r="T85" s="169"/>
      <c r="U85" s="169"/>
      <c r="V85" s="169"/>
      <c r="W85" s="169"/>
      <c r="X85" s="169"/>
      <c r="BC85" s="318"/>
      <c r="BD85" s="318"/>
      <c r="BE85" s="318"/>
      <c r="BF85" s="318"/>
      <c r="BG85" s="318"/>
      <c r="BH85" s="318"/>
      <c r="BI85" s="318"/>
    </row>
    <row r="86" spans="2:61" x14ac:dyDescent="0.15">
      <c r="B86" s="318"/>
      <c r="C86" s="318"/>
      <c r="D86" s="318"/>
      <c r="E86" s="318"/>
      <c r="F86" s="318"/>
      <c r="G86" s="318"/>
      <c r="H86" s="318"/>
      <c r="I86" s="318"/>
      <c r="J86" s="318"/>
      <c r="K86" s="318"/>
      <c r="L86" s="171"/>
      <c r="M86" s="169"/>
      <c r="N86" s="169"/>
      <c r="O86" s="169"/>
      <c r="P86" s="169"/>
      <c r="Q86" s="169"/>
      <c r="R86" s="169"/>
      <c r="S86" s="169"/>
      <c r="T86" s="169"/>
      <c r="U86" s="169"/>
      <c r="V86" s="169"/>
      <c r="W86" s="169"/>
      <c r="X86" s="169"/>
      <c r="BC86" s="318"/>
      <c r="BD86" s="318"/>
      <c r="BE86" s="318"/>
      <c r="BF86" s="318"/>
      <c r="BG86" s="318"/>
      <c r="BH86" s="318"/>
      <c r="BI86" s="318"/>
    </row>
    <row r="87" spans="2:61" x14ac:dyDescent="0.15">
      <c r="B87" s="318"/>
      <c r="C87" s="318"/>
      <c r="D87" s="318"/>
      <c r="E87" s="318"/>
      <c r="F87" s="318"/>
      <c r="G87" s="318"/>
      <c r="H87" s="318"/>
      <c r="I87" s="318"/>
      <c r="J87" s="318"/>
      <c r="K87" s="318"/>
      <c r="L87" s="171"/>
      <c r="M87" s="169"/>
      <c r="N87" s="169"/>
      <c r="O87" s="169"/>
      <c r="P87" s="169"/>
      <c r="Q87" s="169"/>
      <c r="R87" s="169"/>
      <c r="S87" s="169"/>
      <c r="T87" s="169"/>
      <c r="U87" s="169"/>
      <c r="V87" s="169"/>
      <c r="W87" s="169"/>
      <c r="X87" s="169"/>
      <c r="BC87" s="318"/>
      <c r="BD87" s="318"/>
      <c r="BE87" s="318"/>
      <c r="BF87" s="318"/>
      <c r="BG87" s="318"/>
      <c r="BH87" s="318"/>
      <c r="BI87" s="318"/>
    </row>
    <row r="88" spans="2:61" x14ac:dyDescent="0.15">
      <c r="B88" s="318"/>
      <c r="C88" s="318"/>
      <c r="D88" s="318"/>
      <c r="E88" s="318"/>
      <c r="F88" s="318"/>
      <c r="G88" s="318"/>
      <c r="H88" s="318"/>
      <c r="I88" s="318"/>
      <c r="J88" s="318"/>
      <c r="K88" s="318"/>
      <c r="L88" s="171"/>
      <c r="M88" s="169"/>
      <c r="N88" s="169"/>
      <c r="O88" s="169"/>
      <c r="P88" s="169"/>
      <c r="Q88" s="169"/>
      <c r="R88" s="169"/>
      <c r="S88" s="169"/>
      <c r="T88" s="169"/>
      <c r="U88" s="169"/>
      <c r="V88" s="169"/>
      <c r="W88" s="169"/>
      <c r="X88" s="169"/>
      <c r="BC88" s="318"/>
      <c r="BD88" s="318"/>
      <c r="BE88" s="318"/>
      <c r="BF88" s="318"/>
      <c r="BG88" s="318"/>
      <c r="BH88" s="318"/>
      <c r="BI88" s="318"/>
    </row>
    <row r="89" spans="2:61" x14ac:dyDescent="0.15">
      <c r="B89" s="318"/>
      <c r="C89" s="318"/>
      <c r="D89" s="318"/>
      <c r="E89" s="318"/>
      <c r="F89" s="318"/>
      <c r="G89" s="318"/>
      <c r="H89" s="318"/>
      <c r="I89" s="318"/>
      <c r="J89" s="318"/>
      <c r="K89" s="318"/>
      <c r="L89" s="171"/>
      <c r="M89" s="169"/>
      <c r="N89" s="169"/>
      <c r="O89" s="169"/>
      <c r="P89" s="169"/>
      <c r="Q89" s="169"/>
      <c r="R89" s="169"/>
      <c r="S89" s="169"/>
      <c r="T89" s="169"/>
      <c r="U89" s="169"/>
      <c r="V89" s="169"/>
      <c r="W89" s="169"/>
      <c r="X89" s="169"/>
      <c r="BC89" s="318"/>
      <c r="BD89" s="318"/>
      <c r="BE89" s="318"/>
      <c r="BF89" s="318"/>
      <c r="BG89" s="318"/>
      <c r="BH89" s="318"/>
      <c r="BI89" s="318"/>
    </row>
    <row r="90" spans="2:61" x14ac:dyDescent="0.15">
      <c r="B90" s="318"/>
      <c r="C90" s="318"/>
      <c r="D90" s="318"/>
      <c r="E90" s="318"/>
      <c r="F90" s="318"/>
      <c r="G90" s="318"/>
      <c r="H90" s="318"/>
      <c r="I90" s="318"/>
      <c r="J90" s="318"/>
      <c r="K90" s="318"/>
      <c r="L90" s="171"/>
      <c r="M90" s="169"/>
      <c r="N90" s="169"/>
      <c r="O90" s="169"/>
      <c r="P90" s="169"/>
      <c r="Q90" s="169"/>
      <c r="R90" s="169"/>
      <c r="S90" s="169"/>
      <c r="T90" s="169"/>
      <c r="U90" s="169"/>
      <c r="V90" s="169"/>
      <c r="W90" s="169"/>
      <c r="X90" s="169"/>
      <c r="BC90" s="318"/>
      <c r="BD90" s="318"/>
      <c r="BE90" s="318"/>
      <c r="BF90" s="318"/>
      <c r="BG90" s="318"/>
      <c r="BH90" s="318"/>
      <c r="BI90" s="318"/>
    </row>
    <row r="91" spans="2:61" x14ac:dyDescent="0.15">
      <c r="B91" s="318"/>
      <c r="C91" s="318"/>
      <c r="D91" s="318"/>
      <c r="E91" s="318"/>
      <c r="F91" s="318"/>
      <c r="G91" s="318"/>
      <c r="H91" s="318"/>
      <c r="I91" s="318"/>
      <c r="J91" s="318"/>
      <c r="K91" s="318"/>
      <c r="L91" s="171"/>
      <c r="M91" s="169"/>
      <c r="N91" s="169"/>
      <c r="O91" s="169"/>
      <c r="P91" s="169"/>
      <c r="Q91" s="169"/>
      <c r="R91" s="169"/>
      <c r="S91" s="169"/>
      <c r="T91" s="169"/>
      <c r="U91" s="169"/>
      <c r="V91" s="169"/>
      <c r="W91" s="169"/>
      <c r="X91" s="169"/>
      <c r="BC91" s="318"/>
      <c r="BD91" s="318"/>
      <c r="BE91" s="318"/>
      <c r="BF91" s="318"/>
      <c r="BG91" s="318"/>
      <c r="BH91" s="318"/>
      <c r="BI91" s="318"/>
    </row>
    <row r="92" spans="2:61" x14ac:dyDescent="0.15">
      <c r="B92" s="318"/>
      <c r="C92" s="318"/>
      <c r="D92" s="318"/>
      <c r="E92" s="318"/>
      <c r="F92" s="318"/>
      <c r="G92" s="318"/>
      <c r="H92" s="318"/>
      <c r="I92" s="318"/>
      <c r="J92" s="318"/>
      <c r="K92" s="318"/>
      <c r="L92" s="171"/>
      <c r="M92" s="169"/>
      <c r="N92" s="169"/>
      <c r="O92" s="169"/>
      <c r="P92" s="169"/>
      <c r="Q92" s="169"/>
      <c r="R92" s="169"/>
      <c r="S92" s="169"/>
      <c r="T92" s="169"/>
      <c r="U92" s="169"/>
      <c r="V92" s="169"/>
      <c r="W92" s="169"/>
      <c r="X92" s="169"/>
      <c r="BC92" s="318"/>
      <c r="BD92" s="318"/>
      <c r="BE92" s="318"/>
      <c r="BF92" s="318"/>
      <c r="BG92" s="318"/>
      <c r="BH92" s="318"/>
      <c r="BI92" s="318"/>
    </row>
    <row r="93" spans="2:61" x14ac:dyDescent="0.15">
      <c r="B93" s="318"/>
      <c r="C93" s="318"/>
      <c r="D93" s="318"/>
      <c r="E93" s="318"/>
      <c r="F93" s="318"/>
      <c r="G93" s="318"/>
      <c r="H93" s="318"/>
      <c r="I93" s="318"/>
      <c r="J93" s="318"/>
      <c r="K93" s="318"/>
      <c r="L93" s="171"/>
      <c r="M93" s="169"/>
      <c r="N93" s="169"/>
      <c r="O93" s="169"/>
      <c r="P93" s="169"/>
      <c r="Q93" s="169"/>
      <c r="R93" s="169"/>
      <c r="S93" s="169"/>
      <c r="T93" s="169"/>
      <c r="U93" s="169"/>
      <c r="V93" s="169"/>
      <c r="W93" s="169"/>
      <c r="X93" s="169"/>
      <c r="BC93" s="318"/>
      <c r="BD93" s="318"/>
      <c r="BE93" s="318"/>
      <c r="BF93" s="318"/>
      <c r="BG93" s="318"/>
      <c r="BH93" s="318"/>
      <c r="BI93" s="318"/>
    </row>
    <row r="94" spans="2:61" x14ac:dyDescent="0.15">
      <c r="B94" s="318"/>
      <c r="C94" s="318"/>
      <c r="D94" s="318"/>
      <c r="E94" s="318"/>
      <c r="F94" s="318"/>
      <c r="G94" s="318"/>
      <c r="H94" s="318"/>
      <c r="I94" s="318"/>
      <c r="J94" s="318"/>
      <c r="K94" s="318"/>
      <c r="L94" s="171"/>
      <c r="M94" s="169"/>
      <c r="N94" s="169"/>
      <c r="O94" s="169"/>
      <c r="P94" s="169"/>
      <c r="Q94" s="169"/>
      <c r="R94" s="169"/>
      <c r="S94" s="169"/>
      <c r="T94" s="169"/>
      <c r="U94" s="169"/>
      <c r="V94" s="169"/>
      <c r="W94" s="169"/>
      <c r="X94" s="169"/>
      <c r="BC94" s="318"/>
      <c r="BD94" s="318"/>
      <c r="BE94" s="318"/>
      <c r="BF94" s="318"/>
      <c r="BG94" s="318"/>
      <c r="BH94" s="318"/>
      <c r="BI94" s="318"/>
    </row>
    <row r="95" spans="2:61" x14ac:dyDescent="0.15">
      <c r="B95" s="318"/>
      <c r="C95" s="318"/>
      <c r="D95" s="318"/>
      <c r="E95" s="318"/>
      <c r="F95" s="318"/>
      <c r="G95" s="318"/>
      <c r="H95" s="318"/>
      <c r="I95" s="318"/>
      <c r="J95" s="318"/>
      <c r="K95" s="318"/>
      <c r="L95" s="171"/>
      <c r="M95" s="169"/>
      <c r="N95" s="169"/>
      <c r="O95" s="169"/>
      <c r="P95" s="169"/>
      <c r="Q95" s="169"/>
      <c r="R95" s="169"/>
      <c r="S95" s="169"/>
      <c r="T95" s="169"/>
      <c r="U95" s="169"/>
      <c r="V95" s="169"/>
      <c r="W95" s="169"/>
      <c r="X95" s="169"/>
      <c r="BC95" s="318"/>
      <c r="BD95" s="318"/>
      <c r="BE95" s="318"/>
      <c r="BF95" s="318"/>
      <c r="BG95" s="318"/>
      <c r="BH95" s="318"/>
      <c r="BI95" s="318"/>
    </row>
    <row r="96" spans="2:61" x14ac:dyDescent="0.15">
      <c r="B96" s="318"/>
      <c r="C96" s="318"/>
      <c r="D96" s="318"/>
      <c r="E96" s="318"/>
      <c r="F96" s="318"/>
      <c r="G96" s="318"/>
      <c r="H96" s="318"/>
      <c r="I96" s="318"/>
      <c r="J96" s="318"/>
      <c r="K96" s="318"/>
      <c r="L96" s="171"/>
      <c r="M96" s="169"/>
      <c r="N96" s="169"/>
      <c r="O96" s="169"/>
      <c r="P96" s="169"/>
      <c r="Q96" s="169"/>
      <c r="R96" s="169"/>
      <c r="S96" s="169"/>
      <c r="T96" s="169"/>
      <c r="U96" s="169"/>
      <c r="V96" s="169"/>
      <c r="W96" s="169"/>
      <c r="X96" s="169"/>
      <c r="BC96" s="318"/>
      <c r="BD96" s="318"/>
      <c r="BE96" s="318"/>
      <c r="BF96" s="318"/>
      <c r="BG96" s="318"/>
      <c r="BH96" s="318"/>
      <c r="BI96" s="318"/>
    </row>
    <row r="97" spans="2:61" x14ac:dyDescent="0.15">
      <c r="B97" s="318"/>
      <c r="C97" s="318"/>
      <c r="D97" s="318"/>
      <c r="E97" s="318"/>
      <c r="F97" s="318"/>
      <c r="G97" s="318"/>
      <c r="H97" s="318"/>
      <c r="I97" s="318"/>
      <c r="J97" s="318"/>
      <c r="K97" s="318"/>
      <c r="L97" s="169"/>
      <c r="M97" s="169"/>
      <c r="N97" s="169"/>
      <c r="O97" s="169"/>
      <c r="P97" s="169"/>
      <c r="Q97" s="169"/>
      <c r="R97" s="169"/>
      <c r="S97" s="169"/>
      <c r="T97" s="169"/>
      <c r="U97" s="169"/>
      <c r="V97" s="169"/>
      <c r="W97" s="169"/>
      <c r="X97" s="169"/>
      <c r="BC97" s="318"/>
      <c r="BD97" s="318"/>
      <c r="BE97" s="318"/>
      <c r="BF97" s="318"/>
      <c r="BG97" s="318"/>
      <c r="BH97" s="318"/>
      <c r="BI97" s="318"/>
    </row>
    <row r="98" spans="2:61" x14ac:dyDescent="0.15">
      <c r="B98" s="318"/>
      <c r="C98" s="318"/>
      <c r="D98" s="318"/>
      <c r="E98" s="318"/>
      <c r="F98" s="318"/>
      <c r="G98" s="318"/>
      <c r="H98" s="318"/>
      <c r="I98" s="318"/>
      <c r="J98" s="318"/>
      <c r="K98" s="318"/>
      <c r="L98" s="169"/>
      <c r="M98" s="169"/>
      <c r="N98" s="169"/>
      <c r="O98" s="169"/>
      <c r="P98" s="169"/>
      <c r="Q98" s="169"/>
      <c r="R98" s="169"/>
      <c r="S98" s="169"/>
      <c r="T98" s="169"/>
      <c r="U98" s="169"/>
      <c r="V98" s="169"/>
      <c r="W98" s="169"/>
      <c r="X98" s="169"/>
      <c r="BC98" s="318"/>
      <c r="BD98" s="318"/>
      <c r="BE98" s="318"/>
      <c r="BF98" s="318"/>
      <c r="BG98" s="318"/>
      <c r="BH98" s="318"/>
      <c r="BI98" s="318"/>
    </row>
    <row r="99" spans="2:61" x14ac:dyDescent="0.15">
      <c r="B99" s="318"/>
      <c r="C99" s="318"/>
      <c r="D99" s="318"/>
      <c r="E99" s="318"/>
      <c r="F99" s="318"/>
      <c r="G99" s="318"/>
      <c r="H99" s="318"/>
      <c r="I99" s="318"/>
      <c r="J99" s="318"/>
      <c r="K99" s="318"/>
      <c r="L99" s="169"/>
      <c r="M99" s="169"/>
      <c r="N99" s="169"/>
      <c r="O99" s="169"/>
      <c r="P99" s="169"/>
      <c r="Q99" s="169"/>
      <c r="R99" s="169"/>
      <c r="S99" s="169"/>
      <c r="T99" s="169"/>
      <c r="U99" s="169"/>
      <c r="V99" s="169"/>
      <c r="W99" s="169"/>
      <c r="X99" s="169"/>
      <c r="BC99" s="318"/>
      <c r="BD99" s="318"/>
      <c r="BE99" s="318"/>
      <c r="BF99" s="318"/>
      <c r="BG99" s="318"/>
      <c r="BH99" s="318"/>
      <c r="BI99" s="318"/>
    </row>
    <row r="100" spans="2:61" x14ac:dyDescent="0.15">
      <c r="B100" s="318"/>
      <c r="C100" s="318"/>
      <c r="D100" s="318"/>
      <c r="E100" s="318"/>
      <c r="F100" s="318"/>
      <c r="G100" s="318"/>
      <c r="H100" s="318"/>
      <c r="I100" s="318"/>
      <c r="J100" s="318"/>
      <c r="K100" s="318"/>
      <c r="L100" s="169"/>
      <c r="M100" s="169"/>
      <c r="N100" s="169"/>
      <c r="O100" s="169"/>
      <c r="P100" s="169"/>
      <c r="Q100" s="169"/>
      <c r="R100" s="169"/>
      <c r="S100" s="169"/>
      <c r="T100" s="169"/>
      <c r="U100" s="169"/>
      <c r="V100" s="169"/>
      <c r="W100" s="169"/>
      <c r="X100" s="169"/>
      <c r="BC100" s="318"/>
      <c r="BD100" s="318"/>
      <c r="BE100" s="318"/>
      <c r="BF100" s="318"/>
      <c r="BG100" s="318"/>
      <c r="BH100" s="318"/>
      <c r="BI100" s="318"/>
    </row>
    <row r="101" spans="2:61" x14ac:dyDescent="0.15">
      <c r="B101" s="318"/>
      <c r="C101" s="318"/>
      <c r="D101" s="318"/>
      <c r="E101" s="318"/>
      <c r="F101" s="318"/>
      <c r="G101" s="318"/>
      <c r="H101" s="318"/>
      <c r="I101" s="318"/>
      <c r="J101" s="318"/>
      <c r="K101" s="318"/>
      <c r="L101" s="169"/>
      <c r="M101" s="169"/>
      <c r="N101" s="169"/>
      <c r="O101" s="169"/>
      <c r="P101" s="169"/>
      <c r="Q101" s="169"/>
      <c r="R101" s="169"/>
      <c r="S101" s="169"/>
      <c r="T101" s="169"/>
      <c r="U101" s="169"/>
      <c r="V101" s="169"/>
      <c r="W101" s="169"/>
      <c r="X101" s="169"/>
      <c r="BC101" s="318"/>
      <c r="BD101" s="318"/>
      <c r="BE101" s="318"/>
      <c r="BF101" s="318"/>
      <c r="BG101" s="318"/>
      <c r="BH101" s="318"/>
      <c r="BI101" s="318"/>
    </row>
    <row r="102" spans="2:61" x14ac:dyDescent="0.15">
      <c r="B102" s="318"/>
      <c r="C102" s="318"/>
      <c r="D102" s="318"/>
      <c r="E102" s="318"/>
      <c r="F102" s="318"/>
      <c r="G102" s="318"/>
      <c r="H102" s="318"/>
      <c r="I102" s="318"/>
      <c r="J102" s="318"/>
      <c r="K102" s="318"/>
      <c r="L102" s="169"/>
      <c r="M102" s="169"/>
      <c r="N102" s="169"/>
      <c r="O102" s="169"/>
      <c r="P102" s="169"/>
      <c r="Q102" s="169"/>
      <c r="R102" s="169"/>
      <c r="S102" s="169"/>
      <c r="T102" s="169"/>
      <c r="U102" s="169"/>
      <c r="V102" s="169"/>
      <c r="W102" s="169"/>
      <c r="X102" s="169"/>
      <c r="BC102" s="318"/>
      <c r="BD102" s="318"/>
      <c r="BE102" s="318"/>
      <c r="BF102" s="318"/>
      <c r="BG102" s="318"/>
      <c r="BH102" s="318"/>
      <c r="BI102" s="318"/>
    </row>
    <row r="103" spans="2:61" x14ac:dyDescent="0.15">
      <c r="B103" s="318"/>
      <c r="C103" s="318"/>
      <c r="D103" s="318"/>
      <c r="E103" s="318"/>
      <c r="F103" s="318"/>
      <c r="G103" s="318"/>
      <c r="H103" s="318"/>
      <c r="I103" s="318"/>
      <c r="J103" s="318"/>
      <c r="K103" s="318"/>
      <c r="L103" s="169"/>
      <c r="M103" s="169"/>
      <c r="N103" s="169"/>
      <c r="O103" s="169"/>
      <c r="P103" s="169"/>
      <c r="Q103" s="169"/>
      <c r="R103" s="169"/>
      <c r="S103" s="169"/>
      <c r="T103" s="169"/>
      <c r="U103" s="169"/>
      <c r="V103" s="169"/>
      <c r="W103" s="169"/>
      <c r="X103" s="169"/>
      <c r="BC103" s="318"/>
      <c r="BD103" s="318"/>
      <c r="BE103" s="318"/>
      <c r="BF103" s="318"/>
      <c r="BG103" s="318"/>
      <c r="BH103" s="318"/>
      <c r="BI103" s="318"/>
    </row>
    <row r="104" spans="2:61" x14ac:dyDescent="0.15">
      <c r="B104" s="318"/>
      <c r="C104" s="318"/>
      <c r="D104" s="318"/>
      <c r="E104" s="318"/>
      <c r="F104" s="318"/>
      <c r="G104" s="318"/>
      <c r="H104" s="318"/>
      <c r="I104" s="318"/>
      <c r="J104" s="318"/>
      <c r="K104" s="318"/>
      <c r="L104" s="169"/>
      <c r="M104" s="169"/>
      <c r="N104" s="169"/>
      <c r="O104" s="169"/>
      <c r="P104" s="169"/>
      <c r="Q104" s="169"/>
      <c r="R104" s="169"/>
      <c r="S104" s="169"/>
      <c r="T104" s="169"/>
      <c r="U104" s="169"/>
      <c r="V104" s="169"/>
      <c r="W104" s="169"/>
      <c r="X104" s="169"/>
      <c r="BC104" s="318"/>
      <c r="BD104" s="318"/>
      <c r="BE104" s="318"/>
      <c r="BF104" s="318"/>
      <c r="BG104" s="318"/>
      <c r="BH104" s="318"/>
      <c r="BI104" s="318"/>
    </row>
    <row r="105" spans="2:61" x14ac:dyDescent="0.15">
      <c r="B105" s="318"/>
      <c r="C105" s="318"/>
      <c r="D105" s="318"/>
      <c r="E105" s="318"/>
      <c r="F105" s="318"/>
      <c r="G105" s="318"/>
      <c r="H105" s="318"/>
      <c r="I105" s="318"/>
      <c r="J105" s="318"/>
      <c r="K105" s="318"/>
      <c r="L105" s="169"/>
      <c r="M105" s="169"/>
      <c r="N105" s="169"/>
      <c r="O105" s="169"/>
      <c r="P105" s="169"/>
      <c r="Q105" s="169"/>
      <c r="R105" s="169"/>
      <c r="S105" s="169"/>
      <c r="T105" s="169"/>
      <c r="U105" s="169"/>
      <c r="V105" s="169"/>
      <c r="W105" s="169"/>
      <c r="X105" s="169"/>
      <c r="BC105" s="318"/>
      <c r="BD105" s="318"/>
      <c r="BE105" s="318"/>
      <c r="BF105" s="318"/>
      <c r="BG105" s="318"/>
      <c r="BH105" s="318"/>
      <c r="BI105" s="318"/>
    </row>
    <row r="106" spans="2:61" x14ac:dyDescent="0.15">
      <c r="B106" s="318"/>
      <c r="C106" s="318"/>
      <c r="D106" s="318"/>
      <c r="E106" s="318"/>
      <c r="F106" s="318"/>
      <c r="G106" s="318"/>
      <c r="H106" s="318"/>
      <c r="I106" s="318"/>
      <c r="J106" s="318"/>
      <c r="K106" s="318"/>
      <c r="L106" s="169"/>
      <c r="M106" s="169"/>
      <c r="N106" s="169"/>
      <c r="O106" s="169"/>
      <c r="P106" s="169"/>
      <c r="Q106" s="169"/>
      <c r="R106" s="169"/>
      <c r="S106" s="169"/>
      <c r="T106" s="169"/>
      <c r="U106" s="169"/>
      <c r="V106" s="169"/>
      <c r="W106" s="169"/>
      <c r="X106" s="169"/>
      <c r="BC106" s="318"/>
      <c r="BD106" s="318"/>
      <c r="BE106" s="318"/>
      <c r="BF106" s="318"/>
      <c r="BG106" s="318"/>
      <c r="BH106" s="318"/>
      <c r="BI106" s="318"/>
    </row>
    <row r="107" spans="2:61" x14ac:dyDescent="0.15">
      <c r="B107" s="318"/>
      <c r="C107" s="318"/>
      <c r="D107" s="318"/>
      <c r="E107" s="318"/>
      <c r="F107" s="318"/>
      <c r="G107" s="318"/>
      <c r="H107" s="318"/>
      <c r="I107" s="318"/>
      <c r="J107" s="318"/>
      <c r="K107" s="318"/>
      <c r="L107" s="169"/>
      <c r="M107" s="169"/>
      <c r="N107" s="169"/>
      <c r="O107" s="169"/>
      <c r="P107" s="169"/>
      <c r="Q107" s="169"/>
      <c r="R107" s="169"/>
      <c r="S107" s="169"/>
      <c r="T107" s="169"/>
      <c r="U107" s="169"/>
      <c r="V107" s="169"/>
      <c r="W107" s="169"/>
      <c r="X107" s="169"/>
      <c r="BC107" s="318"/>
      <c r="BD107" s="318"/>
      <c r="BE107" s="318"/>
      <c r="BF107" s="318"/>
      <c r="BG107" s="318"/>
      <c r="BH107" s="318"/>
      <c r="BI107" s="318"/>
    </row>
    <row r="108" spans="2:61" x14ac:dyDescent="0.15">
      <c r="B108" s="318"/>
      <c r="C108" s="318"/>
      <c r="D108" s="318"/>
      <c r="E108" s="318"/>
      <c r="F108" s="318"/>
      <c r="G108" s="318"/>
      <c r="H108" s="318"/>
      <c r="I108" s="318"/>
      <c r="J108" s="318"/>
      <c r="K108" s="318"/>
      <c r="L108" s="169"/>
      <c r="M108" s="169"/>
      <c r="N108" s="169"/>
      <c r="O108" s="169"/>
      <c r="P108" s="169"/>
      <c r="Q108" s="169"/>
      <c r="R108" s="169"/>
      <c r="S108" s="169"/>
      <c r="T108" s="169"/>
      <c r="U108" s="169"/>
      <c r="V108" s="169"/>
      <c r="W108" s="169"/>
      <c r="X108" s="169"/>
      <c r="BC108" s="318"/>
      <c r="BD108" s="318"/>
      <c r="BE108" s="318"/>
      <c r="BF108" s="318"/>
      <c r="BG108" s="318"/>
      <c r="BH108" s="318"/>
      <c r="BI108" s="318"/>
    </row>
    <row r="109" spans="2:61" x14ac:dyDescent="0.15">
      <c r="B109" s="318"/>
      <c r="C109" s="318"/>
      <c r="D109" s="318"/>
      <c r="E109" s="318"/>
      <c r="F109" s="318"/>
      <c r="G109" s="318"/>
      <c r="H109" s="318"/>
      <c r="I109" s="318"/>
      <c r="J109" s="318"/>
      <c r="K109" s="318"/>
      <c r="L109" s="169"/>
      <c r="M109" s="169"/>
      <c r="N109" s="169"/>
      <c r="O109" s="169"/>
      <c r="P109" s="169"/>
      <c r="Q109" s="169"/>
      <c r="R109" s="169"/>
      <c r="S109" s="169"/>
      <c r="T109" s="169"/>
      <c r="U109" s="169"/>
      <c r="V109" s="169"/>
      <c r="W109" s="169"/>
      <c r="X109" s="169"/>
      <c r="BC109" s="318"/>
      <c r="BD109" s="318"/>
      <c r="BE109" s="318"/>
      <c r="BF109" s="318"/>
      <c r="BG109" s="318"/>
      <c r="BH109" s="318"/>
      <c r="BI109" s="318"/>
    </row>
    <row r="110" spans="2:61" x14ac:dyDescent="0.15">
      <c r="B110" s="318"/>
      <c r="C110" s="318"/>
      <c r="D110" s="318"/>
      <c r="E110" s="318"/>
      <c r="F110" s="318"/>
      <c r="G110" s="318"/>
      <c r="H110" s="318"/>
      <c r="I110" s="318"/>
      <c r="J110" s="318"/>
      <c r="K110" s="318"/>
      <c r="L110" s="169"/>
      <c r="M110" s="169"/>
      <c r="N110" s="169"/>
      <c r="O110" s="169"/>
      <c r="P110" s="169"/>
      <c r="Q110" s="169"/>
      <c r="R110" s="169"/>
      <c r="S110" s="169"/>
      <c r="T110" s="169"/>
      <c r="U110" s="169"/>
      <c r="V110" s="169"/>
      <c r="W110" s="169"/>
      <c r="X110" s="169"/>
      <c r="BC110" s="318"/>
      <c r="BD110" s="318"/>
      <c r="BE110" s="318"/>
      <c r="BF110" s="318"/>
      <c r="BG110" s="318"/>
      <c r="BH110" s="318"/>
      <c r="BI110" s="318"/>
    </row>
    <row r="111" spans="2:61" x14ac:dyDescent="0.15">
      <c r="B111" s="318"/>
      <c r="C111" s="318"/>
      <c r="D111" s="318"/>
      <c r="E111" s="318"/>
      <c r="F111" s="318"/>
      <c r="G111" s="318"/>
      <c r="H111" s="318"/>
      <c r="I111" s="318"/>
      <c r="J111" s="318"/>
      <c r="K111" s="318"/>
      <c r="L111" s="169"/>
      <c r="M111" s="169"/>
      <c r="N111" s="169"/>
      <c r="O111" s="169"/>
      <c r="P111" s="169"/>
      <c r="Q111" s="169"/>
      <c r="R111" s="169"/>
      <c r="S111" s="169"/>
      <c r="T111" s="169"/>
      <c r="U111" s="169"/>
      <c r="V111" s="169"/>
      <c r="W111" s="169"/>
      <c r="X111" s="169"/>
      <c r="BC111" s="318"/>
      <c r="BD111" s="318"/>
      <c r="BE111" s="318"/>
      <c r="BF111" s="318"/>
      <c r="BG111" s="318"/>
      <c r="BH111" s="318"/>
      <c r="BI111" s="318"/>
    </row>
    <row r="112" spans="2:61" x14ac:dyDescent="0.15">
      <c r="B112" s="318"/>
      <c r="C112" s="318"/>
      <c r="D112" s="318"/>
      <c r="E112" s="318"/>
      <c r="F112" s="318"/>
      <c r="G112" s="318"/>
      <c r="H112" s="318"/>
      <c r="I112" s="318"/>
      <c r="J112" s="318"/>
      <c r="K112" s="318"/>
      <c r="L112" s="169"/>
      <c r="M112" s="169"/>
      <c r="N112" s="169"/>
      <c r="O112" s="169"/>
      <c r="P112" s="169"/>
      <c r="Q112" s="169"/>
      <c r="R112" s="169"/>
      <c r="S112" s="169"/>
      <c r="T112" s="169"/>
      <c r="U112" s="169"/>
      <c r="V112" s="169"/>
      <c r="W112" s="169"/>
      <c r="X112" s="169"/>
      <c r="BC112" s="318"/>
      <c r="BD112" s="318"/>
      <c r="BE112" s="318"/>
      <c r="BF112" s="318"/>
      <c r="BG112" s="318"/>
      <c r="BH112" s="318"/>
      <c r="BI112" s="318"/>
    </row>
    <row r="113" spans="2:61" x14ac:dyDescent="0.15">
      <c r="B113" s="318"/>
      <c r="C113" s="318"/>
      <c r="D113" s="318"/>
      <c r="E113" s="318"/>
      <c r="F113" s="318"/>
      <c r="G113" s="318"/>
      <c r="H113" s="318"/>
      <c r="I113" s="318"/>
      <c r="J113" s="318"/>
      <c r="K113" s="318"/>
      <c r="L113" s="169"/>
      <c r="M113" s="169"/>
      <c r="N113" s="169"/>
      <c r="O113" s="169"/>
      <c r="P113" s="169"/>
      <c r="Q113" s="169"/>
      <c r="R113" s="169"/>
      <c r="S113" s="169"/>
      <c r="T113" s="169"/>
      <c r="U113" s="169"/>
      <c r="V113" s="169"/>
      <c r="W113" s="169"/>
      <c r="X113" s="169"/>
      <c r="BC113" s="318"/>
      <c r="BD113" s="318"/>
      <c r="BE113" s="318"/>
      <c r="BF113" s="318"/>
      <c r="BG113" s="318"/>
      <c r="BH113" s="318"/>
      <c r="BI113" s="318"/>
    </row>
    <row r="114" spans="2:61" x14ac:dyDescent="0.15">
      <c r="B114" s="318"/>
      <c r="C114" s="318"/>
      <c r="D114" s="318"/>
      <c r="E114" s="318"/>
      <c r="F114" s="318"/>
      <c r="G114" s="318"/>
      <c r="H114" s="318"/>
      <c r="I114" s="318"/>
      <c r="J114" s="318"/>
      <c r="K114" s="318"/>
      <c r="L114" s="169"/>
      <c r="M114" s="169"/>
      <c r="N114" s="169"/>
      <c r="O114" s="169"/>
      <c r="P114" s="169"/>
      <c r="Q114" s="169"/>
      <c r="R114" s="169"/>
      <c r="S114" s="169"/>
      <c r="T114" s="169"/>
      <c r="U114" s="169"/>
      <c r="V114" s="169"/>
      <c r="W114" s="169"/>
      <c r="X114" s="169"/>
      <c r="BC114" s="318"/>
      <c r="BD114" s="318"/>
      <c r="BE114" s="318"/>
      <c r="BF114" s="318"/>
      <c r="BG114" s="318"/>
      <c r="BH114" s="318"/>
      <c r="BI114" s="318"/>
    </row>
    <row r="115" spans="2:61" x14ac:dyDescent="0.15">
      <c r="B115" s="318"/>
      <c r="C115" s="318"/>
      <c r="D115" s="318"/>
      <c r="E115" s="318"/>
      <c r="F115" s="318"/>
      <c r="G115" s="318"/>
      <c r="H115" s="318"/>
      <c r="I115" s="318"/>
      <c r="J115" s="318"/>
      <c r="K115" s="318"/>
      <c r="L115" s="169"/>
      <c r="M115" s="169"/>
      <c r="N115" s="169"/>
      <c r="O115" s="169"/>
      <c r="P115" s="169"/>
      <c r="Q115" s="169"/>
      <c r="R115" s="169"/>
      <c r="S115" s="169"/>
      <c r="T115" s="169"/>
      <c r="U115" s="169"/>
      <c r="V115" s="169"/>
      <c r="W115" s="169"/>
      <c r="X115" s="169"/>
      <c r="BC115" s="318"/>
      <c r="BD115" s="318"/>
      <c r="BE115" s="318"/>
      <c r="BF115" s="318"/>
      <c r="BG115" s="318"/>
      <c r="BH115" s="318"/>
      <c r="BI115" s="318"/>
    </row>
    <row r="116" spans="2:61" x14ac:dyDescent="0.15">
      <c r="B116" s="318"/>
      <c r="C116" s="318"/>
      <c r="D116" s="318"/>
      <c r="E116" s="318"/>
      <c r="F116" s="318"/>
      <c r="G116" s="318"/>
      <c r="H116" s="318"/>
      <c r="I116" s="318"/>
      <c r="J116" s="318"/>
      <c r="K116" s="318"/>
      <c r="L116" s="169"/>
      <c r="M116" s="169"/>
      <c r="N116" s="169"/>
      <c r="O116" s="169"/>
      <c r="P116" s="169"/>
      <c r="Q116" s="169"/>
      <c r="R116" s="169"/>
      <c r="S116" s="169"/>
      <c r="T116" s="169"/>
      <c r="U116" s="169"/>
      <c r="V116" s="169"/>
      <c r="W116" s="169"/>
      <c r="X116" s="169"/>
      <c r="BC116" s="318"/>
      <c r="BD116" s="318"/>
      <c r="BE116" s="318"/>
      <c r="BF116" s="318"/>
      <c r="BG116" s="318"/>
      <c r="BH116" s="318"/>
      <c r="BI116" s="318"/>
    </row>
    <row r="117" spans="2:61" x14ac:dyDescent="0.15">
      <c r="B117" s="318"/>
      <c r="C117" s="318"/>
      <c r="D117" s="318"/>
      <c r="E117" s="318"/>
      <c r="F117" s="318"/>
      <c r="G117" s="318"/>
      <c r="H117" s="318"/>
      <c r="I117" s="318"/>
      <c r="J117" s="318"/>
      <c r="K117" s="318"/>
      <c r="L117" s="170"/>
      <c r="M117" s="169"/>
      <c r="N117" s="169"/>
      <c r="O117" s="169"/>
      <c r="P117" s="169"/>
      <c r="Q117" s="169"/>
      <c r="R117" s="169"/>
      <c r="S117" s="169"/>
      <c r="T117" s="169"/>
      <c r="U117" s="169"/>
      <c r="V117" s="169"/>
      <c r="W117" s="169"/>
      <c r="X117" s="169"/>
      <c r="BC117" s="318"/>
      <c r="BD117" s="318"/>
      <c r="BE117" s="318"/>
      <c r="BF117" s="318"/>
      <c r="BG117" s="318"/>
      <c r="BH117" s="318"/>
      <c r="BI117" s="318"/>
    </row>
    <row r="118" spans="2:61" x14ac:dyDescent="0.15">
      <c r="B118" s="318"/>
      <c r="C118" s="318"/>
      <c r="D118" s="318"/>
      <c r="E118" s="318"/>
      <c r="F118" s="318"/>
      <c r="G118" s="318"/>
      <c r="H118" s="318"/>
      <c r="I118" s="318"/>
      <c r="J118" s="318"/>
      <c r="K118" s="318"/>
      <c r="L118" s="169"/>
      <c r="M118" s="169"/>
      <c r="N118" s="169"/>
      <c r="O118" s="169"/>
      <c r="P118" s="169"/>
      <c r="Q118" s="169"/>
      <c r="R118" s="169"/>
      <c r="S118" s="169"/>
      <c r="T118" s="169"/>
      <c r="U118" s="169"/>
      <c r="V118" s="169"/>
      <c r="W118" s="169"/>
      <c r="X118" s="169"/>
      <c r="BC118" s="318"/>
      <c r="BD118" s="318"/>
      <c r="BE118" s="318"/>
      <c r="BF118" s="318"/>
      <c r="BG118" s="318"/>
      <c r="BH118" s="318"/>
      <c r="BI118" s="318"/>
    </row>
    <row r="119" spans="2:61" x14ac:dyDescent="0.15">
      <c r="B119" s="318"/>
      <c r="C119" s="318"/>
      <c r="D119" s="318"/>
      <c r="E119" s="318"/>
      <c r="F119" s="318"/>
      <c r="G119" s="318"/>
      <c r="H119" s="318"/>
      <c r="I119" s="318"/>
      <c r="J119" s="318"/>
      <c r="K119" s="318"/>
      <c r="BC119" s="318"/>
      <c r="BD119" s="318"/>
      <c r="BE119" s="318"/>
      <c r="BF119" s="318"/>
      <c r="BG119" s="318"/>
      <c r="BH119" s="318"/>
      <c r="BI119" s="318"/>
    </row>
    <row r="120" spans="2:61" x14ac:dyDescent="0.15">
      <c r="B120" s="318"/>
      <c r="C120" s="318"/>
      <c r="D120" s="318"/>
      <c r="E120" s="318"/>
      <c r="F120" s="318"/>
      <c r="G120" s="318"/>
      <c r="H120" s="318"/>
      <c r="I120" s="318"/>
      <c r="J120" s="318"/>
      <c r="K120" s="318"/>
      <c r="BC120" s="318"/>
      <c r="BD120" s="318"/>
      <c r="BE120" s="318"/>
      <c r="BF120" s="318"/>
      <c r="BG120" s="318"/>
      <c r="BH120" s="318"/>
      <c r="BI120" s="318"/>
    </row>
    <row r="121" spans="2:61" x14ac:dyDescent="0.15">
      <c r="B121" s="318"/>
      <c r="C121" s="318"/>
      <c r="D121" s="318"/>
      <c r="E121" s="318"/>
      <c r="F121" s="318"/>
      <c r="G121" s="318"/>
      <c r="H121" s="318"/>
      <c r="I121" s="318"/>
      <c r="J121" s="318"/>
      <c r="K121" s="318"/>
      <c r="BC121" s="318"/>
      <c r="BD121" s="318"/>
      <c r="BE121" s="318"/>
      <c r="BF121" s="318"/>
      <c r="BG121" s="318"/>
      <c r="BH121" s="318"/>
      <c r="BI121" s="318"/>
    </row>
    <row r="122" spans="2:61" x14ac:dyDescent="0.15">
      <c r="B122" s="318"/>
      <c r="C122" s="318"/>
      <c r="D122" s="318"/>
      <c r="E122" s="318"/>
      <c r="F122" s="318"/>
      <c r="G122" s="318"/>
      <c r="H122" s="318"/>
      <c r="I122" s="318"/>
      <c r="J122" s="318"/>
      <c r="K122" s="318"/>
      <c r="BC122" s="318"/>
      <c r="BD122" s="318"/>
      <c r="BE122" s="318"/>
      <c r="BF122" s="318"/>
      <c r="BG122" s="318"/>
      <c r="BH122" s="318"/>
      <c r="BI122" s="318"/>
    </row>
    <row r="123" spans="2:61" x14ac:dyDescent="0.15">
      <c r="B123" s="318"/>
      <c r="C123" s="318"/>
      <c r="D123" s="318"/>
      <c r="E123" s="318"/>
      <c r="F123" s="318"/>
      <c r="G123" s="318"/>
      <c r="H123" s="318"/>
      <c r="I123" s="318"/>
      <c r="J123" s="318"/>
      <c r="K123" s="318"/>
      <c r="BC123" s="318"/>
      <c r="BD123" s="318"/>
      <c r="BE123" s="318"/>
      <c r="BF123" s="318"/>
      <c r="BG123" s="318"/>
      <c r="BH123" s="318"/>
      <c r="BI123" s="318"/>
    </row>
    <row r="124" spans="2:61" x14ac:dyDescent="0.15">
      <c r="B124" s="318"/>
      <c r="C124" s="318"/>
      <c r="D124" s="318"/>
      <c r="E124" s="318"/>
      <c r="F124" s="318"/>
      <c r="G124" s="318"/>
      <c r="H124" s="318"/>
      <c r="I124" s="318"/>
      <c r="J124" s="318"/>
      <c r="K124" s="318"/>
      <c r="BC124" s="318"/>
      <c r="BD124" s="318"/>
      <c r="BE124" s="318"/>
      <c r="BF124" s="318"/>
      <c r="BG124" s="318"/>
      <c r="BH124" s="318"/>
      <c r="BI124" s="318"/>
    </row>
    <row r="125" spans="2:61" x14ac:dyDescent="0.15">
      <c r="B125" s="318"/>
      <c r="C125" s="318"/>
      <c r="D125" s="318"/>
      <c r="E125" s="318"/>
      <c r="F125" s="318"/>
      <c r="G125" s="318"/>
      <c r="H125" s="318"/>
      <c r="I125" s="318"/>
      <c r="J125" s="318"/>
      <c r="K125" s="318"/>
      <c r="BC125" s="318"/>
      <c r="BD125" s="318"/>
      <c r="BE125" s="318"/>
      <c r="BF125" s="318"/>
      <c r="BG125" s="318"/>
      <c r="BH125" s="318"/>
      <c r="BI125" s="318"/>
    </row>
    <row r="126" spans="2:61" x14ac:dyDescent="0.15">
      <c r="B126" s="318"/>
      <c r="C126" s="318"/>
      <c r="D126" s="318"/>
      <c r="E126" s="318"/>
      <c r="F126" s="318"/>
      <c r="G126" s="318"/>
      <c r="H126" s="318"/>
      <c r="I126" s="318"/>
      <c r="J126" s="318"/>
      <c r="K126" s="318"/>
      <c r="BC126" s="318"/>
      <c r="BD126" s="318"/>
      <c r="BE126" s="318"/>
      <c r="BF126" s="318"/>
      <c r="BG126" s="318"/>
      <c r="BH126" s="318"/>
      <c r="BI126" s="318"/>
    </row>
    <row r="127" spans="2:61" x14ac:dyDescent="0.15">
      <c r="B127" s="318"/>
      <c r="C127" s="318"/>
      <c r="D127" s="318"/>
      <c r="E127" s="318"/>
      <c r="F127" s="318"/>
      <c r="G127" s="318"/>
      <c r="H127" s="318"/>
      <c r="I127" s="318"/>
      <c r="J127" s="318"/>
      <c r="K127" s="318"/>
      <c r="BC127" s="318"/>
      <c r="BD127" s="318"/>
      <c r="BE127" s="318"/>
      <c r="BF127" s="318"/>
      <c r="BG127" s="318"/>
      <c r="BH127" s="318"/>
      <c r="BI127" s="318"/>
    </row>
    <row r="128" spans="2:61" x14ac:dyDescent="0.15">
      <c r="B128" s="318"/>
      <c r="C128" s="318"/>
      <c r="D128" s="318"/>
      <c r="E128" s="318"/>
      <c r="F128" s="318"/>
      <c r="G128" s="318"/>
      <c r="H128" s="318"/>
      <c r="I128" s="318"/>
      <c r="J128" s="318"/>
      <c r="K128" s="318"/>
      <c r="BC128" s="318"/>
      <c r="BD128" s="318"/>
      <c r="BE128" s="318"/>
      <c r="BF128" s="318"/>
      <c r="BG128" s="318"/>
      <c r="BH128" s="318"/>
      <c r="BI128" s="318"/>
    </row>
    <row r="129" spans="2:61" x14ac:dyDescent="0.15">
      <c r="B129" s="318"/>
      <c r="C129" s="318"/>
      <c r="D129" s="318"/>
      <c r="E129" s="318"/>
      <c r="F129" s="318"/>
      <c r="G129" s="318"/>
      <c r="H129" s="318"/>
      <c r="I129" s="318"/>
      <c r="J129" s="318"/>
      <c r="K129" s="318"/>
      <c r="BC129" s="318"/>
      <c r="BD129" s="318"/>
      <c r="BE129" s="318"/>
      <c r="BF129" s="318"/>
      <c r="BG129" s="318"/>
      <c r="BH129" s="318"/>
      <c r="BI129" s="318"/>
    </row>
    <row r="130" spans="2:61" x14ac:dyDescent="0.15">
      <c r="B130" s="318"/>
      <c r="C130" s="318"/>
      <c r="D130" s="318"/>
      <c r="E130" s="318"/>
      <c r="F130" s="318"/>
      <c r="G130" s="318"/>
      <c r="H130" s="318"/>
      <c r="I130" s="318"/>
      <c r="J130" s="318"/>
      <c r="K130" s="318"/>
      <c r="BC130" s="318"/>
      <c r="BD130" s="318"/>
      <c r="BE130" s="318"/>
      <c r="BF130" s="318"/>
      <c r="BG130" s="318"/>
      <c r="BH130" s="318"/>
      <c r="BI130" s="318"/>
    </row>
    <row r="131" spans="2:61" x14ac:dyDescent="0.15">
      <c r="B131" s="318"/>
      <c r="C131" s="318"/>
      <c r="D131" s="318"/>
      <c r="E131" s="318"/>
      <c r="F131" s="318"/>
      <c r="G131" s="318"/>
      <c r="H131" s="318"/>
      <c r="I131" s="318"/>
      <c r="J131" s="318"/>
      <c r="K131" s="318"/>
      <c r="BC131" s="318"/>
      <c r="BD131" s="318"/>
      <c r="BE131" s="318"/>
      <c r="BF131" s="318"/>
      <c r="BG131" s="318"/>
      <c r="BH131" s="318"/>
      <c r="BI131" s="318"/>
    </row>
    <row r="132" spans="2:61" x14ac:dyDescent="0.15">
      <c r="B132" s="318"/>
      <c r="C132" s="318"/>
      <c r="D132" s="318"/>
      <c r="E132" s="318"/>
      <c r="F132" s="318"/>
      <c r="G132" s="318"/>
      <c r="H132" s="318"/>
      <c r="I132" s="318"/>
      <c r="J132" s="318"/>
      <c r="K132" s="318"/>
      <c r="BC132" s="318"/>
      <c r="BD132" s="318"/>
      <c r="BE132" s="318"/>
      <c r="BF132" s="318"/>
      <c r="BG132" s="318"/>
      <c r="BH132" s="318"/>
      <c r="BI132" s="318"/>
    </row>
    <row r="133" spans="2:61" x14ac:dyDescent="0.15">
      <c r="B133" s="318"/>
      <c r="C133" s="318"/>
      <c r="D133" s="318"/>
      <c r="E133" s="318"/>
      <c r="F133" s="318"/>
      <c r="G133" s="318"/>
      <c r="H133" s="318"/>
      <c r="I133" s="318"/>
      <c r="J133" s="318"/>
      <c r="K133" s="318"/>
      <c r="BC133" s="318"/>
      <c r="BD133" s="318"/>
      <c r="BE133" s="318"/>
      <c r="BF133" s="318"/>
      <c r="BG133" s="318"/>
      <c r="BH133" s="318"/>
      <c r="BI133" s="318"/>
    </row>
    <row r="134" spans="2:61" x14ac:dyDescent="0.15">
      <c r="B134" s="318"/>
      <c r="C134" s="318"/>
      <c r="D134" s="318"/>
      <c r="E134" s="318"/>
      <c r="F134" s="318"/>
      <c r="G134" s="318"/>
      <c r="H134" s="318"/>
      <c r="I134" s="318"/>
      <c r="J134" s="318"/>
      <c r="K134" s="318"/>
      <c r="BC134" s="318"/>
      <c r="BD134" s="318"/>
      <c r="BE134" s="318"/>
      <c r="BF134" s="318"/>
      <c r="BG134" s="318"/>
      <c r="BH134" s="318"/>
      <c r="BI134" s="318"/>
    </row>
    <row r="135" spans="2:61" x14ac:dyDescent="0.15">
      <c r="B135" s="318"/>
      <c r="C135" s="318"/>
      <c r="D135" s="318"/>
      <c r="E135" s="318"/>
      <c r="F135" s="318"/>
      <c r="G135" s="318"/>
      <c r="H135" s="318"/>
      <c r="I135" s="318"/>
      <c r="J135" s="318"/>
      <c r="K135" s="318"/>
      <c r="BC135" s="318"/>
      <c r="BD135" s="318"/>
      <c r="BE135" s="318"/>
      <c r="BF135" s="318"/>
      <c r="BG135" s="318"/>
      <c r="BH135" s="318"/>
      <c r="BI135" s="318"/>
    </row>
    <row r="136" spans="2:61" x14ac:dyDescent="0.15">
      <c r="B136" s="318"/>
      <c r="C136" s="318"/>
      <c r="D136" s="318"/>
      <c r="E136" s="318"/>
      <c r="F136" s="318"/>
      <c r="G136" s="318"/>
      <c r="H136" s="318"/>
      <c r="I136" s="318"/>
      <c r="J136" s="318"/>
      <c r="K136" s="318"/>
      <c r="BC136" s="318"/>
      <c r="BD136" s="318"/>
      <c r="BE136" s="318"/>
      <c r="BF136" s="318"/>
      <c r="BG136" s="318"/>
      <c r="BH136" s="318"/>
      <c r="BI136" s="318"/>
    </row>
    <row r="137" spans="2:61" x14ac:dyDescent="0.15">
      <c r="B137" s="318"/>
      <c r="C137" s="318"/>
      <c r="D137" s="318"/>
      <c r="E137" s="318"/>
      <c r="F137" s="318"/>
      <c r="G137" s="318"/>
      <c r="H137" s="318"/>
      <c r="I137" s="318"/>
      <c r="J137" s="318"/>
      <c r="K137" s="318"/>
      <c r="BC137" s="318"/>
      <c r="BD137" s="318"/>
      <c r="BE137" s="318"/>
      <c r="BF137" s="318"/>
      <c r="BG137" s="318"/>
      <c r="BH137" s="318"/>
      <c r="BI137" s="318"/>
    </row>
    <row r="138" spans="2:61" x14ac:dyDescent="0.15">
      <c r="B138" s="318"/>
      <c r="C138" s="318"/>
      <c r="D138" s="318"/>
      <c r="E138" s="318"/>
      <c r="F138" s="318"/>
      <c r="G138" s="318"/>
      <c r="H138" s="318"/>
      <c r="I138" s="318"/>
      <c r="J138" s="318"/>
      <c r="K138" s="318"/>
      <c r="BC138" s="318"/>
      <c r="BD138" s="318"/>
      <c r="BE138" s="318"/>
      <c r="BF138" s="318"/>
      <c r="BG138" s="318"/>
      <c r="BH138" s="318"/>
      <c r="BI138" s="318"/>
    </row>
    <row r="139" spans="2:61" x14ac:dyDescent="0.15">
      <c r="B139" s="318"/>
      <c r="C139" s="318"/>
      <c r="D139" s="318"/>
      <c r="E139" s="318"/>
      <c r="F139" s="318"/>
      <c r="G139" s="318"/>
      <c r="H139" s="318"/>
      <c r="I139" s="318"/>
      <c r="J139" s="318"/>
      <c r="K139" s="318"/>
      <c r="BC139" s="318"/>
      <c r="BD139" s="318"/>
      <c r="BE139" s="318"/>
      <c r="BF139" s="318"/>
      <c r="BG139" s="318"/>
      <c r="BH139" s="318"/>
      <c r="BI139" s="318"/>
    </row>
    <row r="140" spans="2:61" x14ac:dyDescent="0.15">
      <c r="B140" s="318"/>
      <c r="C140" s="318"/>
      <c r="D140" s="318"/>
      <c r="E140" s="318"/>
      <c r="F140" s="318"/>
      <c r="G140" s="318"/>
      <c r="H140" s="318"/>
      <c r="I140" s="318"/>
      <c r="J140" s="318"/>
      <c r="K140" s="318"/>
      <c r="BC140" s="318"/>
      <c r="BD140" s="318"/>
      <c r="BE140" s="318"/>
      <c r="BF140" s="318"/>
      <c r="BG140" s="318"/>
      <c r="BH140" s="318"/>
      <c r="BI140" s="318"/>
    </row>
    <row r="141" spans="2:61" x14ac:dyDescent="0.15">
      <c r="B141" s="318"/>
      <c r="C141" s="318"/>
      <c r="D141" s="318"/>
      <c r="E141" s="318"/>
      <c r="F141" s="318"/>
      <c r="G141" s="318"/>
      <c r="H141" s="318"/>
      <c r="I141" s="318"/>
      <c r="J141" s="318"/>
      <c r="K141" s="318"/>
      <c r="BC141" s="318"/>
      <c r="BD141" s="318"/>
      <c r="BE141" s="318"/>
      <c r="BF141" s="318"/>
      <c r="BG141" s="318"/>
      <c r="BH141" s="318"/>
      <c r="BI141" s="318"/>
    </row>
    <row r="142" spans="2:61" x14ac:dyDescent="0.15">
      <c r="B142" s="318"/>
      <c r="C142" s="318"/>
      <c r="D142" s="318"/>
      <c r="E142" s="318"/>
      <c r="F142" s="318"/>
      <c r="G142" s="318"/>
      <c r="H142" s="318"/>
      <c r="I142" s="318"/>
      <c r="J142" s="318"/>
      <c r="K142" s="318"/>
      <c r="BC142" s="318"/>
      <c r="BD142" s="318"/>
      <c r="BE142" s="318"/>
      <c r="BF142" s="318"/>
      <c r="BG142" s="318"/>
      <c r="BH142" s="318"/>
      <c r="BI142" s="318"/>
    </row>
    <row r="143" spans="2:61" x14ac:dyDescent="0.15">
      <c r="B143" s="318"/>
      <c r="C143" s="318"/>
      <c r="D143" s="318"/>
      <c r="E143" s="318"/>
      <c r="F143" s="318"/>
      <c r="G143" s="318"/>
      <c r="H143" s="318"/>
      <c r="I143" s="318"/>
      <c r="J143" s="318"/>
      <c r="K143" s="318"/>
      <c r="BC143" s="318"/>
      <c r="BD143" s="318"/>
      <c r="BE143" s="318"/>
      <c r="BF143" s="318"/>
      <c r="BG143" s="318"/>
      <c r="BH143" s="318"/>
      <c r="BI143" s="318"/>
    </row>
    <row r="144" spans="2:61" x14ac:dyDescent="0.15">
      <c r="B144" s="318"/>
      <c r="C144" s="318"/>
      <c r="D144" s="318"/>
      <c r="E144" s="318"/>
      <c r="F144" s="318"/>
      <c r="G144" s="318"/>
      <c r="H144" s="318"/>
      <c r="I144" s="318"/>
      <c r="J144" s="318"/>
      <c r="K144" s="318"/>
      <c r="BC144" s="318"/>
      <c r="BD144" s="318"/>
      <c r="BE144" s="318"/>
      <c r="BF144" s="318"/>
      <c r="BG144" s="318"/>
      <c r="BH144" s="318"/>
      <c r="BI144" s="318"/>
    </row>
    <row r="145" spans="2:61" x14ac:dyDescent="0.15">
      <c r="B145" s="318"/>
      <c r="C145" s="318"/>
      <c r="D145" s="318"/>
      <c r="E145" s="318"/>
      <c r="F145" s="318"/>
      <c r="G145" s="318"/>
      <c r="H145" s="318"/>
      <c r="I145" s="318"/>
      <c r="J145" s="318"/>
      <c r="K145" s="318"/>
      <c r="BC145" s="318"/>
      <c r="BD145" s="318"/>
      <c r="BE145" s="318"/>
      <c r="BF145" s="318"/>
      <c r="BG145" s="318"/>
      <c r="BH145" s="318"/>
      <c r="BI145" s="318"/>
    </row>
    <row r="146" spans="2:61" x14ac:dyDescent="0.15">
      <c r="B146" s="318"/>
      <c r="C146" s="318"/>
      <c r="D146" s="318"/>
      <c r="E146" s="318"/>
      <c r="F146" s="318"/>
      <c r="G146" s="318"/>
      <c r="H146" s="318"/>
      <c r="I146" s="318"/>
      <c r="J146" s="318"/>
      <c r="K146" s="318"/>
      <c r="BC146" s="318"/>
      <c r="BD146" s="318"/>
      <c r="BE146" s="318"/>
      <c r="BF146" s="318"/>
      <c r="BG146" s="318"/>
      <c r="BH146" s="318"/>
      <c r="BI146" s="318"/>
    </row>
    <row r="147" spans="2:61" x14ac:dyDescent="0.15">
      <c r="B147" s="318"/>
      <c r="C147" s="318"/>
      <c r="D147" s="318"/>
      <c r="E147" s="318"/>
      <c r="F147" s="318"/>
      <c r="G147" s="318"/>
      <c r="H147" s="318"/>
      <c r="I147" s="318"/>
      <c r="J147" s="318"/>
      <c r="K147" s="318"/>
      <c r="BC147" s="318"/>
      <c r="BD147" s="318"/>
      <c r="BE147" s="318"/>
      <c r="BF147" s="318"/>
      <c r="BG147" s="318"/>
      <c r="BH147" s="318"/>
      <c r="BI147" s="318"/>
    </row>
    <row r="148" spans="2:61" x14ac:dyDescent="0.15">
      <c r="B148" s="318"/>
      <c r="C148" s="318"/>
      <c r="D148" s="318"/>
      <c r="E148" s="318"/>
      <c r="F148" s="318"/>
      <c r="G148" s="318"/>
      <c r="H148" s="318"/>
      <c r="I148" s="318"/>
      <c r="J148" s="318"/>
      <c r="K148" s="318"/>
      <c r="BC148" s="318"/>
      <c r="BD148" s="318"/>
      <c r="BE148" s="318"/>
      <c r="BF148" s="318"/>
      <c r="BG148" s="318"/>
      <c r="BH148" s="318"/>
      <c r="BI148" s="318"/>
    </row>
    <row r="149" spans="2:61" x14ac:dyDescent="0.15">
      <c r="B149" s="318"/>
      <c r="C149" s="318"/>
      <c r="D149" s="318"/>
      <c r="E149" s="318"/>
      <c r="F149" s="318"/>
      <c r="G149" s="318"/>
      <c r="H149" s="318"/>
      <c r="I149" s="318"/>
      <c r="J149" s="318"/>
      <c r="K149" s="318"/>
      <c r="BC149" s="318"/>
      <c r="BD149" s="318"/>
      <c r="BE149" s="318"/>
      <c r="BF149" s="318"/>
      <c r="BG149" s="318"/>
      <c r="BH149" s="318"/>
      <c r="BI149" s="318"/>
    </row>
    <row r="150" spans="2:61" x14ac:dyDescent="0.15">
      <c r="B150" s="318"/>
      <c r="C150" s="318"/>
      <c r="D150" s="318"/>
      <c r="E150" s="318"/>
      <c r="F150" s="318"/>
      <c r="G150" s="318"/>
      <c r="H150" s="318"/>
      <c r="I150" s="318"/>
      <c r="J150" s="318"/>
      <c r="K150" s="318"/>
      <c r="BC150" s="318"/>
      <c r="BD150" s="318"/>
      <c r="BE150" s="318"/>
      <c r="BF150" s="318"/>
      <c r="BG150" s="318"/>
      <c r="BH150" s="318"/>
      <c r="BI150" s="318"/>
    </row>
    <row r="151" spans="2:61" x14ac:dyDescent="0.15">
      <c r="B151" s="318"/>
      <c r="C151" s="318"/>
      <c r="D151" s="318"/>
      <c r="E151" s="318"/>
      <c r="F151" s="318"/>
      <c r="G151" s="318"/>
      <c r="H151" s="318"/>
      <c r="I151" s="318"/>
      <c r="J151" s="318"/>
      <c r="K151" s="318"/>
      <c r="BC151" s="318"/>
      <c r="BD151" s="318"/>
      <c r="BE151" s="318"/>
      <c r="BF151" s="318"/>
      <c r="BG151" s="318"/>
      <c r="BH151" s="318"/>
      <c r="BI151" s="318"/>
    </row>
    <row r="152" spans="2:61" x14ac:dyDescent="0.15">
      <c r="B152" s="318"/>
      <c r="C152" s="318"/>
      <c r="D152" s="318"/>
      <c r="E152" s="318"/>
      <c r="F152" s="318"/>
      <c r="G152" s="318"/>
      <c r="H152" s="318"/>
      <c r="I152" s="318"/>
      <c r="J152" s="318"/>
      <c r="K152" s="318"/>
      <c r="BC152" s="318"/>
      <c r="BD152" s="318"/>
      <c r="BE152" s="318"/>
      <c r="BF152" s="318"/>
      <c r="BG152" s="318"/>
      <c r="BH152" s="318"/>
      <c r="BI152" s="318"/>
    </row>
    <row r="153" spans="2:61" x14ac:dyDescent="0.15">
      <c r="B153" s="318"/>
      <c r="C153" s="318"/>
      <c r="D153" s="318"/>
      <c r="E153" s="318"/>
      <c r="F153" s="318"/>
      <c r="G153" s="318"/>
      <c r="H153" s="318"/>
      <c r="I153" s="318"/>
      <c r="J153" s="318"/>
      <c r="K153" s="318"/>
      <c r="BC153" s="318"/>
      <c r="BD153" s="318"/>
      <c r="BE153" s="318"/>
      <c r="BF153" s="318"/>
      <c r="BG153" s="318"/>
      <c r="BH153" s="318"/>
      <c r="BI153" s="318"/>
    </row>
    <row r="154" spans="2:61" x14ac:dyDescent="0.15">
      <c r="B154" s="318"/>
      <c r="C154" s="318"/>
      <c r="D154" s="318"/>
      <c r="E154" s="318"/>
      <c r="F154" s="318"/>
      <c r="G154" s="318"/>
      <c r="H154" s="318"/>
      <c r="I154" s="318"/>
      <c r="J154" s="318"/>
      <c r="K154" s="318"/>
      <c r="BC154" s="318"/>
      <c r="BD154" s="318"/>
      <c r="BE154" s="318"/>
      <c r="BF154" s="318"/>
      <c r="BG154" s="318"/>
      <c r="BH154" s="318"/>
      <c r="BI154" s="318"/>
    </row>
    <row r="155" spans="2:61" x14ac:dyDescent="0.15">
      <c r="B155" s="318"/>
      <c r="C155" s="318"/>
      <c r="D155" s="318"/>
      <c r="E155" s="318"/>
      <c r="F155" s="318"/>
      <c r="G155" s="318"/>
      <c r="H155" s="318"/>
      <c r="I155" s="318"/>
      <c r="J155" s="318"/>
      <c r="K155" s="318"/>
      <c r="BC155" s="318"/>
      <c r="BD155" s="318"/>
      <c r="BE155" s="318"/>
      <c r="BF155" s="318"/>
      <c r="BG155" s="318"/>
      <c r="BH155" s="318"/>
      <c r="BI155" s="318"/>
    </row>
    <row r="156" spans="2:61" x14ac:dyDescent="0.15">
      <c r="B156" s="318"/>
      <c r="C156" s="318"/>
      <c r="D156" s="318"/>
      <c r="E156" s="318"/>
      <c r="F156" s="318"/>
      <c r="G156" s="318"/>
      <c r="H156" s="318"/>
      <c r="I156" s="318"/>
      <c r="J156" s="318"/>
      <c r="K156" s="318"/>
      <c r="BC156" s="318"/>
      <c r="BD156" s="318"/>
      <c r="BE156" s="318"/>
      <c r="BF156" s="318"/>
      <c r="BG156" s="318"/>
      <c r="BH156" s="318"/>
      <c r="BI156" s="318"/>
    </row>
    <row r="157" spans="2:61" x14ac:dyDescent="0.15">
      <c r="B157" s="318"/>
      <c r="C157" s="318"/>
      <c r="D157" s="318"/>
      <c r="E157" s="318"/>
      <c r="F157" s="318"/>
      <c r="G157" s="318"/>
      <c r="H157" s="318"/>
      <c r="I157" s="318"/>
      <c r="J157" s="318"/>
      <c r="K157" s="318"/>
      <c r="BC157" s="318"/>
      <c r="BD157" s="318"/>
      <c r="BE157" s="318"/>
      <c r="BF157" s="318"/>
      <c r="BG157" s="318"/>
      <c r="BH157" s="318"/>
      <c r="BI157" s="318"/>
    </row>
    <row r="158" spans="2:61" x14ac:dyDescent="0.15">
      <c r="B158" s="318"/>
      <c r="C158" s="318"/>
      <c r="D158" s="318"/>
      <c r="E158" s="318"/>
      <c r="F158" s="318"/>
      <c r="G158" s="318"/>
      <c r="H158" s="318"/>
      <c r="I158" s="318"/>
      <c r="J158" s="318"/>
      <c r="K158" s="318"/>
      <c r="BC158" s="318"/>
      <c r="BD158" s="318"/>
      <c r="BE158" s="318"/>
      <c r="BF158" s="318"/>
      <c r="BG158" s="318"/>
      <c r="BH158" s="318"/>
      <c r="BI158" s="318"/>
    </row>
    <row r="159" spans="2:61" x14ac:dyDescent="0.15">
      <c r="B159" s="318"/>
      <c r="C159" s="318"/>
      <c r="D159" s="318"/>
      <c r="E159" s="318"/>
      <c r="F159" s="318"/>
      <c r="G159" s="318"/>
      <c r="H159" s="318"/>
      <c r="I159" s="318"/>
      <c r="J159" s="318"/>
      <c r="K159" s="318"/>
      <c r="BC159" s="318"/>
      <c r="BD159" s="318"/>
      <c r="BE159" s="318"/>
      <c r="BF159" s="318"/>
      <c r="BG159" s="318"/>
      <c r="BH159" s="318"/>
      <c r="BI159" s="318"/>
    </row>
    <row r="160" spans="2:61" x14ac:dyDescent="0.15">
      <c r="B160" s="318"/>
      <c r="C160" s="318"/>
      <c r="D160" s="318"/>
      <c r="E160" s="318"/>
      <c r="F160" s="318"/>
      <c r="G160" s="318"/>
      <c r="H160" s="318"/>
      <c r="I160" s="318"/>
      <c r="J160" s="318"/>
      <c r="K160" s="318"/>
      <c r="BC160" s="318"/>
      <c r="BD160" s="318"/>
      <c r="BE160" s="318"/>
      <c r="BF160" s="318"/>
      <c r="BG160" s="318"/>
      <c r="BH160" s="318"/>
      <c r="BI160" s="318"/>
    </row>
    <row r="161" spans="2:61" x14ac:dyDescent="0.15">
      <c r="B161" s="318"/>
      <c r="C161" s="318"/>
      <c r="D161" s="318"/>
      <c r="E161" s="318"/>
      <c r="F161" s="318"/>
      <c r="G161" s="318"/>
      <c r="H161" s="318"/>
      <c r="I161" s="318"/>
      <c r="J161" s="318"/>
      <c r="K161" s="318"/>
      <c r="BC161" s="318"/>
      <c r="BD161" s="318"/>
      <c r="BE161" s="318"/>
      <c r="BF161" s="318"/>
      <c r="BG161" s="318"/>
      <c r="BH161" s="318"/>
      <c r="BI161" s="318"/>
    </row>
    <row r="162" spans="2:61" x14ac:dyDescent="0.15">
      <c r="B162" s="318"/>
      <c r="C162" s="318"/>
      <c r="D162" s="318"/>
      <c r="E162" s="318"/>
      <c r="F162" s="318"/>
      <c r="G162" s="318"/>
      <c r="H162" s="318"/>
      <c r="I162" s="318"/>
      <c r="J162" s="318"/>
      <c r="K162" s="318"/>
      <c r="BC162" s="318"/>
      <c r="BD162" s="318"/>
      <c r="BE162" s="318"/>
      <c r="BF162" s="318"/>
      <c r="BG162" s="318"/>
      <c r="BH162" s="318"/>
      <c r="BI162" s="318"/>
    </row>
    <row r="163" spans="2:61" x14ac:dyDescent="0.15">
      <c r="B163" s="318"/>
      <c r="C163" s="318"/>
      <c r="D163" s="318"/>
      <c r="E163" s="318"/>
      <c r="F163" s="318"/>
      <c r="G163" s="318"/>
      <c r="H163" s="318"/>
      <c r="I163" s="318"/>
      <c r="J163" s="318"/>
      <c r="K163" s="318"/>
      <c r="BC163" s="318"/>
      <c r="BD163" s="318"/>
      <c r="BE163" s="318"/>
      <c r="BF163" s="318"/>
      <c r="BG163" s="318"/>
      <c r="BH163" s="318"/>
      <c r="BI163" s="318"/>
    </row>
    <row r="164" spans="2:61" x14ac:dyDescent="0.15">
      <c r="B164" s="318"/>
      <c r="C164" s="318"/>
      <c r="D164" s="318"/>
      <c r="E164" s="318"/>
      <c r="F164" s="318"/>
      <c r="G164" s="318"/>
      <c r="H164" s="318"/>
      <c r="I164" s="318"/>
      <c r="J164" s="318"/>
      <c r="K164" s="318"/>
    </row>
    <row r="165" spans="2:61" x14ac:dyDescent="0.15">
      <c r="B165" s="169"/>
      <c r="C165" s="169"/>
      <c r="D165" s="169"/>
      <c r="E165" s="169"/>
      <c r="F165" s="169"/>
      <c r="G165" s="169"/>
      <c r="H165" s="169"/>
      <c r="I165" s="169"/>
      <c r="J165" s="169"/>
      <c r="K165" s="169"/>
    </row>
    <row r="166" spans="2:61" x14ac:dyDescent="0.15">
      <c r="B166" s="169"/>
      <c r="C166" s="169"/>
      <c r="D166" s="169"/>
      <c r="E166" s="169"/>
      <c r="F166" s="169"/>
      <c r="G166" s="169"/>
      <c r="H166" s="169"/>
      <c r="I166" s="169"/>
      <c r="J166" s="169"/>
      <c r="K166" s="169"/>
    </row>
    <row r="167" spans="2:61" x14ac:dyDescent="0.15">
      <c r="B167" s="169"/>
      <c r="C167" s="169"/>
      <c r="D167" s="169"/>
      <c r="E167" s="169"/>
      <c r="F167" s="169"/>
      <c r="G167" s="169"/>
      <c r="H167" s="169"/>
      <c r="I167" s="169"/>
      <c r="J167" s="169"/>
      <c r="K167" s="169"/>
    </row>
    <row r="168" spans="2:61" x14ac:dyDescent="0.15">
      <c r="B168" s="169"/>
      <c r="C168" s="169"/>
      <c r="D168" s="169"/>
      <c r="E168" s="169"/>
      <c r="F168" s="169"/>
      <c r="G168" s="169"/>
      <c r="H168" s="169"/>
      <c r="I168" s="169"/>
      <c r="J168" s="169"/>
      <c r="K168" s="169"/>
    </row>
  </sheetData>
  <sheetProtection password="CC6B" sheet="1" objects="1" scenarios="1"/>
  <protectedRanges>
    <protectedRange sqref="I6 I9 I12 I15 B34 D34 C44 F46:F50 H44 F44 H47:J47 H46 J46 J44" name="範囲1"/>
  </protectedRanges>
  <mergeCells count="70">
    <mergeCell ref="C5:F6"/>
    <mergeCell ref="G5:J5"/>
    <mergeCell ref="G14:J14"/>
    <mergeCell ref="G15:H16"/>
    <mergeCell ref="K6:K7"/>
    <mergeCell ref="G9:H10"/>
    <mergeCell ref="C7:F7"/>
    <mergeCell ref="I6:J7"/>
    <mergeCell ref="I9:J10"/>
    <mergeCell ref="I12:J13"/>
    <mergeCell ref="I15:J16"/>
    <mergeCell ref="C11:F11"/>
    <mergeCell ref="G11:J11"/>
    <mergeCell ref="G6:H6"/>
    <mergeCell ref="K30:K31"/>
    <mergeCell ref="B22:C22"/>
    <mergeCell ref="B25:I25"/>
    <mergeCell ref="C36:J36"/>
    <mergeCell ref="G37:I38"/>
    <mergeCell ref="C37:F37"/>
    <mergeCell ref="J33:K34"/>
    <mergeCell ref="J26:J27"/>
    <mergeCell ref="K26:K27"/>
    <mergeCell ref="B33:C33"/>
    <mergeCell ref="E50:E51"/>
    <mergeCell ref="B39:K42"/>
    <mergeCell ref="F48:G48"/>
    <mergeCell ref="F50:I51"/>
    <mergeCell ref="J50:J51"/>
    <mergeCell ref="F49:J49"/>
    <mergeCell ref="K15:K16"/>
    <mergeCell ref="K12:K13"/>
    <mergeCell ref="K9:K10"/>
    <mergeCell ref="D22:E22"/>
    <mergeCell ref="F22:G22"/>
    <mergeCell ref="H22:I22"/>
    <mergeCell ref="C15:F15"/>
    <mergeCell ref="D12:F12"/>
    <mergeCell ref="G12:H13"/>
    <mergeCell ref="C8:F9"/>
    <mergeCell ref="J19:K19"/>
    <mergeCell ref="J22:J23"/>
    <mergeCell ref="K22:K23"/>
    <mergeCell ref="B23:C23"/>
    <mergeCell ref="B10:B11"/>
    <mergeCell ref="B1:C1"/>
    <mergeCell ref="B32:E32"/>
    <mergeCell ref="G18:I18"/>
    <mergeCell ref="G19:I19"/>
    <mergeCell ref="D23:E23"/>
    <mergeCell ref="F23:G23"/>
    <mergeCell ref="H23:I23"/>
    <mergeCell ref="C16:F16"/>
    <mergeCell ref="B21:I21"/>
    <mergeCell ref="B15:B16"/>
    <mergeCell ref="G7:H7"/>
    <mergeCell ref="B8:B9"/>
    <mergeCell ref="G8:J8"/>
    <mergeCell ref="J30:J31"/>
    <mergeCell ref="B2:K2"/>
    <mergeCell ref="B5:B6"/>
    <mergeCell ref="C38:F38"/>
    <mergeCell ref="I33:I34"/>
    <mergeCell ref="B12:B14"/>
    <mergeCell ref="D13:F13"/>
    <mergeCell ref="D14:F14"/>
    <mergeCell ref="B34:C34"/>
    <mergeCell ref="D34:E34"/>
    <mergeCell ref="B29:E29"/>
    <mergeCell ref="D33:E33"/>
  </mergeCells>
  <phoneticPr fontId="1"/>
  <pageMargins left="0.70866141732283472" right="0.39370078740157483" top="0.55118110236220474" bottom="0.55118110236220474" header="0.31496062992125984" footer="0.31496062992125984"/>
  <pageSetup paperSize="9" orientation="portrait"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5" sqref="M25"/>
    </sheetView>
  </sheetViews>
  <sheetFormatPr defaultRowHeight="13.5" x14ac:dyDescent="0.1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AK11"/>
  <sheetViews>
    <sheetView workbookViewId="0">
      <selection activeCell="B7" sqref="B7"/>
    </sheetView>
  </sheetViews>
  <sheetFormatPr defaultRowHeight="13.5" x14ac:dyDescent="0.15"/>
  <cols>
    <col min="1" max="1" width="3.25" customWidth="1"/>
    <col min="2" max="2" width="4.875" customWidth="1"/>
    <col min="3" max="3" width="24.25" customWidth="1"/>
    <col min="6" max="6" width="2.875" customWidth="1"/>
    <col min="7" max="7" width="2.625" customWidth="1"/>
    <col min="8" max="11" width="15.625" customWidth="1"/>
    <col min="12" max="12" width="3.875" customWidth="1"/>
    <col min="13" max="13" width="3.5" customWidth="1"/>
    <col min="14" max="14" width="16.875" customWidth="1"/>
    <col min="15" max="15" width="4.875" customWidth="1"/>
    <col min="18" max="26" width="2.125" customWidth="1"/>
  </cols>
  <sheetData>
    <row r="8" spans="2:37" s="116" customFormat="1" ht="17.25" x14ac:dyDescent="0.15">
      <c r="B8" s="126">
        <v>1</v>
      </c>
      <c r="C8" s="127" t="str">
        <f>IF(D8="","",VLOOKUP(D8,団体登録内容!$A$1:$Y$1000,3,FALSE))</f>
        <v>ＰＬ岩手ＭＢＡ</v>
      </c>
      <c r="D8" s="127" t="str">
        <f>IF(E8="","",VLOOKUP(E8,構成員入金済み!$A$1:$Y$1000,7,FALSE))</f>
        <v>B2G0014</v>
      </c>
      <c r="E8" s="122" t="s">
        <v>3459</v>
      </c>
      <c r="F8" s="93"/>
      <c r="G8" s="92"/>
      <c r="H8" s="128" t="str">
        <f>IF(E8="","",VLOOKUP(E8,構成員入金済み!$A$1:$Y$1000,3,FALSE))</f>
        <v>川原　理瑚</v>
      </c>
      <c r="I8" s="123" t="s">
        <v>3460</v>
      </c>
      <c r="J8" s="128" t="str">
        <f>IF(E8="","",VLOOKUP(E8,構成員入金済み!$A$1:$Y$1000,4,FALSE))</f>
        <v>かわはら　りこ</v>
      </c>
      <c r="K8" s="125" t="s">
        <v>3461</v>
      </c>
      <c r="L8" s="128">
        <f>IF(E8="","",VLOOKUP(E8,構成員入金済み!$A$1:$Y$1000,18,FALSE))</f>
        <v>9</v>
      </c>
      <c r="M8" s="123" t="s">
        <v>3397</v>
      </c>
      <c r="N8" s="122" t="s">
        <v>3397</v>
      </c>
      <c r="O8" s="123" t="s">
        <v>3397</v>
      </c>
      <c r="P8" s="124" t="s">
        <v>3397</v>
      </c>
      <c r="R8" s="95" t="e">
        <f>IF(ISNA(VLOOKUP(E8,#REF!,10,FALSE)),"",VLOOKUP(E8,#REF!,6,FALSE))</f>
        <v>#REF!</v>
      </c>
      <c r="S8" s="94" t="e">
        <f>IF(ISNA(VLOOKUP(E8,#REF!,16,FALSE)),"",VLOOKUP(E8,#REF!,16,FALSE))</f>
        <v>#REF!</v>
      </c>
      <c r="T8" s="89" t="e">
        <f>IF(ISNA(VLOOKUP(E8,#REF!,5,FALSE)),"",VLOOKUP(E8,#REF!,5,FALSE))</f>
        <v>#REF!</v>
      </c>
      <c r="V8" s="116" t="s">
        <v>3414</v>
      </c>
      <c r="W8" s="88">
        <f>[3]構成員入金済み!$E$10</f>
        <v>40542</v>
      </c>
      <c r="X8" s="88" t="e">
        <f>IF(ISNA(VLOOKUP(E8,#REF!,7,FALSE)),"",VLOOKUP(E8,#REF!,7,FALSE))</f>
        <v>#REF!</v>
      </c>
      <c r="Y8" s="117" t="e">
        <f t="shared" ref="Y8:Y11" si="0">IF(EXACT(W8,X8),"OK","")</f>
        <v>#REF!</v>
      </c>
      <c r="Z8" s="117"/>
      <c r="AC8" s="87"/>
      <c r="AD8" s="104"/>
      <c r="AE8" s="104"/>
      <c r="AF8" s="104"/>
      <c r="AG8" s="104"/>
      <c r="AH8" s="104"/>
      <c r="AI8" s="104"/>
      <c r="AJ8" s="104"/>
      <c r="AK8" s="104"/>
    </row>
    <row r="9" spans="2:37" s="116" customFormat="1" ht="17.25" x14ac:dyDescent="0.15">
      <c r="B9" s="126">
        <v>2</v>
      </c>
      <c r="C9" s="127" t="str">
        <f>IF(D9="","",VLOOKUP(D9,団体登録内容!$A$1:$Y$1000,3,FALSE))</f>
        <v/>
      </c>
      <c r="D9" s="127" t="str">
        <f>IF(E9="","",VLOOKUP(E9,構成員入金済み!$A$1:$Y$1000,7,FALSE))</f>
        <v/>
      </c>
      <c r="E9" s="122"/>
      <c r="F9" s="93"/>
      <c r="G9" s="92"/>
      <c r="H9" s="128" t="str">
        <f>IF(E9="","",VLOOKUP(E9,構成員入金済み!$A$1:$Y$1000,3,FALSE))</f>
        <v/>
      </c>
      <c r="I9" s="123"/>
      <c r="J9" s="128" t="str">
        <f>IF(E9="","",VLOOKUP(E9,構成員入金済み!$A$1:$Y$1000,4,FALSE))</f>
        <v/>
      </c>
      <c r="K9" s="125"/>
      <c r="L9" s="128" t="str">
        <f>IF(E9="","",VLOOKUP(E9,構成員入金済み!$A$1:$Y$1000,18,FALSE))</f>
        <v/>
      </c>
      <c r="M9" s="123" t="s">
        <v>3397</v>
      </c>
      <c r="N9" s="122" t="s">
        <v>3397</v>
      </c>
      <c r="O9" s="123" t="s">
        <v>3397</v>
      </c>
      <c r="P9" s="124" t="s">
        <v>3397</v>
      </c>
      <c r="R9" s="95" t="e">
        <f>IF(ISNA(VLOOKUP(E9,#REF!,10,FALSE)),"",VLOOKUP(E9,#REF!,6,FALSE))</f>
        <v>#REF!</v>
      </c>
      <c r="S9" s="94" t="e">
        <f>IF(ISNA(VLOOKUP(E9,#REF!,16,FALSE)),"",VLOOKUP(E9,#REF!,16,FALSE))</f>
        <v>#REF!</v>
      </c>
      <c r="T9" s="89" t="e">
        <f>IF(ISNA(VLOOKUP(E9,#REF!,5,FALSE)),"",VLOOKUP(E9,#REF!,5,FALSE))</f>
        <v>#REF!</v>
      </c>
      <c r="W9" s="88">
        <f>[3]構成員入金済み!$E$10</f>
        <v>40542</v>
      </c>
      <c r="X9" s="88" t="e">
        <f>IF(ISNA(VLOOKUP(E9,#REF!,7,FALSE)),"",VLOOKUP(E9,#REF!,7,FALSE))</f>
        <v>#REF!</v>
      </c>
      <c r="Y9" s="117" t="e">
        <f t="shared" si="0"/>
        <v>#REF!</v>
      </c>
      <c r="Z9" s="117"/>
      <c r="AC9" s="87"/>
      <c r="AD9" s="104"/>
      <c r="AE9" s="104"/>
      <c r="AF9" s="104"/>
      <c r="AG9" s="104"/>
      <c r="AH9" s="104"/>
      <c r="AI9" s="104"/>
      <c r="AJ9" s="104"/>
      <c r="AK9" s="104"/>
    </row>
    <row r="10" spans="2:37" s="116" customFormat="1" ht="17.25" x14ac:dyDescent="0.15">
      <c r="B10" s="126">
        <v>3</v>
      </c>
      <c r="C10" s="127" t="str">
        <f>IF(D10="","",VLOOKUP(D10,団体登録内容!$A$1:$Y$1000,3,FALSE))</f>
        <v/>
      </c>
      <c r="D10" s="127" t="str">
        <f>IF(E10="","",VLOOKUP(E10,構成員入金済み!$A$1:$Y$1000,7,FALSE))</f>
        <v/>
      </c>
      <c r="E10" s="122"/>
      <c r="F10" s="93"/>
      <c r="G10" s="92"/>
      <c r="H10" s="128" t="str">
        <f>IF(E10="","",VLOOKUP(E10,構成員入金済み!$A$1:$Y$1000,3,FALSE))</f>
        <v/>
      </c>
      <c r="I10" s="123"/>
      <c r="J10" s="128" t="str">
        <f>IF(E10="","",VLOOKUP(E10,構成員入金済み!$A$1:$Y$1000,4,FALSE))</f>
        <v/>
      </c>
      <c r="K10" s="125"/>
      <c r="L10" s="128" t="str">
        <f>IF(E10="","",VLOOKUP(E10,構成員入金済み!$A$1:$Y$1000,18,FALSE))</f>
        <v/>
      </c>
      <c r="M10" s="123" t="s">
        <v>3397</v>
      </c>
      <c r="N10" s="122" t="s">
        <v>3397</v>
      </c>
      <c r="O10" s="123" t="s">
        <v>3397</v>
      </c>
      <c r="P10" s="124" t="s">
        <v>3397</v>
      </c>
      <c r="R10" s="95" t="e">
        <f>IF(ISNA(VLOOKUP(E10,#REF!,10,FALSE)),"",VLOOKUP(E10,#REF!,6,FALSE))</f>
        <v>#REF!</v>
      </c>
      <c r="S10" s="94" t="e">
        <f>IF(ISNA(VLOOKUP(E10,#REF!,16,FALSE)),"",VLOOKUP(E10,#REF!,16,FALSE))</f>
        <v>#REF!</v>
      </c>
      <c r="T10" s="89" t="e">
        <f>IF(ISNA(VLOOKUP(E10,#REF!,5,FALSE)),"",VLOOKUP(E10,#REF!,5,FALSE))</f>
        <v>#REF!</v>
      </c>
      <c r="W10" s="88">
        <f>[3]構成員入金済み!$E$10</f>
        <v>40542</v>
      </c>
      <c r="X10" s="88" t="e">
        <f>IF(ISNA(VLOOKUP(E10,#REF!,7,FALSE)),"",VLOOKUP(E10,#REF!,7,FALSE))</f>
        <v>#REF!</v>
      </c>
      <c r="Y10" s="117" t="e">
        <f t="shared" si="0"/>
        <v>#REF!</v>
      </c>
      <c r="Z10" s="117"/>
      <c r="AC10" s="87"/>
      <c r="AD10" s="104"/>
      <c r="AE10" s="104"/>
      <c r="AF10" s="104"/>
      <c r="AG10" s="104"/>
      <c r="AH10" s="104"/>
      <c r="AI10" s="104"/>
      <c r="AJ10" s="104"/>
      <c r="AK10" s="104"/>
    </row>
    <row r="11" spans="2:37" s="116" customFormat="1" ht="17.25" x14ac:dyDescent="0.15">
      <c r="B11" s="126">
        <v>4</v>
      </c>
      <c r="C11" s="127" t="str">
        <f>IF(D11="","",VLOOKUP(D11,団体登録内容!$A$1:$Y$1000,3,FALSE))</f>
        <v/>
      </c>
      <c r="D11" s="127" t="str">
        <f>IF(E11="","",VLOOKUP(E11,構成員入金済み!$A$1:$Y$1000,7,FALSE))</f>
        <v/>
      </c>
      <c r="E11" s="122"/>
      <c r="F11" s="93"/>
      <c r="G11" s="92"/>
      <c r="H11" s="128" t="str">
        <f>IF(E11="","",VLOOKUP(E11,構成員入金済み!$A$1:$Y$1000,3,FALSE))</f>
        <v/>
      </c>
      <c r="I11" s="123"/>
      <c r="J11" s="128" t="str">
        <f>IF(E11="","",VLOOKUP(E11,構成員入金済み!$A$1:$Y$1000,4,FALSE))</f>
        <v/>
      </c>
      <c r="K11" s="125"/>
      <c r="L11" s="128" t="str">
        <f>IF(E11="","",VLOOKUP(E11,構成員入金済み!$A$1:$Y$1000,18,FALSE))</f>
        <v/>
      </c>
      <c r="M11" s="123" t="s">
        <v>3397</v>
      </c>
      <c r="N11" s="122" t="s">
        <v>3397</v>
      </c>
      <c r="O11" s="123" t="s">
        <v>3397</v>
      </c>
      <c r="P11" s="124" t="s">
        <v>3397</v>
      </c>
      <c r="R11" s="95" t="e">
        <f>IF(ISNA(VLOOKUP(E11,#REF!,10,FALSE)),"",VLOOKUP(E11,#REF!,6,FALSE))</f>
        <v>#REF!</v>
      </c>
      <c r="S11" s="94" t="e">
        <f>IF(ISNA(VLOOKUP(E11,#REF!,16,FALSE)),"",VLOOKUP(E11,#REF!,16,FALSE))</f>
        <v>#REF!</v>
      </c>
      <c r="T11" s="89" t="e">
        <f>IF(ISNA(VLOOKUP(E11,#REF!,5,FALSE)),"",VLOOKUP(E11,#REF!,5,FALSE))</f>
        <v>#REF!</v>
      </c>
      <c r="W11" s="88">
        <f>[3]構成員入金済み!$E$10</f>
        <v>40542</v>
      </c>
      <c r="X11" s="88" t="e">
        <f>IF(ISNA(VLOOKUP(E11,#REF!,7,FALSE)),"",VLOOKUP(E11,#REF!,7,FALSE))</f>
        <v>#REF!</v>
      </c>
      <c r="Y11" s="117" t="e">
        <f t="shared" si="0"/>
        <v>#REF!</v>
      </c>
      <c r="Z11" s="117"/>
      <c r="AC11" s="87"/>
      <c r="AD11" s="104"/>
      <c r="AE11" s="104"/>
      <c r="AF11" s="104"/>
      <c r="AG11" s="104"/>
      <c r="AH11" s="104"/>
      <c r="AI11" s="104"/>
      <c r="AJ11" s="104"/>
      <c r="AK11" s="104"/>
    </row>
  </sheetData>
  <protectedRanges>
    <protectedRange sqref="W8:W11" name="範囲1_1"/>
    <protectedRange sqref="E8:E11" name="範囲1_2"/>
    <protectedRange sqref="AC8:AC11 X8:X11 R8:T11 C8:D11 F8:P11" name="範囲1"/>
  </protectedRanges>
  <sortState ref="A8:AK11">
    <sortCondition ref="N8:N11"/>
  </sortState>
  <phoneticPr fontId="1"/>
  <conditionalFormatting sqref="F8:F11">
    <cfRule type="containsText" dxfId="0" priority="1" operator="containsText" text="OK">
      <formula>NOT(ISERROR(SEARCH("OK",F8)))</formula>
    </cfRule>
  </conditionalFormatting>
  <dataValidations count="6">
    <dataValidation type="list" allowBlank="1" showInputMessage="1" showErrorMessage="1" sqref="O8:O11">
      <formula1>$C$171:$C$184</formula1>
    </dataValidation>
    <dataValidation type="list" allowBlank="1" showInputMessage="1" showErrorMessage="1" sqref="P8:P11">
      <formula1>$C$189:$C$191</formula1>
    </dataValidation>
    <dataValidation type="list" allowBlank="1" showInputMessage="1" showErrorMessage="1" sqref="N8:N11">
      <formula1>$C$157:$C$167</formula1>
    </dataValidation>
    <dataValidation type="list" allowBlank="1" showInputMessage="1" showErrorMessage="1" sqref="M8:M11">
      <formula1>$H$158:$H$177</formula1>
    </dataValidation>
    <dataValidation type="textLength" showInputMessage="1" showErrorMessage="1" sqref="E8:E11">
      <formula1>6</formula1>
      <formula2>6</formula2>
    </dataValidation>
    <dataValidation type="list" allowBlank="1" showInputMessage="1" showErrorMessage="1" sqref="G8:G11">
      <formula1>$C$157:$C$161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841"/>
  <sheetViews>
    <sheetView showZeros="0" zoomScale="90" zoomScaleNormal="90" workbookViewId="0">
      <pane xSplit="3" ySplit="2" topLeftCell="X50" activePane="bottomRight" state="frozen"/>
      <selection pane="topRight" activeCell="E1" sqref="E1"/>
      <selection pane="bottomLeft" activeCell="A3" sqref="A3"/>
      <selection pane="bottomRight" activeCell="C8" sqref="C8"/>
    </sheetView>
  </sheetViews>
  <sheetFormatPr defaultColWidth="9" defaultRowHeight="13.5" x14ac:dyDescent="0.15"/>
  <cols>
    <col min="1" max="1" width="9" style="72" customWidth="1"/>
    <col min="2" max="2" width="9" style="72" bestFit="1" customWidth="1"/>
    <col min="3" max="3" width="42.625" style="72" customWidth="1"/>
    <col min="4" max="4" width="44.875" style="72" customWidth="1"/>
    <col min="5" max="5" width="9" style="72" bestFit="1" customWidth="1"/>
    <col min="6" max="6" width="12.375" style="72" bestFit="1" customWidth="1"/>
    <col min="7" max="7" width="7.125" style="72" bestFit="1" customWidth="1"/>
    <col min="8" max="8" width="9.5" style="72" bestFit="1" customWidth="1"/>
    <col min="9" max="9" width="25.5" style="72" bestFit="1" customWidth="1"/>
    <col min="10" max="10" width="19.75" style="47" bestFit="1" customWidth="1"/>
    <col min="11" max="11" width="15" style="72" bestFit="1" customWidth="1"/>
    <col min="12" max="12" width="13.875" style="72" bestFit="1" customWidth="1"/>
    <col min="13" max="13" width="15" style="72" bestFit="1" customWidth="1"/>
    <col min="14" max="14" width="5.75" style="72" bestFit="1" customWidth="1"/>
    <col min="15" max="15" width="12.375" style="72" bestFit="1" customWidth="1"/>
    <col min="16" max="16" width="7.125" style="72" bestFit="1" customWidth="1"/>
    <col min="17" max="17" width="9.5" style="72" bestFit="1" customWidth="1"/>
    <col min="18" max="18" width="33.875" style="72" bestFit="1" customWidth="1"/>
    <col min="19" max="19" width="19.75" style="47" bestFit="1" customWidth="1"/>
    <col min="20" max="20" width="15" style="72" bestFit="1" customWidth="1"/>
    <col min="21" max="21" width="13.875" style="72" bestFit="1" customWidth="1"/>
    <col min="22" max="22" width="15" style="72" bestFit="1" customWidth="1"/>
    <col min="23" max="23" width="5.75" style="72" bestFit="1" customWidth="1"/>
    <col min="24" max="24" width="5" style="72" bestFit="1" customWidth="1"/>
    <col min="25" max="25" width="3.25" style="72" bestFit="1" customWidth="1"/>
    <col min="26" max="26" width="5" style="72" bestFit="1" customWidth="1"/>
    <col min="27" max="27" width="3.25" style="72" bestFit="1" customWidth="1"/>
    <col min="28" max="33" width="4.75" style="72" customWidth="1"/>
    <col min="34" max="34" width="5" style="55" bestFit="1" customWidth="1"/>
    <col min="35" max="37" width="4.75" style="72" customWidth="1"/>
    <col min="38" max="39" width="3.25" style="72" bestFit="1" customWidth="1"/>
    <col min="40" max="42" width="3.125" style="72" bestFit="1" customWidth="1"/>
    <col min="43" max="43" width="3.25" style="72" bestFit="1" customWidth="1"/>
    <col min="44" max="44" width="6.375" style="72" bestFit="1" customWidth="1"/>
    <col min="45" max="16384" width="9" style="72"/>
  </cols>
  <sheetData>
    <row r="1" spans="1:44" x14ac:dyDescent="0.15">
      <c r="A1" s="355" t="s">
        <v>0</v>
      </c>
      <c r="B1" s="357" t="s">
        <v>1</v>
      </c>
      <c r="C1" s="359" t="s">
        <v>2</v>
      </c>
      <c r="D1" s="359" t="s">
        <v>3</v>
      </c>
      <c r="E1" s="359" t="s">
        <v>4</v>
      </c>
      <c r="F1" s="352" t="s">
        <v>5</v>
      </c>
      <c r="G1" s="353"/>
      <c r="H1" s="353"/>
      <c r="I1" s="353"/>
      <c r="J1" s="353"/>
      <c r="K1" s="353"/>
      <c r="L1" s="353"/>
      <c r="M1" s="353"/>
      <c r="N1" s="354"/>
      <c r="O1" s="339" t="s">
        <v>6</v>
      </c>
      <c r="P1" s="340"/>
      <c r="Q1" s="340"/>
      <c r="R1" s="340"/>
      <c r="S1" s="340"/>
      <c r="T1" s="340"/>
      <c r="U1" s="340"/>
      <c r="V1" s="340"/>
      <c r="W1" s="344"/>
      <c r="X1" s="339" t="s">
        <v>7</v>
      </c>
      <c r="Y1" s="340"/>
      <c r="Z1" s="340"/>
      <c r="AA1" s="340"/>
      <c r="AB1" s="340"/>
      <c r="AC1" s="340"/>
      <c r="AD1" s="340"/>
      <c r="AE1" s="340"/>
      <c r="AF1" s="340"/>
      <c r="AG1" s="340"/>
      <c r="AH1" s="52"/>
      <c r="AI1" s="48"/>
      <c r="AJ1" s="48"/>
      <c r="AK1" s="48"/>
      <c r="AL1" s="341" t="s">
        <v>8</v>
      </c>
      <c r="AM1" s="342"/>
      <c r="AN1" s="343"/>
      <c r="AO1" s="341" t="s">
        <v>9</v>
      </c>
      <c r="AP1" s="342"/>
      <c r="AQ1" s="343"/>
      <c r="AR1" s="361" t="s">
        <v>10</v>
      </c>
    </row>
    <row r="2" spans="1:44" ht="14.25" thickBot="1" x14ac:dyDescent="0.2">
      <c r="A2" s="356"/>
      <c r="B2" s="358"/>
      <c r="C2" s="360"/>
      <c r="D2" s="360"/>
      <c r="E2" s="360"/>
      <c r="F2" s="3" t="s">
        <v>11</v>
      </c>
      <c r="G2" s="3" t="s">
        <v>12</v>
      </c>
      <c r="H2" s="3" t="s">
        <v>13</v>
      </c>
      <c r="I2" s="3" t="s">
        <v>14</v>
      </c>
      <c r="J2" s="4" t="s">
        <v>15</v>
      </c>
      <c r="K2" s="3" t="s">
        <v>16</v>
      </c>
      <c r="L2" s="3" t="s">
        <v>17</v>
      </c>
      <c r="M2" s="3" t="s">
        <v>18</v>
      </c>
      <c r="N2" s="3" t="s">
        <v>19</v>
      </c>
      <c r="O2" s="3" t="s">
        <v>11</v>
      </c>
      <c r="P2" s="3" t="s">
        <v>12</v>
      </c>
      <c r="Q2" s="3" t="s">
        <v>13</v>
      </c>
      <c r="R2" s="3" t="s">
        <v>14</v>
      </c>
      <c r="S2" s="4" t="s">
        <v>15</v>
      </c>
      <c r="T2" s="3" t="s">
        <v>16</v>
      </c>
      <c r="U2" s="3" t="s">
        <v>20</v>
      </c>
      <c r="V2" s="3" t="s">
        <v>18</v>
      </c>
      <c r="W2" s="3" t="s">
        <v>19</v>
      </c>
      <c r="X2" s="332" t="s">
        <v>7</v>
      </c>
      <c r="Y2" s="333"/>
      <c r="Z2" s="332" t="s">
        <v>21</v>
      </c>
      <c r="AA2" s="333"/>
      <c r="AB2" s="332" t="s">
        <v>22</v>
      </c>
      <c r="AC2" s="333"/>
      <c r="AD2" s="332" t="s">
        <v>23</v>
      </c>
      <c r="AE2" s="333"/>
      <c r="AF2" s="334" t="s">
        <v>24</v>
      </c>
      <c r="AG2" s="363"/>
      <c r="AH2" s="334" t="s">
        <v>1010</v>
      </c>
      <c r="AI2" s="363"/>
      <c r="AJ2" s="334" t="s">
        <v>1011</v>
      </c>
      <c r="AK2" s="336"/>
      <c r="AL2" s="5" t="s">
        <v>25</v>
      </c>
      <c r="AM2" s="86" t="s">
        <v>26</v>
      </c>
      <c r="AN2" s="6" t="s">
        <v>27</v>
      </c>
      <c r="AO2" s="7" t="s">
        <v>28</v>
      </c>
      <c r="AP2" s="86" t="s">
        <v>29</v>
      </c>
      <c r="AQ2" s="6" t="s">
        <v>30</v>
      </c>
      <c r="AR2" s="362"/>
    </row>
    <row r="3" spans="1:44" ht="14.25" thickTop="1" x14ac:dyDescent="0.15">
      <c r="A3" s="8" t="s">
        <v>127</v>
      </c>
      <c r="B3" s="8" t="s">
        <v>44</v>
      </c>
      <c r="C3" s="8" t="s">
        <v>128</v>
      </c>
      <c r="D3" s="8" t="s">
        <v>129</v>
      </c>
      <c r="E3" s="8" t="s">
        <v>130</v>
      </c>
      <c r="F3" s="8" t="s">
        <v>1236</v>
      </c>
      <c r="G3" s="8" t="s">
        <v>131</v>
      </c>
      <c r="H3" s="8" t="s">
        <v>1429</v>
      </c>
      <c r="I3" s="8" t="s">
        <v>1237</v>
      </c>
      <c r="J3" s="46" t="s">
        <v>1430</v>
      </c>
      <c r="K3" s="8" t="s">
        <v>1431</v>
      </c>
      <c r="L3" s="8" t="s">
        <v>1431</v>
      </c>
      <c r="M3" s="8" t="s">
        <v>1432</v>
      </c>
      <c r="N3" s="8">
        <v>0</v>
      </c>
      <c r="O3" s="8" t="s">
        <v>1236</v>
      </c>
      <c r="P3" s="8" t="s">
        <v>131</v>
      </c>
      <c r="Q3" s="8" t="s">
        <v>1429</v>
      </c>
      <c r="R3" s="8" t="s">
        <v>1237</v>
      </c>
      <c r="S3" s="46" t="s">
        <v>1430</v>
      </c>
      <c r="T3" s="8" t="s">
        <v>1431</v>
      </c>
      <c r="U3" s="8" t="s">
        <v>1431</v>
      </c>
      <c r="V3" s="8" t="s">
        <v>1432</v>
      </c>
      <c r="W3" s="8" t="s">
        <v>118</v>
      </c>
      <c r="X3" s="43">
        <v>42842</v>
      </c>
      <c r="Y3" s="44">
        <v>8</v>
      </c>
      <c r="Z3" s="36" t="s">
        <v>118</v>
      </c>
      <c r="AA3" s="37" t="s">
        <v>118</v>
      </c>
      <c r="AB3" s="36" t="s">
        <v>118</v>
      </c>
      <c r="AC3" s="37" t="s">
        <v>118</v>
      </c>
      <c r="AD3" s="36" t="s">
        <v>118</v>
      </c>
      <c r="AE3" s="37" t="s">
        <v>118</v>
      </c>
      <c r="AF3" s="36" t="s">
        <v>118</v>
      </c>
      <c r="AG3" s="37" t="s">
        <v>118</v>
      </c>
      <c r="AH3" s="53" t="s">
        <v>118</v>
      </c>
      <c r="AI3" s="37" t="s">
        <v>118</v>
      </c>
      <c r="AJ3" s="37" t="s">
        <v>118</v>
      </c>
      <c r="AK3" s="50" t="s">
        <v>118</v>
      </c>
      <c r="AL3" s="9">
        <v>8</v>
      </c>
      <c r="AM3" s="10">
        <v>8</v>
      </c>
      <c r="AN3" s="11" t="s">
        <v>118</v>
      </c>
      <c r="AO3" s="12">
        <v>0</v>
      </c>
      <c r="AP3" s="12">
        <v>0</v>
      </c>
      <c r="AQ3" s="39">
        <v>8</v>
      </c>
      <c r="AR3" s="40">
        <v>42842</v>
      </c>
    </row>
    <row r="4" spans="1:44" x14ac:dyDescent="0.15">
      <c r="A4" s="8" t="s">
        <v>132</v>
      </c>
      <c r="B4" s="8" t="s">
        <v>39</v>
      </c>
      <c r="C4" s="8" t="s">
        <v>133</v>
      </c>
      <c r="D4" s="8" t="s">
        <v>134</v>
      </c>
      <c r="E4" s="8" t="s">
        <v>130</v>
      </c>
      <c r="F4" s="8" t="s">
        <v>135</v>
      </c>
      <c r="G4" s="8" t="s">
        <v>136</v>
      </c>
      <c r="H4" s="8" t="s">
        <v>137</v>
      </c>
      <c r="I4" s="8" t="s">
        <v>138</v>
      </c>
      <c r="J4" s="46" t="s">
        <v>139</v>
      </c>
      <c r="K4" s="8" t="s">
        <v>140</v>
      </c>
      <c r="L4" s="8" t="s">
        <v>140</v>
      </c>
      <c r="M4" s="8" t="s">
        <v>141</v>
      </c>
      <c r="N4" s="8">
        <v>0</v>
      </c>
      <c r="O4" s="8" t="s">
        <v>135</v>
      </c>
      <c r="P4" s="8" t="s">
        <v>136</v>
      </c>
      <c r="Q4" s="8" t="s">
        <v>137</v>
      </c>
      <c r="R4" s="8" t="s">
        <v>138</v>
      </c>
      <c r="S4" s="46" t="s">
        <v>139</v>
      </c>
      <c r="T4" s="8" t="s">
        <v>140</v>
      </c>
      <c r="U4" s="8" t="s">
        <v>140</v>
      </c>
      <c r="V4" s="8" t="s">
        <v>141</v>
      </c>
      <c r="W4" s="8" t="s">
        <v>118</v>
      </c>
      <c r="X4" s="43" t="s">
        <v>118</v>
      </c>
      <c r="Y4" s="44" t="s">
        <v>118</v>
      </c>
      <c r="Z4" s="36" t="s">
        <v>118</v>
      </c>
      <c r="AA4" s="37" t="s">
        <v>118</v>
      </c>
      <c r="AB4" s="36" t="s">
        <v>118</v>
      </c>
      <c r="AC4" s="37" t="s">
        <v>118</v>
      </c>
      <c r="AD4" s="36" t="s">
        <v>118</v>
      </c>
      <c r="AE4" s="37" t="s">
        <v>118</v>
      </c>
      <c r="AF4" s="36" t="s">
        <v>118</v>
      </c>
      <c r="AG4" s="44" t="s">
        <v>118</v>
      </c>
      <c r="AH4" s="54" t="s">
        <v>118</v>
      </c>
      <c r="AI4" s="44" t="s">
        <v>118</v>
      </c>
      <c r="AJ4" s="44" t="s">
        <v>118</v>
      </c>
      <c r="AK4" s="49" t="s">
        <v>118</v>
      </c>
      <c r="AL4" s="9">
        <v>0</v>
      </c>
      <c r="AM4" s="10">
        <v>0</v>
      </c>
      <c r="AN4" s="11" t="s">
        <v>118</v>
      </c>
      <c r="AO4" s="12">
        <v>0</v>
      </c>
      <c r="AP4" s="12">
        <v>0</v>
      </c>
      <c r="AQ4" s="39">
        <v>0</v>
      </c>
      <c r="AR4" s="41" t="s">
        <v>118</v>
      </c>
    </row>
    <row r="5" spans="1:44" x14ac:dyDescent="0.15">
      <c r="A5" s="8" t="s">
        <v>142</v>
      </c>
      <c r="B5" s="8" t="s">
        <v>44</v>
      </c>
      <c r="C5" s="8" t="s">
        <v>143</v>
      </c>
      <c r="D5" s="8" t="s">
        <v>1433</v>
      </c>
      <c r="E5" s="8" t="s">
        <v>130</v>
      </c>
      <c r="F5" s="8" t="s">
        <v>144</v>
      </c>
      <c r="G5" s="8" t="s">
        <v>145</v>
      </c>
      <c r="H5" s="8" t="s">
        <v>146</v>
      </c>
      <c r="I5" s="8" t="s">
        <v>147</v>
      </c>
      <c r="J5" s="46" t="s">
        <v>148</v>
      </c>
      <c r="K5" s="8" t="s">
        <v>149</v>
      </c>
      <c r="L5" s="8" t="s">
        <v>150</v>
      </c>
      <c r="M5" s="8" t="s">
        <v>151</v>
      </c>
      <c r="N5" s="8" t="s">
        <v>119</v>
      </c>
      <c r="O5" s="8" t="s">
        <v>144</v>
      </c>
      <c r="P5" s="8" t="s">
        <v>145</v>
      </c>
      <c r="Q5" s="8" t="s">
        <v>146</v>
      </c>
      <c r="R5" s="8" t="s">
        <v>147</v>
      </c>
      <c r="S5" s="46" t="s">
        <v>148</v>
      </c>
      <c r="T5" s="8" t="s">
        <v>149</v>
      </c>
      <c r="U5" s="8" t="s">
        <v>150</v>
      </c>
      <c r="V5" s="8" t="s">
        <v>151</v>
      </c>
      <c r="W5" s="8" t="s">
        <v>119</v>
      </c>
      <c r="X5" s="43">
        <v>42843</v>
      </c>
      <c r="Y5" s="44">
        <v>21</v>
      </c>
      <c r="Z5" s="36">
        <v>42852</v>
      </c>
      <c r="AA5" s="37">
        <v>2</v>
      </c>
      <c r="AB5" s="36" t="s">
        <v>118</v>
      </c>
      <c r="AC5" s="37" t="s">
        <v>118</v>
      </c>
      <c r="AD5" s="36" t="s">
        <v>118</v>
      </c>
      <c r="AE5" s="37" t="s">
        <v>118</v>
      </c>
      <c r="AF5" s="36" t="s">
        <v>118</v>
      </c>
      <c r="AG5" s="37" t="s">
        <v>118</v>
      </c>
      <c r="AH5" s="53" t="s">
        <v>118</v>
      </c>
      <c r="AI5" s="37" t="s">
        <v>118</v>
      </c>
      <c r="AJ5" s="37" t="s">
        <v>118</v>
      </c>
      <c r="AK5" s="50" t="s">
        <v>118</v>
      </c>
      <c r="AL5" s="9">
        <v>23</v>
      </c>
      <c r="AM5" s="10">
        <v>23</v>
      </c>
      <c r="AN5" s="11" t="s">
        <v>118</v>
      </c>
      <c r="AO5" s="12">
        <v>0</v>
      </c>
      <c r="AP5" s="12">
        <v>0</v>
      </c>
      <c r="AQ5" s="39">
        <v>23</v>
      </c>
      <c r="AR5" s="41">
        <v>42843</v>
      </c>
    </row>
    <row r="6" spans="1:44" x14ac:dyDescent="0.15">
      <c r="A6" s="8" t="s">
        <v>152</v>
      </c>
      <c r="B6" s="8" t="s">
        <v>45</v>
      </c>
      <c r="C6" s="8" t="s">
        <v>153</v>
      </c>
      <c r="D6" s="8" t="s">
        <v>154</v>
      </c>
      <c r="E6" s="8" t="s">
        <v>130</v>
      </c>
      <c r="F6" s="8" t="s">
        <v>155</v>
      </c>
      <c r="G6" s="8">
        <v>0</v>
      </c>
      <c r="H6" s="8" t="s">
        <v>156</v>
      </c>
      <c r="I6" s="8" t="s">
        <v>157</v>
      </c>
      <c r="J6" s="46" t="s">
        <v>158</v>
      </c>
      <c r="K6" s="8" t="s">
        <v>159</v>
      </c>
      <c r="L6" s="8" t="s">
        <v>159</v>
      </c>
      <c r="M6" s="8" t="s">
        <v>160</v>
      </c>
      <c r="N6" s="8">
        <v>0</v>
      </c>
      <c r="O6" s="8" t="s">
        <v>161</v>
      </c>
      <c r="P6" s="8">
        <v>0</v>
      </c>
      <c r="Q6" s="8" t="s">
        <v>162</v>
      </c>
      <c r="R6" s="8" t="s">
        <v>163</v>
      </c>
      <c r="S6" s="46" t="s">
        <v>164</v>
      </c>
      <c r="T6" s="8" t="s">
        <v>165</v>
      </c>
      <c r="U6" s="8" t="s">
        <v>165</v>
      </c>
      <c r="V6" s="8" t="s">
        <v>166</v>
      </c>
      <c r="W6" s="8" t="s">
        <v>118</v>
      </c>
      <c r="X6" s="43">
        <v>42844</v>
      </c>
      <c r="Y6" s="44">
        <v>6</v>
      </c>
      <c r="Z6" s="36" t="s">
        <v>118</v>
      </c>
      <c r="AA6" s="37" t="s">
        <v>118</v>
      </c>
      <c r="AB6" s="36" t="s">
        <v>118</v>
      </c>
      <c r="AC6" s="37" t="s">
        <v>118</v>
      </c>
      <c r="AD6" s="36" t="s">
        <v>118</v>
      </c>
      <c r="AE6" s="37" t="s">
        <v>118</v>
      </c>
      <c r="AF6" s="36" t="s">
        <v>118</v>
      </c>
      <c r="AG6" s="37" t="s">
        <v>118</v>
      </c>
      <c r="AH6" s="53" t="s">
        <v>118</v>
      </c>
      <c r="AI6" s="37" t="s">
        <v>118</v>
      </c>
      <c r="AJ6" s="37" t="s">
        <v>118</v>
      </c>
      <c r="AK6" s="50" t="s">
        <v>118</v>
      </c>
      <c r="AL6" s="9">
        <v>6</v>
      </c>
      <c r="AM6" s="10">
        <v>6</v>
      </c>
      <c r="AN6" s="11" t="s">
        <v>118</v>
      </c>
      <c r="AO6" s="12">
        <v>0</v>
      </c>
      <c r="AP6" s="12">
        <v>0</v>
      </c>
      <c r="AQ6" s="39">
        <v>6</v>
      </c>
      <c r="AR6" s="41">
        <v>42844</v>
      </c>
    </row>
    <row r="7" spans="1:44" x14ac:dyDescent="0.15">
      <c r="A7" s="8" t="s">
        <v>167</v>
      </c>
      <c r="B7" s="8" t="s">
        <v>44</v>
      </c>
      <c r="C7" s="8" t="s">
        <v>168</v>
      </c>
      <c r="D7" s="8" t="s">
        <v>169</v>
      </c>
      <c r="E7" s="8" t="s">
        <v>170</v>
      </c>
      <c r="F7" s="80" t="s">
        <v>2155</v>
      </c>
      <c r="G7" s="8" t="s">
        <v>171</v>
      </c>
      <c r="H7" s="8" t="s">
        <v>172</v>
      </c>
      <c r="I7" s="8" t="s">
        <v>173</v>
      </c>
      <c r="J7" s="46" t="s">
        <v>174</v>
      </c>
      <c r="K7" s="8" t="s">
        <v>175</v>
      </c>
      <c r="L7" s="8" t="s">
        <v>176</v>
      </c>
      <c r="M7" s="8">
        <v>0</v>
      </c>
      <c r="N7" s="8">
        <v>0</v>
      </c>
      <c r="O7" s="8" t="s">
        <v>1096</v>
      </c>
      <c r="P7" s="8">
        <v>0</v>
      </c>
      <c r="Q7" s="8" t="s">
        <v>172</v>
      </c>
      <c r="R7" s="8" t="s">
        <v>173</v>
      </c>
      <c r="S7" s="46" t="s">
        <v>174</v>
      </c>
      <c r="T7" s="8" t="s">
        <v>175</v>
      </c>
      <c r="U7" s="8" t="s">
        <v>176</v>
      </c>
      <c r="V7" s="8">
        <v>0</v>
      </c>
      <c r="W7" s="8" t="s">
        <v>118</v>
      </c>
      <c r="X7" s="43">
        <v>42870</v>
      </c>
      <c r="Y7" s="44">
        <v>20</v>
      </c>
      <c r="Z7" s="36" t="s">
        <v>118</v>
      </c>
      <c r="AA7" s="37" t="s">
        <v>118</v>
      </c>
      <c r="AB7" s="36" t="s">
        <v>118</v>
      </c>
      <c r="AC7" s="37" t="s">
        <v>118</v>
      </c>
      <c r="AD7" s="36" t="s">
        <v>118</v>
      </c>
      <c r="AE7" s="37" t="s">
        <v>118</v>
      </c>
      <c r="AF7" s="36" t="s">
        <v>118</v>
      </c>
      <c r="AG7" s="37" t="s">
        <v>118</v>
      </c>
      <c r="AH7" s="53" t="s">
        <v>118</v>
      </c>
      <c r="AI7" s="37" t="s">
        <v>118</v>
      </c>
      <c r="AJ7" s="37" t="s">
        <v>118</v>
      </c>
      <c r="AK7" s="50" t="s">
        <v>118</v>
      </c>
      <c r="AL7" s="9">
        <v>20</v>
      </c>
      <c r="AM7" s="10">
        <v>20</v>
      </c>
      <c r="AN7" s="11" t="s">
        <v>118</v>
      </c>
      <c r="AO7" s="12">
        <v>0</v>
      </c>
      <c r="AP7" s="12">
        <v>0</v>
      </c>
      <c r="AQ7" s="39">
        <v>20</v>
      </c>
      <c r="AR7" s="41">
        <v>42870</v>
      </c>
    </row>
    <row r="8" spans="1:44" x14ac:dyDescent="0.15">
      <c r="A8" s="8" t="s">
        <v>177</v>
      </c>
      <c r="B8" s="8" t="s">
        <v>45</v>
      </c>
      <c r="C8" s="8" t="s">
        <v>178</v>
      </c>
      <c r="D8" s="8" t="s">
        <v>1434</v>
      </c>
      <c r="E8" s="8" t="s">
        <v>130</v>
      </c>
      <c r="F8" s="8" t="s">
        <v>179</v>
      </c>
      <c r="G8" s="8">
        <v>0</v>
      </c>
      <c r="H8" s="8" t="s">
        <v>180</v>
      </c>
      <c r="I8" s="8" t="s">
        <v>181</v>
      </c>
      <c r="J8" s="46" t="s">
        <v>182</v>
      </c>
      <c r="K8" s="8">
        <v>0</v>
      </c>
      <c r="L8" s="8">
        <v>0</v>
      </c>
      <c r="M8" s="8" t="s">
        <v>183</v>
      </c>
      <c r="N8" s="8">
        <v>0</v>
      </c>
      <c r="O8" s="8" t="s">
        <v>161</v>
      </c>
      <c r="P8" s="8">
        <v>0</v>
      </c>
      <c r="Q8" s="8" t="s">
        <v>162</v>
      </c>
      <c r="R8" s="8" t="s">
        <v>163</v>
      </c>
      <c r="S8" s="46" t="s">
        <v>164</v>
      </c>
      <c r="T8" s="8" t="s">
        <v>165</v>
      </c>
      <c r="U8" s="8" t="s">
        <v>165</v>
      </c>
      <c r="V8" s="8" t="s">
        <v>166</v>
      </c>
      <c r="W8" s="8">
        <v>0</v>
      </c>
      <c r="X8" s="43" t="s">
        <v>118</v>
      </c>
      <c r="Y8" s="44" t="s">
        <v>118</v>
      </c>
      <c r="Z8" s="36" t="s">
        <v>118</v>
      </c>
      <c r="AA8" s="37" t="s">
        <v>118</v>
      </c>
      <c r="AB8" s="36" t="s">
        <v>118</v>
      </c>
      <c r="AC8" s="37" t="s">
        <v>118</v>
      </c>
      <c r="AD8" s="36" t="s">
        <v>118</v>
      </c>
      <c r="AE8" s="37" t="s">
        <v>118</v>
      </c>
      <c r="AF8" s="36" t="s">
        <v>118</v>
      </c>
      <c r="AG8" s="37" t="s">
        <v>118</v>
      </c>
      <c r="AH8" s="53" t="s">
        <v>118</v>
      </c>
      <c r="AI8" s="37" t="s">
        <v>118</v>
      </c>
      <c r="AJ8" s="37" t="s">
        <v>118</v>
      </c>
      <c r="AK8" s="50" t="s">
        <v>118</v>
      </c>
      <c r="AL8" s="9">
        <v>0</v>
      </c>
      <c r="AM8" s="10">
        <v>0</v>
      </c>
      <c r="AN8" s="11" t="s">
        <v>118</v>
      </c>
      <c r="AO8" s="12">
        <v>0</v>
      </c>
      <c r="AP8" s="12">
        <v>0</v>
      </c>
      <c r="AQ8" s="39">
        <v>0</v>
      </c>
      <c r="AR8" s="41" t="s">
        <v>118</v>
      </c>
    </row>
    <row r="9" spans="1:44" x14ac:dyDescent="0.15">
      <c r="A9" s="8" t="s">
        <v>184</v>
      </c>
      <c r="B9" s="8" t="s">
        <v>45</v>
      </c>
      <c r="C9" s="8" t="s">
        <v>185</v>
      </c>
      <c r="D9" s="8" t="s">
        <v>186</v>
      </c>
      <c r="E9" s="8" t="s">
        <v>130</v>
      </c>
      <c r="F9" s="80" t="s">
        <v>1822</v>
      </c>
      <c r="G9" s="80" t="s">
        <v>1823</v>
      </c>
      <c r="H9" s="8" t="s">
        <v>1435</v>
      </c>
      <c r="I9" s="8" t="s">
        <v>1212</v>
      </c>
      <c r="J9" s="46" t="s">
        <v>1436</v>
      </c>
      <c r="K9" s="8" t="s">
        <v>165</v>
      </c>
      <c r="L9" s="8" t="s">
        <v>165</v>
      </c>
      <c r="M9" s="8" t="s">
        <v>166</v>
      </c>
      <c r="N9" s="8">
        <v>0</v>
      </c>
      <c r="O9" s="8" t="s">
        <v>161</v>
      </c>
      <c r="P9" s="8">
        <v>0</v>
      </c>
      <c r="Q9" s="8" t="s">
        <v>162</v>
      </c>
      <c r="R9" s="8" t="s">
        <v>163</v>
      </c>
      <c r="S9" s="46" t="s">
        <v>164</v>
      </c>
      <c r="T9" s="8" t="s">
        <v>165</v>
      </c>
      <c r="U9" s="8" t="s">
        <v>165</v>
      </c>
      <c r="V9" s="8" t="s">
        <v>166</v>
      </c>
      <c r="W9" s="8" t="s">
        <v>118</v>
      </c>
      <c r="X9" s="43">
        <v>42844</v>
      </c>
      <c r="Y9" s="44">
        <v>6</v>
      </c>
      <c r="Z9" s="36" t="s">
        <v>118</v>
      </c>
      <c r="AA9" s="37" t="s">
        <v>118</v>
      </c>
      <c r="AB9" s="36" t="s">
        <v>118</v>
      </c>
      <c r="AC9" s="37" t="s">
        <v>118</v>
      </c>
      <c r="AD9" s="36" t="s">
        <v>118</v>
      </c>
      <c r="AE9" s="37" t="s">
        <v>118</v>
      </c>
      <c r="AF9" s="36" t="s">
        <v>118</v>
      </c>
      <c r="AG9" s="37" t="s">
        <v>118</v>
      </c>
      <c r="AH9" s="53" t="s">
        <v>118</v>
      </c>
      <c r="AI9" s="37" t="s">
        <v>118</v>
      </c>
      <c r="AJ9" s="37" t="s">
        <v>118</v>
      </c>
      <c r="AK9" s="50" t="s">
        <v>118</v>
      </c>
      <c r="AL9" s="9">
        <v>6</v>
      </c>
      <c r="AM9" s="10">
        <v>6</v>
      </c>
      <c r="AN9" s="11" t="s">
        <v>118</v>
      </c>
      <c r="AO9" s="12">
        <v>0</v>
      </c>
      <c r="AP9" s="12">
        <v>0</v>
      </c>
      <c r="AQ9" s="39">
        <v>6</v>
      </c>
      <c r="AR9" s="41">
        <v>42844</v>
      </c>
    </row>
    <row r="10" spans="1:44" x14ac:dyDescent="0.15">
      <c r="A10" s="8" t="s">
        <v>187</v>
      </c>
      <c r="B10" s="8" t="s">
        <v>37</v>
      </c>
      <c r="C10" s="8" t="s">
        <v>188</v>
      </c>
      <c r="D10" s="8" t="s">
        <v>189</v>
      </c>
      <c r="E10" s="8" t="s">
        <v>190</v>
      </c>
      <c r="F10" s="8" t="s">
        <v>191</v>
      </c>
      <c r="G10" s="8" t="s">
        <v>171</v>
      </c>
      <c r="H10" s="8" t="s">
        <v>192</v>
      </c>
      <c r="I10" s="8" t="s">
        <v>193</v>
      </c>
      <c r="J10" s="46" t="s">
        <v>194</v>
      </c>
      <c r="K10" s="8" t="s">
        <v>195</v>
      </c>
      <c r="L10" s="8" t="s">
        <v>196</v>
      </c>
      <c r="M10" s="8">
        <v>0</v>
      </c>
      <c r="N10" s="8">
        <v>0</v>
      </c>
      <c r="O10" s="8" t="s">
        <v>1256</v>
      </c>
      <c r="P10" s="8">
        <v>0</v>
      </c>
      <c r="Q10" s="8" t="s">
        <v>192</v>
      </c>
      <c r="R10" s="8" t="s">
        <v>193</v>
      </c>
      <c r="S10" s="46" t="s">
        <v>194</v>
      </c>
      <c r="T10" s="8" t="s">
        <v>195</v>
      </c>
      <c r="U10" s="8" t="s">
        <v>196</v>
      </c>
      <c r="V10" s="8" t="s">
        <v>1437</v>
      </c>
      <c r="W10" s="8" t="s">
        <v>118</v>
      </c>
      <c r="X10" s="43">
        <v>42866</v>
      </c>
      <c r="Y10" s="44">
        <v>10</v>
      </c>
      <c r="Z10" s="36" t="s">
        <v>118</v>
      </c>
      <c r="AA10" s="37" t="s">
        <v>118</v>
      </c>
      <c r="AB10" s="36" t="s">
        <v>118</v>
      </c>
      <c r="AC10" s="37" t="s">
        <v>118</v>
      </c>
      <c r="AD10" s="36" t="s">
        <v>118</v>
      </c>
      <c r="AE10" s="37" t="s">
        <v>118</v>
      </c>
      <c r="AF10" s="36" t="s">
        <v>118</v>
      </c>
      <c r="AG10" s="37" t="s">
        <v>118</v>
      </c>
      <c r="AH10" s="53" t="s">
        <v>118</v>
      </c>
      <c r="AI10" s="37" t="s">
        <v>118</v>
      </c>
      <c r="AJ10" s="37" t="s">
        <v>118</v>
      </c>
      <c r="AK10" s="50" t="s">
        <v>118</v>
      </c>
      <c r="AL10" s="9">
        <v>10</v>
      </c>
      <c r="AM10" s="10">
        <v>10</v>
      </c>
      <c r="AN10" s="11" t="s">
        <v>118</v>
      </c>
      <c r="AO10" s="12">
        <v>0</v>
      </c>
      <c r="AP10" s="12">
        <v>0</v>
      </c>
      <c r="AQ10" s="39">
        <v>10</v>
      </c>
      <c r="AR10" s="41">
        <v>42866</v>
      </c>
    </row>
    <row r="11" spans="1:44" x14ac:dyDescent="0.15">
      <c r="A11" s="8" t="s">
        <v>197</v>
      </c>
      <c r="B11" s="8" t="s">
        <v>40</v>
      </c>
      <c r="C11" s="8" t="s">
        <v>198</v>
      </c>
      <c r="D11" s="8" t="s">
        <v>199</v>
      </c>
      <c r="E11" s="8" t="s">
        <v>130</v>
      </c>
      <c r="F11" s="8" t="s">
        <v>200</v>
      </c>
      <c r="G11" s="8" t="s">
        <v>145</v>
      </c>
      <c r="H11" s="8" t="s">
        <v>201</v>
      </c>
      <c r="I11" s="8" t="s">
        <v>202</v>
      </c>
      <c r="J11" s="46" t="s">
        <v>203</v>
      </c>
      <c r="K11" s="8" t="s">
        <v>204</v>
      </c>
      <c r="L11" s="8" t="s">
        <v>205</v>
      </c>
      <c r="M11" s="8" t="s">
        <v>206</v>
      </c>
      <c r="N11" s="8" t="s">
        <v>119</v>
      </c>
      <c r="O11" s="8" t="s">
        <v>200</v>
      </c>
      <c r="P11" s="8" t="s">
        <v>145</v>
      </c>
      <c r="Q11" s="8" t="s">
        <v>201</v>
      </c>
      <c r="R11" s="8" t="s">
        <v>202</v>
      </c>
      <c r="S11" s="46" t="s">
        <v>203</v>
      </c>
      <c r="T11" s="8" t="s">
        <v>204</v>
      </c>
      <c r="U11" s="8" t="s">
        <v>205</v>
      </c>
      <c r="V11" s="8" t="s">
        <v>206</v>
      </c>
      <c r="W11" s="8" t="s">
        <v>119</v>
      </c>
      <c r="X11" s="43" t="s">
        <v>118</v>
      </c>
      <c r="Y11" s="44" t="s">
        <v>118</v>
      </c>
      <c r="Z11" s="36" t="s">
        <v>118</v>
      </c>
      <c r="AA11" s="37" t="s">
        <v>118</v>
      </c>
      <c r="AB11" s="36" t="s">
        <v>118</v>
      </c>
      <c r="AC11" s="37" t="s">
        <v>118</v>
      </c>
      <c r="AD11" s="36" t="s">
        <v>118</v>
      </c>
      <c r="AE11" s="37" t="s">
        <v>118</v>
      </c>
      <c r="AF11" s="36" t="s">
        <v>118</v>
      </c>
      <c r="AG11" s="37" t="s">
        <v>118</v>
      </c>
      <c r="AH11" s="53" t="s">
        <v>118</v>
      </c>
      <c r="AI11" s="37" t="s">
        <v>118</v>
      </c>
      <c r="AJ11" s="37" t="s">
        <v>118</v>
      </c>
      <c r="AK11" s="50" t="s">
        <v>118</v>
      </c>
      <c r="AL11" s="9">
        <v>0</v>
      </c>
      <c r="AM11" s="10">
        <v>0</v>
      </c>
      <c r="AN11" s="11" t="s">
        <v>118</v>
      </c>
      <c r="AO11" s="12">
        <v>0</v>
      </c>
      <c r="AP11" s="12">
        <v>0</v>
      </c>
      <c r="AQ11" s="39">
        <v>0</v>
      </c>
      <c r="AR11" s="41" t="s">
        <v>118</v>
      </c>
    </row>
    <row r="12" spans="1:44" x14ac:dyDescent="0.15">
      <c r="A12" s="76" t="s">
        <v>285</v>
      </c>
      <c r="B12" s="56" t="s">
        <v>40</v>
      </c>
      <c r="C12" s="56" t="s">
        <v>1438</v>
      </c>
      <c r="D12" s="56" t="s">
        <v>1439</v>
      </c>
      <c r="E12" s="56" t="s">
        <v>130</v>
      </c>
      <c r="F12" s="56" t="s">
        <v>207</v>
      </c>
      <c r="G12" s="56">
        <v>0</v>
      </c>
      <c r="H12" s="56" t="s">
        <v>208</v>
      </c>
      <c r="I12" s="56" t="s">
        <v>209</v>
      </c>
      <c r="J12" s="57" t="s">
        <v>210</v>
      </c>
      <c r="K12" s="56" t="s">
        <v>211</v>
      </c>
      <c r="L12" s="56" t="s">
        <v>211</v>
      </c>
      <c r="M12" s="56" t="s">
        <v>212</v>
      </c>
      <c r="N12" s="56" t="s">
        <v>119</v>
      </c>
      <c r="O12" s="56" t="s">
        <v>207</v>
      </c>
      <c r="P12" s="56">
        <v>0</v>
      </c>
      <c r="Q12" s="56" t="s">
        <v>208</v>
      </c>
      <c r="R12" s="56" t="s">
        <v>209</v>
      </c>
      <c r="S12" s="57" t="s">
        <v>210</v>
      </c>
      <c r="T12" s="56" t="s">
        <v>211</v>
      </c>
      <c r="U12" s="56" t="s">
        <v>211</v>
      </c>
      <c r="V12" s="56" t="s">
        <v>212</v>
      </c>
      <c r="W12" s="56" t="s">
        <v>119</v>
      </c>
      <c r="X12" s="58" t="s">
        <v>118</v>
      </c>
      <c r="Y12" s="59" t="s">
        <v>118</v>
      </c>
      <c r="Z12" s="60" t="s">
        <v>118</v>
      </c>
      <c r="AA12" s="61" t="s">
        <v>118</v>
      </c>
      <c r="AB12" s="60" t="s">
        <v>118</v>
      </c>
      <c r="AC12" s="61" t="s">
        <v>118</v>
      </c>
      <c r="AD12" s="60" t="s">
        <v>118</v>
      </c>
      <c r="AE12" s="61" t="s">
        <v>118</v>
      </c>
      <c r="AF12" s="60" t="s">
        <v>118</v>
      </c>
      <c r="AG12" s="61" t="s">
        <v>118</v>
      </c>
      <c r="AH12" s="62" t="s">
        <v>118</v>
      </c>
      <c r="AI12" s="61" t="s">
        <v>118</v>
      </c>
      <c r="AJ12" s="61" t="s">
        <v>118</v>
      </c>
      <c r="AK12" s="63" t="s">
        <v>118</v>
      </c>
      <c r="AL12" s="64">
        <v>0</v>
      </c>
      <c r="AM12" s="65">
        <v>0</v>
      </c>
      <c r="AN12" s="66" t="s">
        <v>118</v>
      </c>
      <c r="AO12" s="67">
        <v>0</v>
      </c>
      <c r="AP12" s="67">
        <v>0</v>
      </c>
      <c r="AQ12" s="68">
        <v>0</v>
      </c>
      <c r="AR12" s="69" t="s">
        <v>118</v>
      </c>
    </row>
    <row r="13" spans="1:44" x14ac:dyDescent="0.15">
      <c r="A13" s="8" t="s">
        <v>213</v>
      </c>
      <c r="B13" s="8" t="s">
        <v>40</v>
      </c>
      <c r="C13" s="8" t="s">
        <v>214</v>
      </c>
      <c r="D13" s="8" t="s">
        <v>215</v>
      </c>
      <c r="E13" s="8" t="s">
        <v>130</v>
      </c>
      <c r="F13" s="8" t="s">
        <v>216</v>
      </c>
      <c r="G13" s="8" t="s">
        <v>217</v>
      </c>
      <c r="H13" s="8" t="s">
        <v>218</v>
      </c>
      <c r="I13" s="8" t="s">
        <v>219</v>
      </c>
      <c r="J13" s="46" t="s">
        <v>220</v>
      </c>
      <c r="K13" s="8" t="s">
        <v>221</v>
      </c>
      <c r="L13" s="8" t="s">
        <v>221</v>
      </c>
      <c r="M13" s="8" t="s">
        <v>222</v>
      </c>
      <c r="N13" s="8" t="s">
        <v>119</v>
      </c>
      <c r="O13" s="8" t="s">
        <v>216</v>
      </c>
      <c r="P13" s="8" t="s">
        <v>217</v>
      </c>
      <c r="Q13" s="8" t="s">
        <v>218</v>
      </c>
      <c r="R13" s="8" t="s">
        <v>219</v>
      </c>
      <c r="S13" s="46" t="s">
        <v>220</v>
      </c>
      <c r="T13" s="8" t="s">
        <v>221</v>
      </c>
      <c r="U13" s="8" t="s">
        <v>221</v>
      </c>
      <c r="V13" s="8" t="s">
        <v>222</v>
      </c>
      <c r="W13" s="8" t="s">
        <v>119</v>
      </c>
      <c r="X13" s="43">
        <v>42864</v>
      </c>
      <c r="Y13" s="44">
        <v>29</v>
      </c>
      <c r="Z13" s="36" t="s">
        <v>118</v>
      </c>
      <c r="AA13" s="37" t="s">
        <v>118</v>
      </c>
      <c r="AB13" s="36" t="s">
        <v>118</v>
      </c>
      <c r="AC13" s="37" t="s">
        <v>118</v>
      </c>
      <c r="AD13" s="36" t="s">
        <v>118</v>
      </c>
      <c r="AE13" s="37" t="s">
        <v>118</v>
      </c>
      <c r="AF13" s="36" t="s">
        <v>118</v>
      </c>
      <c r="AG13" s="37" t="s">
        <v>118</v>
      </c>
      <c r="AH13" s="53" t="s">
        <v>118</v>
      </c>
      <c r="AI13" s="37" t="s">
        <v>118</v>
      </c>
      <c r="AJ13" s="37" t="s">
        <v>118</v>
      </c>
      <c r="AK13" s="50" t="s">
        <v>118</v>
      </c>
      <c r="AL13" s="9">
        <v>29</v>
      </c>
      <c r="AM13" s="10">
        <v>29</v>
      </c>
      <c r="AN13" s="11" t="s">
        <v>118</v>
      </c>
      <c r="AO13" s="12">
        <v>0</v>
      </c>
      <c r="AP13" s="12">
        <v>0</v>
      </c>
      <c r="AQ13" s="39">
        <v>29</v>
      </c>
      <c r="AR13" s="41">
        <v>42864</v>
      </c>
    </row>
    <row r="14" spans="1:44" x14ac:dyDescent="0.15">
      <c r="A14" s="8" t="s">
        <v>223</v>
      </c>
      <c r="B14" s="8" t="s">
        <v>37</v>
      </c>
      <c r="C14" s="8" t="s">
        <v>224</v>
      </c>
      <c r="D14" s="8" t="s">
        <v>225</v>
      </c>
      <c r="E14" s="8" t="s">
        <v>226</v>
      </c>
      <c r="F14" s="8" t="s">
        <v>1043</v>
      </c>
      <c r="G14" s="8" t="s">
        <v>171</v>
      </c>
      <c r="H14" s="8" t="s">
        <v>227</v>
      </c>
      <c r="I14" s="8" t="s">
        <v>228</v>
      </c>
      <c r="J14" s="46" t="s">
        <v>229</v>
      </c>
      <c r="K14" s="8" t="s">
        <v>230</v>
      </c>
      <c r="L14" s="8" t="s">
        <v>231</v>
      </c>
      <c r="M14" s="8">
        <v>0</v>
      </c>
      <c r="N14" s="8" t="s">
        <v>119</v>
      </c>
      <c r="O14" s="8" t="s">
        <v>1044</v>
      </c>
      <c r="P14" s="8">
        <v>0</v>
      </c>
      <c r="Q14" s="8" t="s">
        <v>227</v>
      </c>
      <c r="R14" s="8" t="s">
        <v>228</v>
      </c>
      <c r="S14" s="46" t="s">
        <v>229</v>
      </c>
      <c r="T14" s="8" t="s">
        <v>230</v>
      </c>
      <c r="U14" s="8" t="s">
        <v>231</v>
      </c>
      <c r="V14" s="8"/>
      <c r="W14" s="8" t="s">
        <v>119</v>
      </c>
      <c r="X14" s="43">
        <v>42843</v>
      </c>
      <c r="Y14" s="44">
        <v>10</v>
      </c>
      <c r="Z14" s="36" t="s">
        <v>118</v>
      </c>
      <c r="AA14" s="37" t="s">
        <v>118</v>
      </c>
      <c r="AB14" s="36" t="s">
        <v>118</v>
      </c>
      <c r="AC14" s="37" t="s">
        <v>118</v>
      </c>
      <c r="AD14" s="36" t="s">
        <v>118</v>
      </c>
      <c r="AE14" s="37" t="s">
        <v>118</v>
      </c>
      <c r="AF14" s="36" t="s">
        <v>118</v>
      </c>
      <c r="AG14" s="37" t="s">
        <v>118</v>
      </c>
      <c r="AH14" s="53" t="s">
        <v>118</v>
      </c>
      <c r="AI14" s="37" t="s">
        <v>118</v>
      </c>
      <c r="AJ14" s="37" t="s">
        <v>118</v>
      </c>
      <c r="AK14" s="50" t="s">
        <v>118</v>
      </c>
      <c r="AL14" s="9">
        <v>10</v>
      </c>
      <c r="AM14" s="10">
        <v>10</v>
      </c>
      <c r="AN14" s="11" t="s">
        <v>118</v>
      </c>
      <c r="AO14" s="12">
        <v>0</v>
      </c>
      <c r="AP14" s="12">
        <v>0</v>
      </c>
      <c r="AQ14" s="39">
        <v>10</v>
      </c>
      <c r="AR14" s="41">
        <v>42843</v>
      </c>
    </row>
    <row r="15" spans="1:44" x14ac:dyDescent="0.15">
      <c r="A15" s="8" t="s">
        <v>232</v>
      </c>
      <c r="B15" s="8" t="s">
        <v>37</v>
      </c>
      <c r="C15" s="8" t="s">
        <v>1440</v>
      </c>
      <c r="D15" s="8" t="s">
        <v>1465</v>
      </c>
      <c r="E15" s="8" t="s">
        <v>130</v>
      </c>
      <c r="F15" s="8" t="s">
        <v>1314</v>
      </c>
      <c r="G15" s="8" t="s">
        <v>1315</v>
      </c>
      <c r="H15" s="8" t="s">
        <v>1466</v>
      </c>
      <c r="I15" s="8" t="s">
        <v>1316</v>
      </c>
      <c r="J15" s="46" t="s">
        <v>1317</v>
      </c>
      <c r="K15" s="8" t="s">
        <v>1441</v>
      </c>
      <c r="L15" s="8" t="s">
        <v>1441</v>
      </c>
      <c r="M15" s="8" t="s">
        <v>1442</v>
      </c>
      <c r="N15" s="8">
        <v>0</v>
      </c>
      <c r="O15" s="8" t="s">
        <v>1318</v>
      </c>
      <c r="P15" s="8" t="s">
        <v>1319</v>
      </c>
      <c r="Q15" s="8" t="s">
        <v>1443</v>
      </c>
      <c r="R15" s="8" t="s">
        <v>1320</v>
      </c>
      <c r="S15" s="46" t="s">
        <v>1444</v>
      </c>
      <c r="T15" s="8" t="s">
        <v>1445</v>
      </c>
      <c r="U15" s="8" t="s">
        <v>1445</v>
      </c>
      <c r="V15" s="8" t="s">
        <v>1446</v>
      </c>
      <c r="W15" s="8" t="s">
        <v>119</v>
      </c>
      <c r="X15" s="43">
        <v>42867</v>
      </c>
      <c r="Y15" s="44">
        <v>11</v>
      </c>
      <c r="Z15" s="36" t="s">
        <v>118</v>
      </c>
      <c r="AA15" s="37" t="s">
        <v>118</v>
      </c>
      <c r="AB15" s="36" t="s">
        <v>118</v>
      </c>
      <c r="AC15" s="37" t="s">
        <v>118</v>
      </c>
      <c r="AD15" s="36" t="s">
        <v>118</v>
      </c>
      <c r="AE15" s="37" t="s">
        <v>118</v>
      </c>
      <c r="AF15" s="36" t="s">
        <v>118</v>
      </c>
      <c r="AG15" s="37" t="s">
        <v>118</v>
      </c>
      <c r="AH15" s="53" t="s">
        <v>118</v>
      </c>
      <c r="AI15" s="37" t="s">
        <v>118</v>
      </c>
      <c r="AJ15" s="37" t="s">
        <v>118</v>
      </c>
      <c r="AK15" s="50" t="s">
        <v>118</v>
      </c>
      <c r="AL15" s="9">
        <v>11</v>
      </c>
      <c r="AM15" s="10">
        <v>11</v>
      </c>
      <c r="AN15" s="11" t="s">
        <v>118</v>
      </c>
      <c r="AO15" s="12">
        <v>0</v>
      </c>
      <c r="AP15" s="12">
        <v>0</v>
      </c>
      <c r="AQ15" s="39">
        <v>11</v>
      </c>
      <c r="AR15" s="41">
        <v>42867</v>
      </c>
    </row>
    <row r="16" spans="1:44" x14ac:dyDescent="0.15">
      <c r="A16" s="8" t="s">
        <v>233</v>
      </c>
      <c r="B16" s="8" t="s">
        <v>39</v>
      </c>
      <c r="C16" s="8" t="s">
        <v>234</v>
      </c>
      <c r="D16" s="8" t="s">
        <v>235</v>
      </c>
      <c r="E16" s="8" t="s">
        <v>130</v>
      </c>
      <c r="F16" s="8" t="s">
        <v>236</v>
      </c>
      <c r="G16" s="8" t="s">
        <v>136</v>
      </c>
      <c r="H16" s="8" t="s">
        <v>237</v>
      </c>
      <c r="I16" s="8" t="s">
        <v>238</v>
      </c>
      <c r="J16" s="46" t="s">
        <v>239</v>
      </c>
      <c r="K16" s="8" t="s">
        <v>240</v>
      </c>
      <c r="L16" s="8" t="s">
        <v>241</v>
      </c>
      <c r="M16" s="8" t="s">
        <v>242</v>
      </c>
      <c r="N16" s="8" t="s">
        <v>119</v>
      </c>
      <c r="O16" s="8" t="s">
        <v>236</v>
      </c>
      <c r="P16" s="8" t="s">
        <v>136</v>
      </c>
      <c r="Q16" s="8" t="s">
        <v>237</v>
      </c>
      <c r="R16" s="8" t="s">
        <v>238</v>
      </c>
      <c r="S16" s="46" t="s">
        <v>239</v>
      </c>
      <c r="T16" s="8" t="s">
        <v>240</v>
      </c>
      <c r="U16" s="8" t="s">
        <v>241</v>
      </c>
      <c r="V16" s="8" t="s">
        <v>242</v>
      </c>
      <c r="W16" s="8" t="s">
        <v>119</v>
      </c>
      <c r="X16" s="43">
        <v>42863</v>
      </c>
      <c r="Y16" s="44">
        <v>20</v>
      </c>
      <c r="Z16" s="36" t="s">
        <v>118</v>
      </c>
      <c r="AA16" s="37" t="s">
        <v>118</v>
      </c>
      <c r="AB16" s="36" t="s">
        <v>118</v>
      </c>
      <c r="AC16" s="37" t="s">
        <v>118</v>
      </c>
      <c r="AD16" s="36" t="s">
        <v>118</v>
      </c>
      <c r="AE16" s="37" t="s">
        <v>118</v>
      </c>
      <c r="AF16" s="36" t="s">
        <v>118</v>
      </c>
      <c r="AG16" s="37" t="s">
        <v>118</v>
      </c>
      <c r="AH16" s="53" t="s">
        <v>118</v>
      </c>
      <c r="AI16" s="37" t="s">
        <v>118</v>
      </c>
      <c r="AJ16" s="37" t="s">
        <v>118</v>
      </c>
      <c r="AK16" s="50" t="s">
        <v>118</v>
      </c>
      <c r="AL16" s="9">
        <v>20</v>
      </c>
      <c r="AM16" s="10">
        <v>20</v>
      </c>
      <c r="AN16" s="11" t="s">
        <v>118</v>
      </c>
      <c r="AO16" s="12">
        <v>1</v>
      </c>
      <c r="AP16" s="12">
        <v>0</v>
      </c>
      <c r="AQ16" s="39">
        <v>19</v>
      </c>
      <c r="AR16" s="41">
        <v>42863</v>
      </c>
    </row>
    <row r="17" spans="1:44" x14ac:dyDescent="0.15">
      <c r="A17" s="8" t="s">
        <v>243</v>
      </c>
      <c r="B17" s="8" t="s">
        <v>40</v>
      </c>
      <c r="C17" s="8" t="s">
        <v>244</v>
      </c>
      <c r="D17" s="8" t="s">
        <v>245</v>
      </c>
      <c r="E17" s="8" t="s">
        <v>190</v>
      </c>
      <c r="F17" s="8" t="s">
        <v>246</v>
      </c>
      <c r="G17" s="8" t="s">
        <v>171</v>
      </c>
      <c r="H17" s="8" t="s">
        <v>247</v>
      </c>
      <c r="I17" s="8" t="s">
        <v>248</v>
      </c>
      <c r="J17" s="46" t="s">
        <v>249</v>
      </c>
      <c r="K17" s="8" t="s">
        <v>250</v>
      </c>
      <c r="L17" s="8" t="s">
        <v>251</v>
      </c>
      <c r="M17" s="8">
        <v>0</v>
      </c>
      <c r="N17" s="8">
        <v>0</v>
      </c>
      <c r="O17" s="8" t="s">
        <v>252</v>
      </c>
      <c r="P17" s="8">
        <v>0</v>
      </c>
      <c r="Q17" s="8" t="s">
        <v>247</v>
      </c>
      <c r="R17" s="8" t="s">
        <v>248</v>
      </c>
      <c r="S17" s="46" t="s">
        <v>249</v>
      </c>
      <c r="T17" s="8" t="s">
        <v>250</v>
      </c>
      <c r="U17" s="8" t="s">
        <v>251</v>
      </c>
      <c r="V17" s="8">
        <v>0</v>
      </c>
      <c r="W17" s="8" t="s">
        <v>118</v>
      </c>
      <c r="X17" s="43">
        <v>42872</v>
      </c>
      <c r="Y17" s="44">
        <v>19</v>
      </c>
      <c r="Z17" s="36" t="s">
        <v>118</v>
      </c>
      <c r="AA17" s="37" t="s">
        <v>118</v>
      </c>
      <c r="AB17" s="36" t="s">
        <v>118</v>
      </c>
      <c r="AC17" s="37" t="s">
        <v>118</v>
      </c>
      <c r="AD17" s="36" t="s">
        <v>118</v>
      </c>
      <c r="AE17" s="37" t="s">
        <v>118</v>
      </c>
      <c r="AF17" s="36" t="s">
        <v>118</v>
      </c>
      <c r="AG17" s="37" t="s">
        <v>118</v>
      </c>
      <c r="AH17" s="53" t="s">
        <v>118</v>
      </c>
      <c r="AI17" s="37" t="s">
        <v>118</v>
      </c>
      <c r="AJ17" s="37" t="s">
        <v>118</v>
      </c>
      <c r="AK17" s="50" t="s">
        <v>118</v>
      </c>
      <c r="AL17" s="9">
        <v>19</v>
      </c>
      <c r="AM17" s="10">
        <v>19</v>
      </c>
      <c r="AN17" s="11" t="s">
        <v>118</v>
      </c>
      <c r="AO17" s="12">
        <v>0</v>
      </c>
      <c r="AP17" s="12">
        <v>0</v>
      </c>
      <c r="AQ17" s="39">
        <v>19</v>
      </c>
      <c r="AR17" s="41">
        <v>42872</v>
      </c>
    </row>
    <row r="18" spans="1:44" x14ac:dyDescent="0.15">
      <c r="A18" s="8" t="s">
        <v>253</v>
      </c>
      <c r="B18" s="8" t="s">
        <v>40</v>
      </c>
      <c r="C18" s="8" t="s">
        <v>254</v>
      </c>
      <c r="D18" s="8" t="s">
        <v>255</v>
      </c>
      <c r="E18" s="8" t="s">
        <v>190</v>
      </c>
      <c r="F18" s="8" t="s">
        <v>256</v>
      </c>
      <c r="G18" s="8" t="s">
        <v>171</v>
      </c>
      <c r="H18" s="8" t="s">
        <v>257</v>
      </c>
      <c r="I18" s="8" t="s">
        <v>258</v>
      </c>
      <c r="J18" s="46" t="s">
        <v>259</v>
      </c>
      <c r="K18" s="8" t="s">
        <v>260</v>
      </c>
      <c r="L18" s="8" t="s">
        <v>261</v>
      </c>
      <c r="M18" s="8">
        <v>0</v>
      </c>
      <c r="N18" s="8">
        <v>0</v>
      </c>
      <c r="O18" s="8" t="s">
        <v>262</v>
      </c>
      <c r="P18" s="8">
        <v>0</v>
      </c>
      <c r="Q18" s="8" t="s">
        <v>257</v>
      </c>
      <c r="R18" s="8" t="s">
        <v>258</v>
      </c>
      <c r="S18" s="46" t="s">
        <v>259</v>
      </c>
      <c r="T18" s="8" t="s">
        <v>260</v>
      </c>
      <c r="U18" s="8" t="s">
        <v>261</v>
      </c>
      <c r="V18" s="8">
        <v>0</v>
      </c>
      <c r="W18" s="8" t="s">
        <v>118</v>
      </c>
      <c r="X18" s="43" t="s">
        <v>118</v>
      </c>
      <c r="Y18" s="44" t="s">
        <v>118</v>
      </c>
      <c r="Z18" s="36" t="s">
        <v>118</v>
      </c>
      <c r="AA18" s="37" t="s">
        <v>118</v>
      </c>
      <c r="AB18" s="36" t="s">
        <v>118</v>
      </c>
      <c r="AC18" s="37" t="s">
        <v>118</v>
      </c>
      <c r="AD18" s="36" t="s">
        <v>118</v>
      </c>
      <c r="AE18" s="37" t="s">
        <v>118</v>
      </c>
      <c r="AF18" s="36" t="s">
        <v>118</v>
      </c>
      <c r="AG18" s="37" t="s">
        <v>118</v>
      </c>
      <c r="AH18" s="53" t="s">
        <v>118</v>
      </c>
      <c r="AI18" s="37" t="s">
        <v>118</v>
      </c>
      <c r="AJ18" s="37" t="s">
        <v>118</v>
      </c>
      <c r="AK18" s="50" t="s">
        <v>118</v>
      </c>
      <c r="AL18" s="9">
        <v>0</v>
      </c>
      <c r="AM18" s="10">
        <v>0</v>
      </c>
      <c r="AN18" s="11" t="s">
        <v>118</v>
      </c>
      <c r="AO18" s="12">
        <v>0</v>
      </c>
      <c r="AP18" s="12">
        <v>0</v>
      </c>
      <c r="AQ18" s="39">
        <v>0</v>
      </c>
      <c r="AR18" s="41" t="s">
        <v>118</v>
      </c>
    </row>
    <row r="19" spans="1:44" x14ac:dyDescent="0.15">
      <c r="A19" s="8" t="s">
        <v>263</v>
      </c>
      <c r="B19" s="8" t="s">
        <v>37</v>
      </c>
      <c r="C19" s="8" t="s">
        <v>264</v>
      </c>
      <c r="D19" s="8" t="s">
        <v>1447</v>
      </c>
      <c r="E19" s="8" t="s">
        <v>130</v>
      </c>
      <c r="F19" s="8" t="s">
        <v>265</v>
      </c>
      <c r="G19" s="8">
        <v>0</v>
      </c>
      <c r="H19" s="8" t="s">
        <v>266</v>
      </c>
      <c r="I19" s="8" t="s">
        <v>267</v>
      </c>
      <c r="J19" s="46" t="s">
        <v>268</v>
      </c>
      <c r="K19" s="8" t="s">
        <v>269</v>
      </c>
      <c r="L19" s="8">
        <v>0</v>
      </c>
      <c r="M19" s="8" t="s">
        <v>270</v>
      </c>
      <c r="N19" s="8" t="s">
        <v>119</v>
      </c>
      <c r="O19" s="8" t="s">
        <v>265</v>
      </c>
      <c r="P19" s="8">
        <v>0</v>
      </c>
      <c r="Q19" s="8" t="s">
        <v>266</v>
      </c>
      <c r="R19" s="8" t="s">
        <v>267</v>
      </c>
      <c r="S19" s="46" t="s">
        <v>268</v>
      </c>
      <c r="T19" s="8"/>
      <c r="U19" s="8">
        <v>0</v>
      </c>
      <c r="V19" s="8" t="s">
        <v>1448</v>
      </c>
      <c r="W19" s="8" t="s">
        <v>119</v>
      </c>
      <c r="X19" s="43">
        <v>42844</v>
      </c>
      <c r="Y19" s="44">
        <v>20</v>
      </c>
      <c r="Z19" s="36">
        <v>42872</v>
      </c>
      <c r="AA19" s="37">
        <v>1</v>
      </c>
      <c r="AB19" s="36" t="s">
        <v>118</v>
      </c>
      <c r="AC19" s="37" t="s">
        <v>118</v>
      </c>
      <c r="AD19" s="36" t="s">
        <v>118</v>
      </c>
      <c r="AE19" s="37" t="s">
        <v>118</v>
      </c>
      <c r="AF19" s="36" t="s">
        <v>118</v>
      </c>
      <c r="AG19" s="37" t="s">
        <v>118</v>
      </c>
      <c r="AH19" s="53" t="s">
        <v>118</v>
      </c>
      <c r="AI19" s="37" t="s">
        <v>118</v>
      </c>
      <c r="AJ19" s="37" t="s">
        <v>118</v>
      </c>
      <c r="AK19" s="50" t="s">
        <v>118</v>
      </c>
      <c r="AL19" s="9">
        <v>21</v>
      </c>
      <c r="AM19" s="10">
        <v>21</v>
      </c>
      <c r="AN19" s="11" t="s">
        <v>118</v>
      </c>
      <c r="AO19" s="12">
        <v>0</v>
      </c>
      <c r="AP19" s="12">
        <v>0</v>
      </c>
      <c r="AQ19" s="39">
        <v>21</v>
      </c>
      <c r="AR19" s="41">
        <v>42844</v>
      </c>
    </row>
    <row r="20" spans="1:44" x14ac:dyDescent="0.15">
      <c r="A20" s="8" t="s">
        <v>3432</v>
      </c>
      <c r="B20" s="8" t="s">
        <v>40</v>
      </c>
      <c r="C20" s="8" t="s">
        <v>272</v>
      </c>
      <c r="D20" s="8" t="s">
        <v>273</v>
      </c>
      <c r="E20" s="8" t="s">
        <v>130</v>
      </c>
      <c r="F20" s="8" t="s">
        <v>274</v>
      </c>
      <c r="G20" s="8" t="s">
        <v>145</v>
      </c>
      <c r="H20" s="8" t="s">
        <v>275</v>
      </c>
      <c r="I20" s="8" t="s">
        <v>276</v>
      </c>
      <c r="J20" s="46" t="s">
        <v>277</v>
      </c>
      <c r="K20" s="8">
        <v>0</v>
      </c>
      <c r="L20" s="8">
        <v>0</v>
      </c>
      <c r="M20" s="8" t="s">
        <v>278</v>
      </c>
      <c r="N20" s="8">
        <v>0</v>
      </c>
      <c r="O20" s="8" t="s">
        <v>279</v>
      </c>
      <c r="P20" s="8">
        <v>0</v>
      </c>
      <c r="Q20" s="80" t="s">
        <v>1714</v>
      </c>
      <c r="R20" s="80" t="s">
        <v>1715</v>
      </c>
      <c r="S20" s="81" t="s">
        <v>1716</v>
      </c>
      <c r="T20" s="80" t="s">
        <v>1717</v>
      </c>
      <c r="U20" s="80" t="s">
        <v>1717</v>
      </c>
      <c r="V20" s="8" t="s">
        <v>284</v>
      </c>
      <c r="W20" s="8" t="s">
        <v>119</v>
      </c>
      <c r="X20" s="43">
        <v>42851</v>
      </c>
      <c r="Y20" s="44">
        <v>18</v>
      </c>
      <c r="Z20" s="36" t="s">
        <v>118</v>
      </c>
      <c r="AA20" s="37" t="s">
        <v>118</v>
      </c>
      <c r="AB20" s="36" t="s">
        <v>118</v>
      </c>
      <c r="AC20" s="37" t="s">
        <v>118</v>
      </c>
      <c r="AD20" s="36" t="s">
        <v>118</v>
      </c>
      <c r="AE20" s="37" t="s">
        <v>118</v>
      </c>
      <c r="AF20" s="36" t="s">
        <v>118</v>
      </c>
      <c r="AG20" s="37" t="s">
        <v>118</v>
      </c>
      <c r="AH20" s="53" t="s">
        <v>118</v>
      </c>
      <c r="AI20" s="37" t="s">
        <v>118</v>
      </c>
      <c r="AJ20" s="37" t="s">
        <v>118</v>
      </c>
      <c r="AK20" s="50" t="s">
        <v>118</v>
      </c>
      <c r="AL20" s="9">
        <v>18</v>
      </c>
      <c r="AM20" s="10">
        <v>18</v>
      </c>
      <c r="AN20" s="11" t="s">
        <v>118</v>
      </c>
      <c r="AO20" s="12">
        <v>0</v>
      </c>
      <c r="AP20" s="12">
        <v>0</v>
      </c>
      <c r="AQ20" s="39">
        <v>18</v>
      </c>
      <c r="AR20" s="41">
        <v>42851</v>
      </c>
    </row>
    <row r="21" spans="1:44" s="42" customFormat="1" x14ac:dyDescent="0.15">
      <c r="A21" s="76" t="s">
        <v>285</v>
      </c>
      <c r="B21" s="56" t="s">
        <v>40</v>
      </c>
      <c r="C21" s="56" t="s">
        <v>286</v>
      </c>
      <c r="D21" s="56" t="s">
        <v>287</v>
      </c>
      <c r="E21" s="56" t="s">
        <v>130</v>
      </c>
      <c r="F21" s="56" t="s">
        <v>288</v>
      </c>
      <c r="G21" s="56">
        <v>0</v>
      </c>
      <c r="H21" s="56" t="s">
        <v>280</v>
      </c>
      <c r="I21" s="56" t="s">
        <v>281</v>
      </c>
      <c r="J21" s="57" t="s">
        <v>289</v>
      </c>
      <c r="K21" s="56">
        <v>0</v>
      </c>
      <c r="L21" s="56">
        <v>0</v>
      </c>
      <c r="M21" s="56">
        <v>0</v>
      </c>
      <c r="N21" s="56">
        <v>0</v>
      </c>
      <c r="O21" s="56" t="s">
        <v>279</v>
      </c>
      <c r="P21" s="56">
        <v>0</v>
      </c>
      <c r="Q21" s="56" t="s">
        <v>280</v>
      </c>
      <c r="R21" s="56" t="s">
        <v>281</v>
      </c>
      <c r="S21" s="57" t="s">
        <v>282</v>
      </c>
      <c r="T21" s="56" t="s">
        <v>283</v>
      </c>
      <c r="U21" s="56" t="s">
        <v>283</v>
      </c>
      <c r="V21" s="56" t="s">
        <v>284</v>
      </c>
      <c r="W21" s="56" t="s">
        <v>119</v>
      </c>
      <c r="X21" s="58" t="s">
        <v>118</v>
      </c>
      <c r="Y21" s="59" t="s">
        <v>118</v>
      </c>
      <c r="Z21" s="60" t="s">
        <v>118</v>
      </c>
      <c r="AA21" s="61" t="s">
        <v>118</v>
      </c>
      <c r="AB21" s="60" t="s">
        <v>118</v>
      </c>
      <c r="AC21" s="61" t="s">
        <v>118</v>
      </c>
      <c r="AD21" s="60" t="s">
        <v>118</v>
      </c>
      <c r="AE21" s="61" t="s">
        <v>118</v>
      </c>
      <c r="AF21" s="60" t="s">
        <v>118</v>
      </c>
      <c r="AG21" s="61" t="s">
        <v>118</v>
      </c>
      <c r="AH21" s="62" t="s">
        <v>118</v>
      </c>
      <c r="AI21" s="61" t="s">
        <v>118</v>
      </c>
      <c r="AJ21" s="61" t="s">
        <v>118</v>
      </c>
      <c r="AK21" s="63" t="s">
        <v>118</v>
      </c>
      <c r="AL21" s="64">
        <v>0</v>
      </c>
      <c r="AM21" s="65">
        <v>0</v>
      </c>
      <c r="AN21" s="66" t="s">
        <v>118</v>
      </c>
      <c r="AO21" s="67">
        <v>0</v>
      </c>
      <c r="AP21" s="67">
        <v>0</v>
      </c>
      <c r="AQ21" s="68">
        <v>0</v>
      </c>
      <c r="AR21" s="69" t="s">
        <v>118</v>
      </c>
    </row>
    <row r="22" spans="1:44" x14ac:dyDescent="0.15">
      <c r="A22" s="8" t="s">
        <v>290</v>
      </c>
      <c r="B22" s="8" t="s">
        <v>40</v>
      </c>
      <c r="C22" s="8" t="s">
        <v>291</v>
      </c>
      <c r="D22" s="8" t="s">
        <v>292</v>
      </c>
      <c r="E22" s="8" t="s">
        <v>130</v>
      </c>
      <c r="F22" s="8" t="s">
        <v>293</v>
      </c>
      <c r="G22" s="8" t="s">
        <v>145</v>
      </c>
      <c r="H22" s="8" t="s">
        <v>294</v>
      </c>
      <c r="I22" s="8" t="s">
        <v>295</v>
      </c>
      <c r="J22" s="46" t="s">
        <v>296</v>
      </c>
      <c r="K22" s="8" t="s">
        <v>297</v>
      </c>
      <c r="L22" s="8" t="s">
        <v>297</v>
      </c>
      <c r="M22" s="8" t="s">
        <v>298</v>
      </c>
      <c r="N22" s="8" t="s">
        <v>119</v>
      </c>
      <c r="O22" s="8" t="s">
        <v>293</v>
      </c>
      <c r="P22" s="8" t="s">
        <v>145</v>
      </c>
      <c r="Q22" s="8" t="s">
        <v>294</v>
      </c>
      <c r="R22" s="8" t="s">
        <v>295</v>
      </c>
      <c r="S22" s="46" t="s">
        <v>296</v>
      </c>
      <c r="T22" s="8" t="s">
        <v>297</v>
      </c>
      <c r="U22" s="8" t="s">
        <v>297</v>
      </c>
      <c r="V22" s="8" t="s">
        <v>298</v>
      </c>
      <c r="W22" s="8" t="s">
        <v>119</v>
      </c>
      <c r="X22" s="43">
        <v>42872</v>
      </c>
      <c r="Y22" s="44">
        <v>13</v>
      </c>
      <c r="Z22" s="36" t="s">
        <v>118</v>
      </c>
      <c r="AA22" s="37" t="s">
        <v>118</v>
      </c>
      <c r="AB22" s="36" t="s">
        <v>118</v>
      </c>
      <c r="AC22" s="37" t="s">
        <v>118</v>
      </c>
      <c r="AD22" s="36" t="s">
        <v>118</v>
      </c>
      <c r="AE22" s="37" t="s">
        <v>118</v>
      </c>
      <c r="AF22" s="36" t="s">
        <v>118</v>
      </c>
      <c r="AG22" s="37" t="s">
        <v>118</v>
      </c>
      <c r="AH22" s="53" t="s">
        <v>118</v>
      </c>
      <c r="AI22" s="37" t="s">
        <v>118</v>
      </c>
      <c r="AJ22" s="37" t="s">
        <v>118</v>
      </c>
      <c r="AK22" s="50" t="s">
        <v>118</v>
      </c>
      <c r="AL22" s="9">
        <v>13</v>
      </c>
      <c r="AM22" s="10">
        <v>13</v>
      </c>
      <c r="AN22" s="11" t="s">
        <v>118</v>
      </c>
      <c r="AO22" s="12">
        <v>0</v>
      </c>
      <c r="AP22" s="12">
        <v>0</v>
      </c>
      <c r="AQ22" s="39">
        <v>13</v>
      </c>
      <c r="AR22" s="41">
        <v>42872</v>
      </c>
    </row>
    <row r="23" spans="1:44" x14ac:dyDescent="0.15">
      <c r="A23" s="76" t="s">
        <v>285</v>
      </c>
      <c r="B23" s="56" t="s">
        <v>37</v>
      </c>
      <c r="C23" s="56" t="s">
        <v>300</v>
      </c>
      <c r="D23" s="56" t="s">
        <v>301</v>
      </c>
      <c r="E23" s="56" t="s">
        <v>130</v>
      </c>
      <c r="F23" s="56" t="s">
        <v>1449</v>
      </c>
      <c r="G23" s="56" t="s">
        <v>136</v>
      </c>
      <c r="H23" s="56" t="s">
        <v>302</v>
      </c>
      <c r="I23" s="56" t="s">
        <v>303</v>
      </c>
      <c r="J23" s="57" t="s">
        <v>304</v>
      </c>
      <c r="K23" s="56" t="s">
        <v>305</v>
      </c>
      <c r="L23" s="56" t="s">
        <v>306</v>
      </c>
      <c r="M23" s="56">
        <v>0</v>
      </c>
      <c r="N23" s="56">
        <v>0</v>
      </c>
      <c r="O23" s="56" t="s">
        <v>1449</v>
      </c>
      <c r="P23" s="56" t="s">
        <v>136</v>
      </c>
      <c r="Q23" s="56" t="s">
        <v>302</v>
      </c>
      <c r="R23" s="56" t="s">
        <v>303</v>
      </c>
      <c r="S23" s="57" t="s">
        <v>304</v>
      </c>
      <c r="T23" s="56" t="s">
        <v>305</v>
      </c>
      <c r="U23" s="56" t="s">
        <v>306</v>
      </c>
      <c r="V23" s="56">
        <v>0</v>
      </c>
      <c r="W23" s="56" t="s">
        <v>118</v>
      </c>
      <c r="X23" s="58" t="s">
        <v>118</v>
      </c>
      <c r="Y23" s="59" t="s">
        <v>118</v>
      </c>
      <c r="Z23" s="60" t="s">
        <v>118</v>
      </c>
      <c r="AA23" s="61" t="s">
        <v>118</v>
      </c>
      <c r="AB23" s="60" t="s">
        <v>118</v>
      </c>
      <c r="AC23" s="61" t="s">
        <v>118</v>
      </c>
      <c r="AD23" s="60" t="s">
        <v>118</v>
      </c>
      <c r="AE23" s="61" t="s">
        <v>118</v>
      </c>
      <c r="AF23" s="60" t="s">
        <v>118</v>
      </c>
      <c r="AG23" s="61" t="s">
        <v>118</v>
      </c>
      <c r="AH23" s="62" t="s">
        <v>118</v>
      </c>
      <c r="AI23" s="61" t="s">
        <v>118</v>
      </c>
      <c r="AJ23" s="61" t="s">
        <v>118</v>
      </c>
      <c r="AK23" s="63" t="s">
        <v>118</v>
      </c>
      <c r="AL23" s="64">
        <v>0</v>
      </c>
      <c r="AM23" s="65">
        <v>0</v>
      </c>
      <c r="AN23" s="66" t="s">
        <v>118</v>
      </c>
      <c r="AO23" s="67">
        <v>0</v>
      </c>
      <c r="AP23" s="67">
        <v>0</v>
      </c>
      <c r="AQ23" s="68">
        <v>0</v>
      </c>
      <c r="AR23" s="69" t="s">
        <v>118</v>
      </c>
    </row>
    <row r="24" spans="1:44" x14ac:dyDescent="0.15">
      <c r="A24" s="8" t="s">
        <v>307</v>
      </c>
      <c r="B24" s="8" t="s">
        <v>44</v>
      </c>
      <c r="C24" s="8" t="s">
        <v>308</v>
      </c>
      <c r="D24" s="8" t="s">
        <v>309</v>
      </c>
      <c r="E24" s="8" t="s">
        <v>170</v>
      </c>
      <c r="F24" s="8" t="s">
        <v>1329</v>
      </c>
      <c r="G24" s="8" t="s">
        <v>171</v>
      </c>
      <c r="H24" s="8" t="s">
        <v>310</v>
      </c>
      <c r="I24" s="8" t="s">
        <v>311</v>
      </c>
      <c r="J24" s="46" t="s">
        <v>312</v>
      </c>
      <c r="K24" s="8" t="s">
        <v>313</v>
      </c>
      <c r="L24" s="8" t="s">
        <v>314</v>
      </c>
      <c r="M24" s="8">
        <v>0</v>
      </c>
      <c r="N24" s="8" t="s">
        <v>119</v>
      </c>
      <c r="O24" s="8" t="s">
        <v>903</v>
      </c>
      <c r="P24" s="8" t="s">
        <v>1450</v>
      </c>
      <c r="Q24" s="8" t="s">
        <v>310</v>
      </c>
      <c r="R24" s="8" t="s">
        <v>311</v>
      </c>
      <c r="S24" s="46" t="s">
        <v>312</v>
      </c>
      <c r="T24" s="8" t="s">
        <v>313</v>
      </c>
      <c r="U24" s="8" t="s">
        <v>314</v>
      </c>
      <c r="V24" s="8" t="s">
        <v>1451</v>
      </c>
      <c r="W24" s="8" t="s">
        <v>119</v>
      </c>
      <c r="X24" s="43">
        <v>42852</v>
      </c>
      <c r="Y24" s="44">
        <v>16</v>
      </c>
      <c r="Z24" s="36" t="s">
        <v>118</v>
      </c>
      <c r="AA24" s="37" t="s">
        <v>118</v>
      </c>
      <c r="AB24" s="36" t="s">
        <v>118</v>
      </c>
      <c r="AC24" s="37" t="s">
        <v>118</v>
      </c>
      <c r="AD24" s="36" t="s">
        <v>118</v>
      </c>
      <c r="AE24" s="37" t="s">
        <v>118</v>
      </c>
      <c r="AF24" s="36" t="s">
        <v>118</v>
      </c>
      <c r="AG24" s="37" t="s">
        <v>118</v>
      </c>
      <c r="AH24" s="53" t="s">
        <v>118</v>
      </c>
      <c r="AI24" s="37" t="s">
        <v>118</v>
      </c>
      <c r="AJ24" s="37" t="s">
        <v>118</v>
      </c>
      <c r="AK24" s="50" t="s">
        <v>118</v>
      </c>
      <c r="AL24" s="9">
        <v>16</v>
      </c>
      <c r="AM24" s="10">
        <v>16</v>
      </c>
      <c r="AN24" s="11" t="s">
        <v>118</v>
      </c>
      <c r="AO24" s="12">
        <v>0</v>
      </c>
      <c r="AP24" s="12">
        <v>0</v>
      </c>
      <c r="AQ24" s="39">
        <v>16</v>
      </c>
      <c r="AR24" s="41">
        <v>42852</v>
      </c>
    </row>
    <row r="25" spans="1:44" x14ac:dyDescent="0.15">
      <c r="A25" s="78" t="s">
        <v>285</v>
      </c>
      <c r="B25" s="56" t="s">
        <v>45</v>
      </c>
      <c r="C25" s="56" t="s">
        <v>315</v>
      </c>
      <c r="D25" s="56" t="s">
        <v>316</v>
      </c>
      <c r="E25" s="56" t="s">
        <v>130</v>
      </c>
      <c r="F25" s="56" t="s">
        <v>317</v>
      </c>
      <c r="G25" s="56" t="s">
        <v>136</v>
      </c>
      <c r="H25" s="56" t="s">
        <v>318</v>
      </c>
      <c r="I25" s="56" t="s">
        <v>319</v>
      </c>
      <c r="J25" s="57" t="s">
        <v>320</v>
      </c>
      <c r="K25" s="56" t="s">
        <v>321</v>
      </c>
      <c r="L25" s="56" t="s">
        <v>322</v>
      </c>
      <c r="M25" s="56">
        <v>0</v>
      </c>
      <c r="N25" s="56">
        <v>0</v>
      </c>
      <c r="O25" s="56" t="s">
        <v>317</v>
      </c>
      <c r="P25" s="56" t="s">
        <v>136</v>
      </c>
      <c r="Q25" s="56" t="s">
        <v>318</v>
      </c>
      <c r="R25" s="56" t="s">
        <v>319</v>
      </c>
      <c r="S25" s="57" t="s">
        <v>320</v>
      </c>
      <c r="T25" s="56" t="s">
        <v>321</v>
      </c>
      <c r="U25" s="56" t="s">
        <v>323</v>
      </c>
      <c r="V25" s="56">
        <v>0</v>
      </c>
      <c r="W25" s="56" t="s">
        <v>118</v>
      </c>
      <c r="X25" s="58" t="s">
        <v>118</v>
      </c>
      <c r="Y25" s="59" t="s">
        <v>118</v>
      </c>
      <c r="Z25" s="60" t="s">
        <v>118</v>
      </c>
      <c r="AA25" s="61" t="s">
        <v>118</v>
      </c>
      <c r="AB25" s="60" t="s">
        <v>118</v>
      </c>
      <c r="AC25" s="61" t="s">
        <v>118</v>
      </c>
      <c r="AD25" s="60" t="s">
        <v>118</v>
      </c>
      <c r="AE25" s="61" t="s">
        <v>118</v>
      </c>
      <c r="AF25" s="60" t="s">
        <v>118</v>
      </c>
      <c r="AG25" s="61" t="s">
        <v>118</v>
      </c>
      <c r="AH25" s="62" t="s">
        <v>118</v>
      </c>
      <c r="AI25" s="61" t="s">
        <v>118</v>
      </c>
      <c r="AJ25" s="61" t="s">
        <v>118</v>
      </c>
      <c r="AK25" s="63" t="s">
        <v>118</v>
      </c>
      <c r="AL25" s="64">
        <v>0</v>
      </c>
      <c r="AM25" s="65">
        <v>0</v>
      </c>
      <c r="AN25" s="66" t="s">
        <v>118</v>
      </c>
      <c r="AO25" s="67">
        <v>0</v>
      </c>
      <c r="AP25" s="67">
        <v>0</v>
      </c>
      <c r="AQ25" s="68">
        <v>0</v>
      </c>
      <c r="AR25" s="69" t="s">
        <v>118</v>
      </c>
    </row>
    <row r="26" spans="1:44" x14ac:dyDescent="0.15">
      <c r="A26" s="8" t="s">
        <v>324</v>
      </c>
      <c r="B26" s="8" t="s">
        <v>37</v>
      </c>
      <c r="C26" s="8" t="s">
        <v>325</v>
      </c>
      <c r="D26" s="8" t="s">
        <v>326</v>
      </c>
      <c r="E26" s="8" t="s">
        <v>130</v>
      </c>
      <c r="F26" s="8" t="s">
        <v>327</v>
      </c>
      <c r="G26" s="8" t="s">
        <v>217</v>
      </c>
      <c r="H26" s="8" t="s">
        <v>328</v>
      </c>
      <c r="I26" s="8" t="s">
        <v>329</v>
      </c>
      <c r="J26" s="46" t="s">
        <v>330</v>
      </c>
      <c r="K26" s="8">
        <v>0</v>
      </c>
      <c r="L26" s="8" t="s">
        <v>331</v>
      </c>
      <c r="M26" s="8" t="s">
        <v>332</v>
      </c>
      <c r="N26" s="8">
        <v>0</v>
      </c>
      <c r="O26" s="8" t="s">
        <v>327</v>
      </c>
      <c r="P26" s="8" t="s">
        <v>217</v>
      </c>
      <c r="Q26" s="8" t="s">
        <v>328</v>
      </c>
      <c r="R26" s="8" t="s">
        <v>329</v>
      </c>
      <c r="S26" s="46" t="s">
        <v>330</v>
      </c>
      <c r="T26" s="8">
        <v>0</v>
      </c>
      <c r="U26" s="8" t="s">
        <v>331</v>
      </c>
      <c r="V26" s="8" t="s">
        <v>332</v>
      </c>
      <c r="W26" s="8" t="s">
        <v>118</v>
      </c>
      <c r="X26" s="43">
        <v>42863</v>
      </c>
      <c r="Y26" s="44">
        <v>33</v>
      </c>
      <c r="Z26" s="36" t="s">
        <v>118</v>
      </c>
      <c r="AA26" s="37" t="s">
        <v>118</v>
      </c>
      <c r="AB26" s="36" t="s">
        <v>118</v>
      </c>
      <c r="AC26" s="37" t="s">
        <v>118</v>
      </c>
      <c r="AD26" s="36" t="s">
        <v>118</v>
      </c>
      <c r="AE26" s="37" t="s">
        <v>118</v>
      </c>
      <c r="AF26" s="36" t="s">
        <v>118</v>
      </c>
      <c r="AG26" s="37" t="s">
        <v>118</v>
      </c>
      <c r="AH26" s="53" t="s">
        <v>118</v>
      </c>
      <c r="AI26" s="37" t="s">
        <v>118</v>
      </c>
      <c r="AJ26" s="37" t="s">
        <v>118</v>
      </c>
      <c r="AK26" s="50" t="s">
        <v>118</v>
      </c>
      <c r="AL26" s="9">
        <v>33</v>
      </c>
      <c r="AM26" s="10">
        <v>33</v>
      </c>
      <c r="AN26" s="11" t="s">
        <v>118</v>
      </c>
      <c r="AO26" s="12">
        <v>0</v>
      </c>
      <c r="AP26" s="12">
        <v>0</v>
      </c>
      <c r="AQ26" s="39">
        <v>33</v>
      </c>
      <c r="AR26" s="41">
        <v>42863</v>
      </c>
    </row>
    <row r="27" spans="1:44" x14ac:dyDescent="0.15">
      <c r="A27" s="8" t="s">
        <v>333</v>
      </c>
      <c r="B27" s="8" t="s">
        <v>44</v>
      </c>
      <c r="C27" s="8" t="s">
        <v>334</v>
      </c>
      <c r="D27" s="8" t="s">
        <v>335</v>
      </c>
      <c r="E27" s="8" t="s">
        <v>130</v>
      </c>
      <c r="F27" s="8" t="s">
        <v>336</v>
      </c>
      <c r="G27" s="8" t="s">
        <v>217</v>
      </c>
      <c r="H27" s="8" t="s">
        <v>337</v>
      </c>
      <c r="I27" s="8" t="s">
        <v>338</v>
      </c>
      <c r="J27" s="46" t="s">
        <v>339</v>
      </c>
      <c r="K27" s="8" t="s">
        <v>340</v>
      </c>
      <c r="L27" s="8" t="s">
        <v>340</v>
      </c>
      <c r="M27" s="8">
        <v>0</v>
      </c>
      <c r="N27" s="8" t="s">
        <v>119</v>
      </c>
      <c r="O27" s="8" t="s">
        <v>336</v>
      </c>
      <c r="P27" s="8" t="s">
        <v>217</v>
      </c>
      <c r="Q27" s="8" t="s">
        <v>337</v>
      </c>
      <c r="R27" s="8" t="s">
        <v>338</v>
      </c>
      <c r="S27" s="46" t="s">
        <v>339</v>
      </c>
      <c r="T27" s="8" t="s">
        <v>340</v>
      </c>
      <c r="U27" s="8" t="s">
        <v>340</v>
      </c>
      <c r="V27" s="8" t="s">
        <v>341</v>
      </c>
      <c r="W27" s="8" t="s">
        <v>119</v>
      </c>
      <c r="X27" s="43">
        <v>42850</v>
      </c>
      <c r="Y27" s="44">
        <v>18</v>
      </c>
      <c r="Z27" s="36" t="s">
        <v>118</v>
      </c>
      <c r="AA27" s="37" t="s">
        <v>118</v>
      </c>
      <c r="AB27" s="36" t="s">
        <v>118</v>
      </c>
      <c r="AC27" s="37" t="s">
        <v>118</v>
      </c>
      <c r="AD27" s="36" t="s">
        <v>118</v>
      </c>
      <c r="AE27" s="37" t="s">
        <v>118</v>
      </c>
      <c r="AF27" s="36" t="s">
        <v>118</v>
      </c>
      <c r="AG27" s="37" t="s">
        <v>118</v>
      </c>
      <c r="AH27" s="53" t="s">
        <v>118</v>
      </c>
      <c r="AI27" s="37" t="s">
        <v>118</v>
      </c>
      <c r="AJ27" s="37" t="s">
        <v>118</v>
      </c>
      <c r="AK27" s="50" t="s">
        <v>118</v>
      </c>
      <c r="AL27" s="9">
        <v>18</v>
      </c>
      <c r="AM27" s="10">
        <v>18</v>
      </c>
      <c r="AN27" s="11" t="s">
        <v>118</v>
      </c>
      <c r="AO27" s="12">
        <v>0</v>
      </c>
      <c r="AP27" s="12">
        <v>0</v>
      </c>
      <c r="AQ27" s="39">
        <v>18</v>
      </c>
      <c r="AR27" s="41">
        <v>42850</v>
      </c>
    </row>
    <row r="28" spans="1:44" x14ac:dyDescent="0.15">
      <c r="A28" s="8" t="s">
        <v>342</v>
      </c>
      <c r="B28" s="8" t="s">
        <v>37</v>
      </c>
      <c r="C28" s="8" t="s">
        <v>343</v>
      </c>
      <c r="D28" s="8" t="s">
        <v>344</v>
      </c>
      <c r="E28" s="8" t="s">
        <v>190</v>
      </c>
      <c r="F28" s="8" t="s">
        <v>345</v>
      </c>
      <c r="G28" s="8" t="s">
        <v>346</v>
      </c>
      <c r="H28" s="8" t="s">
        <v>347</v>
      </c>
      <c r="I28" s="8" t="s">
        <v>348</v>
      </c>
      <c r="J28" s="46" t="s">
        <v>349</v>
      </c>
      <c r="K28" s="8" t="s">
        <v>350</v>
      </c>
      <c r="L28" s="8" t="s">
        <v>351</v>
      </c>
      <c r="M28" s="8" t="s">
        <v>352</v>
      </c>
      <c r="N28" s="8" t="s">
        <v>119</v>
      </c>
      <c r="O28" s="80" t="s">
        <v>1924</v>
      </c>
      <c r="P28" s="80" t="s">
        <v>1925</v>
      </c>
      <c r="Q28" s="8" t="s">
        <v>347</v>
      </c>
      <c r="R28" s="8" t="s">
        <v>348</v>
      </c>
      <c r="S28" s="46" t="s">
        <v>349</v>
      </c>
      <c r="T28" s="8" t="s">
        <v>350</v>
      </c>
      <c r="U28" s="8" t="s">
        <v>351</v>
      </c>
      <c r="V28" s="80" t="s">
        <v>1926</v>
      </c>
      <c r="W28" s="8" t="s">
        <v>119</v>
      </c>
      <c r="X28" s="43">
        <v>42867</v>
      </c>
      <c r="Y28" s="44">
        <v>6</v>
      </c>
      <c r="Z28" s="36" t="s">
        <v>118</v>
      </c>
      <c r="AA28" s="37" t="s">
        <v>118</v>
      </c>
      <c r="AB28" s="36" t="s">
        <v>118</v>
      </c>
      <c r="AC28" s="37" t="s">
        <v>118</v>
      </c>
      <c r="AD28" s="36" t="s">
        <v>118</v>
      </c>
      <c r="AE28" s="37" t="s">
        <v>118</v>
      </c>
      <c r="AF28" s="36" t="s">
        <v>118</v>
      </c>
      <c r="AG28" s="37" t="s">
        <v>118</v>
      </c>
      <c r="AH28" s="53" t="s">
        <v>118</v>
      </c>
      <c r="AI28" s="37" t="s">
        <v>118</v>
      </c>
      <c r="AJ28" s="37" t="s">
        <v>118</v>
      </c>
      <c r="AK28" s="50" t="s">
        <v>118</v>
      </c>
      <c r="AL28" s="9">
        <v>6</v>
      </c>
      <c r="AM28" s="10">
        <v>6</v>
      </c>
      <c r="AN28" s="11" t="s">
        <v>118</v>
      </c>
      <c r="AO28" s="12">
        <v>0</v>
      </c>
      <c r="AP28" s="12">
        <v>0</v>
      </c>
      <c r="AQ28" s="39">
        <v>6</v>
      </c>
      <c r="AR28" s="41">
        <v>42867</v>
      </c>
    </row>
    <row r="29" spans="1:44" x14ac:dyDescent="0.15">
      <c r="A29" s="8" t="s">
        <v>353</v>
      </c>
      <c r="B29" s="8" t="s">
        <v>44</v>
      </c>
      <c r="C29" s="8" t="s">
        <v>354</v>
      </c>
      <c r="D29" s="8" t="s">
        <v>355</v>
      </c>
      <c r="E29" s="8" t="s">
        <v>226</v>
      </c>
      <c r="F29" s="8" t="s">
        <v>1206</v>
      </c>
      <c r="G29" s="8" t="s">
        <v>171</v>
      </c>
      <c r="H29" s="8" t="s">
        <v>356</v>
      </c>
      <c r="I29" s="8" t="s">
        <v>357</v>
      </c>
      <c r="J29" s="46" t="s">
        <v>358</v>
      </c>
      <c r="K29" s="8" t="s">
        <v>359</v>
      </c>
      <c r="L29" s="8" t="s">
        <v>360</v>
      </c>
      <c r="M29" s="8">
        <v>0</v>
      </c>
      <c r="N29" s="8" t="s">
        <v>119</v>
      </c>
      <c r="O29" s="8" t="s">
        <v>361</v>
      </c>
      <c r="P29" s="8">
        <v>0</v>
      </c>
      <c r="Q29" s="8" t="s">
        <v>356</v>
      </c>
      <c r="R29" s="8" t="s">
        <v>357</v>
      </c>
      <c r="S29" s="46" t="s">
        <v>358</v>
      </c>
      <c r="T29" s="8" t="s">
        <v>359</v>
      </c>
      <c r="U29" s="8" t="s">
        <v>360</v>
      </c>
      <c r="V29" s="8">
        <v>0</v>
      </c>
      <c r="W29" s="8" t="s">
        <v>119</v>
      </c>
      <c r="X29" s="43">
        <v>42866</v>
      </c>
      <c r="Y29" s="44">
        <v>10</v>
      </c>
      <c r="Z29" s="36" t="s">
        <v>118</v>
      </c>
      <c r="AA29" s="37" t="s">
        <v>118</v>
      </c>
      <c r="AB29" s="36" t="s">
        <v>118</v>
      </c>
      <c r="AC29" s="37" t="s">
        <v>118</v>
      </c>
      <c r="AD29" s="36" t="s">
        <v>118</v>
      </c>
      <c r="AE29" s="37" t="s">
        <v>118</v>
      </c>
      <c r="AF29" s="36" t="s">
        <v>118</v>
      </c>
      <c r="AG29" s="37" t="s">
        <v>118</v>
      </c>
      <c r="AH29" s="53" t="s">
        <v>118</v>
      </c>
      <c r="AI29" s="37" t="s">
        <v>118</v>
      </c>
      <c r="AJ29" s="37" t="s">
        <v>118</v>
      </c>
      <c r="AK29" s="50" t="s">
        <v>118</v>
      </c>
      <c r="AL29" s="9">
        <v>10</v>
      </c>
      <c r="AM29" s="10">
        <v>10</v>
      </c>
      <c r="AN29" s="11" t="s">
        <v>118</v>
      </c>
      <c r="AO29" s="12">
        <v>0</v>
      </c>
      <c r="AP29" s="12">
        <v>0</v>
      </c>
      <c r="AQ29" s="39">
        <v>10</v>
      </c>
      <c r="AR29" s="41">
        <v>42866</v>
      </c>
    </row>
    <row r="30" spans="1:44" x14ac:dyDescent="0.15">
      <c r="A30" s="8" t="s">
        <v>362</v>
      </c>
      <c r="B30" s="8" t="s">
        <v>40</v>
      </c>
      <c r="C30" s="8" t="s">
        <v>363</v>
      </c>
      <c r="D30" s="8" t="s">
        <v>1452</v>
      </c>
      <c r="E30" s="8" t="s">
        <v>130</v>
      </c>
      <c r="F30" s="8" t="s">
        <v>364</v>
      </c>
      <c r="G30" s="8">
        <v>0</v>
      </c>
      <c r="H30" s="8" t="s">
        <v>257</v>
      </c>
      <c r="I30" s="8" t="s">
        <v>258</v>
      </c>
      <c r="J30" s="46" t="s">
        <v>365</v>
      </c>
      <c r="K30" s="8" t="s">
        <v>366</v>
      </c>
      <c r="L30" s="8" t="s">
        <v>366</v>
      </c>
      <c r="M30" s="8" t="s">
        <v>367</v>
      </c>
      <c r="N30" s="8">
        <v>0</v>
      </c>
      <c r="O30" s="8" t="s">
        <v>364</v>
      </c>
      <c r="P30" s="8">
        <v>0</v>
      </c>
      <c r="Q30" s="8" t="s">
        <v>257</v>
      </c>
      <c r="R30" s="8" t="s">
        <v>258</v>
      </c>
      <c r="S30" s="46" t="s">
        <v>365</v>
      </c>
      <c r="T30" s="8" t="s">
        <v>366</v>
      </c>
      <c r="U30" s="8" t="s">
        <v>366</v>
      </c>
      <c r="V30" s="8" t="s">
        <v>367</v>
      </c>
      <c r="W30" s="8" t="s">
        <v>118</v>
      </c>
      <c r="X30" s="43">
        <v>42864</v>
      </c>
      <c r="Y30" s="44">
        <v>14</v>
      </c>
      <c r="Z30" s="36" t="s">
        <v>118</v>
      </c>
      <c r="AA30" s="37" t="s">
        <v>118</v>
      </c>
      <c r="AB30" s="36" t="s">
        <v>118</v>
      </c>
      <c r="AC30" s="37" t="s">
        <v>118</v>
      </c>
      <c r="AD30" s="36" t="s">
        <v>118</v>
      </c>
      <c r="AE30" s="37" t="s">
        <v>118</v>
      </c>
      <c r="AF30" s="36" t="s">
        <v>118</v>
      </c>
      <c r="AG30" s="37" t="s">
        <v>118</v>
      </c>
      <c r="AH30" s="53" t="s">
        <v>118</v>
      </c>
      <c r="AI30" s="37" t="s">
        <v>118</v>
      </c>
      <c r="AJ30" s="37" t="s">
        <v>118</v>
      </c>
      <c r="AK30" s="50" t="s">
        <v>118</v>
      </c>
      <c r="AL30" s="9">
        <v>14</v>
      </c>
      <c r="AM30" s="10">
        <v>14</v>
      </c>
      <c r="AN30" s="11" t="s">
        <v>118</v>
      </c>
      <c r="AO30" s="12">
        <v>0</v>
      </c>
      <c r="AP30" s="12">
        <v>0</v>
      </c>
      <c r="AQ30" s="39">
        <v>14</v>
      </c>
      <c r="AR30" s="41">
        <v>42864</v>
      </c>
    </row>
    <row r="31" spans="1:44" x14ac:dyDescent="0.15">
      <c r="A31" s="8" t="s">
        <v>368</v>
      </c>
      <c r="B31" s="8" t="s">
        <v>44</v>
      </c>
      <c r="C31" s="8" t="s">
        <v>369</v>
      </c>
      <c r="D31" s="8" t="s">
        <v>370</v>
      </c>
      <c r="E31" s="8" t="s">
        <v>190</v>
      </c>
      <c r="F31" s="8" t="s">
        <v>371</v>
      </c>
      <c r="G31" s="8" t="s">
        <v>171</v>
      </c>
      <c r="H31" s="8" t="s">
        <v>372</v>
      </c>
      <c r="I31" s="8" t="s">
        <v>373</v>
      </c>
      <c r="J31" s="46" t="s">
        <v>374</v>
      </c>
      <c r="K31" s="8" t="s">
        <v>375</v>
      </c>
      <c r="L31" s="8" t="s">
        <v>376</v>
      </c>
      <c r="M31" s="8">
        <v>0</v>
      </c>
      <c r="N31" s="8">
        <v>0</v>
      </c>
      <c r="O31" s="8" t="s">
        <v>377</v>
      </c>
      <c r="P31" s="8" t="s">
        <v>378</v>
      </c>
      <c r="Q31" s="8" t="s">
        <v>372</v>
      </c>
      <c r="R31" s="8" t="s">
        <v>373</v>
      </c>
      <c r="S31" s="46" t="s">
        <v>374</v>
      </c>
      <c r="T31" s="8" t="s">
        <v>375</v>
      </c>
      <c r="U31" s="8" t="s">
        <v>376</v>
      </c>
      <c r="V31" s="8" t="s">
        <v>379</v>
      </c>
      <c r="W31" s="8" t="s">
        <v>118</v>
      </c>
      <c r="X31" s="43">
        <v>42853</v>
      </c>
      <c r="Y31" s="44">
        <v>12</v>
      </c>
      <c r="Z31" s="36" t="s">
        <v>118</v>
      </c>
      <c r="AA31" s="37" t="s">
        <v>118</v>
      </c>
      <c r="AB31" s="36" t="s">
        <v>118</v>
      </c>
      <c r="AC31" s="37" t="s">
        <v>118</v>
      </c>
      <c r="AD31" s="36" t="s">
        <v>118</v>
      </c>
      <c r="AE31" s="37" t="s">
        <v>118</v>
      </c>
      <c r="AF31" s="36" t="s">
        <v>118</v>
      </c>
      <c r="AG31" s="37" t="s">
        <v>118</v>
      </c>
      <c r="AH31" s="53" t="s">
        <v>118</v>
      </c>
      <c r="AI31" s="37" t="s">
        <v>118</v>
      </c>
      <c r="AJ31" s="37" t="s">
        <v>118</v>
      </c>
      <c r="AK31" s="50" t="s">
        <v>118</v>
      </c>
      <c r="AL31" s="9">
        <v>12</v>
      </c>
      <c r="AM31" s="10">
        <v>12</v>
      </c>
      <c r="AN31" s="11" t="s">
        <v>118</v>
      </c>
      <c r="AO31" s="12">
        <v>0</v>
      </c>
      <c r="AP31" s="12">
        <v>0</v>
      </c>
      <c r="AQ31" s="39">
        <v>12</v>
      </c>
      <c r="AR31" s="41">
        <v>42853</v>
      </c>
    </row>
    <row r="32" spans="1:44" x14ac:dyDescent="0.15">
      <c r="A32" s="8" t="s">
        <v>380</v>
      </c>
      <c r="B32" s="8" t="s">
        <v>37</v>
      </c>
      <c r="C32" s="8" t="s">
        <v>1453</v>
      </c>
      <c r="D32" s="8" t="s">
        <v>1454</v>
      </c>
      <c r="E32" s="8" t="s">
        <v>226</v>
      </c>
      <c r="F32" s="8" t="s">
        <v>1215</v>
      </c>
      <c r="G32" s="8" t="s">
        <v>346</v>
      </c>
      <c r="H32" s="8" t="s">
        <v>381</v>
      </c>
      <c r="I32" s="8" t="s">
        <v>382</v>
      </c>
      <c r="J32" s="46" t="s">
        <v>383</v>
      </c>
      <c r="K32" s="8" t="s">
        <v>384</v>
      </c>
      <c r="L32" s="8" t="s">
        <v>385</v>
      </c>
      <c r="M32" s="8">
        <v>0</v>
      </c>
      <c r="N32" s="8" t="s">
        <v>119</v>
      </c>
      <c r="O32" s="80" t="s">
        <v>1821</v>
      </c>
      <c r="P32" s="8">
        <v>0</v>
      </c>
      <c r="Q32" s="8" t="s">
        <v>381</v>
      </c>
      <c r="R32" s="8" t="s">
        <v>382</v>
      </c>
      <c r="S32" s="46" t="s">
        <v>383</v>
      </c>
      <c r="T32" s="8" t="s">
        <v>384</v>
      </c>
      <c r="U32" s="8" t="s">
        <v>385</v>
      </c>
      <c r="V32" s="80" t="s">
        <v>1820</v>
      </c>
      <c r="W32" s="8" t="s">
        <v>119</v>
      </c>
      <c r="X32" s="43">
        <v>42863</v>
      </c>
      <c r="Y32" s="44">
        <v>18</v>
      </c>
      <c r="Z32" s="36" t="s">
        <v>118</v>
      </c>
      <c r="AA32" s="37" t="s">
        <v>118</v>
      </c>
      <c r="AB32" s="36" t="s">
        <v>118</v>
      </c>
      <c r="AC32" s="37" t="s">
        <v>118</v>
      </c>
      <c r="AD32" s="36" t="s">
        <v>118</v>
      </c>
      <c r="AE32" s="37" t="s">
        <v>118</v>
      </c>
      <c r="AF32" s="36" t="s">
        <v>118</v>
      </c>
      <c r="AG32" s="37" t="s">
        <v>118</v>
      </c>
      <c r="AH32" s="53" t="s">
        <v>118</v>
      </c>
      <c r="AI32" s="37" t="s">
        <v>118</v>
      </c>
      <c r="AJ32" s="37" t="s">
        <v>118</v>
      </c>
      <c r="AK32" s="50" t="s">
        <v>118</v>
      </c>
      <c r="AL32" s="9">
        <v>18</v>
      </c>
      <c r="AM32" s="10">
        <v>18</v>
      </c>
      <c r="AN32" s="11" t="s">
        <v>118</v>
      </c>
      <c r="AO32" s="12">
        <v>0</v>
      </c>
      <c r="AP32" s="12">
        <v>0</v>
      </c>
      <c r="AQ32" s="39">
        <v>18</v>
      </c>
      <c r="AR32" s="41">
        <v>42863</v>
      </c>
    </row>
    <row r="33" spans="1:44" x14ac:dyDescent="0.15">
      <c r="A33" s="8" t="s">
        <v>386</v>
      </c>
      <c r="B33" s="8" t="s">
        <v>39</v>
      </c>
      <c r="C33" s="8" t="s">
        <v>387</v>
      </c>
      <c r="D33" s="8" t="s">
        <v>388</v>
      </c>
      <c r="E33" s="8" t="s">
        <v>190</v>
      </c>
      <c r="F33" s="8" t="s">
        <v>389</v>
      </c>
      <c r="G33" s="8" t="s">
        <v>171</v>
      </c>
      <c r="H33" s="8" t="s">
        <v>390</v>
      </c>
      <c r="I33" s="8" t="s">
        <v>391</v>
      </c>
      <c r="J33" s="46" t="s">
        <v>392</v>
      </c>
      <c r="K33" s="8" t="s">
        <v>393</v>
      </c>
      <c r="L33" s="8" t="s">
        <v>394</v>
      </c>
      <c r="M33" s="8">
        <v>0</v>
      </c>
      <c r="N33" s="8">
        <v>0</v>
      </c>
      <c r="O33" s="8" t="s">
        <v>1330</v>
      </c>
      <c r="P33" s="8">
        <v>0</v>
      </c>
      <c r="Q33" s="8" t="s">
        <v>390</v>
      </c>
      <c r="R33" s="8" t="s">
        <v>391</v>
      </c>
      <c r="S33" s="46" t="s">
        <v>392</v>
      </c>
      <c r="T33" s="8" t="s">
        <v>393</v>
      </c>
      <c r="U33" s="8" t="s">
        <v>394</v>
      </c>
      <c r="V33" s="8" t="s">
        <v>395</v>
      </c>
      <c r="W33" s="8" t="s">
        <v>118</v>
      </c>
      <c r="X33" s="43" t="s">
        <v>118</v>
      </c>
      <c r="Y33" s="44" t="s">
        <v>118</v>
      </c>
      <c r="Z33" s="36" t="s">
        <v>118</v>
      </c>
      <c r="AA33" s="37" t="s">
        <v>118</v>
      </c>
      <c r="AB33" s="36" t="s">
        <v>118</v>
      </c>
      <c r="AC33" s="37" t="s">
        <v>118</v>
      </c>
      <c r="AD33" s="36" t="s">
        <v>118</v>
      </c>
      <c r="AE33" s="37" t="s">
        <v>118</v>
      </c>
      <c r="AF33" s="36" t="s">
        <v>118</v>
      </c>
      <c r="AG33" s="37" t="s">
        <v>118</v>
      </c>
      <c r="AH33" s="53" t="s">
        <v>118</v>
      </c>
      <c r="AI33" s="37" t="s">
        <v>118</v>
      </c>
      <c r="AJ33" s="37" t="s">
        <v>118</v>
      </c>
      <c r="AK33" s="50" t="s">
        <v>118</v>
      </c>
      <c r="AL33" s="102">
        <v>0</v>
      </c>
      <c r="AM33" s="10">
        <v>12</v>
      </c>
      <c r="AN33" s="11" t="s">
        <v>1701</v>
      </c>
      <c r="AO33" s="12">
        <v>0</v>
      </c>
      <c r="AP33" s="12">
        <v>0</v>
      </c>
      <c r="AQ33" s="39">
        <v>12</v>
      </c>
      <c r="AR33" s="103" t="s">
        <v>118</v>
      </c>
    </row>
    <row r="34" spans="1:44" x14ac:dyDescent="0.15">
      <c r="A34" s="8" t="s">
        <v>396</v>
      </c>
      <c r="B34" s="8" t="s">
        <v>40</v>
      </c>
      <c r="C34" s="8" t="s">
        <v>397</v>
      </c>
      <c r="D34" s="8" t="s">
        <v>398</v>
      </c>
      <c r="E34" s="8" t="s">
        <v>130</v>
      </c>
      <c r="F34" s="8" t="s">
        <v>1216</v>
      </c>
      <c r="G34" s="8" t="s">
        <v>136</v>
      </c>
      <c r="H34" s="8" t="s">
        <v>399</v>
      </c>
      <c r="I34" s="8" t="s">
        <v>400</v>
      </c>
      <c r="J34" s="46" t="s">
        <v>401</v>
      </c>
      <c r="K34" s="8" t="s">
        <v>402</v>
      </c>
      <c r="L34" s="8" t="s">
        <v>403</v>
      </c>
      <c r="M34" s="8">
        <v>0</v>
      </c>
      <c r="N34" s="8">
        <v>0</v>
      </c>
      <c r="O34" s="8" t="s">
        <v>404</v>
      </c>
      <c r="P34" s="8">
        <v>0</v>
      </c>
      <c r="Q34" s="8" t="s">
        <v>399</v>
      </c>
      <c r="R34" s="8" t="s">
        <v>400</v>
      </c>
      <c r="S34" s="46" t="s">
        <v>401</v>
      </c>
      <c r="T34" s="8" t="s">
        <v>402</v>
      </c>
      <c r="U34" s="8" t="s">
        <v>403</v>
      </c>
      <c r="V34" s="8">
        <v>0</v>
      </c>
      <c r="W34" s="8" t="s">
        <v>118</v>
      </c>
      <c r="X34" s="43" t="s">
        <v>118</v>
      </c>
      <c r="Y34" s="44" t="s">
        <v>118</v>
      </c>
      <c r="Z34" s="36" t="s">
        <v>118</v>
      </c>
      <c r="AA34" s="37" t="s">
        <v>118</v>
      </c>
      <c r="AB34" s="36" t="s">
        <v>118</v>
      </c>
      <c r="AC34" s="37" t="s">
        <v>118</v>
      </c>
      <c r="AD34" s="36" t="s">
        <v>118</v>
      </c>
      <c r="AE34" s="37" t="s">
        <v>118</v>
      </c>
      <c r="AF34" s="36" t="s">
        <v>118</v>
      </c>
      <c r="AG34" s="37" t="s">
        <v>118</v>
      </c>
      <c r="AH34" s="53" t="s">
        <v>118</v>
      </c>
      <c r="AI34" s="37" t="s">
        <v>118</v>
      </c>
      <c r="AJ34" s="37" t="s">
        <v>118</v>
      </c>
      <c r="AK34" s="50" t="s">
        <v>118</v>
      </c>
      <c r="AL34" s="9">
        <v>0</v>
      </c>
      <c r="AM34" s="10">
        <v>0</v>
      </c>
      <c r="AN34" s="11" t="s">
        <v>118</v>
      </c>
      <c r="AO34" s="12">
        <v>0</v>
      </c>
      <c r="AP34" s="12">
        <v>0</v>
      </c>
      <c r="AQ34" s="39">
        <v>0</v>
      </c>
      <c r="AR34" s="41" t="s">
        <v>118</v>
      </c>
    </row>
    <row r="35" spans="1:44" x14ac:dyDescent="0.15">
      <c r="A35" s="8" t="s">
        <v>405</v>
      </c>
      <c r="B35" s="8" t="s">
        <v>39</v>
      </c>
      <c r="C35" s="8" t="s">
        <v>406</v>
      </c>
      <c r="D35" s="8" t="s">
        <v>407</v>
      </c>
      <c r="E35" s="8" t="s">
        <v>226</v>
      </c>
      <c r="F35" s="8" t="s">
        <v>1201</v>
      </c>
      <c r="G35" s="8" t="s">
        <v>171</v>
      </c>
      <c r="H35" s="8" t="s">
        <v>408</v>
      </c>
      <c r="I35" s="8" t="s">
        <v>409</v>
      </c>
      <c r="J35" s="46" t="s">
        <v>410</v>
      </c>
      <c r="K35" s="8" t="s">
        <v>411</v>
      </c>
      <c r="L35" s="8" t="s">
        <v>412</v>
      </c>
      <c r="M35" s="8">
        <v>0</v>
      </c>
      <c r="N35" s="8">
        <v>0</v>
      </c>
      <c r="O35" s="8" t="s">
        <v>1411</v>
      </c>
      <c r="P35" s="8" t="s">
        <v>1450</v>
      </c>
      <c r="Q35" s="8" t="s">
        <v>408</v>
      </c>
      <c r="R35" s="8" t="s">
        <v>409</v>
      </c>
      <c r="S35" s="46" t="s">
        <v>410</v>
      </c>
      <c r="T35" s="8" t="s">
        <v>411</v>
      </c>
      <c r="U35" s="8" t="s">
        <v>412</v>
      </c>
      <c r="V35" s="8">
        <v>0</v>
      </c>
      <c r="W35" s="8" t="s">
        <v>118</v>
      </c>
      <c r="X35" s="43" t="s">
        <v>118</v>
      </c>
      <c r="Y35" s="44" t="s">
        <v>118</v>
      </c>
      <c r="Z35" s="36" t="s">
        <v>118</v>
      </c>
      <c r="AA35" s="37" t="s">
        <v>118</v>
      </c>
      <c r="AB35" s="36" t="s">
        <v>118</v>
      </c>
      <c r="AC35" s="37" t="s">
        <v>118</v>
      </c>
      <c r="AD35" s="36" t="s">
        <v>118</v>
      </c>
      <c r="AE35" s="37" t="s">
        <v>118</v>
      </c>
      <c r="AF35" s="36" t="s">
        <v>118</v>
      </c>
      <c r="AG35" s="37" t="s">
        <v>118</v>
      </c>
      <c r="AH35" s="53" t="s">
        <v>118</v>
      </c>
      <c r="AI35" s="37" t="s">
        <v>118</v>
      </c>
      <c r="AJ35" s="37" t="s">
        <v>118</v>
      </c>
      <c r="AK35" s="50" t="s">
        <v>118</v>
      </c>
      <c r="AL35" s="9">
        <v>0</v>
      </c>
      <c r="AM35" s="10">
        <v>0</v>
      </c>
      <c r="AN35" s="11" t="s">
        <v>118</v>
      </c>
      <c r="AO35" s="12">
        <v>0</v>
      </c>
      <c r="AP35" s="12">
        <v>0</v>
      </c>
      <c r="AQ35" s="39">
        <v>0</v>
      </c>
      <c r="AR35" s="41" t="s">
        <v>118</v>
      </c>
    </row>
    <row r="36" spans="1:44" x14ac:dyDescent="0.15">
      <c r="A36" s="8" t="s">
        <v>413</v>
      </c>
      <c r="B36" s="8" t="s">
        <v>44</v>
      </c>
      <c r="C36" s="8" t="s">
        <v>414</v>
      </c>
      <c r="D36" s="8" t="s">
        <v>415</v>
      </c>
      <c r="E36" s="8" t="s">
        <v>226</v>
      </c>
      <c r="F36" s="8" t="s">
        <v>859</v>
      </c>
      <c r="G36" s="8" t="s">
        <v>171</v>
      </c>
      <c r="H36" s="8" t="s">
        <v>416</v>
      </c>
      <c r="I36" s="8" t="s">
        <v>417</v>
      </c>
      <c r="J36" s="46" t="s">
        <v>418</v>
      </c>
      <c r="K36" s="8" t="s">
        <v>419</v>
      </c>
      <c r="L36" s="8" t="s">
        <v>420</v>
      </c>
      <c r="M36" s="8">
        <v>0</v>
      </c>
      <c r="N36" s="8">
        <v>0</v>
      </c>
      <c r="O36" s="80" t="s">
        <v>2312</v>
      </c>
      <c r="P36" s="8" t="s">
        <v>171</v>
      </c>
      <c r="Q36" s="8" t="s">
        <v>416</v>
      </c>
      <c r="R36" s="8" t="s">
        <v>417</v>
      </c>
      <c r="S36" s="46" t="s">
        <v>418</v>
      </c>
      <c r="T36" s="8" t="s">
        <v>419</v>
      </c>
      <c r="U36" s="8" t="s">
        <v>420</v>
      </c>
      <c r="V36" s="8">
        <v>0</v>
      </c>
      <c r="W36" s="8" t="s">
        <v>118</v>
      </c>
      <c r="X36" s="43">
        <v>42870</v>
      </c>
      <c r="Y36" s="44">
        <v>9</v>
      </c>
      <c r="Z36" s="36" t="s">
        <v>118</v>
      </c>
      <c r="AA36" s="37" t="s">
        <v>118</v>
      </c>
      <c r="AB36" s="36" t="s">
        <v>118</v>
      </c>
      <c r="AC36" s="37" t="s">
        <v>118</v>
      </c>
      <c r="AD36" s="36" t="s">
        <v>118</v>
      </c>
      <c r="AE36" s="37" t="s">
        <v>118</v>
      </c>
      <c r="AF36" s="36" t="s">
        <v>118</v>
      </c>
      <c r="AG36" s="37" t="s">
        <v>118</v>
      </c>
      <c r="AH36" s="53" t="s">
        <v>118</v>
      </c>
      <c r="AI36" s="37" t="s">
        <v>118</v>
      </c>
      <c r="AJ36" s="37" t="s">
        <v>118</v>
      </c>
      <c r="AK36" s="50" t="s">
        <v>118</v>
      </c>
      <c r="AL36" s="9">
        <v>9</v>
      </c>
      <c r="AM36" s="10">
        <v>9</v>
      </c>
      <c r="AN36" s="11" t="s">
        <v>118</v>
      </c>
      <c r="AO36" s="12">
        <v>0</v>
      </c>
      <c r="AP36" s="12">
        <v>0</v>
      </c>
      <c r="AQ36" s="39">
        <v>9</v>
      </c>
      <c r="AR36" s="41">
        <v>42870</v>
      </c>
    </row>
    <row r="37" spans="1:44" x14ac:dyDescent="0.15">
      <c r="A37" s="8" t="s">
        <v>421</v>
      </c>
      <c r="B37" s="8" t="s">
        <v>39</v>
      </c>
      <c r="C37" s="8" t="s">
        <v>422</v>
      </c>
      <c r="D37" s="8" t="s">
        <v>423</v>
      </c>
      <c r="E37" s="8" t="s">
        <v>190</v>
      </c>
      <c r="F37" s="8" t="s">
        <v>424</v>
      </c>
      <c r="G37" s="8" t="s">
        <v>346</v>
      </c>
      <c r="H37" s="8" t="s">
        <v>425</v>
      </c>
      <c r="I37" s="8" t="s">
        <v>426</v>
      </c>
      <c r="J37" s="46" t="s">
        <v>427</v>
      </c>
      <c r="K37" s="8" t="s">
        <v>428</v>
      </c>
      <c r="L37" s="8" t="s">
        <v>429</v>
      </c>
      <c r="M37" s="8">
        <v>0</v>
      </c>
      <c r="N37" s="8">
        <v>0</v>
      </c>
      <c r="O37" s="8" t="s">
        <v>430</v>
      </c>
      <c r="P37" s="8">
        <v>0</v>
      </c>
      <c r="Q37" s="8" t="s">
        <v>425</v>
      </c>
      <c r="R37" s="8" t="s">
        <v>426</v>
      </c>
      <c r="S37" s="46" t="s">
        <v>427</v>
      </c>
      <c r="T37" s="8" t="s">
        <v>428</v>
      </c>
      <c r="U37" s="8" t="s">
        <v>429</v>
      </c>
      <c r="V37" s="8">
        <v>0</v>
      </c>
      <c r="W37" s="8" t="s">
        <v>118</v>
      </c>
      <c r="X37" s="43">
        <v>42856</v>
      </c>
      <c r="Y37" s="44">
        <v>19</v>
      </c>
      <c r="Z37" s="36" t="s">
        <v>118</v>
      </c>
      <c r="AA37" s="37" t="s">
        <v>118</v>
      </c>
      <c r="AB37" s="36" t="s">
        <v>118</v>
      </c>
      <c r="AC37" s="37" t="s">
        <v>118</v>
      </c>
      <c r="AD37" s="36" t="s">
        <v>118</v>
      </c>
      <c r="AE37" s="37" t="s">
        <v>118</v>
      </c>
      <c r="AF37" s="36" t="s">
        <v>118</v>
      </c>
      <c r="AG37" s="37" t="s">
        <v>118</v>
      </c>
      <c r="AH37" s="53" t="s">
        <v>118</v>
      </c>
      <c r="AI37" s="37" t="s">
        <v>118</v>
      </c>
      <c r="AJ37" s="37" t="s">
        <v>118</v>
      </c>
      <c r="AK37" s="50" t="s">
        <v>118</v>
      </c>
      <c r="AL37" s="9">
        <v>19</v>
      </c>
      <c r="AM37" s="10">
        <v>19</v>
      </c>
      <c r="AN37" s="11" t="s">
        <v>118</v>
      </c>
      <c r="AO37" s="12">
        <v>0</v>
      </c>
      <c r="AP37" s="12">
        <v>0</v>
      </c>
      <c r="AQ37" s="39">
        <v>19</v>
      </c>
      <c r="AR37" s="41">
        <v>42856</v>
      </c>
    </row>
    <row r="38" spans="1:44" x14ac:dyDescent="0.15">
      <c r="A38" s="8" t="s">
        <v>431</v>
      </c>
      <c r="B38" s="8" t="s">
        <v>40</v>
      </c>
      <c r="C38" s="8" t="s">
        <v>432</v>
      </c>
      <c r="D38" s="8" t="s">
        <v>1455</v>
      </c>
      <c r="E38" s="8" t="s">
        <v>130</v>
      </c>
      <c r="F38" s="8" t="s">
        <v>433</v>
      </c>
      <c r="G38" s="8" t="s">
        <v>145</v>
      </c>
      <c r="H38" s="8" t="s">
        <v>434</v>
      </c>
      <c r="I38" s="8" t="s">
        <v>435</v>
      </c>
      <c r="J38" s="46" t="s">
        <v>436</v>
      </c>
      <c r="K38" s="8" t="s">
        <v>437</v>
      </c>
      <c r="L38" s="8" t="s">
        <v>437</v>
      </c>
      <c r="M38" s="8">
        <v>0</v>
      </c>
      <c r="N38" s="8">
        <v>0</v>
      </c>
      <c r="O38" s="8" t="s">
        <v>404</v>
      </c>
      <c r="P38" s="8">
        <v>0</v>
      </c>
      <c r="Q38" s="8" t="s">
        <v>434</v>
      </c>
      <c r="R38" s="8" t="s">
        <v>435</v>
      </c>
      <c r="S38" s="46" t="s">
        <v>436</v>
      </c>
      <c r="T38" s="8" t="s">
        <v>437</v>
      </c>
      <c r="U38" s="8" t="s">
        <v>437</v>
      </c>
      <c r="V38" s="8" t="s">
        <v>438</v>
      </c>
      <c r="W38" s="8" t="s">
        <v>119</v>
      </c>
      <c r="X38" s="43" t="s">
        <v>118</v>
      </c>
      <c r="Y38" s="44" t="s">
        <v>118</v>
      </c>
      <c r="Z38" s="36" t="s">
        <v>118</v>
      </c>
      <c r="AA38" s="37" t="s">
        <v>118</v>
      </c>
      <c r="AB38" s="36" t="s">
        <v>118</v>
      </c>
      <c r="AC38" s="37" t="s">
        <v>118</v>
      </c>
      <c r="AD38" s="36" t="s">
        <v>118</v>
      </c>
      <c r="AE38" s="37" t="s">
        <v>118</v>
      </c>
      <c r="AF38" s="36" t="s">
        <v>118</v>
      </c>
      <c r="AG38" s="37" t="s">
        <v>118</v>
      </c>
      <c r="AH38" s="53" t="s">
        <v>118</v>
      </c>
      <c r="AI38" s="37" t="s">
        <v>118</v>
      </c>
      <c r="AJ38" s="37" t="s">
        <v>118</v>
      </c>
      <c r="AK38" s="50" t="s">
        <v>118</v>
      </c>
      <c r="AL38" s="9">
        <v>0</v>
      </c>
      <c r="AM38" s="10">
        <v>0</v>
      </c>
      <c r="AN38" s="11" t="s">
        <v>118</v>
      </c>
      <c r="AO38" s="12">
        <v>0</v>
      </c>
      <c r="AP38" s="12">
        <v>0</v>
      </c>
      <c r="AQ38" s="39">
        <v>0</v>
      </c>
      <c r="AR38" s="41" t="s">
        <v>118</v>
      </c>
    </row>
    <row r="39" spans="1:44" x14ac:dyDescent="0.15">
      <c r="A39" s="78" t="s">
        <v>285</v>
      </c>
      <c r="B39" s="56" t="s">
        <v>40</v>
      </c>
      <c r="C39" s="56" t="s">
        <v>439</v>
      </c>
      <c r="D39" s="56" t="s">
        <v>440</v>
      </c>
      <c r="E39" s="56" t="s">
        <v>170</v>
      </c>
      <c r="F39" s="56" t="s">
        <v>441</v>
      </c>
      <c r="G39" s="56" t="s">
        <v>171</v>
      </c>
      <c r="H39" s="56" t="s">
        <v>442</v>
      </c>
      <c r="I39" s="56" t="s">
        <v>443</v>
      </c>
      <c r="J39" s="57" t="s">
        <v>444</v>
      </c>
      <c r="K39" s="56" t="s">
        <v>445</v>
      </c>
      <c r="L39" s="56" t="s">
        <v>446</v>
      </c>
      <c r="M39" s="56">
        <v>0</v>
      </c>
      <c r="N39" s="56" t="s">
        <v>119</v>
      </c>
      <c r="O39" s="56" t="s">
        <v>447</v>
      </c>
      <c r="P39" s="56" t="s">
        <v>378</v>
      </c>
      <c r="Q39" s="56" t="s">
        <v>442</v>
      </c>
      <c r="R39" s="56" t="s">
        <v>443</v>
      </c>
      <c r="S39" s="57" t="s">
        <v>444</v>
      </c>
      <c r="T39" s="56" t="s">
        <v>445</v>
      </c>
      <c r="U39" s="56" t="s">
        <v>446</v>
      </c>
      <c r="V39" s="56">
        <v>0</v>
      </c>
      <c r="W39" s="56" t="s">
        <v>119</v>
      </c>
      <c r="X39" s="58" t="s">
        <v>118</v>
      </c>
      <c r="Y39" s="59" t="s">
        <v>118</v>
      </c>
      <c r="Z39" s="60" t="s">
        <v>118</v>
      </c>
      <c r="AA39" s="61" t="s">
        <v>118</v>
      </c>
      <c r="AB39" s="60" t="s">
        <v>118</v>
      </c>
      <c r="AC39" s="61" t="s">
        <v>118</v>
      </c>
      <c r="AD39" s="60" t="s">
        <v>118</v>
      </c>
      <c r="AE39" s="61" t="s">
        <v>118</v>
      </c>
      <c r="AF39" s="60" t="s">
        <v>118</v>
      </c>
      <c r="AG39" s="61" t="s">
        <v>118</v>
      </c>
      <c r="AH39" s="62" t="s">
        <v>118</v>
      </c>
      <c r="AI39" s="61" t="s">
        <v>118</v>
      </c>
      <c r="AJ39" s="61" t="s">
        <v>118</v>
      </c>
      <c r="AK39" s="63" t="s">
        <v>118</v>
      </c>
      <c r="AL39" s="64">
        <v>0</v>
      </c>
      <c r="AM39" s="65">
        <v>0</v>
      </c>
      <c r="AN39" s="66" t="s">
        <v>118</v>
      </c>
      <c r="AO39" s="67">
        <v>0</v>
      </c>
      <c r="AP39" s="67">
        <v>0</v>
      </c>
      <c r="AQ39" s="68">
        <v>0</v>
      </c>
      <c r="AR39" s="69" t="s">
        <v>118</v>
      </c>
    </row>
    <row r="40" spans="1:44" x14ac:dyDescent="0.15">
      <c r="A40" s="8" t="s">
        <v>448</v>
      </c>
      <c r="B40" s="8" t="s">
        <v>37</v>
      </c>
      <c r="C40" s="8" t="s">
        <v>449</v>
      </c>
      <c r="D40" s="8" t="s">
        <v>450</v>
      </c>
      <c r="E40" s="8" t="s">
        <v>226</v>
      </c>
      <c r="F40" s="8" t="s">
        <v>1351</v>
      </c>
      <c r="G40" s="8" t="s">
        <v>171</v>
      </c>
      <c r="H40" s="8" t="s">
        <v>451</v>
      </c>
      <c r="I40" s="8" t="s">
        <v>452</v>
      </c>
      <c r="J40" s="46" t="s">
        <v>453</v>
      </c>
      <c r="K40" s="8" t="s">
        <v>454</v>
      </c>
      <c r="L40" s="8" t="s">
        <v>455</v>
      </c>
      <c r="M40" s="8" t="s">
        <v>456</v>
      </c>
      <c r="N40" s="8">
        <v>0</v>
      </c>
      <c r="O40" s="8" t="s">
        <v>457</v>
      </c>
      <c r="P40" s="8">
        <v>0</v>
      </c>
      <c r="Q40" s="8" t="s">
        <v>451</v>
      </c>
      <c r="R40" s="8" t="s">
        <v>452</v>
      </c>
      <c r="S40" s="46" t="s">
        <v>453</v>
      </c>
      <c r="T40" s="8" t="s">
        <v>454</v>
      </c>
      <c r="U40" s="8" t="s">
        <v>455</v>
      </c>
      <c r="V40" s="8" t="s">
        <v>456</v>
      </c>
      <c r="W40" s="8" t="s">
        <v>118</v>
      </c>
      <c r="X40" s="43" t="s">
        <v>118</v>
      </c>
      <c r="Y40" s="44" t="s">
        <v>118</v>
      </c>
      <c r="Z40" s="36" t="s">
        <v>118</v>
      </c>
      <c r="AA40" s="37" t="s">
        <v>118</v>
      </c>
      <c r="AB40" s="36" t="s">
        <v>118</v>
      </c>
      <c r="AC40" s="37" t="s">
        <v>118</v>
      </c>
      <c r="AD40" s="36" t="s">
        <v>118</v>
      </c>
      <c r="AE40" s="37" t="s">
        <v>118</v>
      </c>
      <c r="AF40" s="36" t="s">
        <v>118</v>
      </c>
      <c r="AG40" s="37" t="s">
        <v>118</v>
      </c>
      <c r="AH40" s="53" t="s">
        <v>118</v>
      </c>
      <c r="AI40" s="37" t="s">
        <v>118</v>
      </c>
      <c r="AJ40" s="37" t="s">
        <v>118</v>
      </c>
      <c r="AK40" s="50" t="s">
        <v>118</v>
      </c>
      <c r="AL40" s="9">
        <v>0</v>
      </c>
      <c r="AM40" s="10">
        <v>0</v>
      </c>
      <c r="AN40" s="11" t="s">
        <v>118</v>
      </c>
      <c r="AO40" s="12">
        <v>0</v>
      </c>
      <c r="AP40" s="12">
        <v>0</v>
      </c>
      <c r="AQ40" s="39">
        <v>0</v>
      </c>
      <c r="AR40" s="41" t="s">
        <v>118</v>
      </c>
    </row>
    <row r="41" spans="1:44" x14ac:dyDescent="0.15">
      <c r="A41" s="8" t="s">
        <v>458</v>
      </c>
      <c r="B41" s="8" t="s">
        <v>37</v>
      </c>
      <c r="C41" s="8" t="s">
        <v>1456</v>
      </c>
      <c r="D41" s="8" t="s">
        <v>1457</v>
      </c>
      <c r="E41" s="8" t="s">
        <v>226</v>
      </c>
      <c r="F41" s="8" t="s">
        <v>1331</v>
      </c>
      <c r="G41" s="8" t="s">
        <v>171</v>
      </c>
      <c r="H41" s="8" t="s">
        <v>459</v>
      </c>
      <c r="I41" s="8" t="s">
        <v>460</v>
      </c>
      <c r="J41" s="46" t="s">
        <v>461</v>
      </c>
      <c r="K41" s="8" t="s">
        <v>462</v>
      </c>
      <c r="L41" s="8" t="s">
        <v>463</v>
      </c>
      <c r="M41" s="8">
        <v>0</v>
      </c>
      <c r="N41" s="8">
        <v>0</v>
      </c>
      <c r="O41" s="8" t="s">
        <v>1150</v>
      </c>
      <c r="P41" s="8" t="s">
        <v>1450</v>
      </c>
      <c r="Q41" s="8" t="s">
        <v>459</v>
      </c>
      <c r="R41" s="8" t="s">
        <v>460</v>
      </c>
      <c r="S41" s="46" t="s">
        <v>461</v>
      </c>
      <c r="T41" s="8" t="s">
        <v>462</v>
      </c>
      <c r="U41" s="8" t="s">
        <v>463</v>
      </c>
      <c r="V41" s="8" t="s">
        <v>1458</v>
      </c>
      <c r="W41" s="8" t="s">
        <v>118</v>
      </c>
      <c r="X41" s="43">
        <v>42857</v>
      </c>
      <c r="Y41" s="44">
        <v>3</v>
      </c>
      <c r="Z41" s="36" t="s">
        <v>118</v>
      </c>
      <c r="AA41" s="37" t="s">
        <v>118</v>
      </c>
      <c r="AB41" s="36" t="s">
        <v>118</v>
      </c>
      <c r="AC41" s="37" t="s">
        <v>118</v>
      </c>
      <c r="AD41" s="36" t="s">
        <v>118</v>
      </c>
      <c r="AE41" s="37" t="s">
        <v>118</v>
      </c>
      <c r="AF41" s="36" t="s">
        <v>118</v>
      </c>
      <c r="AG41" s="37" t="s">
        <v>118</v>
      </c>
      <c r="AH41" s="53" t="s">
        <v>118</v>
      </c>
      <c r="AI41" s="37" t="s">
        <v>118</v>
      </c>
      <c r="AJ41" s="37" t="s">
        <v>118</v>
      </c>
      <c r="AK41" s="50" t="s">
        <v>118</v>
      </c>
      <c r="AL41" s="9">
        <v>3</v>
      </c>
      <c r="AM41" s="10">
        <v>3</v>
      </c>
      <c r="AN41" s="11" t="s">
        <v>118</v>
      </c>
      <c r="AO41" s="12">
        <v>0</v>
      </c>
      <c r="AP41" s="12">
        <v>0</v>
      </c>
      <c r="AQ41" s="39">
        <v>3</v>
      </c>
      <c r="AR41" s="41">
        <v>42857</v>
      </c>
    </row>
    <row r="42" spans="1:44" x14ac:dyDescent="0.15">
      <c r="A42" s="8" t="s">
        <v>464</v>
      </c>
      <c r="B42" s="8" t="s">
        <v>39</v>
      </c>
      <c r="C42" s="8" t="s">
        <v>465</v>
      </c>
      <c r="D42" s="8" t="s">
        <v>466</v>
      </c>
      <c r="E42" s="8" t="s">
        <v>190</v>
      </c>
      <c r="F42" s="8" t="s">
        <v>1205</v>
      </c>
      <c r="G42" s="8" t="s">
        <v>171</v>
      </c>
      <c r="H42" s="8" t="s">
        <v>467</v>
      </c>
      <c r="I42" s="8" t="s">
        <v>468</v>
      </c>
      <c r="J42" s="46" t="s">
        <v>469</v>
      </c>
      <c r="K42" s="8" t="s">
        <v>470</v>
      </c>
      <c r="L42" s="8" t="s">
        <v>471</v>
      </c>
      <c r="M42" s="8">
        <v>0</v>
      </c>
      <c r="N42" s="8">
        <v>0</v>
      </c>
      <c r="O42" s="8" t="s">
        <v>1192</v>
      </c>
      <c r="P42" s="8" t="s">
        <v>1450</v>
      </c>
      <c r="Q42" s="8" t="s">
        <v>467</v>
      </c>
      <c r="R42" s="8" t="s">
        <v>468</v>
      </c>
      <c r="S42" s="46" t="s">
        <v>469</v>
      </c>
      <c r="T42" s="8" t="s">
        <v>470</v>
      </c>
      <c r="U42" s="8" t="s">
        <v>471</v>
      </c>
      <c r="V42" s="8" t="s">
        <v>1459</v>
      </c>
      <c r="W42" s="8" t="s">
        <v>118</v>
      </c>
      <c r="X42" s="43" t="s">
        <v>118</v>
      </c>
      <c r="Y42" s="44" t="s">
        <v>118</v>
      </c>
      <c r="Z42" s="36" t="s">
        <v>118</v>
      </c>
      <c r="AA42" s="37" t="s">
        <v>118</v>
      </c>
      <c r="AB42" s="36" t="s">
        <v>118</v>
      </c>
      <c r="AC42" s="37" t="s">
        <v>118</v>
      </c>
      <c r="AD42" s="36" t="s">
        <v>118</v>
      </c>
      <c r="AE42" s="37" t="s">
        <v>118</v>
      </c>
      <c r="AF42" s="36" t="s">
        <v>118</v>
      </c>
      <c r="AG42" s="37" t="s">
        <v>118</v>
      </c>
      <c r="AH42" s="53" t="s">
        <v>118</v>
      </c>
      <c r="AI42" s="37" t="s">
        <v>118</v>
      </c>
      <c r="AJ42" s="37" t="s">
        <v>118</v>
      </c>
      <c r="AK42" s="50" t="s">
        <v>118</v>
      </c>
      <c r="AL42" s="9">
        <v>0</v>
      </c>
      <c r="AM42" s="10">
        <v>0</v>
      </c>
      <c r="AN42" s="11" t="s">
        <v>118</v>
      </c>
      <c r="AO42" s="12">
        <v>0</v>
      </c>
      <c r="AP42" s="12">
        <v>0</v>
      </c>
      <c r="AQ42" s="39">
        <v>0</v>
      </c>
      <c r="AR42" s="41" t="s">
        <v>118</v>
      </c>
    </row>
    <row r="43" spans="1:44" x14ac:dyDescent="0.15">
      <c r="A43" s="8" t="s">
        <v>472</v>
      </c>
      <c r="B43" s="8" t="s">
        <v>39</v>
      </c>
      <c r="C43" s="8" t="s">
        <v>473</v>
      </c>
      <c r="D43" s="8" t="s">
        <v>474</v>
      </c>
      <c r="E43" s="8" t="s">
        <v>130</v>
      </c>
      <c r="F43" s="8" t="s">
        <v>475</v>
      </c>
      <c r="G43" s="8" t="s">
        <v>217</v>
      </c>
      <c r="H43" s="8" t="s">
        <v>476</v>
      </c>
      <c r="I43" s="8" t="s">
        <v>477</v>
      </c>
      <c r="J43" s="46" t="s">
        <v>478</v>
      </c>
      <c r="K43" s="8" t="s">
        <v>479</v>
      </c>
      <c r="L43" s="8" t="s">
        <v>479</v>
      </c>
      <c r="M43" s="8" t="s">
        <v>480</v>
      </c>
      <c r="N43" s="8" t="s">
        <v>119</v>
      </c>
      <c r="O43" s="8" t="s">
        <v>475</v>
      </c>
      <c r="P43" s="8" t="s">
        <v>217</v>
      </c>
      <c r="Q43" s="8" t="s">
        <v>476</v>
      </c>
      <c r="R43" s="8" t="s">
        <v>477</v>
      </c>
      <c r="S43" s="46" t="s">
        <v>478</v>
      </c>
      <c r="T43" s="8" t="s">
        <v>479</v>
      </c>
      <c r="U43" s="8" t="s">
        <v>479</v>
      </c>
      <c r="V43" s="8" t="s">
        <v>480</v>
      </c>
      <c r="W43" s="8" t="s">
        <v>119</v>
      </c>
      <c r="X43" s="43">
        <v>42866</v>
      </c>
      <c r="Y43" s="44">
        <v>5</v>
      </c>
      <c r="Z43" s="36" t="s">
        <v>118</v>
      </c>
      <c r="AA43" s="37" t="s">
        <v>118</v>
      </c>
      <c r="AB43" s="36" t="s">
        <v>118</v>
      </c>
      <c r="AC43" s="37" t="s">
        <v>118</v>
      </c>
      <c r="AD43" s="36" t="s">
        <v>118</v>
      </c>
      <c r="AE43" s="37" t="s">
        <v>118</v>
      </c>
      <c r="AF43" s="36" t="s">
        <v>118</v>
      </c>
      <c r="AG43" s="37" t="s">
        <v>118</v>
      </c>
      <c r="AH43" s="53" t="s">
        <v>118</v>
      </c>
      <c r="AI43" s="37" t="s">
        <v>118</v>
      </c>
      <c r="AJ43" s="37" t="s">
        <v>118</v>
      </c>
      <c r="AK43" s="50" t="s">
        <v>118</v>
      </c>
      <c r="AL43" s="9">
        <v>5</v>
      </c>
      <c r="AM43" s="10">
        <v>5</v>
      </c>
      <c r="AN43" s="11" t="s">
        <v>118</v>
      </c>
      <c r="AO43" s="12">
        <v>0</v>
      </c>
      <c r="AP43" s="12">
        <v>0</v>
      </c>
      <c r="AQ43" s="39">
        <v>5</v>
      </c>
      <c r="AR43" s="41">
        <v>42866</v>
      </c>
    </row>
    <row r="44" spans="1:44" x14ac:dyDescent="0.15">
      <c r="A44" s="78" t="s">
        <v>285</v>
      </c>
      <c r="B44" s="56" t="s">
        <v>44</v>
      </c>
      <c r="C44" s="56" t="s">
        <v>481</v>
      </c>
      <c r="D44" s="56" t="s">
        <v>482</v>
      </c>
      <c r="E44" s="56" t="s">
        <v>130</v>
      </c>
      <c r="F44" s="56" t="s">
        <v>483</v>
      </c>
      <c r="G44" s="56">
        <v>0</v>
      </c>
      <c r="H44" s="56" t="s">
        <v>484</v>
      </c>
      <c r="I44" s="56" t="s">
        <v>485</v>
      </c>
      <c r="J44" s="57" t="s">
        <v>486</v>
      </c>
      <c r="K44" s="56">
        <v>0</v>
      </c>
      <c r="L44" s="56">
        <v>0</v>
      </c>
      <c r="M44" s="56" t="s">
        <v>487</v>
      </c>
      <c r="N44" s="56">
        <v>0</v>
      </c>
      <c r="O44" s="56" t="s">
        <v>488</v>
      </c>
      <c r="P44" s="56">
        <v>0</v>
      </c>
      <c r="Q44" s="56" t="s">
        <v>484</v>
      </c>
      <c r="R44" s="56" t="s">
        <v>485</v>
      </c>
      <c r="S44" s="57" t="s">
        <v>486</v>
      </c>
      <c r="T44" s="56" t="s">
        <v>487</v>
      </c>
      <c r="U44" s="56">
        <v>0</v>
      </c>
      <c r="V44" s="56" t="s">
        <v>487</v>
      </c>
      <c r="W44" s="56" t="s">
        <v>119</v>
      </c>
      <c r="X44" s="58" t="s">
        <v>118</v>
      </c>
      <c r="Y44" s="59" t="s">
        <v>118</v>
      </c>
      <c r="Z44" s="60" t="s">
        <v>118</v>
      </c>
      <c r="AA44" s="61" t="s">
        <v>118</v>
      </c>
      <c r="AB44" s="60" t="s">
        <v>118</v>
      </c>
      <c r="AC44" s="61" t="s">
        <v>118</v>
      </c>
      <c r="AD44" s="60" t="s">
        <v>118</v>
      </c>
      <c r="AE44" s="61" t="s">
        <v>118</v>
      </c>
      <c r="AF44" s="60" t="s">
        <v>118</v>
      </c>
      <c r="AG44" s="61" t="s">
        <v>118</v>
      </c>
      <c r="AH44" s="62" t="s">
        <v>118</v>
      </c>
      <c r="AI44" s="61" t="s">
        <v>118</v>
      </c>
      <c r="AJ44" s="61" t="s">
        <v>118</v>
      </c>
      <c r="AK44" s="63" t="s">
        <v>118</v>
      </c>
      <c r="AL44" s="64">
        <v>0</v>
      </c>
      <c r="AM44" s="65">
        <v>0</v>
      </c>
      <c r="AN44" s="66" t="s">
        <v>118</v>
      </c>
      <c r="AO44" s="67">
        <v>0</v>
      </c>
      <c r="AP44" s="67">
        <v>0</v>
      </c>
      <c r="AQ44" s="68">
        <v>0</v>
      </c>
      <c r="AR44" s="69" t="s">
        <v>118</v>
      </c>
    </row>
    <row r="45" spans="1:44" x14ac:dyDescent="0.15">
      <c r="A45" s="8" t="s">
        <v>489</v>
      </c>
      <c r="B45" s="8" t="s">
        <v>44</v>
      </c>
      <c r="C45" s="8" t="s">
        <v>490</v>
      </c>
      <c r="D45" s="8" t="s">
        <v>491</v>
      </c>
      <c r="E45" s="8" t="s">
        <v>130</v>
      </c>
      <c r="F45" s="8" t="s">
        <v>492</v>
      </c>
      <c r="G45" s="8" t="s">
        <v>493</v>
      </c>
      <c r="H45" s="8" t="s">
        <v>494</v>
      </c>
      <c r="I45" s="8" t="s">
        <v>495</v>
      </c>
      <c r="J45" s="46" t="s">
        <v>496</v>
      </c>
      <c r="K45" s="8" t="s">
        <v>497</v>
      </c>
      <c r="L45" s="8" t="s">
        <v>497</v>
      </c>
      <c r="M45" s="8" t="s">
        <v>498</v>
      </c>
      <c r="N45" s="8" t="s">
        <v>119</v>
      </c>
      <c r="O45" s="8" t="s">
        <v>483</v>
      </c>
      <c r="P45" s="8">
        <v>0</v>
      </c>
      <c r="Q45" s="8" t="s">
        <v>494</v>
      </c>
      <c r="R45" s="8" t="s">
        <v>495</v>
      </c>
      <c r="S45" s="46" t="s">
        <v>496</v>
      </c>
      <c r="T45" s="8" t="s">
        <v>497</v>
      </c>
      <c r="U45" s="8" t="s">
        <v>497</v>
      </c>
      <c r="V45" s="8" t="s">
        <v>498</v>
      </c>
      <c r="W45" s="8" t="s">
        <v>119</v>
      </c>
      <c r="X45" s="43" t="s">
        <v>118</v>
      </c>
      <c r="Y45" s="44" t="s">
        <v>118</v>
      </c>
      <c r="Z45" s="36" t="s">
        <v>118</v>
      </c>
      <c r="AA45" s="37" t="s">
        <v>118</v>
      </c>
      <c r="AB45" s="36" t="s">
        <v>118</v>
      </c>
      <c r="AC45" s="37" t="s">
        <v>118</v>
      </c>
      <c r="AD45" s="36" t="s">
        <v>118</v>
      </c>
      <c r="AE45" s="37" t="s">
        <v>118</v>
      </c>
      <c r="AF45" s="36" t="s">
        <v>118</v>
      </c>
      <c r="AG45" s="37" t="s">
        <v>118</v>
      </c>
      <c r="AH45" s="53" t="s">
        <v>118</v>
      </c>
      <c r="AI45" s="37" t="s">
        <v>118</v>
      </c>
      <c r="AJ45" s="37" t="s">
        <v>118</v>
      </c>
      <c r="AK45" s="50" t="s">
        <v>118</v>
      </c>
      <c r="AL45" s="102">
        <v>0</v>
      </c>
      <c r="AM45" s="10">
        <v>14</v>
      </c>
      <c r="AN45" s="11" t="s">
        <v>1701</v>
      </c>
      <c r="AO45" s="12">
        <v>0</v>
      </c>
      <c r="AP45" s="12">
        <v>0</v>
      </c>
      <c r="AQ45" s="39">
        <v>14</v>
      </c>
      <c r="AR45" s="103" t="s">
        <v>118</v>
      </c>
    </row>
    <row r="46" spans="1:44" x14ac:dyDescent="0.15">
      <c r="A46" s="8" t="s">
        <v>499</v>
      </c>
      <c r="B46" s="8" t="s">
        <v>44</v>
      </c>
      <c r="C46" s="8" t="s">
        <v>500</v>
      </c>
      <c r="D46" s="8" t="s">
        <v>1460</v>
      </c>
      <c r="E46" s="8" t="s">
        <v>130</v>
      </c>
      <c r="F46" s="80" t="s">
        <v>1547</v>
      </c>
      <c r="G46" s="8" t="s">
        <v>131</v>
      </c>
      <c r="H46" s="8" t="s">
        <v>1461</v>
      </c>
      <c r="I46" s="80" t="s">
        <v>1545</v>
      </c>
      <c r="J46" s="81" t="s">
        <v>1546</v>
      </c>
      <c r="K46" s="80" t="s">
        <v>1544</v>
      </c>
      <c r="L46" s="8">
        <v>0</v>
      </c>
      <c r="M46" s="80" t="s">
        <v>1543</v>
      </c>
      <c r="N46" s="8"/>
      <c r="O46" s="80" t="s">
        <v>1547</v>
      </c>
      <c r="P46" s="8" t="s">
        <v>131</v>
      </c>
      <c r="Q46" s="8" t="s">
        <v>1461</v>
      </c>
      <c r="R46" s="80" t="s">
        <v>1545</v>
      </c>
      <c r="S46" s="81" t="s">
        <v>1546</v>
      </c>
      <c r="T46" s="80" t="s">
        <v>1544</v>
      </c>
      <c r="U46" s="8">
        <v>0</v>
      </c>
      <c r="V46" s="80" t="s">
        <v>1543</v>
      </c>
      <c r="W46" s="8"/>
      <c r="X46" s="43">
        <v>42844</v>
      </c>
      <c r="Y46" s="44">
        <v>12</v>
      </c>
      <c r="Z46" s="36" t="s">
        <v>118</v>
      </c>
      <c r="AA46" s="37" t="s">
        <v>118</v>
      </c>
      <c r="AB46" s="36" t="s">
        <v>118</v>
      </c>
      <c r="AC46" s="37" t="s">
        <v>118</v>
      </c>
      <c r="AD46" s="36" t="s">
        <v>118</v>
      </c>
      <c r="AE46" s="37" t="s">
        <v>118</v>
      </c>
      <c r="AF46" s="36" t="s">
        <v>118</v>
      </c>
      <c r="AG46" s="37" t="s">
        <v>118</v>
      </c>
      <c r="AH46" s="53" t="s">
        <v>118</v>
      </c>
      <c r="AI46" s="37" t="s">
        <v>118</v>
      </c>
      <c r="AJ46" s="37" t="s">
        <v>118</v>
      </c>
      <c r="AK46" s="50" t="s">
        <v>118</v>
      </c>
      <c r="AL46" s="9">
        <v>12</v>
      </c>
      <c r="AM46" s="10">
        <v>12</v>
      </c>
      <c r="AN46" s="11" t="s">
        <v>118</v>
      </c>
      <c r="AO46" s="12">
        <v>0</v>
      </c>
      <c r="AP46" s="12">
        <v>0</v>
      </c>
      <c r="AQ46" s="39">
        <v>12</v>
      </c>
      <c r="AR46" s="41">
        <v>42844</v>
      </c>
    </row>
    <row r="47" spans="1:44" x14ac:dyDescent="0.15">
      <c r="A47" s="78" t="s">
        <v>285</v>
      </c>
      <c r="B47" s="56" t="s">
        <v>45</v>
      </c>
      <c r="C47" s="56" t="s">
        <v>501</v>
      </c>
      <c r="D47" s="56" t="s">
        <v>502</v>
      </c>
      <c r="E47" s="56" t="s">
        <v>130</v>
      </c>
      <c r="F47" s="56" t="s">
        <v>503</v>
      </c>
      <c r="G47" s="56" t="s">
        <v>217</v>
      </c>
      <c r="H47" s="56" t="s">
        <v>504</v>
      </c>
      <c r="I47" s="56" t="s">
        <v>505</v>
      </c>
      <c r="J47" s="57" t="s">
        <v>506</v>
      </c>
      <c r="K47" s="56" t="s">
        <v>507</v>
      </c>
      <c r="L47" s="56" t="s">
        <v>507</v>
      </c>
      <c r="M47" s="56" t="s">
        <v>508</v>
      </c>
      <c r="N47" s="56">
        <v>0</v>
      </c>
      <c r="O47" s="56" t="s">
        <v>503</v>
      </c>
      <c r="P47" s="56" t="s">
        <v>217</v>
      </c>
      <c r="Q47" s="56" t="s">
        <v>504</v>
      </c>
      <c r="R47" s="56" t="s">
        <v>505</v>
      </c>
      <c r="S47" s="57" t="s">
        <v>506</v>
      </c>
      <c r="T47" s="56" t="s">
        <v>507</v>
      </c>
      <c r="U47" s="56" t="s">
        <v>507</v>
      </c>
      <c r="V47" s="56" t="s">
        <v>508</v>
      </c>
      <c r="W47" s="56">
        <v>0</v>
      </c>
      <c r="X47" s="58" t="s">
        <v>118</v>
      </c>
      <c r="Y47" s="59" t="s">
        <v>118</v>
      </c>
      <c r="Z47" s="60" t="s">
        <v>118</v>
      </c>
      <c r="AA47" s="61" t="s">
        <v>118</v>
      </c>
      <c r="AB47" s="60" t="s">
        <v>118</v>
      </c>
      <c r="AC47" s="61" t="s">
        <v>118</v>
      </c>
      <c r="AD47" s="60" t="s">
        <v>118</v>
      </c>
      <c r="AE47" s="61" t="s">
        <v>118</v>
      </c>
      <c r="AF47" s="60" t="s">
        <v>118</v>
      </c>
      <c r="AG47" s="61" t="s">
        <v>118</v>
      </c>
      <c r="AH47" s="62" t="s">
        <v>118</v>
      </c>
      <c r="AI47" s="61" t="s">
        <v>118</v>
      </c>
      <c r="AJ47" s="61" t="s">
        <v>118</v>
      </c>
      <c r="AK47" s="63" t="s">
        <v>118</v>
      </c>
      <c r="AL47" s="64">
        <v>0</v>
      </c>
      <c r="AM47" s="65">
        <v>0</v>
      </c>
      <c r="AN47" s="66" t="s">
        <v>118</v>
      </c>
      <c r="AO47" s="67">
        <v>0</v>
      </c>
      <c r="AP47" s="67">
        <v>0</v>
      </c>
      <c r="AQ47" s="68">
        <v>0</v>
      </c>
      <c r="AR47" s="69" t="s">
        <v>118</v>
      </c>
    </row>
    <row r="48" spans="1:44" x14ac:dyDescent="0.15">
      <c r="A48" s="8" t="s">
        <v>1462</v>
      </c>
      <c r="B48" s="8" t="s">
        <v>1463</v>
      </c>
      <c r="C48" s="8" t="s">
        <v>1467</v>
      </c>
      <c r="D48" s="8" t="s">
        <v>1468</v>
      </c>
      <c r="E48" s="8" t="s">
        <v>1469</v>
      </c>
      <c r="F48" s="8" t="s">
        <v>904</v>
      </c>
      <c r="G48" s="8" t="s">
        <v>1470</v>
      </c>
      <c r="H48" s="8" t="s">
        <v>1471</v>
      </c>
      <c r="I48" s="8" t="s">
        <v>1023</v>
      </c>
      <c r="J48" s="46" t="s">
        <v>1472</v>
      </c>
      <c r="K48" s="8" t="s">
        <v>1473</v>
      </c>
      <c r="L48" s="8" t="s">
        <v>1473</v>
      </c>
      <c r="M48" s="8" t="s">
        <v>1474</v>
      </c>
      <c r="N48" s="8"/>
      <c r="O48" s="8" t="s">
        <v>905</v>
      </c>
      <c r="P48" s="8" t="s">
        <v>1470</v>
      </c>
      <c r="Q48" s="8" t="s">
        <v>1471</v>
      </c>
      <c r="R48" s="8" t="s">
        <v>1023</v>
      </c>
      <c r="S48" s="46" t="s">
        <v>1472</v>
      </c>
      <c r="T48" s="8" t="s">
        <v>1473</v>
      </c>
      <c r="U48" s="8" t="s">
        <v>1473</v>
      </c>
      <c r="V48" s="8" t="s">
        <v>1474</v>
      </c>
      <c r="W48" s="8"/>
      <c r="X48" s="43">
        <v>42872</v>
      </c>
      <c r="Y48" s="44">
        <v>21</v>
      </c>
      <c r="Z48" s="36" t="s">
        <v>118</v>
      </c>
      <c r="AA48" s="37" t="s">
        <v>118</v>
      </c>
      <c r="AB48" s="36" t="s">
        <v>118</v>
      </c>
      <c r="AC48" s="37" t="s">
        <v>118</v>
      </c>
      <c r="AD48" s="36" t="s">
        <v>118</v>
      </c>
      <c r="AE48" s="37" t="s">
        <v>118</v>
      </c>
      <c r="AF48" s="36" t="s">
        <v>118</v>
      </c>
      <c r="AG48" s="37" t="s">
        <v>118</v>
      </c>
      <c r="AH48" s="53" t="s">
        <v>118</v>
      </c>
      <c r="AI48" s="37" t="s">
        <v>118</v>
      </c>
      <c r="AJ48" s="37" t="s">
        <v>118</v>
      </c>
      <c r="AK48" s="50" t="s">
        <v>118</v>
      </c>
      <c r="AL48" s="9">
        <v>21</v>
      </c>
      <c r="AM48" s="10">
        <v>21</v>
      </c>
      <c r="AN48" s="11" t="s">
        <v>118</v>
      </c>
      <c r="AO48" s="12">
        <v>0</v>
      </c>
      <c r="AP48" s="12">
        <v>0</v>
      </c>
      <c r="AQ48" s="39">
        <v>21</v>
      </c>
      <c r="AR48" s="41">
        <v>42872</v>
      </c>
    </row>
    <row r="49" spans="1:44" x14ac:dyDescent="0.15">
      <c r="A49" s="8" t="s">
        <v>1475</v>
      </c>
      <c r="B49" s="8" t="s">
        <v>1476</v>
      </c>
      <c r="C49" s="8" t="s">
        <v>1477</v>
      </c>
      <c r="D49" s="8" t="s">
        <v>1478</v>
      </c>
      <c r="E49" s="8" t="s">
        <v>1469</v>
      </c>
      <c r="F49" s="8" t="s">
        <v>906</v>
      </c>
      <c r="G49" s="8" t="s">
        <v>1470</v>
      </c>
      <c r="H49" s="8" t="s">
        <v>1479</v>
      </c>
      <c r="I49" s="8" t="s">
        <v>907</v>
      </c>
      <c r="J49" s="46" t="s">
        <v>1480</v>
      </c>
      <c r="K49" s="8" t="s">
        <v>1481</v>
      </c>
      <c r="L49" s="8" t="s">
        <v>1481</v>
      </c>
      <c r="M49" s="8"/>
      <c r="N49" s="8"/>
      <c r="O49" s="8" t="s">
        <v>1482</v>
      </c>
      <c r="P49" s="8" t="s">
        <v>908</v>
      </c>
      <c r="Q49" s="8" t="s">
        <v>1479</v>
      </c>
      <c r="R49" s="8" t="s">
        <v>907</v>
      </c>
      <c r="S49" s="46" t="s">
        <v>1480</v>
      </c>
      <c r="T49" s="8"/>
      <c r="U49" s="8"/>
      <c r="V49" s="8" t="s">
        <v>1483</v>
      </c>
      <c r="W49" s="8"/>
      <c r="X49" s="43">
        <v>42864</v>
      </c>
      <c r="Y49" s="44">
        <v>23</v>
      </c>
      <c r="Z49" s="36" t="s">
        <v>118</v>
      </c>
      <c r="AA49" s="37" t="s">
        <v>118</v>
      </c>
      <c r="AB49" s="36" t="s">
        <v>118</v>
      </c>
      <c r="AC49" s="37" t="s">
        <v>118</v>
      </c>
      <c r="AD49" s="36" t="s">
        <v>118</v>
      </c>
      <c r="AE49" s="37" t="s">
        <v>118</v>
      </c>
      <c r="AF49" s="36" t="s">
        <v>118</v>
      </c>
      <c r="AG49" s="37" t="s">
        <v>118</v>
      </c>
      <c r="AH49" s="53" t="s">
        <v>118</v>
      </c>
      <c r="AI49" s="37" t="s">
        <v>118</v>
      </c>
      <c r="AJ49" s="37" t="s">
        <v>118</v>
      </c>
      <c r="AK49" s="50" t="s">
        <v>118</v>
      </c>
      <c r="AL49" s="9">
        <v>23</v>
      </c>
      <c r="AM49" s="10">
        <v>23</v>
      </c>
      <c r="AN49" s="11" t="s">
        <v>118</v>
      </c>
      <c r="AO49" s="12">
        <v>0</v>
      </c>
      <c r="AP49" s="12">
        <v>0</v>
      </c>
      <c r="AQ49" s="39">
        <v>23</v>
      </c>
      <c r="AR49" s="41">
        <v>42864</v>
      </c>
    </row>
    <row r="50" spans="1:44" x14ac:dyDescent="0.15">
      <c r="A50" s="8" t="s">
        <v>1484</v>
      </c>
      <c r="B50" s="8" t="s">
        <v>1476</v>
      </c>
      <c r="C50" s="8" t="s">
        <v>1485</v>
      </c>
      <c r="D50" s="8" t="s">
        <v>1486</v>
      </c>
      <c r="E50" s="8" t="s">
        <v>1469</v>
      </c>
      <c r="F50" s="8" t="s">
        <v>1038</v>
      </c>
      <c r="G50" s="8" t="s">
        <v>1039</v>
      </c>
      <c r="H50" s="8" t="s">
        <v>1487</v>
      </c>
      <c r="I50" s="8" t="s">
        <v>1040</v>
      </c>
      <c r="J50" s="46" t="s">
        <v>1488</v>
      </c>
      <c r="K50" s="8"/>
      <c r="L50" s="8" t="s">
        <v>1489</v>
      </c>
      <c r="M50" s="8" t="s">
        <v>1490</v>
      </c>
      <c r="N50" s="8"/>
      <c r="O50" s="8" t="s">
        <v>1038</v>
      </c>
      <c r="P50" s="8" t="s">
        <v>1039</v>
      </c>
      <c r="Q50" s="8" t="s">
        <v>1487</v>
      </c>
      <c r="R50" s="8" t="s">
        <v>1040</v>
      </c>
      <c r="S50" s="46" t="s">
        <v>1488</v>
      </c>
      <c r="T50" s="8"/>
      <c r="U50" s="8" t="s">
        <v>1489</v>
      </c>
      <c r="V50" s="8" t="s">
        <v>1490</v>
      </c>
      <c r="W50" s="8"/>
      <c r="X50" s="43">
        <v>42851</v>
      </c>
      <c r="Y50" s="44">
        <v>2</v>
      </c>
      <c r="Z50" s="36" t="s">
        <v>118</v>
      </c>
      <c r="AA50" s="37" t="s">
        <v>118</v>
      </c>
      <c r="AB50" s="36" t="s">
        <v>118</v>
      </c>
      <c r="AC50" s="37" t="s">
        <v>118</v>
      </c>
      <c r="AD50" s="36" t="s">
        <v>118</v>
      </c>
      <c r="AE50" s="37" t="s">
        <v>118</v>
      </c>
      <c r="AF50" s="36" t="s">
        <v>118</v>
      </c>
      <c r="AG50" s="37" t="s">
        <v>118</v>
      </c>
      <c r="AH50" s="53" t="s">
        <v>118</v>
      </c>
      <c r="AI50" s="37" t="s">
        <v>118</v>
      </c>
      <c r="AJ50" s="37" t="s">
        <v>118</v>
      </c>
      <c r="AK50" s="50" t="s">
        <v>118</v>
      </c>
      <c r="AL50" s="9">
        <v>2</v>
      </c>
      <c r="AM50" s="10">
        <v>2</v>
      </c>
      <c r="AN50" s="11" t="s">
        <v>118</v>
      </c>
      <c r="AO50" s="12">
        <v>0</v>
      </c>
      <c r="AP50" s="12">
        <v>0</v>
      </c>
      <c r="AQ50" s="39">
        <v>2</v>
      </c>
      <c r="AR50" s="41">
        <v>42851</v>
      </c>
    </row>
    <row r="51" spans="1:44" x14ac:dyDescent="0.15">
      <c r="A51" s="8" t="s">
        <v>1491</v>
      </c>
      <c r="B51" s="8" t="s">
        <v>1492</v>
      </c>
      <c r="C51" s="8" t="s">
        <v>1493</v>
      </c>
      <c r="D51" s="8" t="s">
        <v>1494</v>
      </c>
      <c r="E51" s="8" t="s">
        <v>1469</v>
      </c>
      <c r="F51" s="8" t="s">
        <v>1109</v>
      </c>
      <c r="G51" s="8" t="s">
        <v>1470</v>
      </c>
      <c r="H51" s="8" t="s">
        <v>1495</v>
      </c>
      <c r="I51" s="8" t="s">
        <v>1381</v>
      </c>
      <c r="J51" s="46" t="s">
        <v>1382</v>
      </c>
      <c r="K51" s="8"/>
      <c r="L51" s="8" t="s">
        <v>1496</v>
      </c>
      <c r="M51" s="8" t="s">
        <v>1497</v>
      </c>
      <c r="N51" s="8" t="s">
        <v>1498</v>
      </c>
      <c r="O51" s="8" t="s">
        <v>1109</v>
      </c>
      <c r="P51" s="8" t="s">
        <v>1470</v>
      </c>
      <c r="Q51" s="8" t="s">
        <v>1495</v>
      </c>
      <c r="R51" s="8" t="s">
        <v>1381</v>
      </c>
      <c r="S51" s="46" t="s">
        <v>1382</v>
      </c>
      <c r="T51" s="8"/>
      <c r="U51" s="8" t="s">
        <v>1496</v>
      </c>
      <c r="V51" s="8" t="s">
        <v>1497</v>
      </c>
      <c r="W51" s="8" t="s">
        <v>1498</v>
      </c>
      <c r="X51" s="43">
        <v>42863</v>
      </c>
      <c r="Y51" s="44">
        <v>36</v>
      </c>
      <c r="Z51" s="36" t="s">
        <v>118</v>
      </c>
      <c r="AA51" s="37" t="s">
        <v>118</v>
      </c>
      <c r="AB51" s="36" t="s">
        <v>118</v>
      </c>
      <c r="AC51" s="37" t="s">
        <v>118</v>
      </c>
      <c r="AD51" s="36" t="s">
        <v>118</v>
      </c>
      <c r="AE51" s="37" t="s">
        <v>118</v>
      </c>
      <c r="AF51" s="36" t="s">
        <v>118</v>
      </c>
      <c r="AG51" s="37" t="s">
        <v>118</v>
      </c>
      <c r="AH51" s="53" t="s">
        <v>118</v>
      </c>
      <c r="AI51" s="37" t="s">
        <v>118</v>
      </c>
      <c r="AJ51" s="37" t="s">
        <v>118</v>
      </c>
      <c r="AK51" s="50" t="s">
        <v>118</v>
      </c>
      <c r="AL51" s="9">
        <v>36</v>
      </c>
      <c r="AM51" s="10">
        <v>38</v>
      </c>
      <c r="AN51" s="11" t="s">
        <v>1701</v>
      </c>
      <c r="AO51" s="12">
        <v>0</v>
      </c>
      <c r="AP51" s="12">
        <v>0</v>
      </c>
      <c r="AQ51" s="39">
        <v>38</v>
      </c>
      <c r="AR51" s="41">
        <v>42863</v>
      </c>
    </row>
    <row r="52" spans="1:44" x14ac:dyDescent="0.15">
      <c r="A52" s="8" t="s">
        <v>1499</v>
      </c>
      <c r="B52" s="8" t="s">
        <v>40</v>
      </c>
      <c r="C52" s="8" t="s">
        <v>1500</v>
      </c>
      <c r="D52" s="8" t="s">
        <v>1501</v>
      </c>
      <c r="E52" s="8" t="s">
        <v>1469</v>
      </c>
      <c r="F52" s="8" t="s">
        <v>1110</v>
      </c>
      <c r="G52" s="8" t="s">
        <v>1470</v>
      </c>
      <c r="H52" s="8" t="s">
        <v>1502</v>
      </c>
      <c r="I52" s="8" t="s">
        <v>1111</v>
      </c>
      <c r="J52" s="46" t="s">
        <v>1503</v>
      </c>
      <c r="K52" s="8" t="s">
        <v>1504</v>
      </c>
      <c r="L52" s="8" t="s">
        <v>1504</v>
      </c>
      <c r="M52" s="8" t="s">
        <v>1505</v>
      </c>
      <c r="N52" s="8"/>
      <c r="O52" s="8" t="s">
        <v>1506</v>
      </c>
      <c r="P52" s="8" t="s">
        <v>1112</v>
      </c>
      <c r="Q52" s="8" t="s">
        <v>1502</v>
      </c>
      <c r="R52" s="8" t="s">
        <v>1111</v>
      </c>
      <c r="S52" s="46" t="s">
        <v>1503</v>
      </c>
      <c r="T52" s="8" t="s">
        <v>1504</v>
      </c>
      <c r="U52" s="8" t="s">
        <v>1504</v>
      </c>
      <c r="V52" s="8" t="s">
        <v>1505</v>
      </c>
      <c r="W52" s="8"/>
      <c r="X52" s="43">
        <v>42872</v>
      </c>
      <c r="Y52" s="44">
        <v>32</v>
      </c>
      <c r="Z52" s="36" t="s">
        <v>118</v>
      </c>
      <c r="AA52" s="37" t="s">
        <v>118</v>
      </c>
      <c r="AB52" s="36" t="s">
        <v>118</v>
      </c>
      <c r="AC52" s="37" t="s">
        <v>118</v>
      </c>
      <c r="AD52" s="36" t="s">
        <v>118</v>
      </c>
      <c r="AE52" s="37" t="s">
        <v>118</v>
      </c>
      <c r="AF52" s="36" t="s">
        <v>118</v>
      </c>
      <c r="AG52" s="37" t="s">
        <v>118</v>
      </c>
      <c r="AH52" s="53" t="s">
        <v>118</v>
      </c>
      <c r="AI52" s="37" t="s">
        <v>118</v>
      </c>
      <c r="AJ52" s="37" t="s">
        <v>118</v>
      </c>
      <c r="AK52" s="50" t="s">
        <v>118</v>
      </c>
      <c r="AL52" s="9">
        <v>32</v>
      </c>
      <c r="AM52" s="10">
        <v>32</v>
      </c>
      <c r="AN52" s="11" t="s">
        <v>118</v>
      </c>
      <c r="AO52" s="12">
        <v>0</v>
      </c>
      <c r="AP52" s="12">
        <v>0</v>
      </c>
      <c r="AQ52" s="39">
        <v>32</v>
      </c>
      <c r="AR52" s="41">
        <v>42872</v>
      </c>
    </row>
    <row r="53" spans="1:44" x14ac:dyDescent="0.15">
      <c r="A53" s="8" t="s">
        <v>1507</v>
      </c>
      <c r="B53" s="8" t="s">
        <v>1476</v>
      </c>
      <c r="C53" s="8" t="s">
        <v>1438</v>
      </c>
      <c r="D53" s="8" t="s">
        <v>1439</v>
      </c>
      <c r="E53" s="8" t="s">
        <v>1469</v>
      </c>
      <c r="F53" s="8" t="s">
        <v>1508</v>
      </c>
      <c r="G53" s="8" t="s">
        <v>1470</v>
      </c>
      <c r="H53" s="8" t="s">
        <v>1509</v>
      </c>
      <c r="I53" s="8" t="s">
        <v>1510</v>
      </c>
      <c r="J53" s="46" t="s">
        <v>1511</v>
      </c>
      <c r="K53" s="8" t="s">
        <v>1512</v>
      </c>
      <c r="L53" s="8" t="s">
        <v>1512</v>
      </c>
      <c r="M53" s="8" t="s">
        <v>1513</v>
      </c>
      <c r="N53" s="8" t="s">
        <v>1514</v>
      </c>
      <c r="O53" s="8" t="s">
        <v>1508</v>
      </c>
      <c r="P53" s="8" t="s">
        <v>1470</v>
      </c>
      <c r="Q53" s="8" t="s">
        <v>1509</v>
      </c>
      <c r="R53" s="8" t="s">
        <v>1510</v>
      </c>
      <c r="S53" s="46" t="s">
        <v>1511</v>
      </c>
      <c r="T53" s="8" t="s">
        <v>1512</v>
      </c>
      <c r="U53" s="8" t="s">
        <v>1512</v>
      </c>
      <c r="V53" s="8" t="s">
        <v>1513</v>
      </c>
      <c r="W53" s="8" t="s">
        <v>1514</v>
      </c>
      <c r="X53" s="43">
        <v>42839</v>
      </c>
      <c r="Y53" s="44">
        <v>10</v>
      </c>
      <c r="Z53" s="36" t="s">
        <v>118</v>
      </c>
      <c r="AA53" s="37" t="s">
        <v>118</v>
      </c>
      <c r="AB53" s="36" t="s">
        <v>118</v>
      </c>
      <c r="AC53" s="37" t="s">
        <v>118</v>
      </c>
      <c r="AD53" s="36" t="s">
        <v>118</v>
      </c>
      <c r="AE53" s="37" t="s">
        <v>118</v>
      </c>
      <c r="AF53" s="36" t="s">
        <v>118</v>
      </c>
      <c r="AG53" s="37" t="s">
        <v>118</v>
      </c>
      <c r="AH53" s="53" t="s">
        <v>118</v>
      </c>
      <c r="AI53" s="37" t="s">
        <v>118</v>
      </c>
      <c r="AJ53" s="37" t="s">
        <v>118</v>
      </c>
      <c r="AK53" s="50" t="s">
        <v>118</v>
      </c>
      <c r="AL53" s="9">
        <v>10</v>
      </c>
      <c r="AM53" s="10">
        <v>10</v>
      </c>
      <c r="AN53" s="11" t="s">
        <v>118</v>
      </c>
      <c r="AO53" s="12">
        <v>0</v>
      </c>
      <c r="AP53" s="12">
        <v>0</v>
      </c>
      <c r="AQ53" s="39">
        <v>10</v>
      </c>
      <c r="AR53" s="41">
        <v>42839</v>
      </c>
    </row>
    <row r="54" spans="1:44" x14ac:dyDescent="0.15">
      <c r="A54" s="8" t="s">
        <v>1515</v>
      </c>
      <c r="B54" s="8" t="s">
        <v>1238</v>
      </c>
      <c r="C54" s="8" t="s">
        <v>1239</v>
      </c>
      <c r="D54" s="8" t="s">
        <v>1516</v>
      </c>
      <c r="E54" s="8" t="s">
        <v>1203</v>
      </c>
      <c r="F54" s="8" t="s">
        <v>1304</v>
      </c>
      <c r="G54" s="8" t="s">
        <v>1305</v>
      </c>
      <c r="H54" s="8" t="s">
        <v>1517</v>
      </c>
      <c r="I54" s="8" t="s">
        <v>1306</v>
      </c>
      <c r="J54" s="46" t="s">
        <v>1518</v>
      </c>
      <c r="K54" s="8" t="s">
        <v>1519</v>
      </c>
      <c r="L54" s="8"/>
      <c r="M54" s="8"/>
      <c r="N54" s="8"/>
      <c r="O54" s="8" t="s">
        <v>1352</v>
      </c>
      <c r="P54" s="8" t="s">
        <v>1240</v>
      </c>
      <c r="Q54" s="8" t="s">
        <v>1241</v>
      </c>
      <c r="R54" s="8" t="s">
        <v>1242</v>
      </c>
      <c r="S54" s="46" t="s">
        <v>1243</v>
      </c>
      <c r="T54" s="8" t="s">
        <v>1244</v>
      </c>
      <c r="U54" s="8" t="s">
        <v>1244</v>
      </c>
      <c r="V54" s="8" t="s">
        <v>1245</v>
      </c>
      <c r="W54" s="8" t="s">
        <v>1246</v>
      </c>
      <c r="X54" s="43">
        <v>42873</v>
      </c>
      <c r="Y54" s="44">
        <v>6</v>
      </c>
      <c r="Z54" s="36" t="s">
        <v>118</v>
      </c>
      <c r="AA54" s="37" t="s">
        <v>118</v>
      </c>
      <c r="AB54" s="36" t="s">
        <v>118</v>
      </c>
      <c r="AC54" s="37" t="s">
        <v>118</v>
      </c>
      <c r="AD54" s="36" t="s">
        <v>118</v>
      </c>
      <c r="AE54" s="37" t="s">
        <v>118</v>
      </c>
      <c r="AF54" s="36" t="s">
        <v>118</v>
      </c>
      <c r="AG54" s="37" t="s">
        <v>118</v>
      </c>
      <c r="AH54" s="53" t="s">
        <v>118</v>
      </c>
      <c r="AI54" s="37" t="s">
        <v>118</v>
      </c>
      <c r="AJ54" s="37" t="s">
        <v>118</v>
      </c>
      <c r="AK54" s="50" t="s">
        <v>118</v>
      </c>
      <c r="AL54" s="9">
        <v>6</v>
      </c>
      <c r="AM54" s="10">
        <v>6</v>
      </c>
      <c r="AN54" s="11" t="s">
        <v>118</v>
      </c>
      <c r="AO54" s="12">
        <v>0</v>
      </c>
      <c r="AP54" s="12">
        <v>0</v>
      </c>
      <c r="AQ54" s="39">
        <v>6</v>
      </c>
      <c r="AR54" s="41">
        <v>42873</v>
      </c>
    </row>
    <row r="55" spans="1:44" x14ac:dyDescent="0.15">
      <c r="A55" s="8" t="s">
        <v>1520</v>
      </c>
      <c r="B55" s="8" t="s">
        <v>1238</v>
      </c>
      <c r="C55" s="8" t="s">
        <v>1521</v>
      </c>
      <c r="D55" s="8" t="s">
        <v>1522</v>
      </c>
      <c r="E55" s="8" t="s">
        <v>1469</v>
      </c>
      <c r="F55" s="8" t="s">
        <v>1298</v>
      </c>
      <c r="G55" s="8" t="s">
        <v>1039</v>
      </c>
      <c r="H55" s="8" t="s">
        <v>1523</v>
      </c>
      <c r="I55" s="8" t="s">
        <v>1299</v>
      </c>
      <c r="J55" s="46" t="s">
        <v>1524</v>
      </c>
      <c r="K55" s="8" t="s">
        <v>1525</v>
      </c>
      <c r="L55" s="8" t="s">
        <v>1525</v>
      </c>
      <c r="M55" s="8" t="s">
        <v>1526</v>
      </c>
      <c r="N55" s="8" t="s">
        <v>1527</v>
      </c>
      <c r="O55" s="8" t="s">
        <v>905</v>
      </c>
      <c r="P55" s="8" t="s">
        <v>1470</v>
      </c>
      <c r="Q55" s="8" t="s">
        <v>1471</v>
      </c>
      <c r="R55" s="8" t="s">
        <v>1300</v>
      </c>
      <c r="S55" s="46" t="s">
        <v>1472</v>
      </c>
      <c r="T55" s="8" t="s">
        <v>1473</v>
      </c>
      <c r="U55" s="8" t="s">
        <v>1473</v>
      </c>
      <c r="V55" s="8" t="s">
        <v>1474</v>
      </c>
      <c r="W55" s="8" t="s">
        <v>1528</v>
      </c>
      <c r="X55" s="43" t="s">
        <v>118</v>
      </c>
      <c r="Y55" s="44" t="s">
        <v>118</v>
      </c>
      <c r="Z55" s="36" t="s">
        <v>118</v>
      </c>
      <c r="AA55" s="37" t="s">
        <v>118</v>
      </c>
      <c r="AB55" s="36" t="s">
        <v>118</v>
      </c>
      <c r="AC55" s="37" t="s">
        <v>118</v>
      </c>
      <c r="AD55" s="36" t="s">
        <v>118</v>
      </c>
      <c r="AE55" s="37" t="s">
        <v>118</v>
      </c>
      <c r="AF55" s="36" t="s">
        <v>118</v>
      </c>
      <c r="AG55" s="37" t="s">
        <v>118</v>
      </c>
      <c r="AH55" s="53" t="s">
        <v>118</v>
      </c>
      <c r="AI55" s="37" t="s">
        <v>118</v>
      </c>
      <c r="AJ55" s="37" t="s">
        <v>118</v>
      </c>
      <c r="AK55" s="50" t="s">
        <v>118</v>
      </c>
      <c r="AL55" s="9">
        <v>0</v>
      </c>
      <c r="AM55" s="10">
        <v>0</v>
      </c>
      <c r="AN55" s="11" t="s">
        <v>118</v>
      </c>
      <c r="AO55" s="12">
        <v>0</v>
      </c>
      <c r="AP55" s="12">
        <v>0</v>
      </c>
      <c r="AQ55" s="39">
        <v>0</v>
      </c>
      <c r="AR55" s="41" t="s">
        <v>118</v>
      </c>
    </row>
    <row r="56" spans="1:44" x14ac:dyDescent="0.15">
      <c r="A56" s="8" t="s">
        <v>1529</v>
      </c>
      <c r="B56" s="8" t="s">
        <v>1492</v>
      </c>
      <c r="C56" s="8" t="s">
        <v>1530</v>
      </c>
      <c r="D56" s="8" t="s">
        <v>1531</v>
      </c>
      <c r="E56" s="8" t="s">
        <v>1204</v>
      </c>
      <c r="F56" s="8" t="s">
        <v>1412</v>
      </c>
      <c r="G56" s="8" t="s">
        <v>1470</v>
      </c>
      <c r="H56" s="8" t="s">
        <v>1532</v>
      </c>
      <c r="I56" s="8" t="s">
        <v>1413</v>
      </c>
      <c r="J56" s="46" t="s">
        <v>1414</v>
      </c>
      <c r="K56" s="8" t="s">
        <v>1533</v>
      </c>
      <c r="L56" s="8"/>
      <c r="M56" s="8" t="s">
        <v>1533</v>
      </c>
      <c r="N56" s="8" t="s">
        <v>1534</v>
      </c>
      <c r="O56" s="8" t="s">
        <v>1535</v>
      </c>
      <c r="P56" s="8"/>
      <c r="Q56" s="8" t="s">
        <v>1536</v>
      </c>
      <c r="R56" s="8" t="s">
        <v>1537</v>
      </c>
      <c r="S56" s="46" t="s">
        <v>1538</v>
      </c>
      <c r="T56" s="8"/>
      <c r="U56" s="8"/>
      <c r="V56" s="8" t="s">
        <v>1448</v>
      </c>
      <c r="W56" s="8" t="s">
        <v>1534</v>
      </c>
      <c r="X56" s="43" t="s">
        <v>118</v>
      </c>
      <c r="Y56" s="44" t="s">
        <v>118</v>
      </c>
      <c r="Z56" s="36" t="s">
        <v>118</v>
      </c>
      <c r="AA56" s="37" t="s">
        <v>118</v>
      </c>
      <c r="AB56" s="36" t="s">
        <v>118</v>
      </c>
      <c r="AC56" s="37" t="s">
        <v>118</v>
      </c>
      <c r="AD56" s="36" t="s">
        <v>118</v>
      </c>
      <c r="AE56" s="37" t="s">
        <v>118</v>
      </c>
      <c r="AF56" s="36" t="s">
        <v>118</v>
      </c>
      <c r="AG56" s="37" t="s">
        <v>118</v>
      </c>
      <c r="AH56" s="53" t="s">
        <v>118</v>
      </c>
      <c r="AI56" s="37" t="s">
        <v>118</v>
      </c>
      <c r="AJ56" s="37" t="s">
        <v>118</v>
      </c>
      <c r="AK56" s="50" t="s">
        <v>118</v>
      </c>
      <c r="AL56" s="9">
        <v>0</v>
      </c>
      <c r="AM56" s="10">
        <v>0</v>
      </c>
      <c r="AN56" s="11" t="s">
        <v>118</v>
      </c>
      <c r="AO56" s="12">
        <v>0</v>
      </c>
      <c r="AP56" s="12">
        <v>0</v>
      </c>
      <c r="AQ56" s="39">
        <v>0</v>
      </c>
      <c r="AR56" s="41" t="s">
        <v>118</v>
      </c>
    </row>
    <row r="57" spans="1:44" x14ac:dyDescent="0.15">
      <c r="A57" s="84" t="s">
        <v>1763</v>
      </c>
      <c r="B57" s="8" t="s">
        <v>1476</v>
      </c>
      <c r="C57" s="8" t="s">
        <v>1539</v>
      </c>
      <c r="D57" s="8" t="s">
        <v>1540</v>
      </c>
      <c r="E57" s="8" t="s">
        <v>1204</v>
      </c>
      <c r="F57" s="8" t="s">
        <v>1418</v>
      </c>
      <c r="G57" s="8" t="s">
        <v>1464</v>
      </c>
      <c r="H57" s="8" t="s">
        <v>1541</v>
      </c>
      <c r="I57" s="8" t="s">
        <v>1419</v>
      </c>
      <c r="J57" s="46" t="s">
        <v>1542</v>
      </c>
      <c r="K57" s="8" t="s">
        <v>1736</v>
      </c>
      <c r="L57" s="8"/>
      <c r="M57" s="8" t="s">
        <v>1737</v>
      </c>
      <c r="N57" s="8"/>
      <c r="O57" s="8" t="s">
        <v>1418</v>
      </c>
      <c r="P57" s="8" t="s">
        <v>1464</v>
      </c>
      <c r="Q57" s="8" t="s">
        <v>1541</v>
      </c>
      <c r="R57" s="8" t="s">
        <v>1419</v>
      </c>
      <c r="S57" s="46" t="s">
        <v>1542</v>
      </c>
      <c r="T57" s="8" t="s">
        <v>1736</v>
      </c>
      <c r="U57" s="8"/>
      <c r="V57" s="8" t="s">
        <v>1737</v>
      </c>
      <c r="W57" s="8" t="s">
        <v>1738</v>
      </c>
      <c r="X57" s="43" t="s">
        <v>118</v>
      </c>
      <c r="Y57" s="44" t="s">
        <v>118</v>
      </c>
      <c r="Z57" s="36" t="s">
        <v>118</v>
      </c>
      <c r="AA57" s="37" t="s">
        <v>118</v>
      </c>
      <c r="AB57" s="36" t="s">
        <v>118</v>
      </c>
      <c r="AC57" s="37" t="s">
        <v>118</v>
      </c>
      <c r="AD57" s="36" t="s">
        <v>118</v>
      </c>
      <c r="AE57" s="37" t="s">
        <v>118</v>
      </c>
      <c r="AF57" s="36" t="s">
        <v>118</v>
      </c>
      <c r="AG57" s="37" t="s">
        <v>118</v>
      </c>
      <c r="AH57" s="53" t="s">
        <v>118</v>
      </c>
      <c r="AI57" s="37" t="s">
        <v>118</v>
      </c>
      <c r="AJ57" s="37" t="s">
        <v>118</v>
      </c>
      <c r="AK57" s="50" t="s">
        <v>118</v>
      </c>
      <c r="AL57" s="102">
        <v>0</v>
      </c>
      <c r="AM57" s="10">
        <v>2</v>
      </c>
      <c r="AN57" s="11" t="s">
        <v>1701</v>
      </c>
      <c r="AO57" s="12">
        <v>0</v>
      </c>
      <c r="AP57" s="12">
        <v>0</v>
      </c>
      <c r="AQ57" s="39">
        <v>2</v>
      </c>
      <c r="AR57" s="103" t="s">
        <v>118</v>
      </c>
    </row>
    <row r="58" spans="1:44" x14ac:dyDescent="0.15">
      <c r="A58" s="85" t="s">
        <v>1762</v>
      </c>
      <c r="B58" s="8" t="s">
        <v>1718</v>
      </c>
      <c r="C58" s="8" t="s">
        <v>1719</v>
      </c>
      <c r="D58" s="8" t="s">
        <v>1720</v>
      </c>
      <c r="E58" s="8" t="s">
        <v>1204</v>
      </c>
      <c r="F58" s="8" t="s">
        <v>1721</v>
      </c>
      <c r="G58" s="8" t="s">
        <v>1722</v>
      </c>
      <c r="H58" s="8" t="s">
        <v>1723</v>
      </c>
      <c r="I58" s="8" t="s">
        <v>1724</v>
      </c>
      <c r="J58" s="46" t="s">
        <v>1725</v>
      </c>
      <c r="K58" s="8" t="s">
        <v>1726</v>
      </c>
      <c r="L58" s="8" t="s">
        <v>1726</v>
      </c>
      <c r="M58" s="8" t="s">
        <v>1727</v>
      </c>
      <c r="N58" s="8"/>
      <c r="O58" s="8" t="s">
        <v>1728</v>
      </c>
      <c r="P58" s="8" t="s">
        <v>1729</v>
      </c>
      <c r="Q58" s="8" t="s">
        <v>1730</v>
      </c>
      <c r="R58" s="8" t="s">
        <v>1731</v>
      </c>
      <c r="S58" s="46" t="s">
        <v>1732</v>
      </c>
      <c r="T58" s="8" t="s">
        <v>1733</v>
      </c>
      <c r="U58" s="8" t="s">
        <v>1733</v>
      </c>
      <c r="V58" s="8" t="s">
        <v>1734</v>
      </c>
      <c r="W58" s="8" t="s">
        <v>1735</v>
      </c>
      <c r="X58" s="43">
        <v>42849</v>
      </c>
      <c r="Y58" s="44">
        <v>2</v>
      </c>
      <c r="Z58" s="36">
        <v>42870</v>
      </c>
      <c r="AA58" s="37">
        <v>2</v>
      </c>
      <c r="AB58" s="36" t="s">
        <v>118</v>
      </c>
      <c r="AC58" s="37" t="s">
        <v>118</v>
      </c>
      <c r="AD58" s="36" t="s">
        <v>118</v>
      </c>
      <c r="AE58" s="37" t="s">
        <v>118</v>
      </c>
      <c r="AF58" s="36" t="s">
        <v>118</v>
      </c>
      <c r="AG58" s="37" t="s">
        <v>118</v>
      </c>
      <c r="AH58" s="53" t="s">
        <v>118</v>
      </c>
      <c r="AI58" s="37" t="s">
        <v>118</v>
      </c>
      <c r="AJ58" s="37" t="s">
        <v>118</v>
      </c>
      <c r="AK58" s="50" t="s">
        <v>118</v>
      </c>
      <c r="AL58" s="9">
        <v>4</v>
      </c>
      <c r="AM58" s="10">
        <v>4</v>
      </c>
      <c r="AN58" s="11" t="s">
        <v>118</v>
      </c>
      <c r="AO58" s="12">
        <v>0</v>
      </c>
      <c r="AP58" s="12">
        <v>0</v>
      </c>
      <c r="AQ58" s="39">
        <v>4</v>
      </c>
      <c r="AR58" s="41">
        <v>42849</v>
      </c>
    </row>
    <row r="59" spans="1:44" x14ac:dyDescent="0.15">
      <c r="A59" s="85" t="s">
        <v>1868</v>
      </c>
      <c r="B59" s="8" t="s">
        <v>1238</v>
      </c>
      <c r="C59" s="8" t="s">
        <v>1858</v>
      </c>
      <c r="D59" s="8" t="s">
        <v>1859</v>
      </c>
      <c r="E59" s="8" t="s">
        <v>1204</v>
      </c>
      <c r="F59" s="8" t="s">
        <v>1860</v>
      </c>
      <c r="G59" s="8" t="s">
        <v>1861</v>
      </c>
      <c r="H59" s="8" t="s">
        <v>1862</v>
      </c>
      <c r="I59" s="8" t="s">
        <v>1863</v>
      </c>
      <c r="J59" s="46" t="s">
        <v>1864</v>
      </c>
      <c r="K59" s="8" t="s">
        <v>1865</v>
      </c>
      <c r="L59" s="8" t="s">
        <v>1865</v>
      </c>
      <c r="M59" s="8" t="s">
        <v>1866</v>
      </c>
      <c r="N59" s="8"/>
      <c r="O59" s="8" t="s">
        <v>1860</v>
      </c>
      <c r="P59" s="8" t="s">
        <v>1861</v>
      </c>
      <c r="Q59" s="8" t="s">
        <v>1862</v>
      </c>
      <c r="R59" s="8" t="s">
        <v>1863</v>
      </c>
      <c r="S59" s="46" t="s">
        <v>1864</v>
      </c>
      <c r="T59" s="8" t="s">
        <v>1865</v>
      </c>
      <c r="U59" s="8" t="s">
        <v>1865</v>
      </c>
      <c r="V59" s="8" t="s">
        <v>1866</v>
      </c>
      <c r="W59" s="8" t="s">
        <v>1867</v>
      </c>
      <c r="X59" s="43">
        <v>42857</v>
      </c>
      <c r="Y59" s="44">
        <v>2</v>
      </c>
      <c r="Z59" s="36" t="s">
        <v>118</v>
      </c>
      <c r="AA59" s="37" t="s">
        <v>118</v>
      </c>
      <c r="AB59" s="36" t="s">
        <v>118</v>
      </c>
      <c r="AC59" s="37" t="s">
        <v>118</v>
      </c>
      <c r="AD59" s="36" t="s">
        <v>118</v>
      </c>
      <c r="AE59" s="37" t="s">
        <v>118</v>
      </c>
      <c r="AF59" s="36" t="s">
        <v>118</v>
      </c>
      <c r="AG59" s="37" t="s">
        <v>118</v>
      </c>
      <c r="AH59" s="53" t="s">
        <v>118</v>
      </c>
      <c r="AI59" s="37" t="s">
        <v>118</v>
      </c>
      <c r="AJ59" s="37" t="s">
        <v>118</v>
      </c>
      <c r="AK59" s="50" t="s">
        <v>118</v>
      </c>
      <c r="AL59" s="9">
        <v>2</v>
      </c>
      <c r="AM59" s="10">
        <v>2</v>
      </c>
      <c r="AN59" s="11" t="s">
        <v>118</v>
      </c>
      <c r="AO59" s="12">
        <v>0</v>
      </c>
      <c r="AP59" s="12">
        <v>0</v>
      </c>
      <c r="AQ59" s="39">
        <v>2</v>
      </c>
      <c r="AR59" s="41">
        <v>42857</v>
      </c>
    </row>
    <row r="60" spans="1:44" x14ac:dyDescent="0.15">
      <c r="A60" s="42" t="s">
        <v>118</v>
      </c>
      <c r="H60" s="72" t="s">
        <v>118</v>
      </c>
      <c r="O60" s="72">
        <v>0</v>
      </c>
      <c r="P60" s="72">
        <v>0</v>
      </c>
      <c r="Q60" s="72" t="s">
        <v>118</v>
      </c>
      <c r="R60" s="72">
        <v>0</v>
      </c>
      <c r="S60" s="47">
        <v>0</v>
      </c>
      <c r="T60" s="72">
        <v>0</v>
      </c>
      <c r="U60" s="72">
        <v>0</v>
      </c>
      <c r="V60" s="72">
        <v>0</v>
      </c>
      <c r="W60" s="72" t="s">
        <v>118</v>
      </c>
      <c r="AL60" s="72">
        <v>1</v>
      </c>
    </row>
    <row r="61" spans="1:44" x14ac:dyDescent="0.15">
      <c r="A61" s="42" t="s">
        <v>118</v>
      </c>
      <c r="H61" s="72" t="s">
        <v>118</v>
      </c>
      <c r="O61" s="72">
        <v>0</v>
      </c>
      <c r="P61" s="72">
        <v>0</v>
      </c>
      <c r="Q61" s="72" t="s">
        <v>118</v>
      </c>
      <c r="R61" s="72">
        <v>0</v>
      </c>
      <c r="S61" s="47">
        <v>0</v>
      </c>
      <c r="T61" s="72">
        <v>0</v>
      </c>
      <c r="U61" s="72">
        <v>0</v>
      </c>
      <c r="V61" s="72">
        <v>0</v>
      </c>
      <c r="W61" s="72" t="s">
        <v>118</v>
      </c>
    </row>
    <row r="62" spans="1:44" x14ac:dyDescent="0.15">
      <c r="A62" s="42" t="s">
        <v>118</v>
      </c>
      <c r="C62" s="13"/>
      <c r="H62" s="72" t="s">
        <v>118</v>
      </c>
      <c r="O62" s="72">
        <v>0</v>
      </c>
      <c r="P62" s="72">
        <v>0</v>
      </c>
      <c r="Q62" s="72" t="s">
        <v>118</v>
      </c>
      <c r="R62" s="72">
        <v>0</v>
      </c>
      <c r="S62" s="47">
        <v>0</v>
      </c>
      <c r="T62" s="72">
        <v>0</v>
      </c>
      <c r="U62" s="72">
        <v>0</v>
      </c>
      <c r="V62" s="72">
        <v>0</v>
      </c>
      <c r="W62" s="72" t="s">
        <v>118</v>
      </c>
    </row>
    <row r="63" spans="1:44" x14ac:dyDescent="0.15">
      <c r="A63" s="42" t="s">
        <v>118</v>
      </c>
      <c r="C63" s="13"/>
      <c r="H63" s="72" t="s">
        <v>118</v>
      </c>
      <c r="O63" s="72">
        <v>0</v>
      </c>
      <c r="P63" s="72">
        <v>0</v>
      </c>
      <c r="Q63" s="72" t="s">
        <v>118</v>
      </c>
      <c r="R63" s="72">
        <v>0</v>
      </c>
      <c r="S63" s="47">
        <v>0</v>
      </c>
      <c r="T63" s="72">
        <v>0</v>
      </c>
      <c r="U63" s="72">
        <v>0</v>
      </c>
      <c r="V63" s="72">
        <v>0</v>
      </c>
      <c r="W63" s="72" t="s">
        <v>118</v>
      </c>
    </row>
    <row r="64" spans="1:44" x14ac:dyDescent="0.15">
      <c r="A64" s="42" t="s">
        <v>118</v>
      </c>
      <c r="H64" s="72" t="s">
        <v>118</v>
      </c>
      <c r="O64" s="72">
        <v>0</v>
      </c>
      <c r="P64" s="72">
        <v>0</v>
      </c>
      <c r="Q64" s="72" t="s">
        <v>118</v>
      </c>
      <c r="R64" s="72">
        <v>0</v>
      </c>
      <c r="S64" s="47">
        <v>0</v>
      </c>
      <c r="T64" s="72">
        <v>0</v>
      </c>
      <c r="U64" s="72">
        <v>0</v>
      </c>
      <c r="V64" s="72">
        <v>0</v>
      </c>
      <c r="W64" s="72" t="s">
        <v>118</v>
      </c>
    </row>
    <row r="65" spans="1:23" x14ac:dyDescent="0.15">
      <c r="A65" s="42" t="s">
        <v>118</v>
      </c>
      <c r="H65" s="72" t="s">
        <v>118</v>
      </c>
      <c r="O65" s="72">
        <v>0</v>
      </c>
      <c r="P65" s="72">
        <v>0</v>
      </c>
      <c r="Q65" s="72" t="s">
        <v>118</v>
      </c>
      <c r="R65" s="72">
        <v>0</v>
      </c>
      <c r="S65" s="47">
        <v>0</v>
      </c>
      <c r="T65" s="72">
        <v>0</v>
      </c>
      <c r="U65" s="72">
        <v>0</v>
      </c>
      <c r="V65" s="72">
        <v>0</v>
      </c>
      <c r="W65" s="72" t="s">
        <v>118</v>
      </c>
    </row>
    <row r="66" spans="1:23" x14ac:dyDescent="0.15">
      <c r="A66" s="42" t="s">
        <v>118</v>
      </c>
      <c r="H66" s="72" t="s">
        <v>118</v>
      </c>
      <c r="O66" s="72">
        <v>0</v>
      </c>
      <c r="P66" s="72">
        <v>0</v>
      </c>
      <c r="Q66" s="72" t="s">
        <v>118</v>
      </c>
      <c r="R66" s="72">
        <v>0</v>
      </c>
      <c r="S66" s="47">
        <v>0</v>
      </c>
      <c r="T66" s="72">
        <v>0</v>
      </c>
      <c r="U66" s="72">
        <v>0</v>
      </c>
      <c r="V66" s="72">
        <v>0</v>
      </c>
      <c r="W66" s="72" t="s">
        <v>118</v>
      </c>
    </row>
    <row r="67" spans="1:23" x14ac:dyDescent="0.15">
      <c r="A67" s="42" t="s">
        <v>118</v>
      </c>
      <c r="H67" s="72" t="s">
        <v>118</v>
      </c>
      <c r="O67" s="72">
        <v>0</v>
      </c>
      <c r="P67" s="72">
        <v>0</v>
      </c>
      <c r="Q67" s="72" t="s">
        <v>118</v>
      </c>
      <c r="R67" s="72">
        <v>0</v>
      </c>
      <c r="S67" s="47">
        <v>0</v>
      </c>
      <c r="T67" s="72">
        <v>0</v>
      </c>
      <c r="U67" s="72">
        <v>0</v>
      </c>
      <c r="V67" s="72">
        <v>0</v>
      </c>
      <c r="W67" s="72" t="s">
        <v>118</v>
      </c>
    </row>
    <row r="68" spans="1:23" x14ac:dyDescent="0.15">
      <c r="A68" s="42" t="s">
        <v>118</v>
      </c>
      <c r="H68" s="72" t="s">
        <v>118</v>
      </c>
      <c r="O68" s="72">
        <v>0</v>
      </c>
      <c r="P68" s="72">
        <v>0</v>
      </c>
      <c r="Q68" s="72" t="s">
        <v>118</v>
      </c>
      <c r="R68" s="72">
        <v>0</v>
      </c>
      <c r="S68" s="47">
        <v>0</v>
      </c>
      <c r="T68" s="72">
        <v>0</v>
      </c>
      <c r="U68" s="72">
        <v>0</v>
      </c>
      <c r="V68" s="72">
        <v>0</v>
      </c>
      <c r="W68" s="72" t="s">
        <v>118</v>
      </c>
    </row>
    <row r="69" spans="1:23" x14ac:dyDescent="0.15">
      <c r="A69" s="42" t="s">
        <v>118</v>
      </c>
      <c r="H69" s="72" t="s">
        <v>118</v>
      </c>
      <c r="O69" s="72">
        <v>0</v>
      </c>
      <c r="P69" s="72">
        <v>0</v>
      </c>
      <c r="Q69" s="72" t="s">
        <v>118</v>
      </c>
      <c r="R69" s="72">
        <v>0</v>
      </c>
      <c r="S69" s="47">
        <v>0</v>
      </c>
      <c r="T69" s="72">
        <v>0</v>
      </c>
      <c r="U69" s="72">
        <v>0</v>
      </c>
      <c r="V69" s="72">
        <v>0</v>
      </c>
      <c r="W69" s="72" t="s">
        <v>118</v>
      </c>
    </row>
    <row r="70" spans="1:23" x14ac:dyDescent="0.15">
      <c r="A70" s="42" t="s">
        <v>118</v>
      </c>
      <c r="H70" s="72" t="s">
        <v>118</v>
      </c>
      <c r="O70" s="72">
        <v>0</v>
      </c>
      <c r="P70" s="72">
        <v>0</v>
      </c>
      <c r="Q70" s="72" t="s">
        <v>118</v>
      </c>
      <c r="R70" s="72">
        <v>0</v>
      </c>
      <c r="S70" s="47">
        <v>0</v>
      </c>
      <c r="T70" s="72">
        <v>0</v>
      </c>
      <c r="U70" s="72">
        <v>0</v>
      </c>
      <c r="V70" s="72">
        <v>0</v>
      </c>
      <c r="W70" s="72" t="s">
        <v>118</v>
      </c>
    </row>
    <row r="71" spans="1:23" x14ac:dyDescent="0.15">
      <c r="A71" s="42" t="s">
        <v>118</v>
      </c>
      <c r="H71" s="72" t="s">
        <v>118</v>
      </c>
      <c r="O71" s="72">
        <v>0</v>
      </c>
      <c r="P71" s="72">
        <v>0</v>
      </c>
      <c r="Q71" s="72" t="s">
        <v>118</v>
      </c>
      <c r="R71" s="72">
        <v>0</v>
      </c>
      <c r="S71" s="47">
        <v>0</v>
      </c>
      <c r="T71" s="72">
        <v>0</v>
      </c>
      <c r="U71" s="72">
        <v>0</v>
      </c>
      <c r="V71" s="72">
        <v>0</v>
      </c>
      <c r="W71" s="72" t="s">
        <v>118</v>
      </c>
    </row>
    <row r="72" spans="1:23" x14ac:dyDescent="0.15">
      <c r="A72" s="42" t="s">
        <v>118</v>
      </c>
      <c r="H72" s="72" t="s">
        <v>118</v>
      </c>
      <c r="O72" s="72">
        <v>0</v>
      </c>
      <c r="P72" s="72">
        <v>0</v>
      </c>
      <c r="Q72" s="72" t="s">
        <v>118</v>
      </c>
      <c r="R72" s="72">
        <v>0</v>
      </c>
      <c r="S72" s="47">
        <v>0</v>
      </c>
      <c r="T72" s="72">
        <v>0</v>
      </c>
      <c r="U72" s="72">
        <v>0</v>
      </c>
      <c r="V72" s="72">
        <v>0</v>
      </c>
      <c r="W72" s="72" t="s">
        <v>118</v>
      </c>
    </row>
    <row r="73" spans="1:23" x14ac:dyDescent="0.15">
      <c r="A73" s="42" t="s">
        <v>118</v>
      </c>
      <c r="H73" s="72" t="s">
        <v>118</v>
      </c>
      <c r="O73" s="72">
        <v>0</v>
      </c>
      <c r="P73" s="72">
        <v>0</v>
      </c>
      <c r="Q73" s="72" t="s">
        <v>118</v>
      </c>
      <c r="R73" s="72">
        <v>0</v>
      </c>
      <c r="S73" s="47">
        <v>0</v>
      </c>
      <c r="T73" s="72">
        <v>0</v>
      </c>
      <c r="U73" s="72">
        <v>0</v>
      </c>
      <c r="V73" s="72">
        <v>0</v>
      </c>
      <c r="W73" s="72" t="s">
        <v>118</v>
      </c>
    </row>
    <row r="74" spans="1:23" x14ac:dyDescent="0.15">
      <c r="A74" s="42" t="s">
        <v>118</v>
      </c>
      <c r="H74" s="72" t="s">
        <v>118</v>
      </c>
      <c r="O74" s="72">
        <v>0</v>
      </c>
      <c r="P74" s="72">
        <v>0</v>
      </c>
      <c r="Q74" s="72" t="s">
        <v>118</v>
      </c>
      <c r="R74" s="72">
        <v>0</v>
      </c>
      <c r="S74" s="47">
        <v>0</v>
      </c>
      <c r="T74" s="72">
        <v>0</v>
      </c>
      <c r="U74" s="72">
        <v>0</v>
      </c>
      <c r="V74" s="72">
        <v>0</v>
      </c>
      <c r="W74" s="72" t="s">
        <v>118</v>
      </c>
    </row>
    <row r="75" spans="1:23" x14ac:dyDescent="0.15">
      <c r="A75" s="42" t="s">
        <v>118</v>
      </c>
      <c r="H75" s="72" t="s">
        <v>118</v>
      </c>
      <c r="O75" s="72">
        <v>0</v>
      </c>
      <c r="P75" s="72">
        <v>0</v>
      </c>
      <c r="Q75" s="72" t="s">
        <v>118</v>
      </c>
      <c r="R75" s="72">
        <v>0</v>
      </c>
      <c r="S75" s="47">
        <v>0</v>
      </c>
      <c r="T75" s="72">
        <v>0</v>
      </c>
      <c r="U75" s="72">
        <v>0</v>
      </c>
      <c r="V75" s="72">
        <v>0</v>
      </c>
      <c r="W75" s="72" t="s">
        <v>118</v>
      </c>
    </row>
    <row r="76" spans="1:23" x14ac:dyDescent="0.15">
      <c r="A76" s="42" t="s">
        <v>118</v>
      </c>
      <c r="H76" s="72" t="s">
        <v>118</v>
      </c>
      <c r="O76" s="72">
        <v>0</v>
      </c>
      <c r="P76" s="72">
        <v>0</v>
      </c>
      <c r="Q76" s="72" t="s">
        <v>118</v>
      </c>
      <c r="R76" s="72">
        <v>0</v>
      </c>
      <c r="S76" s="47">
        <v>0</v>
      </c>
      <c r="T76" s="72">
        <v>0</v>
      </c>
      <c r="U76" s="72">
        <v>0</v>
      </c>
      <c r="V76" s="72">
        <v>0</v>
      </c>
      <c r="W76" s="72" t="s">
        <v>118</v>
      </c>
    </row>
    <row r="77" spans="1:23" x14ac:dyDescent="0.15">
      <c r="A77" s="42" t="s">
        <v>118</v>
      </c>
      <c r="H77" s="72" t="s">
        <v>118</v>
      </c>
      <c r="O77" s="72">
        <v>0</v>
      </c>
      <c r="P77" s="72">
        <v>0</v>
      </c>
      <c r="Q77" s="72" t="s">
        <v>118</v>
      </c>
      <c r="R77" s="72">
        <v>0</v>
      </c>
      <c r="S77" s="47">
        <v>0</v>
      </c>
      <c r="T77" s="72">
        <v>0</v>
      </c>
      <c r="U77" s="72">
        <v>0</v>
      </c>
      <c r="V77" s="72">
        <v>0</v>
      </c>
      <c r="W77" s="72" t="s">
        <v>118</v>
      </c>
    </row>
    <row r="78" spans="1:23" x14ac:dyDescent="0.15">
      <c r="A78" s="42" t="s">
        <v>118</v>
      </c>
      <c r="H78" s="72" t="s">
        <v>118</v>
      </c>
      <c r="O78" s="72">
        <v>0</v>
      </c>
      <c r="P78" s="72">
        <v>0</v>
      </c>
      <c r="Q78" s="72" t="s">
        <v>118</v>
      </c>
      <c r="R78" s="72">
        <v>0</v>
      </c>
      <c r="S78" s="47">
        <v>0</v>
      </c>
      <c r="T78" s="72">
        <v>0</v>
      </c>
      <c r="U78" s="72">
        <v>0</v>
      </c>
      <c r="V78" s="72">
        <v>0</v>
      </c>
      <c r="W78" s="72" t="s">
        <v>118</v>
      </c>
    </row>
    <row r="79" spans="1:23" x14ac:dyDescent="0.15">
      <c r="A79" s="42" t="s">
        <v>118</v>
      </c>
      <c r="H79" s="72" t="s">
        <v>118</v>
      </c>
      <c r="O79" s="72">
        <v>0</v>
      </c>
      <c r="P79" s="72">
        <v>0</v>
      </c>
      <c r="Q79" s="72" t="s">
        <v>118</v>
      </c>
      <c r="R79" s="72">
        <v>0</v>
      </c>
      <c r="S79" s="47">
        <v>0</v>
      </c>
      <c r="T79" s="72">
        <v>0</v>
      </c>
      <c r="U79" s="72">
        <v>0</v>
      </c>
      <c r="V79" s="72">
        <v>0</v>
      </c>
      <c r="W79" s="72" t="s">
        <v>118</v>
      </c>
    </row>
    <row r="80" spans="1:23" x14ac:dyDescent="0.15">
      <c r="A80" s="42" t="s">
        <v>118</v>
      </c>
      <c r="H80" s="72" t="s">
        <v>118</v>
      </c>
      <c r="O80" s="72">
        <v>0</v>
      </c>
      <c r="P80" s="72">
        <v>0</v>
      </c>
      <c r="Q80" s="72" t="s">
        <v>118</v>
      </c>
      <c r="R80" s="72">
        <v>0</v>
      </c>
      <c r="S80" s="47">
        <v>0</v>
      </c>
      <c r="T80" s="72">
        <v>0</v>
      </c>
      <c r="U80" s="72">
        <v>0</v>
      </c>
      <c r="V80" s="72">
        <v>0</v>
      </c>
      <c r="W80" s="72" t="s">
        <v>118</v>
      </c>
    </row>
    <row r="81" spans="1:23" x14ac:dyDescent="0.15">
      <c r="A81" s="42" t="s">
        <v>118</v>
      </c>
      <c r="H81" s="72" t="s">
        <v>118</v>
      </c>
      <c r="O81" s="72">
        <v>0</v>
      </c>
      <c r="P81" s="72">
        <v>0</v>
      </c>
      <c r="Q81" s="72" t="s">
        <v>118</v>
      </c>
      <c r="R81" s="72">
        <v>0</v>
      </c>
      <c r="S81" s="47">
        <v>0</v>
      </c>
      <c r="T81" s="72">
        <v>0</v>
      </c>
      <c r="U81" s="72">
        <v>0</v>
      </c>
      <c r="V81" s="72">
        <v>0</v>
      </c>
      <c r="W81" s="72" t="s">
        <v>118</v>
      </c>
    </row>
    <row r="82" spans="1:23" x14ac:dyDescent="0.15">
      <c r="A82" s="42" t="s">
        <v>118</v>
      </c>
      <c r="H82" s="72" t="s">
        <v>118</v>
      </c>
      <c r="O82" s="72">
        <v>0</v>
      </c>
      <c r="P82" s="72">
        <v>0</v>
      </c>
      <c r="Q82" s="72" t="s">
        <v>118</v>
      </c>
      <c r="R82" s="72">
        <v>0</v>
      </c>
      <c r="S82" s="47">
        <v>0</v>
      </c>
      <c r="T82" s="72">
        <v>0</v>
      </c>
      <c r="U82" s="72">
        <v>0</v>
      </c>
      <c r="V82" s="72">
        <v>0</v>
      </c>
      <c r="W82" s="72" t="s">
        <v>118</v>
      </c>
    </row>
    <row r="83" spans="1:23" x14ac:dyDescent="0.15">
      <c r="A83" s="42" t="s">
        <v>118</v>
      </c>
      <c r="H83" s="72" t="s">
        <v>118</v>
      </c>
      <c r="O83" s="72">
        <v>0</v>
      </c>
      <c r="P83" s="72">
        <v>0</v>
      </c>
      <c r="Q83" s="72" t="s">
        <v>118</v>
      </c>
      <c r="R83" s="72">
        <v>0</v>
      </c>
      <c r="S83" s="47">
        <v>0</v>
      </c>
      <c r="T83" s="72">
        <v>0</v>
      </c>
      <c r="U83" s="72">
        <v>0</v>
      </c>
      <c r="V83" s="72">
        <v>0</v>
      </c>
      <c r="W83" s="72" t="s">
        <v>118</v>
      </c>
    </row>
    <row r="84" spans="1:23" x14ac:dyDescent="0.15">
      <c r="A84" s="42" t="s">
        <v>118</v>
      </c>
      <c r="H84" s="72" t="s">
        <v>118</v>
      </c>
      <c r="O84" s="72">
        <v>0</v>
      </c>
      <c r="P84" s="72">
        <v>0</v>
      </c>
      <c r="Q84" s="72" t="s">
        <v>118</v>
      </c>
      <c r="R84" s="72">
        <v>0</v>
      </c>
      <c r="S84" s="47">
        <v>0</v>
      </c>
      <c r="T84" s="72">
        <v>0</v>
      </c>
      <c r="U84" s="72">
        <v>0</v>
      </c>
      <c r="V84" s="72">
        <v>0</v>
      </c>
      <c r="W84" s="72" t="s">
        <v>118</v>
      </c>
    </row>
    <row r="85" spans="1:23" x14ac:dyDescent="0.15">
      <c r="A85" s="42" t="s">
        <v>118</v>
      </c>
      <c r="H85" s="72" t="s">
        <v>118</v>
      </c>
      <c r="O85" s="72">
        <v>0</v>
      </c>
      <c r="P85" s="72">
        <v>0</v>
      </c>
      <c r="Q85" s="72" t="s">
        <v>118</v>
      </c>
      <c r="R85" s="72">
        <v>0</v>
      </c>
      <c r="S85" s="47">
        <v>0</v>
      </c>
      <c r="T85" s="72">
        <v>0</v>
      </c>
      <c r="U85" s="72">
        <v>0</v>
      </c>
      <c r="V85" s="72">
        <v>0</v>
      </c>
      <c r="W85" s="72" t="s">
        <v>118</v>
      </c>
    </row>
    <row r="86" spans="1:23" x14ac:dyDescent="0.15">
      <c r="A86" s="42" t="s">
        <v>118</v>
      </c>
      <c r="H86" s="72" t="s">
        <v>118</v>
      </c>
      <c r="O86" s="72">
        <v>0</v>
      </c>
      <c r="P86" s="72">
        <v>0</v>
      </c>
      <c r="Q86" s="72" t="s">
        <v>118</v>
      </c>
      <c r="R86" s="72">
        <v>0</v>
      </c>
      <c r="S86" s="47">
        <v>0</v>
      </c>
      <c r="T86" s="72">
        <v>0</v>
      </c>
      <c r="U86" s="72">
        <v>0</v>
      </c>
      <c r="V86" s="72">
        <v>0</v>
      </c>
      <c r="W86" s="72" t="s">
        <v>118</v>
      </c>
    </row>
    <row r="87" spans="1:23" x14ac:dyDescent="0.15">
      <c r="A87" s="42" t="s">
        <v>118</v>
      </c>
      <c r="H87" s="72" t="s">
        <v>118</v>
      </c>
      <c r="O87" s="72">
        <v>0</v>
      </c>
      <c r="P87" s="72">
        <v>0</v>
      </c>
      <c r="Q87" s="72" t="s">
        <v>118</v>
      </c>
      <c r="R87" s="72">
        <v>0</v>
      </c>
      <c r="S87" s="47">
        <v>0</v>
      </c>
      <c r="T87" s="72">
        <v>0</v>
      </c>
      <c r="U87" s="72">
        <v>0</v>
      </c>
      <c r="V87" s="72">
        <v>0</v>
      </c>
      <c r="W87" s="72" t="s">
        <v>118</v>
      </c>
    </row>
    <row r="88" spans="1:23" x14ac:dyDescent="0.15">
      <c r="A88" s="42" t="s">
        <v>118</v>
      </c>
      <c r="H88" s="72" t="s">
        <v>118</v>
      </c>
      <c r="O88" s="72">
        <v>0</v>
      </c>
      <c r="P88" s="72">
        <v>0</v>
      </c>
      <c r="Q88" s="72" t="s">
        <v>118</v>
      </c>
      <c r="R88" s="72">
        <v>0</v>
      </c>
      <c r="S88" s="47">
        <v>0</v>
      </c>
      <c r="T88" s="72">
        <v>0</v>
      </c>
      <c r="U88" s="72">
        <v>0</v>
      </c>
      <c r="V88" s="72">
        <v>0</v>
      </c>
      <c r="W88" s="72" t="s">
        <v>118</v>
      </c>
    </row>
    <row r="89" spans="1:23" x14ac:dyDescent="0.15">
      <c r="A89" s="42" t="s">
        <v>118</v>
      </c>
      <c r="H89" s="72" t="s">
        <v>118</v>
      </c>
      <c r="O89" s="72">
        <v>0</v>
      </c>
      <c r="P89" s="72">
        <v>0</v>
      </c>
      <c r="Q89" s="72" t="s">
        <v>118</v>
      </c>
      <c r="R89" s="72">
        <v>0</v>
      </c>
      <c r="S89" s="47">
        <v>0</v>
      </c>
      <c r="T89" s="72">
        <v>0</v>
      </c>
      <c r="U89" s="72">
        <v>0</v>
      </c>
      <c r="V89" s="72">
        <v>0</v>
      </c>
      <c r="W89" s="72" t="s">
        <v>118</v>
      </c>
    </row>
    <row r="90" spans="1:23" x14ac:dyDescent="0.15">
      <c r="A90" s="42" t="s">
        <v>118</v>
      </c>
      <c r="H90" s="72" t="s">
        <v>118</v>
      </c>
      <c r="O90" s="72">
        <v>0</v>
      </c>
      <c r="P90" s="72">
        <v>0</v>
      </c>
      <c r="Q90" s="72" t="s">
        <v>118</v>
      </c>
      <c r="R90" s="72">
        <v>0</v>
      </c>
      <c r="S90" s="47">
        <v>0</v>
      </c>
      <c r="T90" s="72">
        <v>0</v>
      </c>
      <c r="U90" s="72">
        <v>0</v>
      </c>
      <c r="V90" s="72">
        <v>0</v>
      </c>
      <c r="W90" s="72" t="s">
        <v>118</v>
      </c>
    </row>
    <row r="91" spans="1:23" x14ac:dyDescent="0.15">
      <c r="A91" s="42" t="s">
        <v>118</v>
      </c>
      <c r="H91" s="72" t="s">
        <v>118</v>
      </c>
      <c r="O91" s="72">
        <v>0</v>
      </c>
      <c r="P91" s="72">
        <v>0</v>
      </c>
      <c r="Q91" s="72" t="s">
        <v>118</v>
      </c>
      <c r="R91" s="72">
        <v>0</v>
      </c>
      <c r="S91" s="47">
        <v>0</v>
      </c>
      <c r="T91" s="72">
        <v>0</v>
      </c>
      <c r="U91" s="72">
        <v>0</v>
      </c>
      <c r="V91" s="72">
        <v>0</v>
      </c>
      <c r="W91" s="72" t="s">
        <v>118</v>
      </c>
    </row>
    <row r="92" spans="1:23" x14ac:dyDescent="0.15">
      <c r="A92" s="42" t="s">
        <v>118</v>
      </c>
      <c r="H92" s="72" t="s">
        <v>118</v>
      </c>
      <c r="O92" s="72">
        <v>0</v>
      </c>
      <c r="P92" s="72">
        <v>0</v>
      </c>
      <c r="Q92" s="72" t="s">
        <v>118</v>
      </c>
      <c r="R92" s="72">
        <v>0</v>
      </c>
      <c r="S92" s="47">
        <v>0</v>
      </c>
      <c r="T92" s="72">
        <v>0</v>
      </c>
      <c r="U92" s="72">
        <v>0</v>
      </c>
      <c r="V92" s="72">
        <v>0</v>
      </c>
      <c r="W92" s="72" t="s">
        <v>118</v>
      </c>
    </row>
    <row r="93" spans="1:23" x14ac:dyDescent="0.15">
      <c r="A93" s="42" t="s">
        <v>118</v>
      </c>
      <c r="H93" s="72" t="s">
        <v>118</v>
      </c>
      <c r="O93" s="72">
        <v>0</v>
      </c>
      <c r="P93" s="72">
        <v>0</v>
      </c>
      <c r="Q93" s="72" t="s">
        <v>118</v>
      </c>
      <c r="R93" s="72">
        <v>0</v>
      </c>
      <c r="S93" s="47">
        <v>0</v>
      </c>
      <c r="T93" s="72">
        <v>0</v>
      </c>
      <c r="U93" s="72">
        <v>0</v>
      </c>
      <c r="V93" s="72">
        <v>0</v>
      </c>
      <c r="W93" s="72" t="s">
        <v>118</v>
      </c>
    </row>
    <row r="94" spans="1:23" x14ac:dyDescent="0.15">
      <c r="A94" s="42" t="s">
        <v>118</v>
      </c>
      <c r="H94" s="72" t="s">
        <v>118</v>
      </c>
      <c r="O94" s="72">
        <v>0</v>
      </c>
      <c r="P94" s="72">
        <v>0</v>
      </c>
      <c r="Q94" s="72" t="s">
        <v>118</v>
      </c>
      <c r="R94" s="72">
        <v>0</v>
      </c>
      <c r="S94" s="47">
        <v>0</v>
      </c>
      <c r="T94" s="72">
        <v>0</v>
      </c>
      <c r="U94" s="72">
        <v>0</v>
      </c>
      <c r="V94" s="72">
        <v>0</v>
      </c>
      <c r="W94" s="72" t="s">
        <v>118</v>
      </c>
    </row>
    <row r="95" spans="1:23" x14ac:dyDescent="0.15">
      <c r="A95" s="42" t="s">
        <v>118</v>
      </c>
      <c r="H95" s="72" t="s">
        <v>118</v>
      </c>
      <c r="O95" s="72">
        <v>0</v>
      </c>
      <c r="P95" s="72">
        <v>0</v>
      </c>
      <c r="Q95" s="72" t="s">
        <v>118</v>
      </c>
      <c r="R95" s="72">
        <v>0</v>
      </c>
      <c r="S95" s="47">
        <v>0</v>
      </c>
      <c r="T95" s="72">
        <v>0</v>
      </c>
      <c r="U95" s="72">
        <v>0</v>
      </c>
      <c r="V95" s="72">
        <v>0</v>
      </c>
      <c r="W95" s="72" t="s">
        <v>118</v>
      </c>
    </row>
    <row r="96" spans="1:23" x14ac:dyDescent="0.15">
      <c r="A96" s="42" t="s">
        <v>118</v>
      </c>
      <c r="H96" s="72" t="s">
        <v>118</v>
      </c>
      <c r="O96" s="72">
        <v>0</v>
      </c>
      <c r="P96" s="72">
        <v>0</v>
      </c>
      <c r="Q96" s="72" t="s">
        <v>118</v>
      </c>
      <c r="R96" s="72">
        <v>0</v>
      </c>
      <c r="S96" s="47">
        <v>0</v>
      </c>
      <c r="T96" s="72">
        <v>0</v>
      </c>
      <c r="U96" s="72">
        <v>0</v>
      </c>
      <c r="V96" s="72">
        <v>0</v>
      </c>
      <c r="W96" s="72" t="s">
        <v>118</v>
      </c>
    </row>
    <row r="97" spans="1:23" x14ac:dyDescent="0.15">
      <c r="A97" s="42" t="s">
        <v>118</v>
      </c>
      <c r="H97" s="72" t="s">
        <v>118</v>
      </c>
      <c r="O97" s="72">
        <v>0</v>
      </c>
      <c r="P97" s="72">
        <v>0</v>
      </c>
      <c r="Q97" s="72" t="s">
        <v>118</v>
      </c>
      <c r="R97" s="72">
        <v>0</v>
      </c>
      <c r="S97" s="47">
        <v>0</v>
      </c>
      <c r="T97" s="72">
        <v>0</v>
      </c>
      <c r="U97" s="72">
        <v>0</v>
      </c>
      <c r="V97" s="72">
        <v>0</v>
      </c>
      <c r="W97" s="72" t="s">
        <v>118</v>
      </c>
    </row>
    <row r="98" spans="1:23" x14ac:dyDescent="0.15">
      <c r="A98" s="42" t="s">
        <v>118</v>
      </c>
      <c r="H98" s="72" t="s">
        <v>118</v>
      </c>
      <c r="O98" s="72">
        <v>0</v>
      </c>
      <c r="P98" s="72">
        <v>0</v>
      </c>
      <c r="Q98" s="72" t="s">
        <v>118</v>
      </c>
      <c r="R98" s="72">
        <v>0</v>
      </c>
      <c r="S98" s="47">
        <v>0</v>
      </c>
      <c r="T98" s="72">
        <v>0</v>
      </c>
      <c r="U98" s="72">
        <v>0</v>
      </c>
      <c r="V98" s="72">
        <v>0</v>
      </c>
      <c r="W98" s="72" t="s">
        <v>118</v>
      </c>
    </row>
    <row r="99" spans="1:23" x14ac:dyDescent="0.15">
      <c r="A99" s="42" t="s">
        <v>118</v>
      </c>
      <c r="H99" s="72" t="s">
        <v>118</v>
      </c>
      <c r="O99" s="72">
        <v>0</v>
      </c>
      <c r="P99" s="72">
        <v>0</v>
      </c>
      <c r="Q99" s="72" t="s">
        <v>118</v>
      </c>
      <c r="R99" s="72">
        <v>0</v>
      </c>
      <c r="S99" s="47">
        <v>0</v>
      </c>
      <c r="T99" s="72">
        <v>0</v>
      </c>
      <c r="U99" s="72">
        <v>0</v>
      </c>
      <c r="V99" s="72">
        <v>0</v>
      </c>
      <c r="W99" s="72" t="s">
        <v>118</v>
      </c>
    </row>
    <row r="100" spans="1:23" x14ac:dyDescent="0.15">
      <c r="A100" s="42" t="s">
        <v>118</v>
      </c>
      <c r="H100" s="72" t="s">
        <v>118</v>
      </c>
      <c r="O100" s="72">
        <v>0</v>
      </c>
      <c r="P100" s="72">
        <v>0</v>
      </c>
      <c r="Q100" s="72" t="s">
        <v>118</v>
      </c>
      <c r="R100" s="72">
        <v>0</v>
      </c>
      <c r="S100" s="47">
        <v>0</v>
      </c>
      <c r="T100" s="72">
        <v>0</v>
      </c>
      <c r="U100" s="72">
        <v>0</v>
      </c>
      <c r="V100" s="72">
        <v>0</v>
      </c>
      <c r="W100" s="72" t="s">
        <v>118</v>
      </c>
    </row>
    <row r="101" spans="1:23" x14ac:dyDescent="0.15">
      <c r="A101" s="42" t="s">
        <v>118</v>
      </c>
      <c r="H101" s="72" t="s">
        <v>118</v>
      </c>
      <c r="O101" s="72">
        <v>0</v>
      </c>
      <c r="P101" s="72">
        <v>0</v>
      </c>
      <c r="Q101" s="72" t="s">
        <v>118</v>
      </c>
      <c r="R101" s="72">
        <v>0</v>
      </c>
      <c r="S101" s="47">
        <v>0</v>
      </c>
      <c r="T101" s="72">
        <v>0</v>
      </c>
      <c r="U101" s="72">
        <v>0</v>
      </c>
      <c r="V101" s="72">
        <v>0</v>
      </c>
      <c r="W101" s="72" t="s">
        <v>118</v>
      </c>
    </row>
    <row r="102" spans="1:23" x14ac:dyDescent="0.15">
      <c r="A102" s="42" t="s">
        <v>118</v>
      </c>
      <c r="H102" s="72" t="s">
        <v>118</v>
      </c>
      <c r="O102" s="72">
        <v>0</v>
      </c>
      <c r="P102" s="72">
        <v>0</v>
      </c>
      <c r="Q102" s="72" t="s">
        <v>118</v>
      </c>
      <c r="R102" s="72">
        <v>0</v>
      </c>
      <c r="S102" s="47">
        <v>0</v>
      </c>
      <c r="T102" s="72">
        <v>0</v>
      </c>
      <c r="U102" s="72">
        <v>0</v>
      </c>
      <c r="V102" s="72">
        <v>0</v>
      </c>
      <c r="W102" s="72" t="s">
        <v>118</v>
      </c>
    </row>
    <row r="103" spans="1:23" x14ac:dyDescent="0.15">
      <c r="A103" s="42" t="s">
        <v>118</v>
      </c>
      <c r="H103" s="72" t="s">
        <v>118</v>
      </c>
      <c r="O103" s="72">
        <v>0</v>
      </c>
      <c r="P103" s="72">
        <v>0</v>
      </c>
      <c r="Q103" s="72" t="s">
        <v>118</v>
      </c>
      <c r="R103" s="72">
        <v>0</v>
      </c>
      <c r="S103" s="47">
        <v>0</v>
      </c>
      <c r="T103" s="72">
        <v>0</v>
      </c>
      <c r="U103" s="72">
        <v>0</v>
      </c>
      <c r="V103" s="72">
        <v>0</v>
      </c>
      <c r="W103" s="72" t="s">
        <v>118</v>
      </c>
    </row>
    <row r="104" spans="1:23" x14ac:dyDescent="0.15">
      <c r="A104" s="42" t="s">
        <v>118</v>
      </c>
      <c r="H104" s="72" t="s">
        <v>118</v>
      </c>
      <c r="O104" s="72">
        <v>0</v>
      </c>
      <c r="P104" s="72">
        <v>0</v>
      </c>
      <c r="Q104" s="72" t="s">
        <v>118</v>
      </c>
      <c r="R104" s="72">
        <v>0</v>
      </c>
      <c r="S104" s="47">
        <v>0</v>
      </c>
      <c r="T104" s="72">
        <v>0</v>
      </c>
      <c r="U104" s="72">
        <v>0</v>
      </c>
      <c r="V104" s="72">
        <v>0</v>
      </c>
      <c r="W104" s="72" t="s">
        <v>118</v>
      </c>
    </row>
    <row r="105" spans="1:23" x14ac:dyDescent="0.15">
      <c r="A105" s="42" t="s">
        <v>118</v>
      </c>
      <c r="H105" s="72" t="s">
        <v>118</v>
      </c>
      <c r="O105" s="72">
        <v>0</v>
      </c>
      <c r="P105" s="72">
        <v>0</v>
      </c>
      <c r="Q105" s="72" t="s">
        <v>118</v>
      </c>
      <c r="R105" s="72">
        <v>0</v>
      </c>
      <c r="S105" s="47">
        <v>0</v>
      </c>
      <c r="T105" s="72">
        <v>0</v>
      </c>
      <c r="U105" s="72">
        <v>0</v>
      </c>
      <c r="V105" s="72">
        <v>0</v>
      </c>
      <c r="W105" s="72" t="s">
        <v>118</v>
      </c>
    </row>
    <row r="106" spans="1:23" x14ac:dyDescent="0.15">
      <c r="A106" s="42" t="s">
        <v>118</v>
      </c>
      <c r="H106" s="72" t="s">
        <v>118</v>
      </c>
      <c r="O106" s="72">
        <v>0</v>
      </c>
      <c r="P106" s="72">
        <v>0</v>
      </c>
      <c r="Q106" s="72" t="s">
        <v>118</v>
      </c>
      <c r="R106" s="72">
        <v>0</v>
      </c>
      <c r="S106" s="47">
        <v>0</v>
      </c>
      <c r="T106" s="72">
        <v>0</v>
      </c>
      <c r="U106" s="72">
        <v>0</v>
      </c>
      <c r="V106" s="72">
        <v>0</v>
      </c>
      <c r="W106" s="72" t="s">
        <v>118</v>
      </c>
    </row>
    <row r="107" spans="1:23" x14ac:dyDescent="0.15">
      <c r="A107" s="42" t="s">
        <v>118</v>
      </c>
      <c r="H107" s="72" t="s">
        <v>118</v>
      </c>
      <c r="O107" s="72">
        <v>0</v>
      </c>
      <c r="P107" s="72">
        <v>0</v>
      </c>
      <c r="Q107" s="72" t="s">
        <v>118</v>
      </c>
      <c r="R107" s="72">
        <v>0</v>
      </c>
      <c r="S107" s="47">
        <v>0</v>
      </c>
      <c r="T107" s="72">
        <v>0</v>
      </c>
      <c r="U107" s="72">
        <v>0</v>
      </c>
      <c r="V107" s="72">
        <v>0</v>
      </c>
      <c r="W107" s="72" t="s">
        <v>118</v>
      </c>
    </row>
    <row r="108" spans="1:23" x14ac:dyDescent="0.15">
      <c r="A108" s="42" t="s">
        <v>118</v>
      </c>
      <c r="H108" s="72" t="s">
        <v>118</v>
      </c>
      <c r="O108" s="72">
        <v>0</v>
      </c>
      <c r="P108" s="72">
        <v>0</v>
      </c>
      <c r="Q108" s="72" t="s">
        <v>118</v>
      </c>
      <c r="R108" s="72">
        <v>0</v>
      </c>
      <c r="S108" s="47">
        <v>0</v>
      </c>
      <c r="T108" s="72">
        <v>0</v>
      </c>
      <c r="U108" s="72">
        <v>0</v>
      </c>
      <c r="V108" s="72">
        <v>0</v>
      </c>
      <c r="W108" s="72" t="s">
        <v>118</v>
      </c>
    </row>
    <row r="109" spans="1:23" x14ac:dyDescent="0.15">
      <c r="A109" s="42" t="s">
        <v>118</v>
      </c>
      <c r="H109" s="72" t="s">
        <v>118</v>
      </c>
      <c r="O109" s="72">
        <v>0</v>
      </c>
      <c r="P109" s="72">
        <v>0</v>
      </c>
      <c r="Q109" s="72" t="s">
        <v>118</v>
      </c>
      <c r="R109" s="72">
        <v>0</v>
      </c>
      <c r="S109" s="47">
        <v>0</v>
      </c>
      <c r="T109" s="72">
        <v>0</v>
      </c>
      <c r="U109" s="72">
        <v>0</v>
      </c>
      <c r="V109" s="72">
        <v>0</v>
      </c>
      <c r="W109" s="72" t="s">
        <v>118</v>
      </c>
    </row>
    <row r="110" spans="1:23" x14ac:dyDescent="0.15">
      <c r="A110" s="42" t="s">
        <v>118</v>
      </c>
      <c r="H110" s="72" t="s">
        <v>118</v>
      </c>
      <c r="O110" s="72">
        <v>0</v>
      </c>
      <c r="P110" s="72">
        <v>0</v>
      </c>
      <c r="Q110" s="72" t="s">
        <v>118</v>
      </c>
      <c r="R110" s="72">
        <v>0</v>
      </c>
      <c r="S110" s="47">
        <v>0</v>
      </c>
      <c r="T110" s="72">
        <v>0</v>
      </c>
      <c r="U110" s="72">
        <v>0</v>
      </c>
      <c r="V110" s="72">
        <v>0</v>
      </c>
      <c r="W110" s="72" t="s">
        <v>118</v>
      </c>
    </row>
    <row r="111" spans="1:23" x14ac:dyDescent="0.15">
      <c r="A111" s="42" t="s">
        <v>118</v>
      </c>
      <c r="H111" s="72" t="s">
        <v>118</v>
      </c>
      <c r="O111" s="72">
        <v>0</v>
      </c>
      <c r="P111" s="72">
        <v>0</v>
      </c>
      <c r="Q111" s="72" t="s">
        <v>118</v>
      </c>
      <c r="R111" s="72">
        <v>0</v>
      </c>
      <c r="S111" s="47">
        <v>0</v>
      </c>
      <c r="T111" s="72">
        <v>0</v>
      </c>
      <c r="U111" s="72">
        <v>0</v>
      </c>
      <c r="V111" s="72">
        <v>0</v>
      </c>
      <c r="W111" s="72" t="s">
        <v>118</v>
      </c>
    </row>
    <row r="112" spans="1:23" x14ac:dyDescent="0.15">
      <c r="A112" s="42" t="s">
        <v>118</v>
      </c>
      <c r="H112" s="72" t="s">
        <v>118</v>
      </c>
      <c r="O112" s="72">
        <v>0</v>
      </c>
      <c r="P112" s="72">
        <v>0</v>
      </c>
      <c r="Q112" s="72" t="s">
        <v>118</v>
      </c>
      <c r="R112" s="72">
        <v>0</v>
      </c>
      <c r="S112" s="47">
        <v>0</v>
      </c>
      <c r="T112" s="72">
        <v>0</v>
      </c>
      <c r="U112" s="72">
        <v>0</v>
      </c>
      <c r="V112" s="72">
        <v>0</v>
      </c>
      <c r="W112" s="72" t="s">
        <v>118</v>
      </c>
    </row>
    <row r="113" spans="1:23" x14ac:dyDescent="0.15">
      <c r="A113" s="42" t="s">
        <v>118</v>
      </c>
      <c r="H113" s="72" t="s">
        <v>118</v>
      </c>
      <c r="O113" s="72">
        <v>0</v>
      </c>
      <c r="P113" s="72">
        <v>0</v>
      </c>
      <c r="Q113" s="72" t="s">
        <v>118</v>
      </c>
      <c r="R113" s="72">
        <v>0</v>
      </c>
      <c r="S113" s="47">
        <v>0</v>
      </c>
      <c r="T113" s="72">
        <v>0</v>
      </c>
      <c r="U113" s="72">
        <v>0</v>
      </c>
      <c r="V113" s="72">
        <v>0</v>
      </c>
      <c r="W113" s="72" t="s">
        <v>118</v>
      </c>
    </row>
    <row r="114" spans="1:23" x14ac:dyDescent="0.15">
      <c r="A114" s="42" t="s">
        <v>118</v>
      </c>
      <c r="H114" s="72" t="s">
        <v>118</v>
      </c>
      <c r="O114" s="72">
        <v>0</v>
      </c>
      <c r="P114" s="72">
        <v>0</v>
      </c>
      <c r="Q114" s="72" t="s">
        <v>118</v>
      </c>
      <c r="R114" s="72">
        <v>0</v>
      </c>
      <c r="S114" s="47">
        <v>0</v>
      </c>
      <c r="T114" s="72">
        <v>0</v>
      </c>
      <c r="U114" s="72">
        <v>0</v>
      </c>
      <c r="V114" s="72">
        <v>0</v>
      </c>
      <c r="W114" s="72" t="s">
        <v>118</v>
      </c>
    </row>
    <row r="115" spans="1:23" x14ac:dyDescent="0.15">
      <c r="A115" s="42" t="s">
        <v>118</v>
      </c>
      <c r="H115" s="72" t="s">
        <v>118</v>
      </c>
      <c r="O115" s="72">
        <v>0</v>
      </c>
      <c r="P115" s="72">
        <v>0</v>
      </c>
      <c r="Q115" s="72" t="s">
        <v>118</v>
      </c>
      <c r="R115" s="72">
        <v>0</v>
      </c>
      <c r="S115" s="47">
        <v>0</v>
      </c>
      <c r="T115" s="72">
        <v>0</v>
      </c>
      <c r="U115" s="72">
        <v>0</v>
      </c>
      <c r="V115" s="72">
        <v>0</v>
      </c>
      <c r="W115" s="72" t="s">
        <v>118</v>
      </c>
    </row>
    <row r="116" spans="1:23" x14ac:dyDescent="0.15">
      <c r="A116" s="42" t="s">
        <v>118</v>
      </c>
      <c r="H116" s="72" t="s">
        <v>118</v>
      </c>
      <c r="O116" s="72">
        <v>0</v>
      </c>
      <c r="P116" s="72">
        <v>0</v>
      </c>
      <c r="Q116" s="72" t="s">
        <v>118</v>
      </c>
      <c r="R116" s="72">
        <v>0</v>
      </c>
      <c r="S116" s="47">
        <v>0</v>
      </c>
      <c r="T116" s="72">
        <v>0</v>
      </c>
      <c r="U116" s="72">
        <v>0</v>
      </c>
      <c r="V116" s="72">
        <v>0</v>
      </c>
      <c r="W116" s="72" t="s">
        <v>118</v>
      </c>
    </row>
    <row r="117" spans="1:23" x14ac:dyDescent="0.15">
      <c r="A117" s="42" t="s">
        <v>118</v>
      </c>
      <c r="H117" s="72" t="s">
        <v>118</v>
      </c>
      <c r="O117" s="72">
        <v>0</v>
      </c>
      <c r="P117" s="72">
        <v>0</v>
      </c>
      <c r="Q117" s="72" t="s">
        <v>118</v>
      </c>
      <c r="R117" s="72">
        <v>0</v>
      </c>
      <c r="S117" s="47">
        <v>0</v>
      </c>
      <c r="T117" s="72">
        <v>0</v>
      </c>
      <c r="U117" s="72">
        <v>0</v>
      </c>
      <c r="V117" s="72">
        <v>0</v>
      </c>
      <c r="W117" s="72" t="s">
        <v>118</v>
      </c>
    </row>
    <row r="118" spans="1:23" x14ac:dyDescent="0.15">
      <c r="A118" s="42" t="s">
        <v>118</v>
      </c>
      <c r="H118" s="72" t="s">
        <v>118</v>
      </c>
      <c r="O118" s="72">
        <v>0</v>
      </c>
      <c r="P118" s="72">
        <v>0</v>
      </c>
      <c r="Q118" s="72" t="s">
        <v>118</v>
      </c>
      <c r="R118" s="72">
        <v>0</v>
      </c>
      <c r="S118" s="47">
        <v>0</v>
      </c>
      <c r="T118" s="72">
        <v>0</v>
      </c>
      <c r="U118" s="72">
        <v>0</v>
      </c>
      <c r="V118" s="72">
        <v>0</v>
      </c>
      <c r="W118" s="72" t="s">
        <v>118</v>
      </c>
    </row>
    <row r="119" spans="1:23" x14ac:dyDescent="0.15">
      <c r="A119" s="42" t="s">
        <v>118</v>
      </c>
      <c r="H119" s="72" t="s">
        <v>118</v>
      </c>
      <c r="O119" s="72">
        <v>0</v>
      </c>
      <c r="P119" s="72">
        <v>0</v>
      </c>
      <c r="Q119" s="72" t="s">
        <v>118</v>
      </c>
      <c r="R119" s="72">
        <v>0</v>
      </c>
      <c r="S119" s="47">
        <v>0</v>
      </c>
      <c r="T119" s="72">
        <v>0</v>
      </c>
      <c r="U119" s="72">
        <v>0</v>
      </c>
      <c r="V119" s="72">
        <v>0</v>
      </c>
      <c r="W119" s="72" t="s">
        <v>118</v>
      </c>
    </row>
    <row r="120" spans="1:23" x14ac:dyDescent="0.15">
      <c r="A120" s="42" t="s">
        <v>118</v>
      </c>
      <c r="H120" s="72" t="s">
        <v>118</v>
      </c>
      <c r="O120" s="72">
        <v>0</v>
      </c>
      <c r="P120" s="72">
        <v>0</v>
      </c>
      <c r="Q120" s="72" t="s">
        <v>118</v>
      </c>
      <c r="R120" s="72">
        <v>0</v>
      </c>
      <c r="S120" s="47">
        <v>0</v>
      </c>
      <c r="T120" s="72">
        <v>0</v>
      </c>
      <c r="U120" s="72">
        <v>0</v>
      </c>
      <c r="V120" s="72">
        <v>0</v>
      </c>
      <c r="W120" s="72" t="s">
        <v>118</v>
      </c>
    </row>
    <row r="121" spans="1:23" x14ac:dyDescent="0.15">
      <c r="A121" s="42" t="s">
        <v>118</v>
      </c>
      <c r="H121" s="72" t="s">
        <v>118</v>
      </c>
      <c r="O121" s="72">
        <v>0</v>
      </c>
      <c r="P121" s="72">
        <v>0</v>
      </c>
      <c r="Q121" s="72" t="s">
        <v>118</v>
      </c>
      <c r="R121" s="72">
        <v>0</v>
      </c>
      <c r="S121" s="47">
        <v>0</v>
      </c>
      <c r="T121" s="72">
        <v>0</v>
      </c>
      <c r="U121" s="72">
        <v>0</v>
      </c>
      <c r="V121" s="72">
        <v>0</v>
      </c>
      <c r="W121" s="72" t="s">
        <v>118</v>
      </c>
    </row>
    <row r="122" spans="1:23" x14ac:dyDescent="0.15">
      <c r="A122" s="42" t="s">
        <v>118</v>
      </c>
      <c r="H122" s="72" t="s">
        <v>118</v>
      </c>
      <c r="O122" s="72">
        <v>0</v>
      </c>
      <c r="P122" s="72">
        <v>0</v>
      </c>
      <c r="Q122" s="72" t="s">
        <v>118</v>
      </c>
      <c r="R122" s="72">
        <v>0</v>
      </c>
      <c r="S122" s="47">
        <v>0</v>
      </c>
      <c r="T122" s="72">
        <v>0</v>
      </c>
      <c r="U122" s="72">
        <v>0</v>
      </c>
      <c r="V122" s="72">
        <v>0</v>
      </c>
      <c r="W122" s="72" t="s">
        <v>118</v>
      </c>
    </row>
    <row r="123" spans="1:23" x14ac:dyDescent="0.15">
      <c r="A123" s="42" t="s">
        <v>118</v>
      </c>
      <c r="H123" s="72" t="s">
        <v>118</v>
      </c>
      <c r="O123" s="72">
        <v>0</v>
      </c>
      <c r="P123" s="72">
        <v>0</v>
      </c>
      <c r="Q123" s="72" t="s">
        <v>118</v>
      </c>
      <c r="R123" s="72">
        <v>0</v>
      </c>
      <c r="S123" s="47">
        <v>0</v>
      </c>
      <c r="T123" s="72">
        <v>0</v>
      </c>
      <c r="U123" s="72">
        <v>0</v>
      </c>
      <c r="V123" s="72">
        <v>0</v>
      </c>
      <c r="W123" s="72" t="s">
        <v>118</v>
      </c>
    </row>
    <row r="124" spans="1:23" x14ac:dyDescent="0.15">
      <c r="A124" s="42" t="s">
        <v>118</v>
      </c>
      <c r="H124" s="72" t="s">
        <v>118</v>
      </c>
      <c r="O124" s="72">
        <v>0</v>
      </c>
      <c r="P124" s="72">
        <v>0</v>
      </c>
      <c r="Q124" s="72" t="s">
        <v>118</v>
      </c>
      <c r="R124" s="72">
        <v>0</v>
      </c>
      <c r="S124" s="47">
        <v>0</v>
      </c>
      <c r="T124" s="72">
        <v>0</v>
      </c>
      <c r="U124" s="72">
        <v>0</v>
      </c>
      <c r="V124" s="72">
        <v>0</v>
      </c>
      <c r="W124" s="72" t="s">
        <v>118</v>
      </c>
    </row>
    <row r="125" spans="1:23" x14ac:dyDescent="0.15">
      <c r="A125" s="42" t="s">
        <v>118</v>
      </c>
      <c r="H125" s="72" t="s">
        <v>118</v>
      </c>
      <c r="O125" s="72">
        <v>0</v>
      </c>
      <c r="P125" s="72">
        <v>0</v>
      </c>
      <c r="Q125" s="72" t="s">
        <v>118</v>
      </c>
      <c r="R125" s="72">
        <v>0</v>
      </c>
      <c r="S125" s="47">
        <v>0</v>
      </c>
      <c r="T125" s="72">
        <v>0</v>
      </c>
      <c r="U125" s="72">
        <v>0</v>
      </c>
      <c r="V125" s="72">
        <v>0</v>
      </c>
      <c r="W125" s="72" t="s">
        <v>118</v>
      </c>
    </row>
    <row r="126" spans="1:23" x14ac:dyDescent="0.15">
      <c r="A126" s="42" t="s">
        <v>118</v>
      </c>
      <c r="H126" s="72" t="s">
        <v>118</v>
      </c>
      <c r="O126" s="72">
        <v>0</v>
      </c>
      <c r="P126" s="72">
        <v>0</v>
      </c>
      <c r="Q126" s="72" t="s">
        <v>118</v>
      </c>
      <c r="R126" s="72">
        <v>0</v>
      </c>
      <c r="S126" s="47">
        <v>0</v>
      </c>
      <c r="T126" s="72">
        <v>0</v>
      </c>
      <c r="U126" s="72">
        <v>0</v>
      </c>
      <c r="V126" s="72">
        <v>0</v>
      </c>
      <c r="W126" s="72" t="s">
        <v>118</v>
      </c>
    </row>
    <row r="127" spans="1:23" x14ac:dyDescent="0.15">
      <c r="A127" s="42" t="s">
        <v>118</v>
      </c>
      <c r="H127" s="72" t="s">
        <v>118</v>
      </c>
      <c r="O127" s="72">
        <v>0</v>
      </c>
      <c r="P127" s="72">
        <v>0</v>
      </c>
      <c r="Q127" s="72" t="s">
        <v>118</v>
      </c>
      <c r="R127" s="72">
        <v>0</v>
      </c>
      <c r="S127" s="47">
        <v>0</v>
      </c>
      <c r="T127" s="72">
        <v>0</v>
      </c>
      <c r="U127" s="72">
        <v>0</v>
      </c>
      <c r="V127" s="72">
        <v>0</v>
      </c>
      <c r="W127" s="72" t="s">
        <v>118</v>
      </c>
    </row>
    <row r="128" spans="1:23" x14ac:dyDescent="0.15">
      <c r="A128" s="42" t="s">
        <v>118</v>
      </c>
      <c r="H128" s="72" t="s">
        <v>118</v>
      </c>
      <c r="O128" s="72">
        <v>0</v>
      </c>
      <c r="P128" s="72">
        <v>0</v>
      </c>
      <c r="Q128" s="72" t="s">
        <v>118</v>
      </c>
      <c r="R128" s="72">
        <v>0</v>
      </c>
      <c r="S128" s="47">
        <v>0</v>
      </c>
      <c r="T128" s="72">
        <v>0</v>
      </c>
      <c r="U128" s="72">
        <v>0</v>
      </c>
      <c r="V128" s="72">
        <v>0</v>
      </c>
      <c r="W128" s="72" t="s">
        <v>118</v>
      </c>
    </row>
    <row r="129" spans="1:23" x14ac:dyDescent="0.15">
      <c r="A129" s="42" t="s">
        <v>118</v>
      </c>
      <c r="H129" s="72" t="s">
        <v>118</v>
      </c>
      <c r="O129" s="72">
        <v>0</v>
      </c>
      <c r="P129" s="72">
        <v>0</v>
      </c>
      <c r="Q129" s="72" t="s">
        <v>118</v>
      </c>
      <c r="R129" s="72">
        <v>0</v>
      </c>
      <c r="S129" s="47">
        <v>0</v>
      </c>
      <c r="T129" s="72">
        <v>0</v>
      </c>
      <c r="U129" s="72">
        <v>0</v>
      </c>
      <c r="V129" s="72">
        <v>0</v>
      </c>
      <c r="W129" s="72" t="s">
        <v>118</v>
      </c>
    </row>
    <row r="130" spans="1:23" x14ac:dyDescent="0.15">
      <c r="A130" s="42" t="s">
        <v>118</v>
      </c>
      <c r="H130" s="72" t="s">
        <v>118</v>
      </c>
      <c r="O130" s="72">
        <v>0</v>
      </c>
      <c r="P130" s="72">
        <v>0</v>
      </c>
      <c r="Q130" s="72" t="s">
        <v>118</v>
      </c>
      <c r="R130" s="72">
        <v>0</v>
      </c>
      <c r="S130" s="47">
        <v>0</v>
      </c>
      <c r="T130" s="72">
        <v>0</v>
      </c>
      <c r="U130" s="72">
        <v>0</v>
      </c>
      <c r="V130" s="72">
        <v>0</v>
      </c>
      <c r="W130" s="72" t="s">
        <v>118</v>
      </c>
    </row>
    <row r="131" spans="1:23" x14ac:dyDescent="0.15">
      <c r="A131" s="42" t="s">
        <v>118</v>
      </c>
      <c r="H131" s="72" t="s">
        <v>118</v>
      </c>
      <c r="O131" s="72">
        <v>0</v>
      </c>
      <c r="P131" s="72">
        <v>0</v>
      </c>
      <c r="Q131" s="72" t="s">
        <v>118</v>
      </c>
      <c r="R131" s="72">
        <v>0</v>
      </c>
      <c r="S131" s="47">
        <v>0</v>
      </c>
      <c r="T131" s="72">
        <v>0</v>
      </c>
      <c r="U131" s="72">
        <v>0</v>
      </c>
      <c r="V131" s="72">
        <v>0</v>
      </c>
      <c r="W131" s="72" t="s">
        <v>118</v>
      </c>
    </row>
    <row r="132" spans="1:23" x14ac:dyDescent="0.15">
      <c r="A132" s="42" t="s">
        <v>118</v>
      </c>
      <c r="H132" s="72" t="s">
        <v>118</v>
      </c>
      <c r="O132" s="72">
        <v>0</v>
      </c>
      <c r="P132" s="72">
        <v>0</v>
      </c>
      <c r="Q132" s="72" t="s">
        <v>118</v>
      </c>
      <c r="R132" s="72">
        <v>0</v>
      </c>
      <c r="S132" s="47">
        <v>0</v>
      </c>
      <c r="T132" s="72">
        <v>0</v>
      </c>
      <c r="U132" s="72">
        <v>0</v>
      </c>
      <c r="V132" s="72">
        <v>0</v>
      </c>
      <c r="W132" s="72" t="s">
        <v>118</v>
      </c>
    </row>
    <row r="133" spans="1:23" x14ac:dyDescent="0.15">
      <c r="A133" s="42" t="s">
        <v>118</v>
      </c>
      <c r="H133" s="72" t="s">
        <v>118</v>
      </c>
      <c r="O133" s="72">
        <v>0</v>
      </c>
      <c r="P133" s="72">
        <v>0</v>
      </c>
      <c r="Q133" s="72" t="s">
        <v>118</v>
      </c>
      <c r="R133" s="72">
        <v>0</v>
      </c>
      <c r="S133" s="47">
        <v>0</v>
      </c>
      <c r="T133" s="72">
        <v>0</v>
      </c>
      <c r="U133" s="72">
        <v>0</v>
      </c>
      <c r="V133" s="72">
        <v>0</v>
      </c>
      <c r="W133" s="72" t="s">
        <v>118</v>
      </c>
    </row>
    <row r="134" spans="1:23" x14ac:dyDescent="0.15">
      <c r="A134" s="42" t="s">
        <v>118</v>
      </c>
      <c r="H134" s="72" t="s">
        <v>118</v>
      </c>
      <c r="O134" s="72">
        <v>0</v>
      </c>
      <c r="P134" s="72">
        <v>0</v>
      </c>
      <c r="Q134" s="72" t="s">
        <v>118</v>
      </c>
      <c r="R134" s="72">
        <v>0</v>
      </c>
      <c r="S134" s="47">
        <v>0</v>
      </c>
      <c r="T134" s="72">
        <v>0</v>
      </c>
      <c r="U134" s="72">
        <v>0</v>
      </c>
      <c r="V134" s="72">
        <v>0</v>
      </c>
      <c r="W134" s="72" t="s">
        <v>118</v>
      </c>
    </row>
    <row r="135" spans="1:23" x14ac:dyDescent="0.15">
      <c r="A135" s="42" t="s">
        <v>118</v>
      </c>
      <c r="H135" s="72" t="s">
        <v>118</v>
      </c>
      <c r="O135" s="72">
        <v>0</v>
      </c>
      <c r="P135" s="72">
        <v>0</v>
      </c>
      <c r="Q135" s="72" t="s">
        <v>118</v>
      </c>
      <c r="R135" s="72">
        <v>0</v>
      </c>
      <c r="S135" s="47">
        <v>0</v>
      </c>
      <c r="T135" s="72">
        <v>0</v>
      </c>
      <c r="U135" s="72">
        <v>0</v>
      </c>
      <c r="V135" s="72">
        <v>0</v>
      </c>
      <c r="W135" s="72" t="s">
        <v>118</v>
      </c>
    </row>
    <row r="136" spans="1:23" x14ac:dyDescent="0.15">
      <c r="A136" s="42" t="s">
        <v>118</v>
      </c>
      <c r="H136" s="72" t="s">
        <v>118</v>
      </c>
      <c r="O136" s="72">
        <v>0</v>
      </c>
      <c r="P136" s="72">
        <v>0</v>
      </c>
      <c r="Q136" s="72" t="s">
        <v>118</v>
      </c>
      <c r="R136" s="72">
        <v>0</v>
      </c>
      <c r="S136" s="47">
        <v>0</v>
      </c>
      <c r="T136" s="72">
        <v>0</v>
      </c>
      <c r="U136" s="72">
        <v>0</v>
      </c>
      <c r="V136" s="72">
        <v>0</v>
      </c>
      <c r="W136" s="72" t="s">
        <v>118</v>
      </c>
    </row>
    <row r="137" spans="1:23" x14ac:dyDescent="0.15">
      <c r="A137" s="42" t="s">
        <v>118</v>
      </c>
      <c r="H137" s="72" t="s">
        <v>118</v>
      </c>
      <c r="O137" s="72">
        <v>0</v>
      </c>
      <c r="P137" s="72">
        <v>0</v>
      </c>
      <c r="Q137" s="72" t="s">
        <v>118</v>
      </c>
      <c r="R137" s="72">
        <v>0</v>
      </c>
      <c r="S137" s="47">
        <v>0</v>
      </c>
      <c r="T137" s="72">
        <v>0</v>
      </c>
      <c r="U137" s="72">
        <v>0</v>
      </c>
      <c r="V137" s="72">
        <v>0</v>
      </c>
      <c r="W137" s="72" t="s">
        <v>118</v>
      </c>
    </row>
    <row r="138" spans="1:23" x14ac:dyDescent="0.15">
      <c r="A138" s="42" t="s">
        <v>118</v>
      </c>
      <c r="H138" s="72" t="s">
        <v>118</v>
      </c>
      <c r="O138" s="72">
        <v>0</v>
      </c>
      <c r="P138" s="72">
        <v>0</v>
      </c>
      <c r="Q138" s="72" t="s">
        <v>118</v>
      </c>
      <c r="R138" s="72">
        <v>0</v>
      </c>
      <c r="S138" s="47">
        <v>0</v>
      </c>
      <c r="T138" s="72">
        <v>0</v>
      </c>
      <c r="U138" s="72">
        <v>0</v>
      </c>
      <c r="V138" s="72">
        <v>0</v>
      </c>
      <c r="W138" s="72" t="s">
        <v>118</v>
      </c>
    </row>
    <row r="139" spans="1:23" x14ac:dyDescent="0.15">
      <c r="A139" s="42" t="s">
        <v>118</v>
      </c>
      <c r="H139" s="72" t="s">
        <v>118</v>
      </c>
      <c r="O139" s="72">
        <v>0</v>
      </c>
      <c r="P139" s="72">
        <v>0</v>
      </c>
      <c r="Q139" s="72" t="s">
        <v>118</v>
      </c>
      <c r="R139" s="72">
        <v>0</v>
      </c>
      <c r="S139" s="47">
        <v>0</v>
      </c>
      <c r="T139" s="72">
        <v>0</v>
      </c>
      <c r="U139" s="72">
        <v>0</v>
      </c>
      <c r="V139" s="72">
        <v>0</v>
      </c>
      <c r="W139" s="72" t="s">
        <v>118</v>
      </c>
    </row>
    <row r="140" spans="1:23" x14ac:dyDescent="0.15">
      <c r="A140" s="42" t="s">
        <v>118</v>
      </c>
      <c r="H140" s="72" t="s">
        <v>118</v>
      </c>
      <c r="O140" s="72">
        <v>0</v>
      </c>
      <c r="P140" s="72">
        <v>0</v>
      </c>
      <c r="Q140" s="72" t="s">
        <v>118</v>
      </c>
      <c r="R140" s="72">
        <v>0</v>
      </c>
      <c r="S140" s="47">
        <v>0</v>
      </c>
      <c r="T140" s="72">
        <v>0</v>
      </c>
      <c r="U140" s="72">
        <v>0</v>
      </c>
      <c r="V140" s="72">
        <v>0</v>
      </c>
      <c r="W140" s="72" t="s">
        <v>118</v>
      </c>
    </row>
    <row r="141" spans="1:23" x14ac:dyDescent="0.15">
      <c r="A141" s="42" t="s">
        <v>118</v>
      </c>
      <c r="H141" s="72" t="s">
        <v>118</v>
      </c>
      <c r="O141" s="72">
        <v>0</v>
      </c>
      <c r="P141" s="72">
        <v>0</v>
      </c>
      <c r="Q141" s="72" t="s">
        <v>118</v>
      </c>
      <c r="R141" s="72">
        <v>0</v>
      </c>
      <c r="S141" s="47">
        <v>0</v>
      </c>
      <c r="T141" s="72">
        <v>0</v>
      </c>
      <c r="U141" s="72">
        <v>0</v>
      </c>
      <c r="V141" s="72">
        <v>0</v>
      </c>
      <c r="W141" s="72" t="s">
        <v>118</v>
      </c>
    </row>
    <row r="142" spans="1:23" x14ac:dyDescent="0.15">
      <c r="A142" s="42" t="s">
        <v>118</v>
      </c>
      <c r="H142" s="72" t="s">
        <v>118</v>
      </c>
      <c r="O142" s="72">
        <v>0</v>
      </c>
      <c r="P142" s="72">
        <v>0</v>
      </c>
      <c r="Q142" s="72" t="s">
        <v>118</v>
      </c>
      <c r="R142" s="72">
        <v>0</v>
      </c>
      <c r="S142" s="47">
        <v>0</v>
      </c>
      <c r="T142" s="72">
        <v>0</v>
      </c>
      <c r="U142" s="72">
        <v>0</v>
      </c>
      <c r="V142" s="72">
        <v>0</v>
      </c>
      <c r="W142" s="72" t="s">
        <v>118</v>
      </c>
    </row>
    <row r="143" spans="1:23" x14ac:dyDescent="0.15">
      <c r="A143" s="42" t="s">
        <v>118</v>
      </c>
      <c r="H143" s="72" t="s">
        <v>118</v>
      </c>
      <c r="O143" s="72">
        <v>0</v>
      </c>
      <c r="P143" s="72">
        <v>0</v>
      </c>
      <c r="Q143" s="72" t="s">
        <v>118</v>
      </c>
      <c r="R143" s="72">
        <v>0</v>
      </c>
      <c r="S143" s="47">
        <v>0</v>
      </c>
      <c r="T143" s="72">
        <v>0</v>
      </c>
      <c r="U143" s="72">
        <v>0</v>
      </c>
      <c r="V143" s="72">
        <v>0</v>
      </c>
      <c r="W143" s="72" t="s">
        <v>118</v>
      </c>
    </row>
    <row r="144" spans="1:23" x14ac:dyDescent="0.15">
      <c r="A144" s="42" t="s">
        <v>118</v>
      </c>
      <c r="H144" s="72" t="s">
        <v>118</v>
      </c>
      <c r="O144" s="72">
        <v>0</v>
      </c>
      <c r="P144" s="72">
        <v>0</v>
      </c>
      <c r="Q144" s="72" t="s">
        <v>118</v>
      </c>
      <c r="R144" s="72">
        <v>0</v>
      </c>
      <c r="S144" s="47">
        <v>0</v>
      </c>
      <c r="T144" s="72">
        <v>0</v>
      </c>
      <c r="U144" s="72">
        <v>0</v>
      </c>
      <c r="V144" s="72">
        <v>0</v>
      </c>
      <c r="W144" s="72" t="s">
        <v>118</v>
      </c>
    </row>
    <row r="145" spans="1:23" x14ac:dyDescent="0.15">
      <c r="A145" s="42" t="s">
        <v>118</v>
      </c>
      <c r="H145" s="72" t="s">
        <v>118</v>
      </c>
      <c r="O145" s="72">
        <v>0</v>
      </c>
      <c r="P145" s="72">
        <v>0</v>
      </c>
      <c r="Q145" s="72" t="s">
        <v>118</v>
      </c>
      <c r="R145" s="72">
        <v>0</v>
      </c>
      <c r="S145" s="47">
        <v>0</v>
      </c>
      <c r="T145" s="72">
        <v>0</v>
      </c>
      <c r="U145" s="72">
        <v>0</v>
      </c>
      <c r="V145" s="72">
        <v>0</v>
      </c>
      <c r="W145" s="72" t="s">
        <v>118</v>
      </c>
    </row>
    <row r="146" spans="1:23" x14ac:dyDescent="0.15">
      <c r="A146" s="42" t="s">
        <v>118</v>
      </c>
      <c r="H146" s="72" t="s">
        <v>118</v>
      </c>
      <c r="O146" s="72">
        <v>0</v>
      </c>
      <c r="P146" s="72">
        <v>0</v>
      </c>
      <c r="Q146" s="72" t="s">
        <v>118</v>
      </c>
      <c r="R146" s="72">
        <v>0</v>
      </c>
      <c r="S146" s="47">
        <v>0</v>
      </c>
      <c r="T146" s="72">
        <v>0</v>
      </c>
      <c r="U146" s="72">
        <v>0</v>
      </c>
      <c r="V146" s="72">
        <v>0</v>
      </c>
      <c r="W146" s="72" t="s">
        <v>118</v>
      </c>
    </row>
    <row r="147" spans="1:23" x14ac:dyDescent="0.15">
      <c r="A147" s="42" t="s">
        <v>118</v>
      </c>
      <c r="H147" s="72" t="s">
        <v>118</v>
      </c>
      <c r="O147" s="72">
        <v>0</v>
      </c>
      <c r="P147" s="72">
        <v>0</v>
      </c>
      <c r="Q147" s="72" t="s">
        <v>118</v>
      </c>
      <c r="R147" s="72">
        <v>0</v>
      </c>
      <c r="S147" s="47">
        <v>0</v>
      </c>
      <c r="T147" s="72">
        <v>0</v>
      </c>
      <c r="U147" s="72">
        <v>0</v>
      </c>
      <c r="V147" s="72">
        <v>0</v>
      </c>
      <c r="W147" s="72" t="s">
        <v>118</v>
      </c>
    </row>
    <row r="148" spans="1:23" x14ac:dyDescent="0.15">
      <c r="A148" s="42" t="s">
        <v>118</v>
      </c>
      <c r="H148" s="72" t="s">
        <v>118</v>
      </c>
      <c r="O148" s="72">
        <v>0</v>
      </c>
      <c r="P148" s="72">
        <v>0</v>
      </c>
      <c r="Q148" s="72" t="s">
        <v>118</v>
      </c>
      <c r="R148" s="72">
        <v>0</v>
      </c>
      <c r="S148" s="47">
        <v>0</v>
      </c>
      <c r="T148" s="72">
        <v>0</v>
      </c>
      <c r="U148" s="72">
        <v>0</v>
      </c>
      <c r="V148" s="72">
        <v>0</v>
      </c>
      <c r="W148" s="72" t="s">
        <v>118</v>
      </c>
    </row>
    <row r="149" spans="1:23" x14ac:dyDescent="0.15">
      <c r="A149" s="42" t="s">
        <v>118</v>
      </c>
      <c r="H149" s="72" t="s">
        <v>118</v>
      </c>
      <c r="O149" s="72">
        <v>0</v>
      </c>
      <c r="P149" s="72">
        <v>0</v>
      </c>
      <c r="Q149" s="72" t="s">
        <v>118</v>
      </c>
      <c r="R149" s="72">
        <v>0</v>
      </c>
      <c r="S149" s="47">
        <v>0</v>
      </c>
      <c r="T149" s="72">
        <v>0</v>
      </c>
      <c r="U149" s="72">
        <v>0</v>
      </c>
      <c r="V149" s="72">
        <v>0</v>
      </c>
      <c r="W149" s="72" t="s">
        <v>118</v>
      </c>
    </row>
    <row r="150" spans="1:23" x14ac:dyDescent="0.15">
      <c r="A150" s="42" t="s">
        <v>118</v>
      </c>
      <c r="H150" s="72" t="s">
        <v>118</v>
      </c>
      <c r="O150" s="72">
        <v>0</v>
      </c>
      <c r="P150" s="72">
        <v>0</v>
      </c>
      <c r="Q150" s="72" t="s">
        <v>118</v>
      </c>
      <c r="R150" s="72">
        <v>0</v>
      </c>
      <c r="S150" s="47">
        <v>0</v>
      </c>
      <c r="T150" s="72">
        <v>0</v>
      </c>
      <c r="U150" s="72">
        <v>0</v>
      </c>
      <c r="V150" s="72">
        <v>0</v>
      </c>
      <c r="W150" s="72" t="s">
        <v>118</v>
      </c>
    </row>
    <row r="151" spans="1:23" x14ac:dyDescent="0.15">
      <c r="A151" s="42" t="s">
        <v>118</v>
      </c>
      <c r="H151" s="72" t="s">
        <v>118</v>
      </c>
      <c r="O151" s="72">
        <v>0</v>
      </c>
      <c r="P151" s="72">
        <v>0</v>
      </c>
      <c r="Q151" s="72" t="s">
        <v>118</v>
      </c>
      <c r="R151" s="72">
        <v>0</v>
      </c>
      <c r="S151" s="47">
        <v>0</v>
      </c>
      <c r="T151" s="72">
        <v>0</v>
      </c>
      <c r="U151" s="72">
        <v>0</v>
      </c>
      <c r="V151" s="72">
        <v>0</v>
      </c>
      <c r="W151" s="72" t="s">
        <v>118</v>
      </c>
    </row>
    <row r="152" spans="1:23" x14ac:dyDescent="0.15">
      <c r="A152" s="42" t="s">
        <v>118</v>
      </c>
      <c r="H152" s="72" t="s">
        <v>118</v>
      </c>
      <c r="O152" s="72">
        <v>0</v>
      </c>
      <c r="P152" s="72">
        <v>0</v>
      </c>
      <c r="Q152" s="72" t="s">
        <v>118</v>
      </c>
      <c r="R152" s="72">
        <v>0</v>
      </c>
      <c r="S152" s="47">
        <v>0</v>
      </c>
      <c r="T152" s="72">
        <v>0</v>
      </c>
      <c r="U152" s="72">
        <v>0</v>
      </c>
      <c r="V152" s="72">
        <v>0</v>
      </c>
      <c r="W152" s="72" t="s">
        <v>118</v>
      </c>
    </row>
    <row r="153" spans="1:23" x14ac:dyDescent="0.15">
      <c r="A153" s="42" t="s">
        <v>118</v>
      </c>
      <c r="H153" s="72" t="s">
        <v>118</v>
      </c>
      <c r="O153" s="72">
        <v>0</v>
      </c>
      <c r="P153" s="72">
        <v>0</v>
      </c>
      <c r="Q153" s="72" t="s">
        <v>118</v>
      </c>
      <c r="R153" s="72">
        <v>0</v>
      </c>
      <c r="S153" s="47">
        <v>0</v>
      </c>
      <c r="T153" s="72">
        <v>0</v>
      </c>
      <c r="U153" s="72">
        <v>0</v>
      </c>
      <c r="V153" s="72">
        <v>0</v>
      </c>
      <c r="W153" s="72" t="s">
        <v>118</v>
      </c>
    </row>
    <row r="154" spans="1:23" x14ac:dyDescent="0.15">
      <c r="A154" s="42" t="s">
        <v>118</v>
      </c>
      <c r="H154" s="72" t="s">
        <v>118</v>
      </c>
      <c r="O154" s="72">
        <v>0</v>
      </c>
      <c r="P154" s="72">
        <v>0</v>
      </c>
      <c r="Q154" s="72" t="s">
        <v>118</v>
      </c>
      <c r="R154" s="72">
        <v>0</v>
      </c>
      <c r="S154" s="47">
        <v>0</v>
      </c>
      <c r="T154" s="72">
        <v>0</v>
      </c>
      <c r="U154" s="72">
        <v>0</v>
      </c>
      <c r="V154" s="72">
        <v>0</v>
      </c>
      <c r="W154" s="72" t="s">
        <v>118</v>
      </c>
    </row>
    <row r="155" spans="1:23" x14ac:dyDescent="0.15">
      <c r="A155" s="42" t="s">
        <v>118</v>
      </c>
      <c r="H155" s="72" t="s">
        <v>118</v>
      </c>
      <c r="O155" s="72">
        <v>0</v>
      </c>
      <c r="P155" s="72">
        <v>0</v>
      </c>
      <c r="Q155" s="72" t="s">
        <v>118</v>
      </c>
      <c r="R155" s="72">
        <v>0</v>
      </c>
      <c r="S155" s="47">
        <v>0</v>
      </c>
      <c r="T155" s="72">
        <v>0</v>
      </c>
      <c r="U155" s="72">
        <v>0</v>
      </c>
      <c r="V155" s="72">
        <v>0</v>
      </c>
      <c r="W155" s="72" t="s">
        <v>118</v>
      </c>
    </row>
    <row r="156" spans="1:23" x14ac:dyDescent="0.15">
      <c r="A156" s="42" t="s">
        <v>118</v>
      </c>
      <c r="H156" s="72" t="s">
        <v>118</v>
      </c>
      <c r="O156" s="72">
        <v>0</v>
      </c>
      <c r="P156" s="72">
        <v>0</v>
      </c>
      <c r="Q156" s="72" t="s">
        <v>118</v>
      </c>
      <c r="R156" s="72">
        <v>0</v>
      </c>
      <c r="S156" s="47">
        <v>0</v>
      </c>
      <c r="T156" s="72">
        <v>0</v>
      </c>
      <c r="U156" s="72">
        <v>0</v>
      </c>
      <c r="V156" s="72">
        <v>0</v>
      </c>
      <c r="W156" s="72" t="s">
        <v>118</v>
      </c>
    </row>
    <row r="157" spans="1:23" x14ac:dyDescent="0.15">
      <c r="A157" s="42" t="s">
        <v>118</v>
      </c>
      <c r="H157" s="72" t="s">
        <v>118</v>
      </c>
      <c r="O157" s="72">
        <v>0</v>
      </c>
      <c r="P157" s="72">
        <v>0</v>
      </c>
      <c r="Q157" s="72" t="s">
        <v>118</v>
      </c>
      <c r="R157" s="72">
        <v>0</v>
      </c>
      <c r="S157" s="47">
        <v>0</v>
      </c>
      <c r="T157" s="72">
        <v>0</v>
      </c>
      <c r="U157" s="72">
        <v>0</v>
      </c>
      <c r="V157" s="72">
        <v>0</v>
      </c>
      <c r="W157" s="72" t="s">
        <v>118</v>
      </c>
    </row>
    <row r="158" spans="1:23" x14ac:dyDescent="0.15">
      <c r="A158" s="42" t="s">
        <v>118</v>
      </c>
      <c r="H158" s="72" t="s">
        <v>118</v>
      </c>
      <c r="O158" s="72">
        <v>0</v>
      </c>
      <c r="P158" s="72">
        <v>0</v>
      </c>
      <c r="Q158" s="72" t="s">
        <v>118</v>
      </c>
      <c r="R158" s="72">
        <v>0</v>
      </c>
      <c r="S158" s="47">
        <v>0</v>
      </c>
      <c r="T158" s="72">
        <v>0</v>
      </c>
      <c r="U158" s="72">
        <v>0</v>
      </c>
      <c r="V158" s="72">
        <v>0</v>
      </c>
      <c r="W158" s="72" t="s">
        <v>118</v>
      </c>
    </row>
    <row r="159" spans="1:23" x14ac:dyDescent="0.15">
      <c r="A159" s="42" t="s">
        <v>118</v>
      </c>
      <c r="H159" s="72" t="s">
        <v>118</v>
      </c>
      <c r="O159" s="72">
        <v>0</v>
      </c>
      <c r="P159" s="72">
        <v>0</v>
      </c>
      <c r="Q159" s="72" t="s">
        <v>118</v>
      </c>
      <c r="R159" s="72">
        <v>0</v>
      </c>
      <c r="S159" s="47">
        <v>0</v>
      </c>
      <c r="T159" s="72">
        <v>0</v>
      </c>
      <c r="U159" s="72">
        <v>0</v>
      </c>
      <c r="V159" s="72">
        <v>0</v>
      </c>
      <c r="W159" s="72" t="s">
        <v>118</v>
      </c>
    </row>
    <row r="160" spans="1:23" x14ac:dyDescent="0.15">
      <c r="A160" s="42" t="s">
        <v>118</v>
      </c>
      <c r="H160" s="72" t="s">
        <v>118</v>
      </c>
      <c r="O160" s="72">
        <v>0</v>
      </c>
      <c r="P160" s="72">
        <v>0</v>
      </c>
      <c r="Q160" s="72" t="s">
        <v>118</v>
      </c>
      <c r="R160" s="72">
        <v>0</v>
      </c>
      <c r="S160" s="47">
        <v>0</v>
      </c>
      <c r="T160" s="72">
        <v>0</v>
      </c>
      <c r="U160" s="72">
        <v>0</v>
      </c>
      <c r="V160" s="72">
        <v>0</v>
      </c>
      <c r="W160" s="72" t="s">
        <v>118</v>
      </c>
    </row>
    <row r="161" spans="1:23" x14ac:dyDescent="0.15">
      <c r="A161" s="42" t="s">
        <v>118</v>
      </c>
      <c r="H161" s="72" t="s">
        <v>118</v>
      </c>
      <c r="O161" s="72">
        <v>0</v>
      </c>
      <c r="P161" s="72">
        <v>0</v>
      </c>
      <c r="Q161" s="72" t="s">
        <v>118</v>
      </c>
      <c r="R161" s="72">
        <v>0</v>
      </c>
      <c r="S161" s="47">
        <v>0</v>
      </c>
      <c r="T161" s="72">
        <v>0</v>
      </c>
      <c r="U161" s="72">
        <v>0</v>
      </c>
      <c r="V161" s="72">
        <v>0</v>
      </c>
      <c r="W161" s="72" t="s">
        <v>118</v>
      </c>
    </row>
    <row r="162" spans="1:23" x14ac:dyDescent="0.15">
      <c r="A162" s="42" t="s">
        <v>118</v>
      </c>
      <c r="H162" s="72" t="s">
        <v>118</v>
      </c>
      <c r="O162" s="72">
        <v>0</v>
      </c>
      <c r="P162" s="72">
        <v>0</v>
      </c>
      <c r="Q162" s="72" t="s">
        <v>118</v>
      </c>
      <c r="R162" s="72">
        <v>0</v>
      </c>
      <c r="S162" s="47">
        <v>0</v>
      </c>
      <c r="T162" s="72">
        <v>0</v>
      </c>
      <c r="U162" s="72">
        <v>0</v>
      </c>
      <c r="V162" s="72">
        <v>0</v>
      </c>
      <c r="W162" s="72" t="s">
        <v>118</v>
      </c>
    </row>
    <row r="163" spans="1:23" x14ac:dyDescent="0.15">
      <c r="A163" s="42" t="s">
        <v>118</v>
      </c>
      <c r="H163" s="72" t="s">
        <v>118</v>
      </c>
      <c r="O163" s="72">
        <v>0</v>
      </c>
      <c r="P163" s="72">
        <v>0</v>
      </c>
      <c r="Q163" s="72" t="s">
        <v>118</v>
      </c>
      <c r="R163" s="72">
        <v>0</v>
      </c>
      <c r="S163" s="47">
        <v>0</v>
      </c>
      <c r="T163" s="72">
        <v>0</v>
      </c>
      <c r="U163" s="72">
        <v>0</v>
      </c>
      <c r="V163" s="72">
        <v>0</v>
      </c>
      <c r="W163" s="72" t="s">
        <v>118</v>
      </c>
    </row>
    <row r="164" spans="1:23" x14ac:dyDescent="0.15">
      <c r="A164" s="42" t="s">
        <v>118</v>
      </c>
      <c r="H164" s="72" t="s">
        <v>118</v>
      </c>
      <c r="O164" s="72">
        <v>0</v>
      </c>
      <c r="P164" s="72">
        <v>0</v>
      </c>
      <c r="Q164" s="72" t="s">
        <v>118</v>
      </c>
      <c r="R164" s="72">
        <v>0</v>
      </c>
      <c r="S164" s="47">
        <v>0</v>
      </c>
      <c r="T164" s="72">
        <v>0</v>
      </c>
      <c r="U164" s="72">
        <v>0</v>
      </c>
      <c r="V164" s="72">
        <v>0</v>
      </c>
      <c r="W164" s="72" t="s">
        <v>118</v>
      </c>
    </row>
    <row r="165" spans="1:23" x14ac:dyDescent="0.15">
      <c r="A165" s="42" t="s">
        <v>118</v>
      </c>
      <c r="H165" s="72" t="s">
        <v>118</v>
      </c>
      <c r="O165" s="72">
        <v>0</v>
      </c>
      <c r="P165" s="72">
        <v>0</v>
      </c>
      <c r="Q165" s="72" t="s">
        <v>118</v>
      </c>
      <c r="R165" s="72">
        <v>0</v>
      </c>
      <c r="S165" s="47">
        <v>0</v>
      </c>
      <c r="T165" s="72">
        <v>0</v>
      </c>
      <c r="U165" s="72">
        <v>0</v>
      </c>
      <c r="V165" s="72">
        <v>0</v>
      </c>
      <c r="W165" s="72" t="s">
        <v>118</v>
      </c>
    </row>
    <row r="166" spans="1:23" x14ac:dyDescent="0.15">
      <c r="A166" s="42" t="s">
        <v>118</v>
      </c>
      <c r="H166" s="72" t="s">
        <v>118</v>
      </c>
      <c r="O166" s="72">
        <v>0</v>
      </c>
      <c r="P166" s="72">
        <v>0</v>
      </c>
      <c r="Q166" s="72" t="s">
        <v>118</v>
      </c>
      <c r="R166" s="72">
        <v>0</v>
      </c>
      <c r="S166" s="47">
        <v>0</v>
      </c>
      <c r="T166" s="72">
        <v>0</v>
      </c>
      <c r="U166" s="72">
        <v>0</v>
      </c>
      <c r="V166" s="72">
        <v>0</v>
      </c>
      <c r="W166" s="72" t="s">
        <v>118</v>
      </c>
    </row>
    <row r="167" spans="1:23" x14ac:dyDescent="0.15">
      <c r="A167" s="42" t="s">
        <v>118</v>
      </c>
      <c r="H167" s="72" t="s">
        <v>118</v>
      </c>
      <c r="O167" s="72">
        <v>0</v>
      </c>
      <c r="P167" s="72">
        <v>0</v>
      </c>
      <c r="Q167" s="72" t="s">
        <v>118</v>
      </c>
      <c r="R167" s="72">
        <v>0</v>
      </c>
      <c r="S167" s="47">
        <v>0</v>
      </c>
      <c r="T167" s="72">
        <v>0</v>
      </c>
      <c r="U167" s="72">
        <v>0</v>
      </c>
      <c r="V167" s="72">
        <v>0</v>
      </c>
      <c r="W167" s="72" t="s">
        <v>118</v>
      </c>
    </row>
    <row r="168" spans="1:23" x14ac:dyDescent="0.15">
      <c r="A168" s="42" t="s">
        <v>118</v>
      </c>
      <c r="H168" s="72" t="s">
        <v>118</v>
      </c>
      <c r="O168" s="72">
        <v>0</v>
      </c>
      <c r="P168" s="72">
        <v>0</v>
      </c>
      <c r="Q168" s="72" t="s">
        <v>118</v>
      </c>
      <c r="R168" s="72">
        <v>0</v>
      </c>
      <c r="S168" s="47">
        <v>0</v>
      </c>
      <c r="T168" s="72">
        <v>0</v>
      </c>
      <c r="U168" s="72">
        <v>0</v>
      </c>
      <c r="V168" s="72">
        <v>0</v>
      </c>
      <c r="W168" s="72" t="s">
        <v>118</v>
      </c>
    </row>
    <row r="169" spans="1:23" x14ac:dyDescent="0.15">
      <c r="A169" s="42" t="s">
        <v>118</v>
      </c>
      <c r="H169" s="72" t="s">
        <v>118</v>
      </c>
      <c r="O169" s="72">
        <v>0</v>
      </c>
      <c r="P169" s="72">
        <v>0</v>
      </c>
      <c r="Q169" s="72" t="s">
        <v>118</v>
      </c>
      <c r="R169" s="72">
        <v>0</v>
      </c>
      <c r="S169" s="47">
        <v>0</v>
      </c>
      <c r="T169" s="72">
        <v>0</v>
      </c>
      <c r="U169" s="72">
        <v>0</v>
      </c>
      <c r="V169" s="72">
        <v>0</v>
      </c>
      <c r="W169" s="72" t="s">
        <v>118</v>
      </c>
    </row>
    <row r="170" spans="1:23" x14ac:dyDescent="0.15">
      <c r="A170" s="42" t="s">
        <v>118</v>
      </c>
      <c r="H170" s="72" t="s">
        <v>118</v>
      </c>
      <c r="O170" s="72">
        <v>0</v>
      </c>
      <c r="P170" s="72">
        <v>0</v>
      </c>
      <c r="Q170" s="72" t="s">
        <v>118</v>
      </c>
      <c r="R170" s="72">
        <v>0</v>
      </c>
      <c r="S170" s="47">
        <v>0</v>
      </c>
      <c r="T170" s="72">
        <v>0</v>
      </c>
      <c r="U170" s="72">
        <v>0</v>
      </c>
      <c r="V170" s="72">
        <v>0</v>
      </c>
      <c r="W170" s="72" t="s">
        <v>118</v>
      </c>
    </row>
    <row r="171" spans="1:23" x14ac:dyDescent="0.15">
      <c r="A171" s="42" t="s">
        <v>118</v>
      </c>
      <c r="H171" s="72" t="s">
        <v>118</v>
      </c>
      <c r="O171" s="72">
        <v>0</v>
      </c>
      <c r="P171" s="72">
        <v>0</v>
      </c>
      <c r="Q171" s="72" t="s">
        <v>118</v>
      </c>
      <c r="R171" s="72">
        <v>0</v>
      </c>
      <c r="S171" s="47">
        <v>0</v>
      </c>
      <c r="T171" s="72">
        <v>0</v>
      </c>
      <c r="U171" s="72">
        <v>0</v>
      </c>
      <c r="V171" s="72">
        <v>0</v>
      </c>
      <c r="W171" s="72" t="s">
        <v>118</v>
      </c>
    </row>
    <row r="172" spans="1:23" x14ac:dyDescent="0.15">
      <c r="A172" s="42" t="s">
        <v>118</v>
      </c>
      <c r="H172" s="72" t="s">
        <v>118</v>
      </c>
      <c r="O172" s="72">
        <v>0</v>
      </c>
      <c r="P172" s="72">
        <v>0</v>
      </c>
      <c r="Q172" s="72" t="s">
        <v>118</v>
      </c>
      <c r="R172" s="72">
        <v>0</v>
      </c>
      <c r="S172" s="47">
        <v>0</v>
      </c>
      <c r="T172" s="72">
        <v>0</v>
      </c>
      <c r="U172" s="72">
        <v>0</v>
      </c>
      <c r="V172" s="72">
        <v>0</v>
      </c>
      <c r="W172" s="72" t="s">
        <v>118</v>
      </c>
    </row>
    <row r="173" spans="1:23" x14ac:dyDescent="0.15">
      <c r="A173" s="42" t="s">
        <v>118</v>
      </c>
      <c r="H173" s="72" t="s">
        <v>118</v>
      </c>
      <c r="O173" s="72">
        <v>0</v>
      </c>
      <c r="P173" s="72">
        <v>0</v>
      </c>
      <c r="Q173" s="72" t="s">
        <v>118</v>
      </c>
      <c r="R173" s="72">
        <v>0</v>
      </c>
      <c r="S173" s="47">
        <v>0</v>
      </c>
      <c r="T173" s="72">
        <v>0</v>
      </c>
      <c r="U173" s="72">
        <v>0</v>
      </c>
      <c r="V173" s="72">
        <v>0</v>
      </c>
      <c r="W173" s="72" t="s">
        <v>118</v>
      </c>
    </row>
    <row r="174" spans="1:23" x14ac:dyDescent="0.15">
      <c r="A174" s="42" t="s">
        <v>118</v>
      </c>
      <c r="H174" s="72" t="s">
        <v>118</v>
      </c>
      <c r="O174" s="72">
        <v>0</v>
      </c>
      <c r="P174" s="72">
        <v>0</v>
      </c>
      <c r="Q174" s="72" t="s">
        <v>118</v>
      </c>
      <c r="R174" s="72">
        <v>0</v>
      </c>
      <c r="S174" s="47">
        <v>0</v>
      </c>
      <c r="T174" s="72">
        <v>0</v>
      </c>
      <c r="U174" s="72">
        <v>0</v>
      </c>
      <c r="V174" s="72">
        <v>0</v>
      </c>
      <c r="W174" s="72" t="s">
        <v>118</v>
      </c>
    </row>
    <row r="175" spans="1:23" x14ac:dyDescent="0.15">
      <c r="A175" s="42" t="s">
        <v>118</v>
      </c>
      <c r="H175" s="72" t="s">
        <v>118</v>
      </c>
      <c r="O175" s="72">
        <v>0</v>
      </c>
      <c r="P175" s="72">
        <v>0</v>
      </c>
      <c r="Q175" s="72" t="s">
        <v>118</v>
      </c>
      <c r="R175" s="72">
        <v>0</v>
      </c>
      <c r="S175" s="47">
        <v>0</v>
      </c>
      <c r="T175" s="72">
        <v>0</v>
      </c>
      <c r="U175" s="72">
        <v>0</v>
      </c>
      <c r="V175" s="72">
        <v>0</v>
      </c>
      <c r="W175" s="72" t="s">
        <v>118</v>
      </c>
    </row>
    <row r="176" spans="1:23" x14ac:dyDescent="0.15">
      <c r="A176" s="42" t="s">
        <v>118</v>
      </c>
      <c r="H176" s="72" t="s">
        <v>118</v>
      </c>
      <c r="O176" s="72">
        <v>0</v>
      </c>
      <c r="P176" s="72">
        <v>0</v>
      </c>
      <c r="Q176" s="72" t="s">
        <v>118</v>
      </c>
      <c r="R176" s="72">
        <v>0</v>
      </c>
      <c r="S176" s="47">
        <v>0</v>
      </c>
      <c r="T176" s="72">
        <v>0</v>
      </c>
      <c r="U176" s="72">
        <v>0</v>
      </c>
      <c r="V176" s="72">
        <v>0</v>
      </c>
      <c r="W176" s="72" t="s">
        <v>118</v>
      </c>
    </row>
    <row r="177" spans="1:23" x14ac:dyDescent="0.15">
      <c r="A177" s="42" t="s">
        <v>118</v>
      </c>
      <c r="H177" s="72" t="s">
        <v>118</v>
      </c>
      <c r="O177" s="72">
        <v>0</v>
      </c>
      <c r="P177" s="72">
        <v>0</v>
      </c>
      <c r="Q177" s="72" t="s">
        <v>118</v>
      </c>
      <c r="R177" s="72">
        <v>0</v>
      </c>
      <c r="S177" s="47">
        <v>0</v>
      </c>
      <c r="T177" s="72">
        <v>0</v>
      </c>
      <c r="U177" s="72">
        <v>0</v>
      </c>
      <c r="V177" s="72">
        <v>0</v>
      </c>
      <c r="W177" s="72" t="s">
        <v>118</v>
      </c>
    </row>
    <row r="178" spans="1:23" x14ac:dyDescent="0.15">
      <c r="A178" s="42" t="s">
        <v>118</v>
      </c>
      <c r="H178" s="72" t="s">
        <v>118</v>
      </c>
      <c r="O178" s="72">
        <v>0</v>
      </c>
      <c r="P178" s="72">
        <v>0</v>
      </c>
      <c r="Q178" s="72" t="s">
        <v>118</v>
      </c>
      <c r="R178" s="72">
        <v>0</v>
      </c>
      <c r="S178" s="47">
        <v>0</v>
      </c>
      <c r="T178" s="72">
        <v>0</v>
      </c>
      <c r="U178" s="72">
        <v>0</v>
      </c>
      <c r="V178" s="72">
        <v>0</v>
      </c>
      <c r="W178" s="72" t="s">
        <v>118</v>
      </c>
    </row>
    <row r="179" spans="1:23" x14ac:dyDescent="0.15">
      <c r="A179" s="42" t="s">
        <v>118</v>
      </c>
      <c r="H179" s="72" t="s">
        <v>118</v>
      </c>
      <c r="O179" s="72">
        <v>0</v>
      </c>
      <c r="P179" s="72">
        <v>0</v>
      </c>
      <c r="Q179" s="72" t="s">
        <v>118</v>
      </c>
      <c r="R179" s="72">
        <v>0</v>
      </c>
      <c r="S179" s="47">
        <v>0</v>
      </c>
      <c r="T179" s="72">
        <v>0</v>
      </c>
      <c r="U179" s="72">
        <v>0</v>
      </c>
      <c r="V179" s="72">
        <v>0</v>
      </c>
      <c r="W179" s="72" t="s">
        <v>118</v>
      </c>
    </row>
    <row r="180" spans="1:23" x14ac:dyDescent="0.15">
      <c r="A180" s="42" t="s">
        <v>118</v>
      </c>
      <c r="H180" s="72" t="s">
        <v>118</v>
      </c>
      <c r="O180" s="72">
        <v>0</v>
      </c>
      <c r="P180" s="72">
        <v>0</v>
      </c>
      <c r="Q180" s="72" t="s">
        <v>118</v>
      </c>
      <c r="R180" s="72">
        <v>0</v>
      </c>
      <c r="S180" s="47">
        <v>0</v>
      </c>
      <c r="T180" s="72">
        <v>0</v>
      </c>
      <c r="U180" s="72">
        <v>0</v>
      </c>
      <c r="V180" s="72">
        <v>0</v>
      </c>
      <c r="W180" s="72" t="s">
        <v>118</v>
      </c>
    </row>
    <row r="181" spans="1:23" x14ac:dyDescent="0.15">
      <c r="A181" s="42" t="s">
        <v>118</v>
      </c>
      <c r="H181" s="72" t="s">
        <v>118</v>
      </c>
      <c r="O181" s="72">
        <v>0</v>
      </c>
      <c r="P181" s="72">
        <v>0</v>
      </c>
      <c r="Q181" s="72" t="s">
        <v>118</v>
      </c>
      <c r="R181" s="72">
        <v>0</v>
      </c>
      <c r="S181" s="47">
        <v>0</v>
      </c>
      <c r="T181" s="72">
        <v>0</v>
      </c>
      <c r="U181" s="72">
        <v>0</v>
      </c>
      <c r="V181" s="72">
        <v>0</v>
      </c>
      <c r="W181" s="72" t="s">
        <v>118</v>
      </c>
    </row>
    <row r="182" spans="1:23" x14ac:dyDescent="0.15">
      <c r="A182" s="42" t="s">
        <v>118</v>
      </c>
      <c r="H182" s="72" t="s">
        <v>118</v>
      </c>
      <c r="O182" s="72">
        <v>0</v>
      </c>
      <c r="P182" s="72">
        <v>0</v>
      </c>
      <c r="Q182" s="72" t="s">
        <v>118</v>
      </c>
      <c r="R182" s="72">
        <v>0</v>
      </c>
      <c r="S182" s="47">
        <v>0</v>
      </c>
      <c r="T182" s="72">
        <v>0</v>
      </c>
      <c r="U182" s="72">
        <v>0</v>
      </c>
      <c r="V182" s="72">
        <v>0</v>
      </c>
      <c r="W182" s="72" t="s">
        <v>118</v>
      </c>
    </row>
    <row r="183" spans="1:23" x14ac:dyDescent="0.15">
      <c r="A183" s="42" t="s">
        <v>118</v>
      </c>
      <c r="H183" s="72" t="s">
        <v>118</v>
      </c>
      <c r="O183" s="72">
        <v>0</v>
      </c>
      <c r="P183" s="72">
        <v>0</v>
      </c>
      <c r="Q183" s="72" t="s">
        <v>118</v>
      </c>
      <c r="R183" s="72">
        <v>0</v>
      </c>
      <c r="S183" s="47">
        <v>0</v>
      </c>
      <c r="T183" s="72">
        <v>0</v>
      </c>
      <c r="U183" s="72">
        <v>0</v>
      </c>
      <c r="V183" s="72">
        <v>0</v>
      </c>
      <c r="W183" s="72" t="s">
        <v>118</v>
      </c>
    </row>
    <row r="184" spans="1:23" x14ac:dyDescent="0.15">
      <c r="A184" s="42" t="s">
        <v>118</v>
      </c>
      <c r="H184" s="72" t="s">
        <v>118</v>
      </c>
      <c r="O184" s="72">
        <v>0</v>
      </c>
      <c r="P184" s="72">
        <v>0</v>
      </c>
      <c r="Q184" s="72" t="s">
        <v>118</v>
      </c>
      <c r="R184" s="72">
        <v>0</v>
      </c>
      <c r="S184" s="47">
        <v>0</v>
      </c>
      <c r="T184" s="72">
        <v>0</v>
      </c>
      <c r="U184" s="72">
        <v>0</v>
      </c>
      <c r="V184" s="72">
        <v>0</v>
      </c>
      <c r="W184" s="72" t="s">
        <v>118</v>
      </c>
    </row>
    <row r="185" spans="1:23" x14ac:dyDescent="0.15">
      <c r="A185" s="42" t="s">
        <v>118</v>
      </c>
      <c r="H185" s="72" t="s">
        <v>118</v>
      </c>
      <c r="O185" s="72">
        <v>0</v>
      </c>
      <c r="P185" s="72">
        <v>0</v>
      </c>
      <c r="Q185" s="72" t="s">
        <v>118</v>
      </c>
      <c r="R185" s="72">
        <v>0</v>
      </c>
      <c r="S185" s="47">
        <v>0</v>
      </c>
      <c r="T185" s="72">
        <v>0</v>
      </c>
      <c r="U185" s="72">
        <v>0</v>
      </c>
      <c r="V185" s="72">
        <v>0</v>
      </c>
      <c r="W185" s="72" t="s">
        <v>118</v>
      </c>
    </row>
    <row r="186" spans="1:23" x14ac:dyDescent="0.15">
      <c r="A186" s="42" t="s">
        <v>118</v>
      </c>
      <c r="H186" s="72" t="s">
        <v>118</v>
      </c>
      <c r="O186" s="72">
        <v>0</v>
      </c>
      <c r="P186" s="72">
        <v>0</v>
      </c>
      <c r="Q186" s="72" t="s">
        <v>118</v>
      </c>
      <c r="R186" s="72">
        <v>0</v>
      </c>
      <c r="S186" s="47">
        <v>0</v>
      </c>
      <c r="T186" s="72">
        <v>0</v>
      </c>
      <c r="U186" s="72">
        <v>0</v>
      </c>
      <c r="V186" s="72">
        <v>0</v>
      </c>
      <c r="W186" s="72" t="s">
        <v>118</v>
      </c>
    </row>
    <row r="187" spans="1:23" x14ac:dyDescent="0.15">
      <c r="A187" s="42" t="s">
        <v>118</v>
      </c>
      <c r="H187" s="72" t="s">
        <v>118</v>
      </c>
      <c r="O187" s="72">
        <v>0</v>
      </c>
      <c r="P187" s="72">
        <v>0</v>
      </c>
      <c r="Q187" s="72" t="s">
        <v>118</v>
      </c>
      <c r="R187" s="72">
        <v>0</v>
      </c>
      <c r="S187" s="47">
        <v>0</v>
      </c>
      <c r="T187" s="72">
        <v>0</v>
      </c>
      <c r="U187" s="72">
        <v>0</v>
      </c>
      <c r="V187" s="72">
        <v>0</v>
      </c>
      <c r="W187" s="72" t="s">
        <v>118</v>
      </c>
    </row>
    <row r="188" spans="1:23" x14ac:dyDescent="0.15">
      <c r="A188" s="42" t="s">
        <v>118</v>
      </c>
      <c r="H188" s="72" t="s">
        <v>118</v>
      </c>
      <c r="O188" s="72">
        <v>0</v>
      </c>
      <c r="P188" s="72">
        <v>0</v>
      </c>
      <c r="Q188" s="72" t="s">
        <v>118</v>
      </c>
      <c r="R188" s="72">
        <v>0</v>
      </c>
      <c r="S188" s="47">
        <v>0</v>
      </c>
      <c r="T188" s="72">
        <v>0</v>
      </c>
      <c r="U188" s="72">
        <v>0</v>
      </c>
      <c r="V188" s="72">
        <v>0</v>
      </c>
      <c r="W188" s="72" t="s">
        <v>118</v>
      </c>
    </row>
    <row r="189" spans="1:23" x14ac:dyDescent="0.15">
      <c r="A189" s="42" t="s">
        <v>118</v>
      </c>
      <c r="H189" s="72" t="s">
        <v>118</v>
      </c>
      <c r="O189" s="72">
        <v>0</v>
      </c>
      <c r="P189" s="72">
        <v>0</v>
      </c>
      <c r="Q189" s="72" t="s">
        <v>118</v>
      </c>
      <c r="R189" s="72">
        <v>0</v>
      </c>
      <c r="S189" s="47">
        <v>0</v>
      </c>
      <c r="T189" s="72">
        <v>0</v>
      </c>
      <c r="U189" s="72">
        <v>0</v>
      </c>
      <c r="V189" s="72">
        <v>0</v>
      </c>
      <c r="W189" s="72" t="s">
        <v>118</v>
      </c>
    </row>
    <row r="190" spans="1:23" x14ac:dyDescent="0.15">
      <c r="A190" s="42" t="s">
        <v>118</v>
      </c>
      <c r="H190" s="72" t="s">
        <v>118</v>
      </c>
      <c r="O190" s="72">
        <v>0</v>
      </c>
      <c r="P190" s="72">
        <v>0</v>
      </c>
      <c r="Q190" s="72" t="s">
        <v>118</v>
      </c>
      <c r="R190" s="72">
        <v>0</v>
      </c>
      <c r="S190" s="47">
        <v>0</v>
      </c>
      <c r="T190" s="72">
        <v>0</v>
      </c>
      <c r="U190" s="72">
        <v>0</v>
      </c>
      <c r="V190" s="72">
        <v>0</v>
      </c>
      <c r="W190" s="72" t="s">
        <v>118</v>
      </c>
    </row>
    <row r="191" spans="1:23" x14ac:dyDescent="0.15">
      <c r="A191" s="42" t="s">
        <v>118</v>
      </c>
      <c r="H191" s="72" t="s">
        <v>118</v>
      </c>
      <c r="O191" s="72">
        <v>0</v>
      </c>
      <c r="P191" s="72">
        <v>0</v>
      </c>
      <c r="Q191" s="72" t="s">
        <v>118</v>
      </c>
      <c r="R191" s="72">
        <v>0</v>
      </c>
      <c r="S191" s="47">
        <v>0</v>
      </c>
      <c r="T191" s="72">
        <v>0</v>
      </c>
      <c r="U191" s="72">
        <v>0</v>
      </c>
      <c r="V191" s="72">
        <v>0</v>
      </c>
      <c r="W191" s="72" t="s">
        <v>118</v>
      </c>
    </row>
    <row r="192" spans="1:23" x14ac:dyDescent="0.15">
      <c r="A192" s="42" t="s">
        <v>118</v>
      </c>
      <c r="H192" s="72" t="s">
        <v>118</v>
      </c>
      <c r="O192" s="72">
        <v>0</v>
      </c>
      <c r="P192" s="72">
        <v>0</v>
      </c>
      <c r="Q192" s="72" t="s">
        <v>118</v>
      </c>
      <c r="R192" s="72">
        <v>0</v>
      </c>
      <c r="S192" s="47">
        <v>0</v>
      </c>
      <c r="T192" s="72">
        <v>0</v>
      </c>
      <c r="U192" s="72">
        <v>0</v>
      </c>
      <c r="V192" s="72">
        <v>0</v>
      </c>
      <c r="W192" s="72" t="s">
        <v>118</v>
      </c>
    </row>
    <row r="193" spans="1:23" x14ac:dyDescent="0.15">
      <c r="A193" s="42" t="s">
        <v>118</v>
      </c>
      <c r="H193" s="72" t="s">
        <v>118</v>
      </c>
      <c r="O193" s="72">
        <v>0</v>
      </c>
      <c r="P193" s="72">
        <v>0</v>
      </c>
      <c r="Q193" s="72" t="s">
        <v>118</v>
      </c>
      <c r="R193" s="72">
        <v>0</v>
      </c>
      <c r="S193" s="47">
        <v>0</v>
      </c>
      <c r="T193" s="72">
        <v>0</v>
      </c>
      <c r="U193" s="72">
        <v>0</v>
      </c>
      <c r="V193" s="72">
        <v>0</v>
      </c>
      <c r="W193" s="72" t="s">
        <v>118</v>
      </c>
    </row>
    <row r="194" spans="1:23" x14ac:dyDescent="0.15">
      <c r="A194" s="42" t="s">
        <v>118</v>
      </c>
      <c r="H194" s="72" t="s">
        <v>118</v>
      </c>
      <c r="O194" s="72">
        <v>0</v>
      </c>
      <c r="P194" s="72">
        <v>0</v>
      </c>
      <c r="Q194" s="72" t="s">
        <v>118</v>
      </c>
      <c r="R194" s="72">
        <v>0</v>
      </c>
      <c r="S194" s="47">
        <v>0</v>
      </c>
      <c r="T194" s="72">
        <v>0</v>
      </c>
      <c r="U194" s="72">
        <v>0</v>
      </c>
      <c r="V194" s="72">
        <v>0</v>
      </c>
      <c r="W194" s="72" t="s">
        <v>118</v>
      </c>
    </row>
    <row r="195" spans="1:23" x14ac:dyDescent="0.15">
      <c r="A195" s="42" t="s">
        <v>118</v>
      </c>
      <c r="H195" s="72" t="s">
        <v>118</v>
      </c>
      <c r="O195" s="72">
        <v>0</v>
      </c>
      <c r="P195" s="72">
        <v>0</v>
      </c>
      <c r="Q195" s="72" t="s">
        <v>118</v>
      </c>
      <c r="R195" s="72">
        <v>0</v>
      </c>
      <c r="S195" s="47">
        <v>0</v>
      </c>
      <c r="T195" s="72">
        <v>0</v>
      </c>
      <c r="U195" s="72">
        <v>0</v>
      </c>
      <c r="V195" s="72">
        <v>0</v>
      </c>
      <c r="W195" s="72" t="s">
        <v>118</v>
      </c>
    </row>
    <row r="196" spans="1:23" x14ac:dyDescent="0.15">
      <c r="A196" s="42" t="s">
        <v>118</v>
      </c>
      <c r="H196" s="72" t="s">
        <v>118</v>
      </c>
      <c r="O196" s="72">
        <v>0</v>
      </c>
      <c r="P196" s="72">
        <v>0</v>
      </c>
      <c r="Q196" s="72" t="s">
        <v>118</v>
      </c>
      <c r="R196" s="72">
        <v>0</v>
      </c>
      <c r="S196" s="47">
        <v>0</v>
      </c>
      <c r="T196" s="72">
        <v>0</v>
      </c>
      <c r="U196" s="72">
        <v>0</v>
      </c>
      <c r="V196" s="72">
        <v>0</v>
      </c>
      <c r="W196" s="72" t="s">
        <v>118</v>
      </c>
    </row>
    <row r="197" spans="1:23" x14ac:dyDescent="0.15">
      <c r="A197" s="42" t="s">
        <v>118</v>
      </c>
      <c r="H197" s="72" t="s">
        <v>118</v>
      </c>
      <c r="O197" s="72">
        <v>0</v>
      </c>
      <c r="P197" s="72">
        <v>0</v>
      </c>
      <c r="Q197" s="72" t="s">
        <v>118</v>
      </c>
      <c r="R197" s="72">
        <v>0</v>
      </c>
      <c r="S197" s="47">
        <v>0</v>
      </c>
      <c r="T197" s="72">
        <v>0</v>
      </c>
      <c r="U197" s="72">
        <v>0</v>
      </c>
      <c r="V197" s="72">
        <v>0</v>
      </c>
      <c r="W197" s="72" t="s">
        <v>118</v>
      </c>
    </row>
    <row r="198" spans="1:23" x14ac:dyDescent="0.15">
      <c r="A198" s="42" t="s">
        <v>118</v>
      </c>
      <c r="H198" s="72" t="s">
        <v>118</v>
      </c>
      <c r="O198" s="72">
        <v>0</v>
      </c>
      <c r="P198" s="72">
        <v>0</v>
      </c>
      <c r="Q198" s="72" t="s">
        <v>118</v>
      </c>
      <c r="R198" s="72">
        <v>0</v>
      </c>
      <c r="S198" s="47">
        <v>0</v>
      </c>
      <c r="T198" s="72">
        <v>0</v>
      </c>
      <c r="U198" s="72">
        <v>0</v>
      </c>
      <c r="V198" s="72">
        <v>0</v>
      </c>
      <c r="W198" s="72" t="s">
        <v>118</v>
      </c>
    </row>
    <row r="199" spans="1:23" x14ac:dyDescent="0.15">
      <c r="A199" s="42" t="s">
        <v>118</v>
      </c>
      <c r="H199" s="72" t="s">
        <v>118</v>
      </c>
      <c r="O199" s="72">
        <v>0</v>
      </c>
      <c r="P199" s="72">
        <v>0</v>
      </c>
      <c r="Q199" s="72" t="s">
        <v>118</v>
      </c>
      <c r="R199" s="72">
        <v>0</v>
      </c>
      <c r="S199" s="47">
        <v>0</v>
      </c>
      <c r="T199" s="72">
        <v>0</v>
      </c>
      <c r="U199" s="72">
        <v>0</v>
      </c>
      <c r="V199" s="72">
        <v>0</v>
      </c>
      <c r="W199" s="72" t="s">
        <v>118</v>
      </c>
    </row>
    <row r="200" spans="1:23" x14ac:dyDescent="0.15">
      <c r="A200" s="42" t="s">
        <v>118</v>
      </c>
      <c r="H200" s="72" t="s">
        <v>118</v>
      </c>
      <c r="O200" s="72">
        <v>0</v>
      </c>
      <c r="P200" s="72">
        <v>0</v>
      </c>
      <c r="Q200" s="72" t="s">
        <v>118</v>
      </c>
      <c r="R200" s="72">
        <v>0</v>
      </c>
      <c r="S200" s="47">
        <v>0</v>
      </c>
      <c r="T200" s="72">
        <v>0</v>
      </c>
      <c r="U200" s="72">
        <v>0</v>
      </c>
      <c r="V200" s="72">
        <v>0</v>
      </c>
      <c r="W200" s="72" t="s">
        <v>118</v>
      </c>
    </row>
    <row r="201" spans="1:23" x14ac:dyDescent="0.15">
      <c r="A201" s="42" t="s">
        <v>118</v>
      </c>
      <c r="H201" s="72" t="s">
        <v>118</v>
      </c>
      <c r="O201" s="72">
        <v>0</v>
      </c>
      <c r="P201" s="72">
        <v>0</v>
      </c>
      <c r="Q201" s="72" t="s">
        <v>118</v>
      </c>
      <c r="R201" s="72">
        <v>0</v>
      </c>
      <c r="S201" s="47">
        <v>0</v>
      </c>
      <c r="T201" s="72">
        <v>0</v>
      </c>
      <c r="U201" s="72">
        <v>0</v>
      </c>
      <c r="V201" s="72">
        <v>0</v>
      </c>
      <c r="W201" s="72" t="s">
        <v>118</v>
      </c>
    </row>
    <row r="202" spans="1:23" x14ac:dyDescent="0.15">
      <c r="A202" s="42" t="s">
        <v>118</v>
      </c>
      <c r="H202" s="72" t="s">
        <v>118</v>
      </c>
      <c r="O202" s="72">
        <v>0</v>
      </c>
      <c r="P202" s="72">
        <v>0</v>
      </c>
      <c r="Q202" s="72" t="s">
        <v>118</v>
      </c>
      <c r="R202" s="72">
        <v>0</v>
      </c>
      <c r="S202" s="47">
        <v>0</v>
      </c>
      <c r="T202" s="72">
        <v>0</v>
      </c>
      <c r="U202" s="72">
        <v>0</v>
      </c>
      <c r="V202" s="72">
        <v>0</v>
      </c>
      <c r="W202" s="72" t="s">
        <v>118</v>
      </c>
    </row>
    <row r="203" spans="1:23" x14ac:dyDescent="0.15">
      <c r="A203" s="42" t="s">
        <v>118</v>
      </c>
      <c r="H203" s="72" t="s">
        <v>118</v>
      </c>
      <c r="O203" s="72">
        <v>0</v>
      </c>
      <c r="P203" s="72">
        <v>0</v>
      </c>
      <c r="Q203" s="72" t="s">
        <v>118</v>
      </c>
      <c r="R203" s="72">
        <v>0</v>
      </c>
      <c r="S203" s="47">
        <v>0</v>
      </c>
      <c r="T203" s="72">
        <v>0</v>
      </c>
      <c r="U203" s="72">
        <v>0</v>
      </c>
      <c r="V203" s="72">
        <v>0</v>
      </c>
      <c r="W203" s="72" t="s">
        <v>118</v>
      </c>
    </row>
    <row r="204" spans="1:23" x14ac:dyDescent="0.15">
      <c r="A204" s="42" t="s">
        <v>118</v>
      </c>
      <c r="H204" s="72" t="s">
        <v>118</v>
      </c>
      <c r="O204" s="72">
        <v>0</v>
      </c>
      <c r="P204" s="72">
        <v>0</v>
      </c>
      <c r="Q204" s="72" t="s">
        <v>118</v>
      </c>
      <c r="R204" s="72">
        <v>0</v>
      </c>
      <c r="S204" s="47">
        <v>0</v>
      </c>
      <c r="T204" s="72">
        <v>0</v>
      </c>
      <c r="U204" s="72">
        <v>0</v>
      </c>
      <c r="V204" s="72">
        <v>0</v>
      </c>
      <c r="W204" s="72" t="s">
        <v>118</v>
      </c>
    </row>
    <row r="205" spans="1:23" x14ac:dyDescent="0.15">
      <c r="A205" s="42" t="s">
        <v>118</v>
      </c>
      <c r="H205" s="72" t="s">
        <v>118</v>
      </c>
      <c r="O205" s="72">
        <v>0</v>
      </c>
      <c r="P205" s="72">
        <v>0</v>
      </c>
      <c r="Q205" s="72" t="s">
        <v>118</v>
      </c>
      <c r="R205" s="72">
        <v>0</v>
      </c>
      <c r="S205" s="47">
        <v>0</v>
      </c>
      <c r="T205" s="72">
        <v>0</v>
      </c>
      <c r="U205" s="72">
        <v>0</v>
      </c>
      <c r="V205" s="72">
        <v>0</v>
      </c>
      <c r="W205" s="72" t="s">
        <v>118</v>
      </c>
    </row>
    <row r="206" spans="1:23" x14ac:dyDescent="0.15">
      <c r="A206" s="42" t="s">
        <v>118</v>
      </c>
      <c r="H206" s="72" t="s">
        <v>118</v>
      </c>
      <c r="O206" s="72">
        <v>0</v>
      </c>
      <c r="P206" s="72">
        <v>0</v>
      </c>
      <c r="Q206" s="72" t="s">
        <v>118</v>
      </c>
      <c r="R206" s="72">
        <v>0</v>
      </c>
      <c r="S206" s="47">
        <v>0</v>
      </c>
      <c r="T206" s="72">
        <v>0</v>
      </c>
      <c r="U206" s="72">
        <v>0</v>
      </c>
      <c r="V206" s="72">
        <v>0</v>
      </c>
      <c r="W206" s="72" t="s">
        <v>118</v>
      </c>
    </row>
    <row r="207" spans="1:23" x14ac:dyDescent="0.15">
      <c r="A207" s="42" t="s">
        <v>118</v>
      </c>
      <c r="H207" s="72" t="s">
        <v>118</v>
      </c>
      <c r="O207" s="72">
        <v>0</v>
      </c>
      <c r="P207" s="72">
        <v>0</v>
      </c>
      <c r="Q207" s="72" t="s">
        <v>118</v>
      </c>
      <c r="R207" s="72">
        <v>0</v>
      </c>
      <c r="S207" s="47">
        <v>0</v>
      </c>
      <c r="T207" s="72">
        <v>0</v>
      </c>
      <c r="U207" s="72">
        <v>0</v>
      </c>
      <c r="V207" s="72">
        <v>0</v>
      </c>
      <c r="W207" s="72" t="s">
        <v>118</v>
      </c>
    </row>
    <row r="208" spans="1:23" x14ac:dyDescent="0.15">
      <c r="A208" s="42" t="s">
        <v>118</v>
      </c>
      <c r="H208" s="72" t="s">
        <v>118</v>
      </c>
      <c r="O208" s="72">
        <v>0</v>
      </c>
      <c r="P208" s="72">
        <v>0</v>
      </c>
      <c r="Q208" s="72" t="s">
        <v>118</v>
      </c>
      <c r="R208" s="72">
        <v>0</v>
      </c>
      <c r="S208" s="47">
        <v>0</v>
      </c>
      <c r="T208" s="72">
        <v>0</v>
      </c>
      <c r="U208" s="72">
        <v>0</v>
      </c>
      <c r="V208" s="72">
        <v>0</v>
      </c>
      <c r="W208" s="72" t="s">
        <v>118</v>
      </c>
    </row>
    <row r="209" spans="1:23" x14ac:dyDescent="0.15">
      <c r="A209" s="42" t="s">
        <v>118</v>
      </c>
      <c r="H209" s="72" t="s">
        <v>118</v>
      </c>
      <c r="O209" s="72">
        <v>0</v>
      </c>
      <c r="P209" s="72">
        <v>0</v>
      </c>
      <c r="Q209" s="72" t="s">
        <v>118</v>
      </c>
      <c r="R209" s="72">
        <v>0</v>
      </c>
      <c r="S209" s="47">
        <v>0</v>
      </c>
      <c r="T209" s="72">
        <v>0</v>
      </c>
      <c r="U209" s="72">
        <v>0</v>
      </c>
      <c r="V209" s="72">
        <v>0</v>
      </c>
      <c r="W209" s="72" t="s">
        <v>118</v>
      </c>
    </row>
    <row r="210" spans="1:23" x14ac:dyDescent="0.15">
      <c r="A210" s="42" t="s">
        <v>118</v>
      </c>
      <c r="H210" s="72" t="s">
        <v>118</v>
      </c>
      <c r="O210" s="72">
        <v>0</v>
      </c>
      <c r="P210" s="72">
        <v>0</v>
      </c>
      <c r="Q210" s="72" t="s">
        <v>118</v>
      </c>
      <c r="R210" s="72">
        <v>0</v>
      </c>
      <c r="S210" s="47">
        <v>0</v>
      </c>
      <c r="T210" s="72">
        <v>0</v>
      </c>
      <c r="U210" s="72">
        <v>0</v>
      </c>
      <c r="V210" s="72">
        <v>0</v>
      </c>
      <c r="W210" s="72" t="s">
        <v>118</v>
      </c>
    </row>
    <row r="211" spans="1:23" x14ac:dyDescent="0.15">
      <c r="A211" s="42" t="s">
        <v>118</v>
      </c>
      <c r="H211" s="72" t="s">
        <v>118</v>
      </c>
      <c r="O211" s="72">
        <v>0</v>
      </c>
      <c r="P211" s="72">
        <v>0</v>
      </c>
      <c r="Q211" s="72" t="s">
        <v>118</v>
      </c>
      <c r="R211" s="72">
        <v>0</v>
      </c>
      <c r="S211" s="47">
        <v>0</v>
      </c>
      <c r="T211" s="72">
        <v>0</v>
      </c>
      <c r="U211" s="72">
        <v>0</v>
      </c>
      <c r="V211" s="72">
        <v>0</v>
      </c>
      <c r="W211" s="72" t="s">
        <v>118</v>
      </c>
    </row>
    <row r="212" spans="1:23" x14ac:dyDescent="0.15">
      <c r="A212" s="42" t="s">
        <v>118</v>
      </c>
      <c r="H212" s="72" t="s">
        <v>118</v>
      </c>
      <c r="O212" s="72">
        <v>0</v>
      </c>
      <c r="P212" s="72">
        <v>0</v>
      </c>
      <c r="Q212" s="72" t="s">
        <v>118</v>
      </c>
      <c r="R212" s="72">
        <v>0</v>
      </c>
      <c r="S212" s="47">
        <v>0</v>
      </c>
      <c r="T212" s="72">
        <v>0</v>
      </c>
      <c r="U212" s="72">
        <v>0</v>
      </c>
      <c r="V212" s="72">
        <v>0</v>
      </c>
      <c r="W212" s="72" t="s">
        <v>118</v>
      </c>
    </row>
    <row r="213" spans="1:23" x14ac:dyDescent="0.15">
      <c r="A213" s="42" t="s">
        <v>118</v>
      </c>
      <c r="H213" s="72" t="s">
        <v>118</v>
      </c>
      <c r="O213" s="72">
        <v>0</v>
      </c>
      <c r="P213" s="72">
        <v>0</v>
      </c>
      <c r="Q213" s="72" t="s">
        <v>118</v>
      </c>
      <c r="R213" s="72">
        <v>0</v>
      </c>
      <c r="S213" s="47">
        <v>0</v>
      </c>
      <c r="T213" s="72">
        <v>0</v>
      </c>
      <c r="U213" s="72">
        <v>0</v>
      </c>
      <c r="V213" s="72">
        <v>0</v>
      </c>
      <c r="W213" s="72" t="s">
        <v>118</v>
      </c>
    </row>
    <row r="214" spans="1:23" x14ac:dyDescent="0.15">
      <c r="A214" s="42" t="s">
        <v>118</v>
      </c>
      <c r="H214" s="72" t="s">
        <v>118</v>
      </c>
      <c r="O214" s="72">
        <v>0</v>
      </c>
      <c r="P214" s="72">
        <v>0</v>
      </c>
      <c r="Q214" s="72" t="s">
        <v>118</v>
      </c>
      <c r="R214" s="72">
        <v>0</v>
      </c>
      <c r="S214" s="47">
        <v>0</v>
      </c>
      <c r="T214" s="72">
        <v>0</v>
      </c>
      <c r="U214" s="72">
        <v>0</v>
      </c>
      <c r="V214" s="72">
        <v>0</v>
      </c>
      <c r="W214" s="72" t="s">
        <v>118</v>
      </c>
    </row>
    <row r="215" spans="1:23" x14ac:dyDescent="0.15">
      <c r="A215" s="42" t="s">
        <v>118</v>
      </c>
      <c r="H215" s="72" t="s">
        <v>118</v>
      </c>
      <c r="O215" s="72">
        <v>0</v>
      </c>
      <c r="P215" s="72">
        <v>0</v>
      </c>
      <c r="Q215" s="72" t="s">
        <v>118</v>
      </c>
      <c r="R215" s="72">
        <v>0</v>
      </c>
      <c r="S215" s="47">
        <v>0</v>
      </c>
      <c r="T215" s="72">
        <v>0</v>
      </c>
      <c r="U215" s="72">
        <v>0</v>
      </c>
      <c r="V215" s="72">
        <v>0</v>
      </c>
      <c r="W215" s="72" t="s">
        <v>118</v>
      </c>
    </row>
    <row r="216" spans="1:23" x14ac:dyDescent="0.15">
      <c r="A216" s="42" t="s">
        <v>118</v>
      </c>
      <c r="H216" s="72" t="s">
        <v>118</v>
      </c>
      <c r="O216" s="72">
        <v>0</v>
      </c>
      <c r="P216" s="72">
        <v>0</v>
      </c>
      <c r="Q216" s="72" t="s">
        <v>118</v>
      </c>
      <c r="R216" s="72">
        <v>0</v>
      </c>
      <c r="S216" s="47">
        <v>0</v>
      </c>
      <c r="T216" s="72">
        <v>0</v>
      </c>
      <c r="U216" s="72">
        <v>0</v>
      </c>
      <c r="V216" s="72">
        <v>0</v>
      </c>
      <c r="W216" s="72" t="s">
        <v>118</v>
      </c>
    </row>
    <row r="217" spans="1:23" x14ac:dyDescent="0.15">
      <c r="A217" s="42" t="s">
        <v>118</v>
      </c>
      <c r="H217" s="72" t="s">
        <v>118</v>
      </c>
      <c r="O217" s="72">
        <v>0</v>
      </c>
      <c r="P217" s="72">
        <v>0</v>
      </c>
      <c r="Q217" s="72" t="s">
        <v>118</v>
      </c>
      <c r="R217" s="72">
        <v>0</v>
      </c>
      <c r="S217" s="47">
        <v>0</v>
      </c>
      <c r="T217" s="72">
        <v>0</v>
      </c>
      <c r="U217" s="72">
        <v>0</v>
      </c>
      <c r="V217" s="72">
        <v>0</v>
      </c>
      <c r="W217" s="72" t="s">
        <v>118</v>
      </c>
    </row>
    <row r="218" spans="1:23" x14ac:dyDescent="0.15">
      <c r="A218" s="42" t="s">
        <v>118</v>
      </c>
      <c r="H218" s="72" t="s">
        <v>118</v>
      </c>
      <c r="O218" s="72">
        <v>0</v>
      </c>
      <c r="P218" s="72">
        <v>0</v>
      </c>
      <c r="Q218" s="72" t="s">
        <v>118</v>
      </c>
      <c r="R218" s="72">
        <v>0</v>
      </c>
      <c r="S218" s="47">
        <v>0</v>
      </c>
      <c r="T218" s="72">
        <v>0</v>
      </c>
      <c r="U218" s="72">
        <v>0</v>
      </c>
      <c r="V218" s="72">
        <v>0</v>
      </c>
      <c r="W218" s="72" t="s">
        <v>118</v>
      </c>
    </row>
    <row r="219" spans="1:23" x14ac:dyDescent="0.15">
      <c r="A219" s="42" t="s">
        <v>118</v>
      </c>
      <c r="H219" s="72" t="s">
        <v>118</v>
      </c>
      <c r="O219" s="72">
        <v>0</v>
      </c>
      <c r="P219" s="72">
        <v>0</v>
      </c>
      <c r="Q219" s="72" t="s">
        <v>118</v>
      </c>
      <c r="R219" s="72">
        <v>0</v>
      </c>
      <c r="S219" s="47">
        <v>0</v>
      </c>
      <c r="T219" s="72">
        <v>0</v>
      </c>
      <c r="U219" s="72">
        <v>0</v>
      </c>
      <c r="V219" s="72">
        <v>0</v>
      </c>
      <c r="W219" s="72" t="s">
        <v>118</v>
      </c>
    </row>
    <row r="220" spans="1:23" x14ac:dyDescent="0.15">
      <c r="A220" s="42" t="s">
        <v>118</v>
      </c>
      <c r="H220" s="72" t="s">
        <v>118</v>
      </c>
      <c r="O220" s="72">
        <v>0</v>
      </c>
      <c r="P220" s="72">
        <v>0</v>
      </c>
      <c r="Q220" s="72" t="s">
        <v>118</v>
      </c>
      <c r="R220" s="72">
        <v>0</v>
      </c>
      <c r="S220" s="47">
        <v>0</v>
      </c>
      <c r="T220" s="72">
        <v>0</v>
      </c>
      <c r="U220" s="72">
        <v>0</v>
      </c>
      <c r="V220" s="72">
        <v>0</v>
      </c>
      <c r="W220" s="72" t="s">
        <v>118</v>
      </c>
    </row>
    <row r="221" spans="1:23" x14ac:dyDescent="0.15">
      <c r="A221" s="42" t="s">
        <v>118</v>
      </c>
      <c r="H221" s="72" t="s">
        <v>118</v>
      </c>
      <c r="O221" s="72">
        <v>0</v>
      </c>
      <c r="P221" s="72">
        <v>0</v>
      </c>
      <c r="Q221" s="72" t="s">
        <v>118</v>
      </c>
      <c r="R221" s="72">
        <v>0</v>
      </c>
      <c r="S221" s="47">
        <v>0</v>
      </c>
      <c r="T221" s="72">
        <v>0</v>
      </c>
      <c r="U221" s="72">
        <v>0</v>
      </c>
      <c r="V221" s="72">
        <v>0</v>
      </c>
      <c r="W221" s="72" t="s">
        <v>118</v>
      </c>
    </row>
    <row r="222" spans="1:23" x14ac:dyDescent="0.15">
      <c r="A222" s="42" t="s">
        <v>118</v>
      </c>
      <c r="H222" s="72" t="s">
        <v>118</v>
      </c>
      <c r="O222" s="72">
        <v>0</v>
      </c>
      <c r="P222" s="72">
        <v>0</v>
      </c>
      <c r="Q222" s="72" t="s">
        <v>118</v>
      </c>
      <c r="R222" s="72">
        <v>0</v>
      </c>
      <c r="S222" s="47">
        <v>0</v>
      </c>
      <c r="T222" s="72">
        <v>0</v>
      </c>
      <c r="U222" s="72">
        <v>0</v>
      </c>
      <c r="V222" s="72">
        <v>0</v>
      </c>
      <c r="W222" s="72" t="s">
        <v>118</v>
      </c>
    </row>
    <row r="223" spans="1:23" x14ac:dyDescent="0.15">
      <c r="A223" s="42" t="s">
        <v>118</v>
      </c>
      <c r="H223" s="72" t="s">
        <v>118</v>
      </c>
      <c r="O223" s="72">
        <v>0</v>
      </c>
      <c r="P223" s="72">
        <v>0</v>
      </c>
      <c r="Q223" s="72" t="s">
        <v>118</v>
      </c>
      <c r="R223" s="72">
        <v>0</v>
      </c>
      <c r="S223" s="47">
        <v>0</v>
      </c>
      <c r="T223" s="72">
        <v>0</v>
      </c>
      <c r="U223" s="72">
        <v>0</v>
      </c>
      <c r="V223" s="72">
        <v>0</v>
      </c>
      <c r="W223" s="72" t="s">
        <v>118</v>
      </c>
    </row>
    <row r="224" spans="1:23" x14ac:dyDescent="0.15">
      <c r="A224" s="42" t="s">
        <v>118</v>
      </c>
      <c r="H224" s="72" t="s">
        <v>118</v>
      </c>
      <c r="O224" s="72">
        <v>0</v>
      </c>
      <c r="P224" s="72">
        <v>0</v>
      </c>
      <c r="Q224" s="72" t="s">
        <v>118</v>
      </c>
      <c r="R224" s="72">
        <v>0</v>
      </c>
      <c r="S224" s="47">
        <v>0</v>
      </c>
      <c r="T224" s="72">
        <v>0</v>
      </c>
      <c r="U224" s="72">
        <v>0</v>
      </c>
      <c r="V224" s="72">
        <v>0</v>
      </c>
      <c r="W224" s="72" t="s">
        <v>118</v>
      </c>
    </row>
    <row r="225" spans="1:23" x14ac:dyDescent="0.15">
      <c r="A225" s="42" t="s">
        <v>118</v>
      </c>
      <c r="H225" s="72" t="s">
        <v>118</v>
      </c>
      <c r="O225" s="72">
        <v>0</v>
      </c>
      <c r="P225" s="72">
        <v>0</v>
      </c>
      <c r="Q225" s="72" t="s">
        <v>118</v>
      </c>
      <c r="R225" s="72">
        <v>0</v>
      </c>
      <c r="S225" s="47">
        <v>0</v>
      </c>
      <c r="T225" s="72">
        <v>0</v>
      </c>
      <c r="U225" s="72">
        <v>0</v>
      </c>
      <c r="V225" s="72">
        <v>0</v>
      </c>
      <c r="W225" s="72" t="s">
        <v>118</v>
      </c>
    </row>
    <row r="226" spans="1:23" x14ac:dyDescent="0.15">
      <c r="A226" s="42" t="s">
        <v>118</v>
      </c>
      <c r="H226" s="72" t="s">
        <v>118</v>
      </c>
      <c r="O226" s="72">
        <v>0</v>
      </c>
      <c r="P226" s="72">
        <v>0</v>
      </c>
      <c r="Q226" s="72" t="s">
        <v>118</v>
      </c>
      <c r="R226" s="72">
        <v>0</v>
      </c>
      <c r="S226" s="47">
        <v>0</v>
      </c>
      <c r="T226" s="72">
        <v>0</v>
      </c>
      <c r="U226" s="72">
        <v>0</v>
      </c>
      <c r="V226" s="72">
        <v>0</v>
      </c>
      <c r="W226" s="72" t="s">
        <v>118</v>
      </c>
    </row>
    <row r="227" spans="1:23" x14ac:dyDescent="0.15">
      <c r="A227" s="42" t="s">
        <v>118</v>
      </c>
      <c r="H227" s="72" t="s">
        <v>118</v>
      </c>
      <c r="O227" s="72">
        <v>0</v>
      </c>
      <c r="P227" s="72">
        <v>0</v>
      </c>
      <c r="Q227" s="72" t="s">
        <v>118</v>
      </c>
      <c r="R227" s="72">
        <v>0</v>
      </c>
      <c r="S227" s="47">
        <v>0</v>
      </c>
      <c r="T227" s="72">
        <v>0</v>
      </c>
      <c r="U227" s="72">
        <v>0</v>
      </c>
      <c r="V227" s="72">
        <v>0</v>
      </c>
      <c r="W227" s="72" t="s">
        <v>118</v>
      </c>
    </row>
    <row r="228" spans="1:23" x14ac:dyDescent="0.15">
      <c r="A228" s="42" t="s">
        <v>118</v>
      </c>
      <c r="H228" s="72" t="s">
        <v>118</v>
      </c>
      <c r="O228" s="72">
        <v>0</v>
      </c>
      <c r="P228" s="72">
        <v>0</v>
      </c>
      <c r="Q228" s="72" t="s">
        <v>118</v>
      </c>
      <c r="R228" s="72">
        <v>0</v>
      </c>
      <c r="S228" s="47">
        <v>0</v>
      </c>
      <c r="T228" s="72">
        <v>0</v>
      </c>
      <c r="U228" s="72">
        <v>0</v>
      </c>
      <c r="V228" s="72">
        <v>0</v>
      </c>
      <c r="W228" s="72" t="s">
        <v>118</v>
      </c>
    </row>
    <row r="229" spans="1:23" x14ac:dyDescent="0.15">
      <c r="A229" s="42" t="s">
        <v>118</v>
      </c>
      <c r="H229" s="72" t="s">
        <v>118</v>
      </c>
      <c r="O229" s="72">
        <v>0</v>
      </c>
      <c r="P229" s="72">
        <v>0</v>
      </c>
      <c r="Q229" s="72" t="s">
        <v>118</v>
      </c>
      <c r="R229" s="72">
        <v>0</v>
      </c>
      <c r="S229" s="47">
        <v>0</v>
      </c>
      <c r="T229" s="72">
        <v>0</v>
      </c>
      <c r="U229" s="72">
        <v>0</v>
      </c>
      <c r="V229" s="72">
        <v>0</v>
      </c>
      <c r="W229" s="72" t="s">
        <v>118</v>
      </c>
    </row>
    <row r="230" spans="1:23" x14ac:dyDescent="0.15">
      <c r="A230" s="42" t="s">
        <v>118</v>
      </c>
      <c r="H230" s="72" t="s">
        <v>118</v>
      </c>
      <c r="O230" s="72">
        <v>0</v>
      </c>
      <c r="P230" s="72">
        <v>0</v>
      </c>
      <c r="Q230" s="72" t="s">
        <v>118</v>
      </c>
      <c r="R230" s="72">
        <v>0</v>
      </c>
      <c r="S230" s="47">
        <v>0</v>
      </c>
      <c r="T230" s="72">
        <v>0</v>
      </c>
      <c r="U230" s="72">
        <v>0</v>
      </c>
      <c r="V230" s="72">
        <v>0</v>
      </c>
      <c r="W230" s="72" t="s">
        <v>118</v>
      </c>
    </row>
    <row r="231" spans="1:23" x14ac:dyDescent="0.15">
      <c r="A231" s="42" t="s">
        <v>118</v>
      </c>
      <c r="H231" s="72" t="s">
        <v>118</v>
      </c>
      <c r="O231" s="72">
        <v>0</v>
      </c>
      <c r="P231" s="72">
        <v>0</v>
      </c>
      <c r="Q231" s="72" t="s">
        <v>118</v>
      </c>
      <c r="R231" s="72">
        <v>0</v>
      </c>
      <c r="S231" s="47">
        <v>0</v>
      </c>
      <c r="T231" s="72">
        <v>0</v>
      </c>
      <c r="U231" s="72">
        <v>0</v>
      </c>
      <c r="V231" s="72">
        <v>0</v>
      </c>
      <c r="W231" s="72" t="s">
        <v>118</v>
      </c>
    </row>
    <row r="232" spans="1:23" x14ac:dyDescent="0.15">
      <c r="A232" s="42" t="s">
        <v>118</v>
      </c>
      <c r="H232" s="72" t="s">
        <v>118</v>
      </c>
      <c r="O232" s="72">
        <v>0</v>
      </c>
      <c r="P232" s="72">
        <v>0</v>
      </c>
      <c r="Q232" s="72" t="s">
        <v>118</v>
      </c>
      <c r="R232" s="72">
        <v>0</v>
      </c>
      <c r="S232" s="47">
        <v>0</v>
      </c>
      <c r="T232" s="72">
        <v>0</v>
      </c>
      <c r="U232" s="72">
        <v>0</v>
      </c>
      <c r="V232" s="72">
        <v>0</v>
      </c>
      <c r="W232" s="72" t="s">
        <v>118</v>
      </c>
    </row>
    <row r="233" spans="1:23" x14ac:dyDescent="0.15">
      <c r="A233" s="42" t="s">
        <v>118</v>
      </c>
      <c r="H233" s="72" t="s">
        <v>118</v>
      </c>
      <c r="O233" s="72">
        <v>0</v>
      </c>
      <c r="P233" s="72">
        <v>0</v>
      </c>
      <c r="Q233" s="72" t="s">
        <v>118</v>
      </c>
      <c r="R233" s="72">
        <v>0</v>
      </c>
      <c r="S233" s="47">
        <v>0</v>
      </c>
      <c r="T233" s="72">
        <v>0</v>
      </c>
      <c r="U233" s="72">
        <v>0</v>
      </c>
      <c r="V233" s="72">
        <v>0</v>
      </c>
      <c r="W233" s="72" t="s">
        <v>118</v>
      </c>
    </row>
    <row r="234" spans="1:23" x14ac:dyDescent="0.15">
      <c r="A234" s="42" t="s">
        <v>118</v>
      </c>
      <c r="H234" s="72" t="s">
        <v>118</v>
      </c>
      <c r="O234" s="72">
        <v>0</v>
      </c>
      <c r="P234" s="72">
        <v>0</v>
      </c>
      <c r="Q234" s="72" t="s">
        <v>118</v>
      </c>
      <c r="R234" s="72">
        <v>0</v>
      </c>
      <c r="S234" s="47">
        <v>0</v>
      </c>
      <c r="T234" s="72">
        <v>0</v>
      </c>
      <c r="U234" s="72">
        <v>0</v>
      </c>
      <c r="V234" s="72">
        <v>0</v>
      </c>
      <c r="W234" s="72" t="s">
        <v>118</v>
      </c>
    </row>
    <row r="235" spans="1:23" x14ac:dyDescent="0.15">
      <c r="A235" s="42" t="s">
        <v>118</v>
      </c>
      <c r="H235" s="72" t="s">
        <v>118</v>
      </c>
      <c r="O235" s="72">
        <v>0</v>
      </c>
      <c r="P235" s="72">
        <v>0</v>
      </c>
      <c r="Q235" s="72" t="s">
        <v>118</v>
      </c>
      <c r="R235" s="72">
        <v>0</v>
      </c>
      <c r="S235" s="47">
        <v>0</v>
      </c>
      <c r="T235" s="72">
        <v>0</v>
      </c>
      <c r="U235" s="72">
        <v>0</v>
      </c>
      <c r="V235" s="72">
        <v>0</v>
      </c>
      <c r="W235" s="72" t="s">
        <v>118</v>
      </c>
    </row>
    <row r="236" spans="1:23" x14ac:dyDescent="0.15">
      <c r="A236" s="42" t="s">
        <v>118</v>
      </c>
      <c r="H236" s="72" t="s">
        <v>118</v>
      </c>
      <c r="O236" s="72">
        <v>0</v>
      </c>
      <c r="P236" s="72">
        <v>0</v>
      </c>
      <c r="Q236" s="72" t="s">
        <v>118</v>
      </c>
      <c r="R236" s="72">
        <v>0</v>
      </c>
      <c r="S236" s="47">
        <v>0</v>
      </c>
      <c r="T236" s="72">
        <v>0</v>
      </c>
      <c r="U236" s="72">
        <v>0</v>
      </c>
      <c r="V236" s="72">
        <v>0</v>
      </c>
      <c r="W236" s="72" t="s">
        <v>118</v>
      </c>
    </row>
    <row r="237" spans="1:23" x14ac:dyDescent="0.15">
      <c r="A237" s="42" t="s">
        <v>118</v>
      </c>
      <c r="H237" s="72" t="s">
        <v>118</v>
      </c>
      <c r="O237" s="72">
        <v>0</v>
      </c>
      <c r="P237" s="72">
        <v>0</v>
      </c>
      <c r="Q237" s="72" t="s">
        <v>118</v>
      </c>
      <c r="R237" s="72">
        <v>0</v>
      </c>
      <c r="S237" s="47">
        <v>0</v>
      </c>
      <c r="T237" s="72">
        <v>0</v>
      </c>
      <c r="U237" s="72">
        <v>0</v>
      </c>
      <c r="V237" s="72">
        <v>0</v>
      </c>
      <c r="W237" s="72" t="s">
        <v>118</v>
      </c>
    </row>
    <row r="238" spans="1:23" x14ac:dyDescent="0.15">
      <c r="A238" s="42" t="s">
        <v>118</v>
      </c>
      <c r="H238" s="72" t="s">
        <v>118</v>
      </c>
      <c r="O238" s="72">
        <v>0</v>
      </c>
      <c r="P238" s="72">
        <v>0</v>
      </c>
      <c r="Q238" s="72" t="s">
        <v>118</v>
      </c>
      <c r="R238" s="72">
        <v>0</v>
      </c>
      <c r="S238" s="47">
        <v>0</v>
      </c>
      <c r="T238" s="72">
        <v>0</v>
      </c>
      <c r="U238" s="72">
        <v>0</v>
      </c>
      <c r="V238" s="72">
        <v>0</v>
      </c>
      <c r="W238" s="72" t="s">
        <v>118</v>
      </c>
    </row>
    <row r="239" spans="1:23" x14ac:dyDescent="0.15">
      <c r="A239" s="42" t="s">
        <v>118</v>
      </c>
      <c r="H239" s="72" t="s">
        <v>118</v>
      </c>
      <c r="O239" s="72">
        <v>0</v>
      </c>
      <c r="P239" s="72">
        <v>0</v>
      </c>
      <c r="Q239" s="72" t="s">
        <v>118</v>
      </c>
      <c r="R239" s="72">
        <v>0</v>
      </c>
      <c r="S239" s="47">
        <v>0</v>
      </c>
      <c r="T239" s="72">
        <v>0</v>
      </c>
      <c r="U239" s="72">
        <v>0</v>
      </c>
      <c r="V239" s="72">
        <v>0</v>
      </c>
      <c r="W239" s="72" t="s">
        <v>118</v>
      </c>
    </row>
    <row r="240" spans="1:23" x14ac:dyDescent="0.15">
      <c r="A240" s="42" t="s">
        <v>118</v>
      </c>
      <c r="H240" s="72" t="s">
        <v>118</v>
      </c>
      <c r="O240" s="72">
        <v>0</v>
      </c>
      <c r="P240" s="72">
        <v>0</v>
      </c>
      <c r="Q240" s="72" t="s">
        <v>118</v>
      </c>
      <c r="R240" s="72">
        <v>0</v>
      </c>
      <c r="S240" s="47">
        <v>0</v>
      </c>
      <c r="T240" s="72">
        <v>0</v>
      </c>
      <c r="U240" s="72">
        <v>0</v>
      </c>
      <c r="V240" s="72">
        <v>0</v>
      </c>
      <c r="W240" s="72" t="s">
        <v>118</v>
      </c>
    </row>
    <row r="241" spans="1:23" x14ac:dyDescent="0.15">
      <c r="A241" s="42" t="s">
        <v>118</v>
      </c>
      <c r="H241" s="72" t="s">
        <v>118</v>
      </c>
      <c r="O241" s="72">
        <v>0</v>
      </c>
      <c r="P241" s="72">
        <v>0</v>
      </c>
      <c r="Q241" s="72" t="s">
        <v>118</v>
      </c>
      <c r="R241" s="72">
        <v>0</v>
      </c>
      <c r="S241" s="47">
        <v>0</v>
      </c>
      <c r="T241" s="72">
        <v>0</v>
      </c>
      <c r="U241" s="72">
        <v>0</v>
      </c>
      <c r="V241" s="72">
        <v>0</v>
      </c>
      <c r="W241" s="72" t="s">
        <v>118</v>
      </c>
    </row>
    <row r="242" spans="1:23" x14ac:dyDescent="0.15">
      <c r="A242" s="42" t="s">
        <v>118</v>
      </c>
      <c r="H242" s="72" t="s">
        <v>118</v>
      </c>
      <c r="O242" s="72">
        <v>0</v>
      </c>
      <c r="P242" s="72">
        <v>0</v>
      </c>
      <c r="Q242" s="72" t="s">
        <v>118</v>
      </c>
      <c r="R242" s="72">
        <v>0</v>
      </c>
      <c r="S242" s="47">
        <v>0</v>
      </c>
      <c r="T242" s="72">
        <v>0</v>
      </c>
      <c r="U242" s="72">
        <v>0</v>
      </c>
      <c r="V242" s="72">
        <v>0</v>
      </c>
      <c r="W242" s="72" t="s">
        <v>118</v>
      </c>
    </row>
    <row r="243" spans="1:23" x14ac:dyDescent="0.15">
      <c r="A243" s="42" t="s">
        <v>118</v>
      </c>
      <c r="H243" s="72" t="s">
        <v>118</v>
      </c>
      <c r="O243" s="72">
        <v>0</v>
      </c>
      <c r="P243" s="72">
        <v>0</v>
      </c>
      <c r="Q243" s="72" t="s">
        <v>118</v>
      </c>
      <c r="R243" s="72">
        <v>0</v>
      </c>
      <c r="S243" s="47">
        <v>0</v>
      </c>
      <c r="T243" s="72">
        <v>0</v>
      </c>
      <c r="U243" s="72">
        <v>0</v>
      </c>
      <c r="V243" s="72">
        <v>0</v>
      </c>
      <c r="W243" s="72" t="s">
        <v>118</v>
      </c>
    </row>
    <row r="244" spans="1:23" x14ac:dyDescent="0.15">
      <c r="A244" s="42" t="s">
        <v>118</v>
      </c>
      <c r="H244" s="72" t="s">
        <v>118</v>
      </c>
      <c r="O244" s="72">
        <v>0</v>
      </c>
      <c r="P244" s="72">
        <v>0</v>
      </c>
      <c r="Q244" s="72" t="s">
        <v>118</v>
      </c>
      <c r="R244" s="72">
        <v>0</v>
      </c>
      <c r="S244" s="47">
        <v>0</v>
      </c>
      <c r="T244" s="72">
        <v>0</v>
      </c>
      <c r="U244" s="72">
        <v>0</v>
      </c>
      <c r="V244" s="72">
        <v>0</v>
      </c>
      <c r="W244" s="72" t="s">
        <v>118</v>
      </c>
    </row>
    <row r="245" spans="1:23" x14ac:dyDescent="0.15">
      <c r="A245" s="42" t="s">
        <v>118</v>
      </c>
      <c r="H245" s="72" t="s">
        <v>118</v>
      </c>
      <c r="O245" s="72">
        <v>0</v>
      </c>
      <c r="P245" s="72">
        <v>0</v>
      </c>
      <c r="Q245" s="72" t="s">
        <v>118</v>
      </c>
      <c r="R245" s="72">
        <v>0</v>
      </c>
      <c r="S245" s="47">
        <v>0</v>
      </c>
      <c r="T245" s="72">
        <v>0</v>
      </c>
      <c r="U245" s="72">
        <v>0</v>
      </c>
      <c r="V245" s="72">
        <v>0</v>
      </c>
      <c r="W245" s="72" t="s">
        <v>118</v>
      </c>
    </row>
    <row r="246" spans="1:23" x14ac:dyDescent="0.15">
      <c r="A246" s="42" t="s">
        <v>118</v>
      </c>
      <c r="H246" s="72" t="s">
        <v>118</v>
      </c>
      <c r="O246" s="72">
        <v>0</v>
      </c>
      <c r="P246" s="72">
        <v>0</v>
      </c>
      <c r="Q246" s="72" t="s">
        <v>118</v>
      </c>
      <c r="R246" s="72">
        <v>0</v>
      </c>
      <c r="S246" s="47">
        <v>0</v>
      </c>
      <c r="T246" s="72">
        <v>0</v>
      </c>
      <c r="U246" s="72">
        <v>0</v>
      </c>
      <c r="V246" s="72">
        <v>0</v>
      </c>
      <c r="W246" s="72" t="s">
        <v>118</v>
      </c>
    </row>
    <row r="247" spans="1:23" x14ac:dyDescent="0.15">
      <c r="A247" s="42" t="s">
        <v>118</v>
      </c>
      <c r="H247" s="72" t="s">
        <v>118</v>
      </c>
      <c r="O247" s="72">
        <v>0</v>
      </c>
      <c r="P247" s="72">
        <v>0</v>
      </c>
      <c r="Q247" s="72" t="s">
        <v>118</v>
      </c>
      <c r="R247" s="72">
        <v>0</v>
      </c>
      <c r="S247" s="47">
        <v>0</v>
      </c>
      <c r="T247" s="72">
        <v>0</v>
      </c>
      <c r="U247" s="72">
        <v>0</v>
      </c>
      <c r="V247" s="72">
        <v>0</v>
      </c>
      <c r="W247" s="72" t="s">
        <v>118</v>
      </c>
    </row>
    <row r="248" spans="1:23" x14ac:dyDescent="0.15">
      <c r="A248" s="42" t="s">
        <v>118</v>
      </c>
      <c r="H248" s="72" t="s">
        <v>118</v>
      </c>
      <c r="O248" s="72">
        <v>0</v>
      </c>
      <c r="P248" s="72">
        <v>0</v>
      </c>
      <c r="Q248" s="72" t="s">
        <v>118</v>
      </c>
      <c r="R248" s="72">
        <v>0</v>
      </c>
      <c r="S248" s="47">
        <v>0</v>
      </c>
      <c r="T248" s="72">
        <v>0</v>
      </c>
      <c r="U248" s="72">
        <v>0</v>
      </c>
      <c r="V248" s="72">
        <v>0</v>
      </c>
      <c r="W248" s="72" t="s">
        <v>118</v>
      </c>
    </row>
    <row r="249" spans="1:23" x14ac:dyDescent="0.15">
      <c r="A249" s="42" t="s">
        <v>118</v>
      </c>
      <c r="H249" s="72" t="s">
        <v>118</v>
      </c>
      <c r="O249" s="72">
        <v>0</v>
      </c>
      <c r="P249" s="72">
        <v>0</v>
      </c>
      <c r="Q249" s="72" t="s">
        <v>118</v>
      </c>
      <c r="R249" s="72">
        <v>0</v>
      </c>
      <c r="S249" s="47">
        <v>0</v>
      </c>
      <c r="T249" s="72">
        <v>0</v>
      </c>
      <c r="U249" s="72">
        <v>0</v>
      </c>
      <c r="V249" s="72">
        <v>0</v>
      </c>
      <c r="W249" s="72" t="s">
        <v>118</v>
      </c>
    </row>
    <row r="250" spans="1:23" x14ac:dyDescent="0.15">
      <c r="A250" s="42" t="s">
        <v>118</v>
      </c>
      <c r="H250" s="72" t="s">
        <v>118</v>
      </c>
      <c r="O250" s="72">
        <v>0</v>
      </c>
      <c r="P250" s="72">
        <v>0</v>
      </c>
      <c r="Q250" s="72" t="s">
        <v>118</v>
      </c>
      <c r="R250" s="72">
        <v>0</v>
      </c>
      <c r="S250" s="47">
        <v>0</v>
      </c>
      <c r="T250" s="72">
        <v>0</v>
      </c>
      <c r="U250" s="72">
        <v>0</v>
      </c>
      <c r="V250" s="72">
        <v>0</v>
      </c>
      <c r="W250" s="72" t="s">
        <v>118</v>
      </c>
    </row>
    <row r="251" spans="1:23" x14ac:dyDescent="0.15">
      <c r="A251" s="42" t="s">
        <v>118</v>
      </c>
      <c r="H251" s="72" t="s">
        <v>118</v>
      </c>
      <c r="O251" s="72">
        <v>0</v>
      </c>
      <c r="P251" s="72">
        <v>0</v>
      </c>
      <c r="Q251" s="72" t="s">
        <v>118</v>
      </c>
      <c r="R251" s="72">
        <v>0</v>
      </c>
      <c r="S251" s="47">
        <v>0</v>
      </c>
      <c r="T251" s="72">
        <v>0</v>
      </c>
      <c r="U251" s="72">
        <v>0</v>
      </c>
      <c r="V251" s="72">
        <v>0</v>
      </c>
      <c r="W251" s="72" t="s">
        <v>118</v>
      </c>
    </row>
    <row r="252" spans="1:23" x14ac:dyDescent="0.15">
      <c r="A252" s="42" t="s">
        <v>118</v>
      </c>
      <c r="H252" s="72" t="s">
        <v>118</v>
      </c>
      <c r="O252" s="72">
        <v>0</v>
      </c>
      <c r="P252" s="72">
        <v>0</v>
      </c>
      <c r="Q252" s="72" t="s">
        <v>118</v>
      </c>
      <c r="R252" s="72">
        <v>0</v>
      </c>
      <c r="S252" s="47">
        <v>0</v>
      </c>
      <c r="T252" s="72">
        <v>0</v>
      </c>
      <c r="U252" s="72">
        <v>0</v>
      </c>
      <c r="V252" s="72">
        <v>0</v>
      </c>
      <c r="W252" s="72" t="s">
        <v>118</v>
      </c>
    </row>
    <row r="253" spans="1:23" x14ac:dyDescent="0.15">
      <c r="A253" s="42" t="s">
        <v>118</v>
      </c>
      <c r="H253" s="72" t="s">
        <v>118</v>
      </c>
      <c r="O253" s="72">
        <v>0</v>
      </c>
      <c r="P253" s="72">
        <v>0</v>
      </c>
      <c r="Q253" s="72" t="s">
        <v>118</v>
      </c>
      <c r="R253" s="72">
        <v>0</v>
      </c>
      <c r="S253" s="47">
        <v>0</v>
      </c>
      <c r="T253" s="72">
        <v>0</v>
      </c>
      <c r="U253" s="72">
        <v>0</v>
      </c>
      <c r="V253" s="72">
        <v>0</v>
      </c>
      <c r="W253" s="72" t="s">
        <v>118</v>
      </c>
    </row>
    <row r="254" spans="1:23" x14ac:dyDescent="0.15">
      <c r="A254" s="42" t="s">
        <v>118</v>
      </c>
      <c r="H254" s="72" t="s">
        <v>118</v>
      </c>
      <c r="O254" s="72">
        <v>0</v>
      </c>
      <c r="P254" s="72">
        <v>0</v>
      </c>
      <c r="Q254" s="72" t="s">
        <v>118</v>
      </c>
      <c r="R254" s="72">
        <v>0</v>
      </c>
      <c r="S254" s="47">
        <v>0</v>
      </c>
      <c r="T254" s="72">
        <v>0</v>
      </c>
      <c r="U254" s="72">
        <v>0</v>
      </c>
      <c r="V254" s="72">
        <v>0</v>
      </c>
      <c r="W254" s="72" t="s">
        <v>118</v>
      </c>
    </row>
    <row r="255" spans="1:23" x14ac:dyDescent="0.15">
      <c r="A255" s="42" t="s">
        <v>118</v>
      </c>
      <c r="H255" s="72" t="s">
        <v>118</v>
      </c>
      <c r="O255" s="72">
        <v>0</v>
      </c>
      <c r="P255" s="72">
        <v>0</v>
      </c>
      <c r="Q255" s="72" t="s">
        <v>118</v>
      </c>
      <c r="R255" s="72">
        <v>0</v>
      </c>
      <c r="S255" s="47">
        <v>0</v>
      </c>
      <c r="T255" s="72">
        <v>0</v>
      </c>
      <c r="U255" s="72">
        <v>0</v>
      </c>
      <c r="V255" s="72">
        <v>0</v>
      </c>
      <c r="W255" s="72" t="s">
        <v>118</v>
      </c>
    </row>
    <row r="256" spans="1:23" x14ac:dyDescent="0.15">
      <c r="A256" s="42" t="s">
        <v>118</v>
      </c>
      <c r="H256" s="72" t="s">
        <v>118</v>
      </c>
      <c r="O256" s="72">
        <v>0</v>
      </c>
      <c r="P256" s="72">
        <v>0</v>
      </c>
      <c r="Q256" s="72" t="s">
        <v>118</v>
      </c>
      <c r="R256" s="72">
        <v>0</v>
      </c>
      <c r="S256" s="47">
        <v>0</v>
      </c>
      <c r="T256" s="72">
        <v>0</v>
      </c>
      <c r="U256" s="72">
        <v>0</v>
      </c>
      <c r="V256" s="72">
        <v>0</v>
      </c>
      <c r="W256" s="72" t="s">
        <v>118</v>
      </c>
    </row>
    <row r="257" spans="1:23" x14ac:dyDescent="0.15">
      <c r="A257" s="42" t="s">
        <v>118</v>
      </c>
      <c r="H257" s="72" t="s">
        <v>118</v>
      </c>
      <c r="O257" s="72">
        <v>0</v>
      </c>
      <c r="P257" s="72">
        <v>0</v>
      </c>
      <c r="Q257" s="72" t="s">
        <v>118</v>
      </c>
      <c r="R257" s="72">
        <v>0</v>
      </c>
      <c r="S257" s="47">
        <v>0</v>
      </c>
      <c r="T257" s="72">
        <v>0</v>
      </c>
      <c r="U257" s="72">
        <v>0</v>
      </c>
      <c r="V257" s="72">
        <v>0</v>
      </c>
      <c r="W257" s="72" t="s">
        <v>118</v>
      </c>
    </row>
    <row r="258" spans="1:23" x14ac:dyDescent="0.15">
      <c r="A258" s="42" t="s">
        <v>118</v>
      </c>
      <c r="H258" s="72" t="s">
        <v>118</v>
      </c>
      <c r="O258" s="72">
        <v>0</v>
      </c>
      <c r="P258" s="72">
        <v>0</v>
      </c>
      <c r="Q258" s="72" t="s">
        <v>118</v>
      </c>
      <c r="R258" s="72">
        <v>0</v>
      </c>
      <c r="S258" s="47">
        <v>0</v>
      </c>
      <c r="T258" s="72">
        <v>0</v>
      </c>
      <c r="U258" s="72">
        <v>0</v>
      </c>
      <c r="V258" s="72">
        <v>0</v>
      </c>
      <c r="W258" s="72" t="s">
        <v>118</v>
      </c>
    </row>
    <row r="259" spans="1:23" x14ac:dyDescent="0.15">
      <c r="A259" s="42" t="s">
        <v>118</v>
      </c>
      <c r="H259" s="72" t="s">
        <v>118</v>
      </c>
      <c r="O259" s="72">
        <v>0</v>
      </c>
      <c r="P259" s="72">
        <v>0</v>
      </c>
      <c r="Q259" s="72" t="s">
        <v>118</v>
      </c>
      <c r="R259" s="72">
        <v>0</v>
      </c>
      <c r="S259" s="47">
        <v>0</v>
      </c>
      <c r="T259" s="72">
        <v>0</v>
      </c>
      <c r="U259" s="72">
        <v>0</v>
      </c>
      <c r="V259" s="72">
        <v>0</v>
      </c>
      <c r="W259" s="72" t="s">
        <v>118</v>
      </c>
    </row>
    <row r="260" spans="1:23" x14ac:dyDescent="0.15">
      <c r="A260" s="42" t="s">
        <v>118</v>
      </c>
      <c r="H260" s="72" t="s">
        <v>118</v>
      </c>
      <c r="O260" s="72">
        <v>0</v>
      </c>
      <c r="P260" s="72">
        <v>0</v>
      </c>
      <c r="Q260" s="72" t="s">
        <v>118</v>
      </c>
      <c r="R260" s="72">
        <v>0</v>
      </c>
      <c r="S260" s="47">
        <v>0</v>
      </c>
      <c r="T260" s="72">
        <v>0</v>
      </c>
      <c r="U260" s="72">
        <v>0</v>
      </c>
      <c r="V260" s="72">
        <v>0</v>
      </c>
      <c r="W260" s="72" t="s">
        <v>118</v>
      </c>
    </row>
    <row r="261" spans="1:23" x14ac:dyDescent="0.15">
      <c r="A261" s="42" t="s">
        <v>118</v>
      </c>
      <c r="H261" s="72" t="s">
        <v>118</v>
      </c>
      <c r="O261" s="72">
        <v>0</v>
      </c>
      <c r="P261" s="72">
        <v>0</v>
      </c>
      <c r="Q261" s="72" t="s">
        <v>118</v>
      </c>
      <c r="R261" s="72">
        <v>0</v>
      </c>
      <c r="S261" s="47">
        <v>0</v>
      </c>
      <c r="T261" s="72">
        <v>0</v>
      </c>
      <c r="U261" s="72">
        <v>0</v>
      </c>
      <c r="V261" s="72">
        <v>0</v>
      </c>
      <c r="W261" s="72" t="s">
        <v>118</v>
      </c>
    </row>
    <row r="262" spans="1:23" x14ac:dyDescent="0.15">
      <c r="A262" s="42" t="s">
        <v>118</v>
      </c>
      <c r="H262" s="72" t="s">
        <v>118</v>
      </c>
      <c r="O262" s="72">
        <v>0</v>
      </c>
      <c r="P262" s="72">
        <v>0</v>
      </c>
      <c r="Q262" s="72" t="s">
        <v>118</v>
      </c>
      <c r="R262" s="72">
        <v>0</v>
      </c>
      <c r="S262" s="47">
        <v>0</v>
      </c>
      <c r="T262" s="72">
        <v>0</v>
      </c>
      <c r="U262" s="72">
        <v>0</v>
      </c>
      <c r="V262" s="72">
        <v>0</v>
      </c>
      <c r="W262" s="72" t="s">
        <v>118</v>
      </c>
    </row>
    <row r="263" spans="1:23" x14ac:dyDescent="0.15">
      <c r="A263" s="42" t="s">
        <v>118</v>
      </c>
      <c r="H263" s="72" t="s">
        <v>118</v>
      </c>
      <c r="O263" s="72">
        <v>0</v>
      </c>
      <c r="P263" s="72">
        <v>0</v>
      </c>
      <c r="Q263" s="72" t="s">
        <v>118</v>
      </c>
      <c r="R263" s="72">
        <v>0</v>
      </c>
      <c r="S263" s="47">
        <v>0</v>
      </c>
      <c r="T263" s="72">
        <v>0</v>
      </c>
      <c r="U263" s="72">
        <v>0</v>
      </c>
      <c r="V263" s="72">
        <v>0</v>
      </c>
      <c r="W263" s="72" t="s">
        <v>118</v>
      </c>
    </row>
    <row r="264" spans="1:23" x14ac:dyDescent="0.15">
      <c r="A264" s="42" t="s">
        <v>118</v>
      </c>
      <c r="H264" s="72" t="s">
        <v>118</v>
      </c>
      <c r="O264" s="72">
        <v>0</v>
      </c>
      <c r="P264" s="72">
        <v>0</v>
      </c>
      <c r="Q264" s="72" t="s">
        <v>118</v>
      </c>
      <c r="R264" s="72">
        <v>0</v>
      </c>
      <c r="S264" s="47">
        <v>0</v>
      </c>
      <c r="T264" s="72">
        <v>0</v>
      </c>
      <c r="U264" s="72">
        <v>0</v>
      </c>
      <c r="V264" s="72">
        <v>0</v>
      </c>
      <c r="W264" s="72" t="s">
        <v>118</v>
      </c>
    </row>
    <row r="265" spans="1:23" x14ac:dyDescent="0.15">
      <c r="A265" s="42" t="s">
        <v>118</v>
      </c>
      <c r="H265" s="72" t="s">
        <v>118</v>
      </c>
      <c r="O265" s="72">
        <v>0</v>
      </c>
      <c r="P265" s="72">
        <v>0</v>
      </c>
      <c r="Q265" s="72" t="s">
        <v>118</v>
      </c>
      <c r="R265" s="72">
        <v>0</v>
      </c>
      <c r="S265" s="47">
        <v>0</v>
      </c>
      <c r="T265" s="72">
        <v>0</v>
      </c>
      <c r="U265" s="72">
        <v>0</v>
      </c>
      <c r="V265" s="72">
        <v>0</v>
      </c>
      <c r="W265" s="72" t="s">
        <v>118</v>
      </c>
    </row>
    <row r="266" spans="1:23" x14ac:dyDescent="0.15">
      <c r="A266" s="42" t="s">
        <v>118</v>
      </c>
      <c r="H266" s="72" t="s">
        <v>118</v>
      </c>
      <c r="O266" s="72">
        <v>0</v>
      </c>
      <c r="P266" s="72">
        <v>0</v>
      </c>
      <c r="Q266" s="72" t="s">
        <v>118</v>
      </c>
      <c r="R266" s="72">
        <v>0</v>
      </c>
      <c r="S266" s="47">
        <v>0</v>
      </c>
      <c r="T266" s="72">
        <v>0</v>
      </c>
      <c r="U266" s="72">
        <v>0</v>
      </c>
      <c r="V266" s="72">
        <v>0</v>
      </c>
      <c r="W266" s="72" t="s">
        <v>118</v>
      </c>
    </row>
    <row r="267" spans="1:23" x14ac:dyDescent="0.15">
      <c r="A267" s="42" t="s">
        <v>118</v>
      </c>
      <c r="H267" s="72" t="s">
        <v>118</v>
      </c>
      <c r="O267" s="72">
        <v>0</v>
      </c>
      <c r="P267" s="72">
        <v>0</v>
      </c>
      <c r="Q267" s="72" t="s">
        <v>118</v>
      </c>
      <c r="R267" s="72">
        <v>0</v>
      </c>
      <c r="S267" s="47">
        <v>0</v>
      </c>
      <c r="T267" s="72">
        <v>0</v>
      </c>
      <c r="U267" s="72">
        <v>0</v>
      </c>
      <c r="V267" s="72">
        <v>0</v>
      </c>
      <c r="W267" s="72" t="s">
        <v>118</v>
      </c>
    </row>
    <row r="268" spans="1:23" x14ac:dyDescent="0.15">
      <c r="A268" s="42" t="s">
        <v>118</v>
      </c>
      <c r="H268" s="72" t="s">
        <v>118</v>
      </c>
      <c r="O268" s="72">
        <v>0</v>
      </c>
      <c r="P268" s="72">
        <v>0</v>
      </c>
      <c r="Q268" s="72" t="s">
        <v>118</v>
      </c>
      <c r="R268" s="72">
        <v>0</v>
      </c>
      <c r="S268" s="47">
        <v>0</v>
      </c>
      <c r="T268" s="72">
        <v>0</v>
      </c>
      <c r="U268" s="72">
        <v>0</v>
      </c>
      <c r="V268" s="72">
        <v>0</v>
      </c>
      <c r="W268" s="72" t="s">
        <v>118</v>
      </c>
    </row>
    <row r="269" spans="1:23" x14ac:dyDescent="0.15">
      <c r="A269" s="42" t="s">
        <v>118</v>
      </c>
      <c r="H269" s="72" t="s">
        <v>118</v>
      </c>
      <c r="O269" s="72">
        <v>0</v>
      </c>
      <c r="P269" s="72">
        <v>0</v>
      </c>
      <c r="Q269" s="72" t="s">
        <v>118</v>
      </c>
      <c r="R269" s="72">
        <v>0</v>
      </c>
      <c r="S269" s="47">
        <v>0</v>
      </c>
      <c r="T269" s="72">
        <v>0</v>
      </c>
      <c r="U269" s="72">
        <v>0</v>
      </c>
      <c r="V269" s="72">
        <v>0</v>
      </c>
      <c r="W269" s="72" t="s">
        <v>118</v>
      </c>
    </row>
    <row r="270" spans="1:23" x14ac:dyDescent="0.15">
      <c r="A270" s="42" t="s">
        <v>118</v>
      </c>
      <c r="H270" s="72" t="s">
        <v>118</v>
      </c>
      <c r="O270" s="72">
        <v>0</v>
      </c>
      <c r="P270" s="72">
        <v>0</v>
      </c>
      <c r="Q270" s="72" t="s">
        <v>118</v>
      </c>
      <c r="R270" s="72">
        <v>0</v>
      </c>
      <c r="S270" s="47">
        <v>0</v>
      </c>
      <c r="T270" s="72">
        <v>0</v>
      </c>
      <c r="U270" s="72">
        <v>0</v>
      </c>
      <c r="V270" s="72">
        <v>0</v>
      </c>
      <c r="W270" s="72" t="s">
        <v>118</v>
      </c>
    </row>
    <row r="271" spans="1:23" x14ac:dyDescent="0.15">
      <c r="A271" s="42" t="s">
        <v>118</v>
      </c>
      <c r="H271" s="72" t="s">
        <v>118</v>
      </c>
      <c r="O271" s="72">
        <v>0</v>
      </c>
      <c r="P271" s="72">
        <v>0</v>
      </c>
      <c r="Q271" s="72" t="s">
        <v>118</v>
      </c>
      <c r="R271" s="72">
        <v>0</v>
      </c>
      <c r="S271" s="47">
        <v>0</v>
      </c>
      <c r="T271" s="72">
        <v>0</v>
      </c>
      <c r="U271" s="72">
        <v>0</v>
      </c>
      <c r="V271" s="72">
        <v>0</v>
      </c>
      <c r="W271" s="72" t="s">
        <v>118</v>
      </c>
    </row>
    <row r="272" spans="1:23" x14ac:dyDescent="0.15">
      <c r="A272" s="42" t="s">
        <v>118</v>
      </c>
      <c r="H272" s="72" t="s">
        <v>118</v>
      </c>
      <c r="O272" s="72">
        <v>0</v>
      </c>
      <c r="P272" s="72">
        <v>0</v>
      </c>
      <c r="Q272" s="72" t="s">
        <v>118</v>
      </c>
      <c r="R272" s="72">
        <v>0</v>
      </c>
      <c r="S272" s="47">
        <v>0</v>
      </c>
      <c r="T272" s="72">
        <v>0</v>
      </c>
      <c r="U272" s="72">
        <v>0</v>
      </c>
      <c r="V272" s="72">
        <v>0</v>
      </c>
      <c r="W272" s="72" t="s">
        <v>118</v>
      </c>
    </row>
    <row r="273" spans="1:23" x14ac:dyDescent="0.15">
      <c r="A273" s="42" t="s">
        <v>118</v>
      </c>
      <c r="H273" s="72" t="s">
        <v>118</v>
      </c>
      <c r="O273" s="72">
        <v>0</v>
      </c>
      <c r="P273" s="72">
        <v>0</v>
      </c>
      <c r="Q273" s="72" t="s">
        <v>118</v>
      </c>
      <c r="R273" s="72">
        <v>0</v>
      </c>
      <c r="S273" s="47">
        <v>0</v>
      </c>
      <c r="T273" s="72">
        <v>0</v>
      </c>
      <c r="U273" s="72">
        <v>0</v>
      </c>
      <c r="V273" s="72">
        <v>0</v>
      </c>
      <c r="W273" s="72" t="s">
        <v>118</v>
      </c>
    </row>
    <row r="274" spans="1:23" x14ac:dyDescent="0.15">
      <c r="A274" s="42" t="s">
        <v>118</v>
      </c>
      <c r="H274" s="72" t="s">
        <v>118</v>
      </c>
      <c r="O274" s="72">
        <v>0</v>
      </c>
      <c r="P274" s="72">
        <v>0</v>
      </c>
      <c r="Q274" s="72" t="s">
        <v>118</v>
      </c>
      <c r="R274" s="72">
        <v>0</v>
      </c>
      <c r="S274" s="47">
        <v>0</v>
      </c>
      <c r="T274" s="72">
        <v>0</v>
      </c>
      <c r="U274" s="72">
        <v>0</v>
      </c>
      <c r="V274" s="72">
        <v>0</v>
      </c>
      <c r="W274" s="72" t="s">
        <v>118</v>
      </c>
    </row>
    <row r="275" spans="1:23" x14ac:dyDescent="0.15">
      <c r="A275" s="42" t="s">
        <v>118</v>
      </c>
      <c r="H275" s="72" t="s">
        <v>118</v>
      </c>
      <c r="O275" s="72">
        <v>0</v>
      </c>
      <c r="P275" s="72">
        <v>0</v>
      </c>
      <c r="Q275" s="72" t="s">
        <v>118</v>
      </c>
      <c r="R275" s="72">
        <v>0</v>
      </c>
      <c r="S275" s="47">
        <v>0</v>
      </c>
      <c r="T275" s="72">
        <v>0</v>
      </c>
      <c r="U275" s="72">
        <v>0</v>
      </c>
      <c r="V275" s="72">
        <v>0</v>
      </c>
      <c r="W275" s="72" t="s">
        <v>118</v>
      </c>
    </row>
    <row r="276" spans="1:23" x14ac:dyDescent="0.15">
      <c r="A276" s="42" t="s">
        <v>118</v>
      </c>
      <c r="H276" s="72" t="s">
        <v>118</v>
      </c>
      <c r="O276" s="72">
        <v>0</v>
      </c>
      <c r="P276" s="72">
        <v>0</v>
      </c>
      <c r="Q276" s="72" t="s">
        <v>118</v>
      </c>
      <c r="R276" s="72">
        <v>0</v>
      </c>
      <c r="S276" s="47">
        <v>0</v>
      </c>
      <c r="T276" s="72">
        <v>0</v>
      </c>
      <c r="U276" s="72">
        <v>0</v>
      </c>
      <c r="V276" s="72">
        <v>0</v>
      </c>
      <c r="W276" s="72" t="s">
        <v>118</v>
      </c>
    </row>
    <row r="277" spans="1:23" x14ac:dyDescent="0.15">
      <c r="A277" s="42" t="s">
        <v>118</v>
      </c>
      <c r="H277" s="72" t="s">
        <v>118</v>
      </c>
      <c r="O277" s="72">
        <v>0</v>
      </c>
      <c r="P277" s="72">
        <v>0</v>
      </c>
      <c r="Q277" s="72" t="s">
        <v>118</v>
      </c>
      <c r="R277" s="72">
        <v>0</v>
      </c>
      <c r="S277" s="47">
        <v>0</v>
      </c>
      <c r="T277" s="72">
        <v>0</v>
      </c>
      <c r="U277" s="72">
        <v>0</v>
      </c>
      <c r="V277" s="72">
        <v>0</v>
      </c>
      <c r="W277" s="72" t="s">
        <v>118</v>
      </c>
    </row>
    <row r="278" spans="1:23" x14ac:dyDescent="0.15">
      <c r="A278" s="42" t="s">
        <v>118</v>
      </c>
      <c r="H278" s="72" t="s">
        <v>118</v>
      </c>
      <c r="O278" s="72">
        <v>0</v>
      </c>
      <c r="P278" s="72">
        <v>0</v>
      </c>
      <c r="Q278" s="72" t="s">
        <v>118</v>
      </c>
      <c r="R278" s="72">
        <v>0</v>
      </c>
      <c r="S278" s="47">
        <v>0</v>
      </c>
      <c r="T278" s="72">
        <v>0</v>
      </c>
      <c r="U278" s="72">
        <v>0</v>
      </c>
      <c r="V278" s="72">
        <v>0</v>
      </c>
      <c r="W278" s="72" t="s">
        <v>118</v>
      </c>
    </row>
    <row r="279" spans="1:23" x14ac:dyDescent="0.15">
      <c r="A279" s="42" t="s">
        <v>118</v>
      </c>
      <c r="H279" s="72" t="s">
        <v>118</v>
      </c>
      <c r="O279" s="72">
        <v>0</v>
      </c>
      <c r="P279" s="72">
        <v>0</v>
      </c>
      <c r="Q279" s="72" t="s">
        <v>118</v>
      </c>
      <c r="R279" s="72">
        <v>0</v>
      </c>
      <c r="S279" s="47">
        <v>0</v>
      </c>
      <c r="T279" s="72">
        <v>0</v>
      </c>
      <c r="U279" s="72">
        <v>0</v>
      </c>
      <c r="V279" s="72">
        <v>0</v>
      </c>
      <c r="W279" s="72" t="s">
        <v>118</v>
      </c>
    </row>
    <row r="280" spans="1:23" x14ac:dyDescent="0.15">
      <c r="A280" s="42" t="s">
        <v>118</v>
      </c>
      <c r="H280" s="72" t="s">
        <v>118</v>
      </c>
      <c r="O280" s="72">
        <v>0</v>
      </c>
      <c r="P280" s="72">
        <v>0</v>
      </c>
      <c r="Q280" s="72" t="s">
        <v>118</v>
      </c>
      <c r="R280" s="72">
        <v>0</v>
      </c>
      <c r="S280" s="47">
        <v>0</v>
      </c>
      <c r="T280" s="72">
        <v>0</v>
      </c>
      <c r="U280" s="72">
        <v>0</v>
      </c>
      <c r="V280" s="72">
        <v>0</v>
      </c>
      <c r="W280" s="72" t="s">
        <v>118</v>
      </c>
    </row>
    <row r="281" spans="1:23" x14ac:dyDescent="0.15">
      <c r="A281" s="42" t="s">
        <v>118</v>
      </c>
      <c r="H281" s="72" t="s">
        <v>118</v>
      </c>
      <c r="O281" s="72">
        <v>0</v>
      </c>
      <c r="P281" s="72">
        <v>0</v>
      </c>
      <c r="Q281" s="72" t="s">
        <v>118</v>
      </c>
      <c r="R281" s="72">
        <v>0</v>
      </c>
      <c r="S281" s="47">
        <v>0</v>
      </c>
      <c r="T281" s="72">
        <v>0</v>
      </c>
      <c r="U281" s="72">
        <v>0</v>
      </c>
      <c r="V281" s="72">
        <v>0</v>
      </c>
      <c r="W281" s="72" t="s">
        <v>118</v>
      </c>
    </row>
    <row r="282" spans="1:23" x14ac:dyDescent="0.15">
      <c r="A282" s="42" t="s">
        <v>118</v>
      </c>
      <c r="H282" s="72" t="s">
        <v>118</v>
      </c>
      <c r="O282" s="72">
        <v>0</v>
      </c>
      <c r="P282" s="72">
        <v>0</v>
      </c>
      <c r="Q282" s="72" t="s">
        <v>118</v>
      </c>
      <c r="R282" s="72">
        <v>0</v>
      </c>
      <c r="S282" s="47">
        <v>0</v>
      </c>
      <c r="T282" s="72">
        <v>0</v>
      </c>
      <c r="U282" s="72">
        <v>0</v>
      </c>
      <c r="V282" s="72">
        <v>0</v>
      </c>
      <c r="W282" s="72" t="s">
        <v>118</v>
      </c>
    </row>
    <row r="283" spans="1:23" x14ac:dyDescent="0.15">
      <c r="A283" s="42" t="s">
        <v>118</v>
      </c>
      <c r="H283" s="72" t="s">
        <v>118</v>
      </c>
      <c r="O283" s="72">
        <v>0</v>
      </c>
      <c r="P283" s="72">
        <v>0</v>
      </c>
      <c r="Q283" s="72" t="s">
        <v>118</v>
      </c>
      <c r="R283" s="72">
        <v>0</v>
      </c>
      <c r="S283" s="47">
        <v>0</v>
      </c>
      <c r="T283" s="72">
        <v>0</v>
      </c>
      <c r="U283" s="72">
        <v>0</v>
      </c>
      <c r="V283" s="72">
        <v>0</v>
      </c>
      <c r="W283" s="72" t="s">
        <v>118</v>
      </c>
    </row>
    <row r="284" spans="1:23" x14ac:dyDescent="0.15">
      <c r="A284" s="42" t="s">
        <v>118</v>
      </c>
      <c r="H284" s="72" t="s">
        <v>118</v>
      </c>
      <c r="O284" s="72">
        <v>0</v>
      </c>
      <c r="P284" s="72">
        <v>0</v>
      </c>
      <c r="Q284" s="72" t="s">
        <v>118</v>
      </c>
      <c r="R284" s="72">
        <v>0</v>
      </c>
      <c r="S284" s="47">
        <v>0</v>
      </c>
      <c r="T284" s="72">
        <v>0</v>
      </c>
      <c r="U284" s="72">
        <v>0</v>
      </c>
      <c r="V284" s="72">
        <v>0</v>
      </c>
      <c r="W284" s="72" t="s">
        <v>118</v>
      </c>
    </row>
    <row r="285" spans="1:23" x14ac:dyDescent="0.15">
      <c r="A285" s="42" t="s">
        <v>118</v>
      </c>
      <c r="H285" s="72" t="s">
        <v>118</v>
      </c>
      <c r="O285" s="72">
        <v>0</v>
      </c>
      <c r="P285" s="72">
        <v>0</v>
      </c>
      <c r="Q285" s="72" t="s">
        <v>118</v>
      </c>
      <c r="R285" s="72">
        <v>0</v>
      </c>
      <c r="S285" s="47">
        <v>0</v>
      </c>
      <c r="T285" s="72">
        <v>0</v>
      </c>
      <c r="U285" s="72">
        <v>0</v>
      </c>
      <c r="V285" s="72">
        <v>0</v>
      </c>
      <c r="W285" s="72" t="s">
        <v>118</v>
      </c>
    </row>
    <row r="286" spans="1:23" x14ac:dyDescent="0.15">
      <c r="A286" s="42" t="s">
        <v>118</v>
      </c>
      <c r="H286" s="72" t="s">
        <v>118</v>
      </c>
      <c r="O286" s="72">
        <v>0</v>
      </c>
      <c r="P286" s="72">
        <v>0</v>
      </c>
      <c r="Q286" s="72" t="s">
        <v>118</v>
      </c>
      <c r="R286" s="72">
        <v>0</v>
      </c>
      <c r="S286" s="47">
        <v>0</v>
      </c>
      <c r="T286" s="72">
        <v>0</v>
      </c>
      <c r="U286" s="72">
        <v>0</v>
      </c>
      <c r="V286" s="72">
        <v>0</v>
      </c>
      <c r="W286" s="72" t="s">
        <v>118</v>
      </c>
    </row>
    <row r="287" spans="1:23" x14ac:dyDescent="0.15">
      <c r="A287" s="42" t="s">
        <v>118</v>
      </c>
      <c r="H287" s="72" t="s">
        <v>118</v>
      </c>
      <c r="O287" s="72">
        <v>0</v>
      </c>
      <c r="P287" s="72">
        <v>0</v>
      </c>
      <c r="Q287" s="72" t="s">
        <v>118</v>
      </c>
      <c r="R287" s="72">
        <v>0</v>
      </c>
      <c r="S287" s="47">
        <v>0</v>
      </c>
      <c r="T287" s="72">
        <v>0</v>
      </c>
      <c r="U287" s="72">
        <v>0</v>
      </c>
      <c r="V287" s="72">
        <v>0</v>
      </c>
      <c r="W287" s="72" t="s">
        <v>118</v>
      </c>
    </row>
    <row r="288" spans="1:23" x14ac:dyDescent="0.15">
      <c r="A288" s="42" t="s">
        <v>118</v>
      </c>
      <c r="H288" s="72" t="s">
        <v>118</v>
      </c>
      <c r="O288" s="72">
        <v>0</v>
      </c>
      <c r="P288" s="72">
        <v>0</v>
      </c>
      <c r="Q288" s="72" t="s">
        <v>118</v>
      </c>
      <c r="R288" s="72">
        <v>0</v>
      </c>
      <c r="S288" s="47">
        <v>0</v>
      </c>
      <c r="T288" s="72">
        <v>0</v>
      </c>
      <c r="U288" s="72">
        <v>0</v>
      </c>
      <c r="V288" s="72">
        <v>0</v>
      </c>
      <c r="W288" s="72" t="s">
        <v>118</v>
      </c>
    </row>
    <row r="289" spans="1:23" x14ac:dyDescent="0.15">
      <c r="A289" s="42" t="s">
        <v>118</v>
      </c>
      <c r="H289" s="72" t="s">
        <v>118</v>
      </c>
      <c r="O289" s="72">
        <v>0</v>
      </c>
      <c r="P289" s="72">
        <v>0</v>
      </c>
      <c r="Q289" s="72" t="s">
        <v>118</v>
      </c>
      <c r="R289" s="72">
        <v>0</v>
      </c>
      <c r="S289" s="47">
        <v>0</v>
      </c>
      <c r="T289" s="72">
        <v>0</v>
      </c>
      <c r="U289" s="72">
        <v>0</v>
      </c>
      <c r="V289" s="72">
        <v>0</v>
      </c>
      <c r="W289" s="72" t="s">
        <v>118</v>
      </c>
    </row>
    <row r="290" spans="1:23" x14ac:dyDescent="0.15">
      <c r="A290" s="42" t="s">
        <v>118</v>
      </c>
      <c r="H290" s="72" t="s">
        <v>118</v>
      </c>
      <c r="O290" s="72">
        <v>0</v>
      </c>
      <c r="P290" s="72">
        <v>0</v>
      </c>
      <c r="Q290" s="72" t="s">
        <v>118</v>
      </c>
      <c r="R290" s="72">
        <v>0</v>
      </c>
      <c r="S290" s="47">
        <v>0</v>
      </c>
      <c r="T290" s="72">
        <v>0</v>
      </c>
      <c r="U290" s="72">
        <v>0</v>
      </c>
      <c r="V290" s="72">
        <v>0</v>
      </c>
      <c r="W290" s="72" t="s">
        <v>118</v>
      </c>
    </row>
    <row r="291" spans="1:23" x14ac:dyDescent="0.15">
      <c r="A291" s="42" t="s">
        <v>118</v>
      </c>
      <c r="H291" s="72" t="s">
        <v>118</v>
      </c>
      <c r="O291" s="72">
        <v>0</v>
      </c>
      <c r="P291" s="72">
        <v>0</v>
      </c>
      <c r="Q291" s="72" t="s">
        <v>118</v>
      </c>
      <c r="R291" s="72">
        <v>0</v>
      </c>
      <c r="S291" s="47">
        <v>0</v>
      </c>
      <c r="T291" s="72">
        <v>0</v>
      </c>
      <c r="U291" s="72">
        <v>0</v>
      </c>
      <c r="V291" s="72">
        <v>0</v>
      </c>
      <c r="W291" s="72" t="s">
        <v>118</v>
      </c>
    </row>
    <row r="292" spans="1:23" x14ac:dyDescent="0.15">
      <c r="A292" s="42" t="s">
        <v>118</v>
      </c>
      <c r="H292" s="72" t="s">
        <v>118</v>
      </c>
      <c r="O292" s="72">
        <v>0</v>
      </c>
      <c r="P292" s="72">
        <v>0</v>
      </c>
      <c r="Q292" s="72" t="s">
        <v>118</v>
      </c>
      <c r="R292" s="72">
        <v>0</v>
      </c>
      <c r="S292" s="47">
        <v>0</v>
      </c>
      <c r="T292" s="72">
        <v>0</v>
      </c>
      <c r="U292" s="72">
        <v>0</v>
      </c>
      <c r="V292" s="72">
        <v>0</v>
      </c>
      <c r="W292" s="72" t="s">
        <v>118</v>
      </c>
    </row>
    <row r="293" spans="1:23" x14ac:dyDescent="0.15">
      <c r="A293" s="42" t="s">
        <v>118</v>
      </c>
      <c r="H293" s="72" t="s">
        <v>118</v>
      </c>
      <c r="O293" s="72">
        <v>0</v>
      </c>
      <c r="P293" s="72">
        <v>0</v>
      </c>
      <c r="Q293" s="72" t="s">
        <v>118</v>
      </c>
      <c r="R293" s="72">
        <v>0</v>
      </c>
      <c r="S293" s="47">
        <v>0</v>
      </c>
      <c r="T293" s="72">
        <v>0</v>
      </c>
      <c r="U293" s="72">
        <v>0</v>
      </c>
      <c r="V293" s="72">
        <v>0</v>
      </c>
      <c r="W293" s="72" t="s">
        <v>118</v>
      </c>
    </row>
    <row r="294" spans="1:23" x14ac:dyDescent="0.15">
      <c r="A294" s="42" t="s">
        <v>118</v>
      </c>
      <c r="H294" s="72" t="s">
        <v>118</v>
      </c>
      <c r="O294" s="72">
        <v>0</v>
      </c>
      <c r="P294" s="72">
        <v>0</v>
      </c>
      <c r="Q294" s="72" t="s">
        <v>118</v>
      </c>
      <c r="R294" s="72">
        <v>0</v>
      </c>
      <c r="S294" s="47">
        <v>0</v>
      </c>
      <c r="T294" s="72">
        <v>0</v>
      </c>
      <c r="U294" s="72">
        <v>0</v>
      </c>
      <c r="V294" s="72">
        <v>0</v>
      </c>
      <c r="W294" s="72" t="s">
        <v>118</v>
      </c>
    </row>
    <row r="295" spans="1:23" x14ac:dyDescent="0.15">
      <c r="A295" s="42" t="s">
        <v>118</v>
      </c>
      <c r="H295" s="72" t="s">
        <v>118</v>
      </c>
      <c r="O295" s="72">
        <v>0</v>
      </c>
      <c r="P295" s="72">
        <v>0</v>
      </c>
      <c r="Q295" s="72" t="s">
        <v>118</v>
      </c>
      <c r="R295" s="72">
        <v>0</v>
      </c>
      <c r="S295" s="47">
        <v>0</v>
      </c>
      <c r="T295" s="72">
        <v>0</v>
      </c>
      <c r="U295" s="72">
        <v>0</v>
      </c>
      <c r="V295" s="72">
        <v>0</v>
      </c>
      <c r="W295" s="72" t="s">
        <v>118</v>
      </c>
    </row>
    <row r="296" spans="1:23" x14ac:dyDescent="0.15">
      <c r="A296" s="42" t="s">
        <v>118</v>
      </c>
      <c r="H296" s="72" t="s">
        <v>118</v>
      </c>
      <c r="O296" s="72">
        <v>0</v>
      </c>
      <c r="P296" s="72">
        <v>0</v>
      </c>
      <c r="Q296" s="72" t="s">
        <v>118</v>
      </c>
      <c r="R296" s="72">
        <v>0</v>
      </c>
      <c r="S296" s="47">
        <v>0</v>
      </c>
      <c r="T296" s="72">
        <v>0</v>
      </c>
      <c r="U296" s="72">
        <v>0</v>
      </c>
      <c r="V296" s="72">
        <v>0</v>
      </c>
      <c r="W296" s="72" t="s">
        <v>118</v>
      </c>
    </row>
    <row r="297" spans="1:23" x14ac:dyDescent="0.15">
      <c r="A297" s="42" t="s">
        <v>118</v>
      </c>
      <c r="H297" s="72" t="s">
        <v>118</v>
      </c>
      <c r="O297" s="72">
        <v>0</v>
      </c>
      <c r="P297" s="72">
        <v>0</v>
      </c>
      <c r="Q297" s="72" t="s">
        <v>118</v>
      </c>
      <c r="R297" s="72">
        <v>0</v>
      </c>
      <c r="S297" s="47">
        <v>0</v>
      </c>
      <c r="T297" s="72">
        <v>0</v>
      </c>
      <c r="U297" s="72">
        <v>0</v>
      </c>
      <c r="V297" s="72">
        <v>0</v>
      </c>
      <c r="W297" s="72" t="s">
        <v>118</v>
      </c>
    </row>
    <row r="298" spans="1:23" x14ac:dyDescent="0.15">
      <c r="A298" s="42" t="s">
        <v>118</v>
      </c>
      <c r="H298" s="72" t="s">
        <v>118</v>
      </c>
      <c r="O298" s="72">
        <v>0</v>
      </c>
      <c r="P298" s="72">
        <v>0</v>
      </c>
      <c r="Q298" s="72" t="s">
        <v>118</v>
      </c>
      <c r="R298" s="72">
        <v>0</v>
      </c>
      <c r="S298" s="47">
        <v>0</v>
      </c>
      <c r="T298" s="72">
        <v>0</v>
      </c>
      <c r="U298" s="72">
        <v>0</v>
      </c>
      <c r="V298" s="72">
        <v>0</v>
      </c>
      <c r="W298" s="72" t="s">
        <v>118</v>
      </c>
    </row>
    <row r="299" spans="1:23" x14ac:dyDescent="0.15">
      <c r="A299" s="42" t="s">
        <v>118</v>
      </c>
      <c r="H299" s="72" t="s">
        <v>118</v>
      </c>
      <c r="O299" s="72">
        <v>0</v>
      </c>
      <c r="P299" s="72">
        <v>0</v>
      </c>
      <c r="Q299" s="72" t="s">
        <v>118</v>
      </c>
      <c r="R299" s="72">
        <v>0</v>
      </c>
      <c r="S299" s="47">
        <v>0</v>
      </c>
      <c r="T299" s="72">
        <v>0</v>
      </c>
      <c r="U299" s="72">
        <v>0</v>
      </c>
      <c r="V299" s="72">
        <v>0</v>
      </c>
      <c r="W299" s="72" t="s">
        <v>118</v>
      </c>
    </row>
    <row r="300" spans="1:23" x14ac:dyDescent="0.15">
      <c r="A300" s="42" t="s">
        <v>118</v>
      </c>
      <c r="H300" s="72" t="s">
        <v>118</v>
      </c>
      <c r="O300" s="72">
        <v>0</v>
      </c>
      <c r="P300" s="72">
        <v>0</v>
      </c>
      <c r="Q300" s="72" t="s">
        <v>118</v>
      </c>
      <c r="R300" s="72">
        <v>0</v>
      </c>
      <c r="S300" s="47">
        <v>0</v>
      </c>
      <c r="T300" s="72">
        <v>0</v>
      </c>
      <c r="U300" s="72">
        <v>0</v>
      </c>
      <c r="V300" s="72">
        <v>0</v>
      </c>
      <c r="W300" s="72" t="s">
        <v>118</v>
      </c>
    </row>
    <row r="301" spans="1:23" x14ac:dyDescent="0.15">
      <c r="A301" s="42" t="s">
        <v>118</v>
      </c>
      <c r="H301" s="72" t="s">
        <v>118</v>
      </c>
      <c r="O301" s="72">
        <v>0</v>
      </c>
      <c r="P301" s="72">
        <v>0</v>
      </c>
      <c r="Q301" s="72" t="s">
        <v>118</v>
      </c>
      <c r="R301" s="72">
        <v>0</v>
      </c>
      <c r="S301" s="47">
        <v>0</v>
      </c>
      <c r="T301" s="72">
        <v>0</v>
      </c>
      <c r="U301" s="72">
        <v>0</v>
      </c>
      <c r="V301" s="72">
        <v>0</v>
      </c>
      <c r="W301" s="72" t="s">
        <v>118</v>
      </c>
    </row>
    <row r="302" spans="1:23" x14ac:dyDescent="0.15">
      <c r="A302" s="42" t="s">
        <v>118</v>
      </c>
      <c r="H302" s="72" t="s">
        <v>118</v>
      </c>
      <c r="O302" s="72">
        <v>0</v>
      </c>
      <c r="P302" s="72">
        <v>0</v>
      </c>
      <c r="Q302" s="72" t="s">
        <v>118</v>
      </c>
      <c r="R302" s="72">
        <v>0</v>
      </c>
      <c r="S302" s="47">
        <v>0</v>
      </c>
      <c r="T302" s="72">
        <v>0</v>
      </c>
      <c r="U302" s="72">
        <v>0</v>
      </c>
      <c r="V302" s="72">
        <v>0</v>
      </c>
      <c r="W302" s="72" t="s">
        <v>118</v>
      </c>
    </row>
    <row r="303" spans="1:23" x14ac:dyDescent="0.15">
      <c r="A303" s="42" t="s">
        <v>118</v>
      </c>
      <c r="H303" s="72" t="s">
        <v>118</v>
      </c>
      <c r="O303" s="72">
        <v>0</v>
      </c>
      <c r="P303" s="72">
        <v>0</v>
      </c>
      <c r="Q303" s="72" t="s">
        <v>118</v>
      </c>
      <c r="R303" s="72">
        <v>0</v>
      </c>
      <c r="S303" s="47">
        <v>0</v>
      </c>
      <c r="T303" s="72">
        <v>0</v>
      </c>
      <c r="U303" s="72">
        <v>0</v>
      </c>
      <c r="V303" s="72">
        <v>0</v>
      </c>
      <c r="W303" s="72" t="s">
        <v>118</v>
      </c>
    </row>
    <row r="304" spans="1:23" x14ac:dyDescent="0.15">
      <c r="A304" s="42" t="s">
        <v>118</v>
      </c>
      <c r="H304" s="72" t="s">
        <v>118</v>
      </c>
      <c r="O304" s="72">
        <v>0</v>
      </c>
      <c r="P304" s="72">
        <v>0</v>
      </c>
      <c r="Q304" s="72" t="s">
        <v>118</v>
      </c>
      <c r="R304" s="72">
        <v>0</v>
      </c>
      <c r="S304" s="47">
        <v>0</v>
      </c>
      <c r="T304" s="72">
        <v>0</v>
      </c>
      <c r="U304" s="72">
        <v>0</v>
      </c>
      <c r="V304" s="72">
        <v>0</v>
      </c>
      <c r="W304" s="72" t="s">
        <v>118</v>
      </c>
    </row>
    <row r="305" spans="1:23" x14ac:dyDescent="0.15">
      <c r="A305" s="42" t="s">
        <v>118</v>
      </c>
      <c r="H305" s="72" t="s">
        <v>118</v>
      </c>
      <c r="O305" s="72">
        <v>0</v>
      </c>
      <c r="P305" s="72">
        <v>0</v>
      </c>
      <c r="Q305" s="72" t="s">
        <v>118</v>
      </c>
      <c r="R305" s="72">
        <v>0</v>
      </c>
      <c r="S305" s="47">
        <v>0</v>
      </c>
      <c r="T305" s="72">
        <v>0</v>
      </c>
      <c r="U305" s="72">
        <v>0</v>
      </c>
      <c r="V305" s="72">
        <v>0</v>
      </c>
      <c r="W305" s="72" t="s">
        <v>118</v>
      </c>
    </row>
    <row r="306" spans="1:23" x14ac:dyDescent="0.15">
      <c r="A306" s="42" t="s">
        <v>118</v>
      </c>
      <c r="H306" s="72" t="s">
        <v>118</v>
      </c>
      <c r="O306" s="72">
        <v>0</v>
      </c>
      <c r="P306" s="72">
        <v>0</v>
      </c>
      <c r="Q306" s="72" t="s">
        <v>118</v>
      </c>
      <c r="R306" s="72">
        <v>0</v>
      </c>
      <c r="S306" s="47">
        <v>0</v>
      </c>
      <c r="T306" s="72">
        <v>0</v>
      </c>
      <c r="U306" s="72">
        <v>0</v>
      </c>
      <c r="V306" s="72">
        <v>0</v>
      </c>
      <c r="W306" s="72" t="s">
        <v>118</v>
      </c>
    </row>
    <row r="307" spans="1:23" x14ac:dyDescent="0.15">
      <c r="A307" s="42" t="s">
        <v>118</v>
      </c>
      <c r="H307" s="72" t="s">
        <v>118</v>
      </c>
      <c r="O307" s="72">
        <v>0</v>
      </c>
      <c r="P307" s="72">
        <v>0</v>
      </c>
      <c r="Q307" s="72" t="s">
        <v>118</v>
      </c>
      <c r="R307" s="72">
        <v>0</v>
      </c>
      <c r="S307" s="47">
        <v>0</v>
      </c>
      <c r="T307" s="72">
        <v>0</v>
      </c>
      <c r="U307" s="72">
        <v>0</v>
      </c>
      <c r="V307" s="72">
        <v>0</v>
      </c>
      <c r="W307" s="72" t="s">
        <v>118</v>
      </c>
    </row>
    <row r="308" spans="1:23" x14ac:dyDescent="0.15">
      <c r="A308" s="42" t="s">
        <v>118</v>
      </c>
      <c r="H308" s="72" t="s">
        <v>118</v>
      </c>
      <c r="O308" s="72">
        <v>0</v>
      </c>
      <c r="P308" s="72">
        <v>0</v>
      </c>
      <c r="Q308" s="72" t="s">
        <v>118</v>
      </c>
      <c r="R308" s="72">
        <v>0</v>
      </c>
      <c r="S308" s="47">
        <v>0</v>
      </c>
      <c r="T308" s="72">
        <v>0</v>
      </c>
      <c r="U308" s="72">
        <v>0</v>
      </c>
      <c r="V308" s="72">
        <v>0</v>
      </c>
      <c r="W308" s="72" t="s">
        <v>118</v>
      </c>
    </row>
    <row r="309" spans="1:23" x14ac:dyDescent="0.15">
      <c r="A309" s="42" t="s">
        <v>118</v>
      </c>
      <c r="H309" s="72" t="s">
        <v>118</v>
      </c>
      <c r="O309" s="72">
        <v>0</v>
      </c>
      <c r="P309" s="72">
        <v>0</v>
      </c>
      <c r="Q309" s="72" t="s">
        <v>118</v>
      </c>
      <c r="R309" s="72">
        <v>0</v>
      </c>
      <c r="S309" s="47">
        <v>0</v>
      </c>
      <c r="T309" s="72">
        <v>0</v>
      </c>
      <c r="U309" s="72">
        <v>0</v>
      </c>
      <c r="V309" s="72">
        <v>0</v>
      </c>
      <c r="W309" s="72" t="s">
        <v>118</v>
      </c>
    </row>
    <row r="310" spans="1:23" x14ac:dyDescent="0.15">
      <c r="A310" s="42" t="s">
        <v>118</v>
      </c>
      <c r="H310" s="72" t="s">
        <v>118</v>
      </c>
      <c r="O310" s="72">
        <v>0</v>
      </c>
      <c r="P310" s="72">
        <v>0</v>
      </c>
      <c r="Q310" s="72" t="s">
        <v>118</v>
      </c>
      <c r="R310" s="72">
        <v>0</v>
      </c>
      <c r="S310" s="47">
        <v>0</v>
      </c>
      <c r="T310" s="72">
        <v>0</v>
      </c>
      <c r="U310" s="72">
        <v>0</v>
      </c>
      <c r="V310" s="72">
        <v>0</v>
      </c>
      <c r="W310" s="72" t="s">
        <v>118</v>
      </c>
    </row>
    <row r="311" spans="1:23" x14ac:dyDescent="0.15">
      <c r="A311" s="42" t="s">
        <v>118</v>
      </c>
      <c r="H311" s="72" t="s">
        <v>118</v>
      </c>
      <c r="O311" s="72">
        <v>0</v>
      </c>
      <c r="P311" s="72">
        <v>0</v>
      </c>
      <c r="Q311" s="72" t="s">
        <v>118</v>
      </c>
      <c r="R311" s="72">
        <v>0</v>
      </c>
      <c r="S311" s="47">
        <v>0</v>
      </c>
      <c r="T311" s="72">
        <v>0</v>
      </c>
      <c r="U311" s="72">
        <v>0</v>
      </c>
      <c r="V311" s="72">
        <v>0</v>
      </c>
      <c r="W311" s="72" t="s">
        <v>118</v>
      </c>
    </row>
    <row r="312" spans="1:23" x14ac:dyDescent="0.15">
      <c r="A312" s="42" t="s">
        <v>118</v>
      </c>
      <c r="H312" s="72" t="s">
        <v>118</v>
      </c>
      <c r="O312" s="72">
        <v>0</v>
      </c>
      <c r="P312" s="72">
        <v>0</v>
      </c>
      <c r="Q312" s="72" t="s">
        <v>118</v>
      </c>
      <c r="R312" s="72">
        <v>0</v>
      </c>
      <c r="S312" s="47">
        <v>0</v>
      </c>
      <c r="T312" s="72">
        <v>0</v>
      </c>
      <c r="U312" s="72">
        <v>0</v>
      </c>
      <c r="V312" s="72">
        <v>0</v>
      </c>
      <c r="W312" s="72" t="s">
        <v>118</v>
      </c>
    </row>
    <row r="313" spans="1:23" x14ac:dyDescent="0.15">
      <c r="A313" s="42" t="s">
        <v>118</v>
      </c>
      <c r="H313" s="72" t="s">
        <v>118</v>
      </c>
      <c r="O313" s="72">
        <v>0</v>
      </c>
      <c r="P313" s="72">
        <v>0</v>
      </c>
      <c r="Q313" s="72" t="s">
        <v>118</v>
      </c>
      <c r="R313" s="72">
        <v>0</v>
      </c>
      <c r="S313" s="47">
        <v>0</v>
      </c>
      <c r="T313" s="72">
        <v>0</v>
      </c>
      <c r="U313" s="72">
        <v>0</v>
      </c>
      <c r="V313" s="72">
        <v>0</v>
      </c>
      <c r="W313" s="72" t="s">
        <v>118</v>
      </c>
    </row>
    <row r="314" spans="1:23" x14ac:dyDescent="0.15">
      <c r="A314" s="42" t="s">
        <v>118</v>
      </c>
      <c r="H314" s="72" t="s">
        <v>118</v>
      </c>
      <c r="O314" s="72">
        <v>0</v>
      </c>
      <c r="P314" s="72">
        <v>0</v>
      </c>
      <c r="Q314" s="72" t="s">
        <v>118</v>
      </c>
      <c r="R314" s="72">
        <v>0</v>
      </c>
      <c r="S314" s="47">
        <v>0</v>
      </c>
      <c r="T314" s="72">
        <v>0</v>
      </c>
      <c r="U314" s="72">
        <v>0</v>
      </c>
      <c r="V314" s="72">
        <v>0</v>
      </c>
      <c r="W314" s="72" t="s">
        <v>118</v>
      </c>
    </row>
    <row r="315" spans="1:23" x14ac:dyDescent="0.15">
      <c r="A315" s="42" t="s">
        <v>118</v>
      </c>
      <c r="H315" s="72" t="s">
        <v>118</v>
      </c>
      <c r="O315" s="72">
        <v>0</v>
      </c>
      <c r="P315" s="72">
        <v>0</v>
      </c>
      <c r="Q315" s="72" t="s">
        <v>118</v>
      </c>
      <c r="R315" s="72">
        <v>0</v>
      </c>
      <c r="S315" s="47">
        <v>0</v>
      </c>
      <c r="T315" s="72">
        <v>0</v>
      </c>
      <c r="U315" s="72">
        <v>0</v>
      </c>
      <c r="V315" s="72">
        <v>0</v>
      </c>
      <c r="W315" s="72" t="s">
        <v>118</v>
      </c>
    </row>
    <row r="316" spans="1:23" x14ac:dyDescent="0.15">
      <c r="A316" s="42" t="s">
        <v>118</v>
      </c>
      <c r="H316" s="72" t="s">
        <v>118</v>
      </c>
      <c r="O316" s="72">
        <v>0</v>
      </c>
      <c r="P316" s="72">
        <v>0</v>
      </c>
      <c r="Q316" s="72" t="s">
        <v>118</v>
      </c>
      <c r="R316" s="72">
        <v>0</v>
      </c>
      <c r="S316" s="47">
        <v>0</v>
      </c>
      <c r="T316" s="72">
        <v>0</v>
      </c>
      <c r="U316" s="72">
        <v>0</v>
      </c>
      <c r="V316" s="72">
        <v>0</v>
      </c>
      <c r="W316" s="72" t="s">
        <v>118</v>
      </c>
    </row>
    <row r="317" spans="1:23" x14ac:dyDescent="0.15">
      <c r="A317" s="42" t="s">
        <v>118</v>
      </c>
      <c r="H317" s="72" t="s">
        <v>118</v>
      </c>
      <c r="O317" s="72">
        <v>0</v>
      </c>
      <c r="P317" s="72">
        <v>0</v>
      </c>
      <c r="Q317" s="72" t="s">
        <v>118</v>
      </c>
      <c r="R317" s="72">
        <v>0</v>
      </c>
      <c r="S317" s="47">
        <v>0</v>
      </c>
      <c r="T317" s="72">
        <v>0</v>
      </c>
      <c r="U317" s="72">
        <v>0</v>
      </c>
      <c r="V317" s="72">
        <v>0</v>
      </c>
      <c r="W317" s="72" t="s">
        <v>118</v>
      </c>
    </row>
    <row r="318" spans="1:23" x14ac:dyDescent="0.15">
      <c r="A318" s="42" t="s">
        <v>118</v>
      </c>
      <c r="H318" s="72" t="s">
        <v>118</v>
      </c>
      <c r="O318" s="72">
        <v>0</v>
      </c>
      <c r="P318" s="72">
        <v>0</v>
      </c>
      <c r="Q318" s="72" t="s">
        <v>118</v>
      </c>
      <c r="R318" s="72">
        <v>0</v>
      </c>
      <c r="S318" s="47">
        <v>0</v>
      </c>
      <c r="T318" s="72">
        <v>0</v>
      </c>
      <c r="U318" s="72">
        <v>0</v>
      </c>
      <c r="V318" s="72">
        <v>0</v>
      </c>
      <c r="W318" s="72" t="s">
        <v>118</v>
      </c>
    </row>
    <row r="319" spans="1:23" x14ac:dyDescent="0.15">
      <c r="A319" s="42" t="s">
        <v>118</v>
      </c>
      <c r="H319" s="72" t="s">
        <v>118</v>
      </c>
      <c r="O319" s="72">
        <v>0</v>
      </c>
      <c r="P319" s="72">
        <v>0</v>
      </c>
      <c r="Q319" s="72" t="s">
        <v>118</v>
      </c>
      <c r="R319" s="72">
        <v>0</v>
      </c>
      <c r="S319" s="47">
        <v>0</v>
      </c>
      <c r="T319" s="72">
        <v>0</v>
      </c>
      <c r="U319" s="72">
        <v>0</v>
      </c>
      <c r="V319" s="72">
        <v>0</v>
      </c>
      <c r="W319" s="72" t="s">
        <v>118</v>
      </c>
    </row>
    <row r="320" spans="1:23" x14ac:dyDescent="0.15">
      <c r="A320" s="42" t="s">
        <v>118</v>
      </c>
      <c r="H320" s="72" t="s">
        <v>118</v>
      </c>
      <c r="O320" s="72">
        <v>0</v>
      </c>
      <c r="P320" s="72">
        <v>0</v>
      </c>
      <c r="Q320" s="72" t="s">
        <v>118</v>
      </c>
      <c r="R320" s="72">
        <v>0</v>
      </c>
      <c r="S320" s="47">
        <v>0</v>
      </c>
      <c r="T320" s="72">
        <v>0</v>
      </c>
      <c r="U320" s="72">
        <v>0</v>
      </c>
      <c r="V320" s="72">
        <v>0</v>
      </c>
      <c r="W320" s="72" t="s">
        <v>118</v>
      </c>
    </row>
    <row r="321" spans="1:23" x14ac:dyDescent="0.15">
      <c r="A321" s="42" t="s">
        <v>118</v>
      </c>
      <c r="H321" s="72" t="s">
        <v>118</v>
      </c>
      <c r="O321" s="72">
        <v>0</v>
      </c>
      <c r="P321" s="72">
        <v>0</v>
      </c>
      <c r="Q321" s="72" t="s">
        <v>118</v>
      </c>
      <c r="R321" s="72">
        <v>0</v>
      </c>
      <c r="S321" s="47">
        <v>0</v>
      </c>
      <c r="T321" s="72">
        <v>0</v>
      </c>
      <c r="U321" s="72">
        <v>0</v>
      </c>
      <c r="V321" s="72">
        <v>0</v>
      </c>
      <c r="W321" s="72" t="s">
        <v>118</v>
      </c>
    </row>
    <row r="322" spans="1:23" x14ac:dyDescent="0.15">
      <c r="A322" s="42" t="s">
        <v>118</v>
      </c>
      <c r="H322" s="72" t="s">
        <v>118</v>
      </c>
      <c r="O322" s="72">
        <v>0</v>
      </c>
      <c r="P322" s="72">
        <v>0</v>
      </c>
      <c r="Q322" s="72" t="s">
        <v>118</v>
      </c>
      <c r="R322" s="72">
        <v>0</v>
      </c>
      <c r="S322" s="47">
        <v>0</v>
      </c>
      <c r="T322" s="72">
        <v>0</v>
      </c>
      <c r="U322" s="72">
        <v>0</v>
      </c>
      <c r="V322" s="72">
        <v>0</v>
      </c>
      <c r="W322" s="72" t="s">
        <v>118</v>
      </c>
    </row>
    <row r="323" spans="1:23" x14ac:dyDescent="0.15">
      <c r="A323" s="42" t="s">
        <v>118</v>
      </c>
      <c r="H323" s="72" t="s">
        <v>118</v>
      </c>
      <c r="O323" s="72">
        <v>0</v>
      </c>
      <c r="P323" s="72">
        <v>0</v>
      </c>
      <c r="Q323" s="72" t="s">
        <v>118</v>
      </c>
      <c r="R323" s="72">
        <v>0</v>
      </c>
      <c r="S323" s="47">
        <v>0</v>
      </c>
      <c r="T323" s="72">
        <v>0</v>
      </c>
      <c r="U323" s="72">
        <v>0</v>
      </c>
      <c r="V323" s="72">
        <v>0</v>
      </c>
      <c r="W323" s="72" t="s">
        <v>118</v>
      </c>
    </row>
    <row r="324" spans="1:23" x14ac:dyDescent="0.15">
      <c r="A324" s="42" t="s">
        <v>118</v>
      </c>
      <c r="H324" s="72" t="s">
        <v>118</v>
      </c>
      <c r="O324" s="72">
        <v>0</v>
      </c>
      <c r="P324" s="72">
        <v>0</v>
      </c>
      <c r="Q324" s="72" t="s">
        <v>118</v>
      </c>
      <c r="R324" s="72">
        <v>0</v>
      </c>
      <c r="S324" s="47">
        <v>0</v>
      </c>
      <c r="T324" s="72">
        <v>0</v>
      </c>
      <c r="U324" s="72">
        <v>0</v>
      </c>
      <c r="V324" s="72">
        <v>0</v>
      </c>
      <c r="W324" s="72" t="s">
        <v>118</v>
      </c>
    </row>
    <row r="325" spans="1:23" x14ac:dyDescent="0.15">
      <c r="A325" s="42" t="s">
        <v>118</v>
      </c>
      <c r="H325" s="72" t="s">
        <v>118</v>
      </c>
      <c r="O325" s="72">
        <v>0</v>
      </c>
      <c r="P325" s="72">
        <v>0</v>
      </c>
      <c r="Q325" s="72" t="s">
        <v>118</v>
      </c>
      <c r="R325" s="72">
        <v>0</v>
      </c>
      <c r="S325" s="47">
        <v>0</v>
      </c>
      <c r="T325" s="72">
        <v>0</v>
      </c>
      <c r="U325" s="72">
        <v>0</v>
      </c>
      <c r="V325" s="72">
        <v>0</v>
      </c>
      <c r="W325" s="72" t="s">
        <v>118</v>
      </c>
    </row>
    <row r="326" spans="1:23" x14ac:dyDescent="0.15">
      <c r="A326" s="42" t="s">
        <v>118</v>
      </c>
      <c r="H326" s="72" t="s">
        <v>118</v>
      </c>
      <c r="O326" s="72">
        <v>0</v>
      </c>
      <c r="P326" s="72">
        <v>0</v>
      </c>
      <c r="Q326" s="72" t="s">
        <v>118</v>
      </c>
      <c r="R326" s="72">
        <v>0</v>
      </c>
      <c r="S326" s="47">
        <v>0</v>
      </c>
      <c r="T326" s="72">
        <v>0</v>
      </c>
      <c r="U326" s="72">
        <v>0</v>
      </c>
      <c r="V326" s="72">
        <v>0</v>
      </c>
      <c r="W326" s="72" t="s">
        <v>118</v>
      </c>
    </row>
    <row r="327" spans="1:23" x14ac:dyDescent="0.15">
      <c r="A327" s="42" t="s">
        <v>118</v>
      </c>
      <c r="H327" s="72" t="s">
        <v>118</v>
      </c>
      <c r="O327" s="72">
        <v>0</v>
      </c>
      <c r="P327" s="72">
        <v>0</v>
      </c>
      <c r="Q327" s="72" t="s">
        <v>118</v>
      </c>
      <c r="R327" s="72">
        <v>0</v>
      </c>
      <c r="S327" s="47">
        <v>0</v>
      </c>
      <c r="T327" s="72">
        <v>0</v>
      </c>
      <c r="U327" s="72">
        <v>0</v>
      </c>
      <c r="V327" s="72">
        <v>0</v>
      </c>
      <c r="W327" s="72" t="s">
        <v>118</v>
      </c>
    </row>
    <row r="328" spans="1:23" x14ac:dyDescent="0.15">
      <c r="A328" s="42" t="s">
        <v>118</v>
      </c>
      <c r="H328" s="72" t="s">
        <v>118</v>
      </c>
      <c r="O328" s="72">
        <v>0</v>
      </c>
      <c r="P328" s="72">
        <v>0</v>
      </c>
      <c r="Q328" s="72" t="s">
        <v>118</v>
      </c>
      <c r="R328" s="72">
        <v>0</v>
      </c>
      <c r="S328" s="47">
        <v>0</v>
      </c>
      <c r="T328" s="72">
        <v>0</v>
      </c>
      <c r="U328" s="72">
        <v>0</v>
      </c>
      <c r="V328" s="72">
        <v>0</v>
      </c>
      <c r="W328" s="72" t="s">
        <v>118</v>
      </c>
    </row>
    <row r="329" spans="1:23" x14ac:dyDescent="0.15">
      <c r="A329" s="42" t="s">
        <v>118</v>
      </c>
      <c r="H329" s="72" t="s">
        <v>118</v>
      </c>
      <c r="O329" s="72">
        <v>0</v>
      </c>
      <c r="P329" s="72">
        <v>0</v>
      </c>
      <c r="Q329" s="72" t="s">
        <v>118</v>
      </c>
      <c r="R329" s="72">
        <v>0</v>
      </c>
      <c r="S329" s="47">
        <v>0</v>
      </c>
      <c r="T329" s="72">
        <v>0</v>
      </c>
      <c r="U329" s="72">
        <v>0</v>
      </c>
      <c r="V329" s="72">
        <v>0</v>
      </c>
      <c r="W329" s="72" t="s">
        <v>118</v>
      </c>
    </row>
    <row r="330" spans="1:23" x14ac:dyDescent="0.15">
      <c r="A330" s="42" t="s">
        <v>118</v>
      </c>
      <c r="H330" s="72" t="s">
        <v>118</v>
      </c>
      <c r="O330" s="72">
        <v>0</v>
      </c>
      <c r="P330" s="72">
        <v>0</v>
      </c>
      <c r="Q330" s="72" t="s">
        <v>118</v>
      </c>
      <c r="R330" s="72">
        <v>0</v>
      </c>
      <c r="S330" s="47">
        <v>0</v>
      </c>
      <c r="T330" s="72">
        <v>0</v>
      </c>
      <c r="U330" s="72">
        <v>0</v>
      </c>
      <c r="V330" s="72">
        <v>0</v>
      </c>
      <c r="W330" s="72" t="s">
        <v>118</v>
      </c>
    </row>
    <row r="331" spans="1:23" x14ac:dyDescent="0.15">
      <c r="A331" s="42" t="s">
        <v>118</v>
      </c>
      <c r="H331" s="72" t="s">
        <v>118</v>
      </c>
      <c r="O331" s="72">
        <v>0</v>
      </c>
      <c r="P331" s="72">
        <v>0</v>
      </c>
      <c r="Q331" s="72" t="s">
        <v>118</v>
      </c>
      <c r="R331" s="72">
        <v>0</v>
      </c>
      <c r="S331" s="47">
        <v>0</v>
      </c>
      <c r="T331" s="72">
        <v>0</v>
      </c>
      <c r="U331" s="72">
        <v>0</v>
      </c>
      <c r="V331" s="72">
        <v>0</v>
      </c>
      <c r="W331" s="72" t="s">
        <v>118</v>
      </c>
    </row>
    <row r="332" spans="1:23" x14ac:dyDescent="0.15">
      <c r="A332" s="42" t="s">
        <v>118</v>
      </c>
      <c r="H332" s="72" t="s">
        <v>118</v>
      </c>
      <c r="O332" s="72">
        <v>0</v>
      </c>
      <c r="P332" s="72">
        <v>0</v>
      </c>
      <c r="Q332" s="72" t="s">
        <v>118</v>
      </c>
      <c r="R332" s="72">
        <v>0</v>
      </c>
      <c r="S332" s="47">
        <v>0</v>
      </c>
      <c r="T332" s="72">
        <v>0</v>
      </c>
      <c r="U332" s="72">
        <v>0</v>
      </c>
      <c r="V332" s="72">
        <v>0</v>
      </c>
      <c r="W332" s="72" t="s">
        <v>118</v>
      </c>
    </row>
    <row r="333" spans="1:23" x14ac:dyDescent="0.15">
      <c r="A333" s="42" t="s">
        <v>118</v>
      </c>
      <c r="H333" s="72" t="s">
        <v>118</v>
      </c>
      <c r="O333" s="72">
        <v>0</v>
      </c>
      <c r="P333" s="72">
        <v>0</v>
      </c>
      <c r="Q333" s="72" t="s">
        <v>118</v>
      </c>
      <c r="R333" s="72">
        <v>0</v>
      </c>
      <c r="S333" s="47">
        <v>0</v>
      </c>
      <c r="T333" s="72">
        <v>0</v>
      </c>
      <c r="U333" s="72">
        <v>0</v>
      </c>
      <c r="V333" s="72">
        <v>0</v>
      </c>
      <c r="W333" s="72" t="s">
        <v>118</v>
      </c>
    </row>
    <row r="334" spans="1:23" x14ac:dyDescent="0.15">
      <c r="A334" s="42" t="s">
        <v>118</v>
      </c>
      <c r="H334" s="72" t="s">
        <v>118</v>
      </c>
      <c r="O334" s="72">
        <v>0</v>
      </c>
      <c r="P334" s="72">
        <v>0</v>
      </c>
      <c r="Q334" s="72" t="s">
        <v>118</v>
      </c>
      <c r="R334" s="72">
        <v>0</v>
      </c>
      <c r="S334" s="47">
        <v>0</v>
      </c>
      <c r="T334" s="72">
        <v>0</v>
      </c>
      <c r="U334" s="72">
        <v>0</v>
      </c>
      <c r="V334" s="72">
        <v>0</v>
      </c>
      <c r="W334" s="72" t="s">
        <v>118</v>
      </c>
    </row>
    <row r="335" spans="1:23" x14ac:dyDescent="0.15">
      <c r="A335" s="42" t="s">
        <v>118</v>
      </c>
      <c r="H335" s="72" t="s">
        <v>118</v>
      </c>
      <c r="O335" s="72">
        <v>0</v>
      </c>
      <c r="P335" s="72">
        <v>0</v>
      </c>
      <c r="Q335" s="72" t="s">
        <v>118</v>
      </c>
      <c r="R335" s="72">
        <v>0</v>
      </c>
      <c r="S335" s="47">
        <v>0</v>
      </c>
      <c r="T335" s="72">
        <v>0</v>
      </c>
      <c r="U335" s="72">
        <v>0</v>
      </c>
      <c r="V335" s="72">
        <v>0</v>
      </c>
      <c r="W335" s="72" t="s">
        <v>118</v>
      </c>
    </row>
    <row r="336" spans="1:23" x14ac:dyDescent="0.15">
      <c r="A336" s="42" t="s">
        <v>118</v>
      </c>
      <c r="H336" s="72" t="s">
        <v>118</v>
      </c>
      <c r="O336" s="72">
        <v>0</v>
      </c>
      <c r="P336" s="72">
        <v>0</v>
      </c>
      <c r="Q336" s="72" t="s">
        <v>118</v>
      </c>
      <c r="R336" s="72">
        <v>0</v>
      </c>
      <c r="S336" s="47">
        <v>0</v>
      </c>
      <c r="T336" s="72">
        <v>0</v>
      </c>
      <c r="U336" s="72">
        <v>0</v>
      </c>
      <c r="V336" s="72">
        <v>0</v>
      </c>
      <c r="W336" s="72" t="s">
        <v>118</v>
      </c>
    </row>
    <row r="337" spans="1:23" x14ac:dyDescent="0.15">
      <c r="A337" s="42" t="s">
        <v>118</v>
      </c>
      <c r="H337" s="72" t="s">
        <v>118</v>
      </c>
      <c r="O337" s="72">
        <v>0</v>
      </c>
      <c r="P337" s="72">
        <v>0</v>
      </c>
      <c r="Q337" s="72" t="s">
        <v>118</v>
      </c>
      <c r="R337" s="72">
        <v>0</v>
      </c>
      <c r="S337" s="47">
        <v>0</v>
      </c>
      <c r="T337" s="72">
        <v>0</v>
      </c>
      <c r="U337" s="72">
        <v>0</v>
      </c>
      <c r="V337" s="72">
        <v>0</v>
      </c>
      <c r="W337" s="72" t="s">
        <v>118</v>
      </c>
    </row>
    <row r="338" spans="1:23" x14ac:dyDescent="0.15">
      <c r="A338" s="42" t="s">
        <v>118</v>
      </c>
      <c r="H338" s="72" t="s">
        <v>118</v>
      </c>
      <c r="O338" s="72">
        <v>0</v>
      </c>
      <c r="P338" s="72">
        <v>0</v>
      </c>
      <c r="Q338" s="72" t="s">
        <v>118</v>
      </c>
      <c r="R338" s="72">
        <v>0</v>
      </c>
      <c r="S338" s="47">
        <v>0</v>
      </c>
      <c r="T338" s="72">
        <v>0</v>
      </c>
      <c r="U338" s="72">
        <v>0</v>
      </c>
      <c r="V338" s="72">
        <v>0</v>
      </c>
      <c r="W338" s="72" t="s">
        <v>118</v>
      </c>
    </row>
    <row r="339" spans="1:23" x14ac:dyDescent="0.15">
      <c r="A339" s="42" t="s">
        <v>118</v>
      </c>
      <c r="H339" s="72" t="s">
        <v>118</v>
      </c>
      <c r="O339" s="72">
        <v>0</v>
      </c>
      <c r="P339" s="72">
        <v>0</v>
      </c>
      <c r="Q339" s="72" t="s">
        <v>118</v>
      </c>
      <c r="R339" s="72">
        <v>0</v>
      </c>
      <c r="S339" s="47">
        <v>0</v>
      </c>
      <c r="T339" s="72">
        <v>0</v>
      </c>
      <c r="U339" s="72">
        <v>0</v>
      </c>
      <c r="V339" s="72">
        <v>0</v>
      </c>
      <c r="W339" s="72" t="s">
        <v>118</v>
      </c>
    </row>
    <row r="340" spans="1:23" x14ac:dyDescent="0.15">
      <c r="A340" s="42" t="s">
        <v>118</v>
      </c>
      <c r="H340" s="72" t="s">
        <v>118</v>
      </c>
      <c r="O340" s="72">
        <v>0</v>
      </c>
      <c r="P340" s="72">
        <v>0</v>
      </c>
      <c r="Q340" s="72" t="s">
        <v>118</v>
      </c>
      <c r="R340" s="72">
        <v>0</v>
      </c>
      <c r="S340" s="47">
        <v>0</v>
      </c>
      <c r="T340" s="72">
        <v>0</v>
      </c>
      <c r="U340" s="72">
        <v>0</v>
      </c>
      <c r="V340" s="72">
        <v>0</v>
      </c>
      <c r="W340" s="72" t="s">
        <v>118</v>
      </c>
    </row>
    <row r="341" spans="1:23" x14ac:dyDescent="0.15">
      <c r="A341" s="42" t="s">
        <v>118</v>
      </c>
      <c r="H341" s="72" t="s">
        <v>118</v>
      </c>
      <c r="O341" s="72">
        <v>0</v>
      </c>
      <c r="P341" s="72">
        <v>0</v>
      </c>
      <c r="Q341" s="72" t="s">
        <v>118</v>
      </c>
      <c r="R341" s="72">
        <v>0</v>
      </c>
      <c r="S341" s="47">
        <v>0</v>
      </c>
      <c r="T341" s="72">
        <v>0</v>
      </c>
      <c r="U341" s="72">
        <v>0</v>
      </c>
      <c r="V341" s="72">
        <v>0</v>
      </c>
      <c r="W341" s="72" t="s">
        <v>118</v>
      </c>
    </row>
    <row r="342" spans="1:23" x14ac:dyDescent="0.15">
      <c r="A342" s="42" t="s">
        <v>118</v>
      </c>
      <c r="H342" s="72" t="s">
        <v>118</v>
      </c>
      <c r="O342" s="72">
        <v>0</v>
      </c>
      <c r="P342" s="72">
        <v>0</v>
      </c>
      <c r="Q342" s="72" t="s">
        <v>118</v>
      </c>
      <c r="R342" s="72">
        <v>0</v>
      </c>
      <c r="S342" s="47">
        <v>0</v>
      </c>
      <c r="T342" s="72">
        <v>0</v>
      </c>
      <c r="U342" s="72">
        <v>0</v>
      </c>
      <c r="V342" s="72">
        <v>0</v>
      </c>
      <c r="W342" s="72" t="s">
        <v>118</v>
      </c>
    </row>
    <row r="343" spans="1:23" x14ac:dyDescent="0.15">
      <c r="A343" s="42" t="s">
        <v>118</v>
      </c>
      <c r="H343" s="72" t="s">
        <v>118</v>
      </c>
      <c r="O343" s="72">
        <v>0</v>
      </c>
      <c r="P343" s="72">
        <v>0</v>
      </c>
      <c r="Q343" s="72" t="s">
        <v>118</v>
      </c>
      <c r="R343" s="72">
        <v>0</v>
      </c>
      <c r="S343" s="47">
        <v>0</v>
      </c>
      <c r="T343" s="72">
        <v>0</v>
      </c>
      <c r="U343" s="72">
        <v>0</v>
      </c>
      <c r="V343" s="72">
        <v>0</v>
      </c>
      <c r="W343" s="72" t="s">
        <v>118</v>
      </c>
    </row>
    <row r="344" spans="1:23" x14ac:dyDescent="0.15">
      <c r="A344" s="42" t="s">
        <v>118</v>
      </c>
      <c r="H344" s="72" t="s">
        <v>118</v>
      </c>
      <c r="O344" s="72">
        <v>0</v>
      </c>
      <c r="P344" s="72">
        <v>0</v>
      </c>
      <c r="Q344" s="72" t="s">
        <v>118</v>
      </c>
      <c r="R344" s="72">
        <v>0</v>
      </c>
      <c r="S344" s="47">
        <v>0</v>
      </c>
      <c r="T344" s="72">
        <v>0</v>
      </c>
      <c r="U344" s="72">
        <v>0</v>
      </c>
      <c r="V344" s="72">
        <v>0</v>
      </c>
      <c r="W344" s="72" t="s">
        <v>118</v>
      </c>
    </row>
    <row r="345" spans="1:23" x14ac:dyDescent="0.15">
      <c r="A345" s="42" t="s">
        <v>118</v>
      </c>
      <c r="H345" s="72" t="s">
        <v>118</v>
      </c>
      <c r="O345" s="72">
        <v>0</v>
      </c>
      <c r="P345" s="72">
        <v>0</v>
      </c>
      <c r="Q345" s="72" t="s">
        <v>118</v>
      </c>
      <c r="R345" s="72">
        <v>0</v>
      </c>
      <c r="S345" s="47">
        <v>0</v>
      </c>
      <c r="T345" s="72">
        <v>0</v>
      </c>
      <c r="U345" s="72">
        <v>0</v>
      </c>
      <c r="V345" s="72">
        <v>0</v>
      </c>
      <c r="W345" s="72" t="s">
        <v>118</v>
      </c>
    </row>
    <row r="346" spans="1:23" x14ac:dyDescent="0.15">
      <c r="A346" s="42" t="s">
        <v>118</v>
      </c>
      <c r="H346" s="72" t="s">
        <v>118</v>
      </c>
      <c r="O346" s="72">
        <v>0</v>
      </c>
      <c r="P346" s="72">
        <v>0</v>
      </c>
      <c r="Q346" s="72" t="s">
        <v>118</v>
      </c>
      <c r="R346" s="72">
        <v>0</v>
      </c>
      <c r="S346" s="47">
        <v>0</v>
      </c>
      <c r="T346" s="72">
        <v>0</v>
      </c>
      <c r="U346" s="72">
        <v>0</v>
      </c>
      <c r="V346" s="72">
        <v>0</v>
      </c>
      <c r="W346" s="72" t="s">
        <v>118</v>
      </c>
    </row>
    <row r="347" spans="1:23" x14ac:dyDescent="0.15">
      <c r="A347" s="42" t="s">
        <v>118</v>
      </c>
      <c r="H347" s="72" t="s">
        <v>118</v>
      </c>
      <c r="O347" s="72">
        <v>0</v>
      </c>
      <c r="P347" s="72">
        <v>0</v>
      </c>
      <c r="Q347" s="72" t="s">
        <v>118</v>
      </c>
      <c r="R347" s="72">
        <v>0</v>
      </c>
      <c r="S347" s="47">
        <v>0</v>
      </c>
      <c r="T347" s="72">
        <v>0</v>
      </c>
      <c r="U347" s="72">
        <v>0</v>
      </c>
      <c r="V347" s="72">
        <v>0</v>
      </c>
      <c r="W347" s="72" t="s">
        <v>118</v>
      </c>
    </row>
    <row r="348" spans="1:23" x14ac:dyDescent="0.15">
      <c r="A348" s="42" t="s">
        <v>118</v>
      </c>
      <c r="H348" s="72" t="s">
        <v>118</v>
      </c>
      <c r="O348" s="72">
        <v>0</v>
      </c>
      <c r="P348" s="72">
        <v>0</v>
      </c>
      <c r="Q348" s="72" t="s">
        <v>118</v>
      </c>
      <c r="R348" s="72">
        <v>0</v>
      </c>
      <c r="S348" s="47">
        <v>0</v>
      </c>
      <c r="T348" s="72">
        <v>0</v>
      </c>
      <c r="U348" s="72">
        <v>0</v>
      </c>
      <c r="V348" s="72">
        <v>0</v>
      </c>
      <c r="W348" s="72" t="s">
        <v>118</v>
      </c>
    </row>
    <row r="349" spans="1:23" x14ac:dyDescent="0.15">
      <c r="A349" s="42" t="s">
        <v>118</v>
      </c>
      <c r="H349" s="72" t="s">
        <v>118</v>
      </c>
      <c r="O349" s="72">
        <v>0</v>
      </c>
      <c r="P349" s="72">
        <v>0</v>
      </c>
      <c r="Q349" s="72" t="s">
        <v>118</v>
      </c>
      <c r="R349" s="72">
        <v>0</v>
      </c>
      <c r="S349" s="47">
        <v>0</v>
      </c>
      <c r="T349" s="72">
        <v>0</v>
      </c>
      <c r="U349" s="72">
        <v>0</v>
      </c>
      <c r="V349" s="72">
        <v>0</v>
      </c>
      <c r="W349" s="72" t="s">
        <v>118</v>
      </c>
    </row>
    <row r="350" spans="1:23" x14ac:dyDescent="0.15">
      <c r="A350" s="42" t="s">
        <v>118</v>
      </c>
      <c r="H350" s="72" t="s">
        <v>118</v>
      </c>
      <c r="O350" s="72">
        <v>0</v>
      </c>
      <c r="P350" s="72">
        <v>0</v>
      </c>
      <c r="Q350" s="72" t="s">
        <v>118</v>
      </c>
      <c r="R350" s="72">
        <v>0</v>
      </c>
      <c r="S350" s="47">
        <v>0</v>
      </c>
      <c r="T350" s="72">
        <v>0</v>
      </c>
      <c r="U350" s="72">
        <v>0</v>
      </c>
      <c r="V350" s="72">
        <v>0</v>
      </c>
      <c r="W350" s="72" t="s">
        <v>118</v>
      </c>
    </row>
    <row r="351" spans="1:23" x14ac:dyDescent="0.15">
      <c r="A351" s="42" t="s">
        <v>118</v>
      </c>
      <c r="H351" s="72" t="s">
        <v>118</v>
      </c>
      <c r="O351" s="72">
        <v>0</v>
      </c>
      <c r="P351" s="72">
        <v>0</v>
      </c>
      <c r="Q351" s="72" t="s">
        <v>118</v>
      </c>
      <c r="R351" s="72">
        <v>0</v>
      </c>
      <c r="S351" s="47">
        <v>0</v>
      </c>
      <c r="T351" s="72">
        <v>0</v>
      </c>
      <c r="U351" s="72">
        <v>0</v>
      </c>
      <c r="V351" s="72">
        <v>0</v>
      </c>
      <c r="W351" s="72" t="s">
        <v>118</v>
      </c>
    </row>
    <row r="352" spans="1:23" x14ac:dyDescent="0.15">
      <c r="A352" s="42" t="s">
        <v>118</v>
      </c>
      <c r="H352" s="72" t="s">
        <v>118</v>
      </c>
      <c r="O352" s="72">
        <v>0</v>
      </c>
      <c r="P352" s="72">
        <v>0</v>
      </c>
      <c r="Q352" s="72" t="s">
        <v>118</v>
      </c>
      <c r="R352" s="72">
        <v>0</v>
      </c>
      <c r="S352" s="47">
        <v>0</v>
      </c>
      <c r="T352" s="72">
        <v>0</v>
      </c>
      <c r="U352" s="72">
        <v>0</v>
      </c>
      <c r="V352" s="72">
        <v>0</v>
      </c>
      <c r="W352" s="72" t="s">
        <v>118</v>
      </c>
    </row>
    <row r="353" spans="1:23" x14ac:dyDescent="0.15">
      <c r="A353" s="42" t="s">
        <v>118</v>
      </c>
      <c r="H353" s="72" t="s">
        <v>118</v>
      </c>
      <c r="O353" s="72">
        <v>0</v>
      </c>
      <c r="P353" s="72">
        <v>0</v>
      </c>
      <c r="Q353" s="72" t="s">
        <v>118</v>
      </c>
      <c r="R353" s="72">
        <v>0</v>
      </c>
      <c r="S353" s="47">
        <v>0</v>
      </c>
      <c r="T353" s="72">
        <v>0</v>
      </c>
      <c r="U353" s="72">
        <v>0</v>
      </c>
      <c r="V353" s="72">
        <v>0</v>
      </c>
      <c r="W353" s="72" t="s">
        <v>118</v>
      </c>
    </row>
    <row r="354" spans="1:23" x14ac:dyDescent="0.15">
      <c r="A354" s="42" t="s">
        <v>118</v>
      </c>
      <c r="H354" s="72" t="s">
        <v>118</v>
      </c>
      <c r="O354" s="72">
        <v>0</v>
      </c>
      <c r="P354" s="72">
        <v>0</v>
      </c>
      <c r="Q354" s="72" t="s">
        <v>118</v>
      </c>
      <c r="R354" s="72">
        <v>0</v>
      </c>
      <c r="S354" s="47">
        <v>0</v>
      </c>
      <c r="T354" s="72">
        <v>0</v>
      </c>
      <c r="U354" s="72">
        <v>0</v>
      </c>
      <c r="V354" s="72">
        <v>0</v>
      </c>
      <c r="W354" s="72" t="s">
        <v>118</v>
      </c>
    </row>
    <row r="355" spans="1:23" x14ac:dyDescent="0.15">
      <c r="A355" s="42" t="s">
        <v>118</v>
      </c>
      <c r="H355" s="72" t="s">
        <v>118</v>
      </c>
      <c r="O355" s="72">
        <v>0</v>
      </c>
      <c r="P355" s="72">
        <v>0</v>
      </c>
      <c r="Q355" s="72" t="s">
        <v>118</v>
      </c>
      <c r="R355" s="72">
        <v>0</v>
      </c>
      <c r="S355" s="47">
        <v>0</v>
      </c>
      <c r="T355" s="72">
        <v>0</v>
      </c>
      <c r="U355" s="72">
        <v>0</v>
      </c>
      <c r="V355" s="72">
        <v>0</v>
      </c>
      <c r="W355" s="72" t="s">
        <v>118</v>
      </c>
    </row>
    <row r="356" spans="1:23" x14ac:dyDescent="0.15">
      <c r="A356" s="42" t="s">
        <v>118</v>
      </c>
      <c r="H356" s="72" t="s">
        <v>118</v>
      </c>
      <c r="O356" s="72">
        <v>0</v>
      </c>
      <c r="P356" s="72">
        <v>0</v>
      </c>
      <c r="Q356" s="72" t="s">
        <v>118</v>
      </c>
      <c r="R356" s="72">
        <v>0</v>
      </c>
      <c r="S356" s="47">
        <v>0</v>
      </c>
      <c r="T356" s="72">
        <v>0</v>
      </c>
      <c r="U356" s="72">
        <v>0</v>
      </c>
      <c r="V356" s="72">
        <v>0</v>
      </c>
      <c r="W356" s="72" t="s">
        <v>118</v>
      </c>
    </row>
    <row r="357" spans="1:23" x14ac:dyDescent="0.15">
      <c r="A357" s="42" t="s">
        <v>118</v>
      </c>
      <c r="H357" s="72" t="s">
        <v>118</v>
      </c>
      <c r="O357" s="72">
        <v>0</v>
      </c>
      <c r="P357" s="72">
        <v>0</v>
      </c>
      <c r="Q357" s="72" t="s">
        <v>118</v>
      </c>
      <c r="R357" s="72">
        <v>0</v>
      </c>
      <c r="S357" s="47">
        <v>0</v>
      </c>
      <c r="T357" s="72">
        <v>0</v>
      </c>
      <c r="U357" s="72">
        <v>0</v>
      </c>
      <c r="V357" s="72">
        <v>0</v>
      </c>
      <c r="W357" s="72" t="s">
        <v>118</v>
      </c>
    </row>
    <row r="358" spans="1:23" x14ac:dyDescent="0.15">
      <c r="A358" s="42" t="s">
        <v>118</v>
      </c>
      <c r="H358" s="72" t="s">
        <v>118</v>
      </c>
      <c r="O358" s="72">
        <v>0</v>
      </c>
      <c r="P358" s="72">
        <v>0</v>
      </c>
      <c r="Q358" s="72" t="s">
        <v>118</v>
      </c>
      <c r="R358" s="72">
        <v>0</v>
      </c>
      <c r="S358" s="47">
        <v>0</v>
      </c>
      <c r="T358" s="72">
        <v>0</v>
      </c>
      <c r="U358" s="72">
        <v>0</v>
      </c>
      <c r="V358" s="72">
        <v>0</v>
      </c>
      <c r="W358" s="72" t="s">
        <v>118</v>
      </c>
    </row>
    <row r="359" spans="1:23" x14ac:dyDescent="0.15">
      <c r="A359" s="42" t="s">
        <v>118</v>
      </c>
      <c r="H359" s="72" t="s">
        <v>118</v>
      </c>
      <c r="O359" s="72">
        <v>0</v>
      </c>
      <c r="P359" s="72">
        <v>0</v>
      </c>
      <c r="Q359" s="72" t="s">
        <v>118</v>
      </c>
      <c r="R359" s="72">
        <v>0</v>
      </c>
      <c r="S359" s="47">
        <v>0</v>
      </c>
      <c r="T359" s="72">
        <v>0</v>
      </c>
      <c r="U359" s="72">
        <v>0</v>
      </c>
      <c r="V359" s="72">
        <v>0</v>
      </c>
      <c r="W359" s="72" t="s">
        <v>118</v>
      </c>
    </row>
    <row r="360" spans="1:23" x14ac:dyDescent="0.15">
      <c r="A360" s="42" t="s">
        <v>118</v>
      </c>
      <c r="H360" s="72" t="s">
        <v>118</v>
      </c>
      <c r="O360" s="72">
        <v>0</v>
      </c>
      <c r="P360" s="72">
        <v>0</v>
      </c>
      <c r="Q360" s="72" t="s">
        <v>118</v>
      </c>
      <c r="R360" s="72">
        <v>0</v>
      </c>
      <c r="S360" s="47">
        <v>0</v>
      </c>
      <c r="T360" s="72">
        <v>0</v>
      </c>
      <c r="U360" s="72">
        <v>0</v>
      </c>
      <c r="V360" s="72">
        <v>0</v>
      </c>
      <c r="W360" s="72" t="s">
        <v>118</v>
      </c>
    </row>
    <row r="361" spans="1:23" x14ac:dyDescent="0.15">
      <c r="A361" s="42" t="s">
        <v>118</v>
      </c>
      <c r="H361" s="72" t="s">
        <v>118</v>
      </c>
      <c r="O361" s="72">
        <v>0</v>
      </c>
      <c r="P361" s="72">
        <v>0</v>
      </c>
      <c r="Q361" s="72" t="s">
        <v>118</v>
      </c>
      <c r="R361" s="72">
        <v>0</v>
      </c>
      <c r="S361" s="47">
        <v>0</v>
      </c>
      <c r="T361" s="72">
        <v>0</v>
      </c>
      <c r="U361" s="72">
        <v>0</v>
      </c>
      <c r="V361" s="72">
        <v>0</v>
      </c>
      <c r="W361" s="72" t="s">
        <v>118</v>
      </c>
    </row>
    <row r="362" spans="1:23" x14ac:dyDescent="0.15">
      <c r="A362" s="42" t="s">
        <v>118</v>
      </c>
      <c r="H362" s="72" t="s">
        <v>118</v>
      </c>
      <c r="O362" s="72">
        <v>0</v>
      </c>
      <c r="P362" s="72">
        <v>0</v>
      </c>
      <c r="Q362" s="72" t="s">
        <v>118</v>
      </c>
      <c r="R362" s="72">
        <v>0</v>
      </c>
      <c r="S362" s="47">
        <v>0</v>
      </c>
      <c r="T362" s="72">
        <v>0</v>
      </c>
      <c r="U362" s="72">
        <v>0</v>
      </c>
      <c r="V362" s="72">
        <v>0</v>
      </c>
      <c r="W362" s="72" t="s">
        <v>118</v>
      </c>
    </row>
    <row r="363" spans="1:23" x14ac:dyDescent="0.15">
      <c r="A363" s="42" t="s">
        <v>118</v>
      </c>
      <c r="H363" s="72" t="s">
        <v>118</v>
      </c>
      <c r="O363" s="72">
        <v>0</v>
      </c>
      <c r="P363" s="72">
        <v>0</v>
      </c>
      <c r="Q363" s="72" t="s">
        <v>118</v>
      </c>
      <c r="R363" s="72">
        <v>0</v>
      </c>
      <c r="S363" s="47">
        <v>0</v>
      </c>
      <c r="T363" s="72">
        <v>0</v>
      </c>
      <c r="U363" s="72">
        <v>0</v>
      </c>
      <c r="V363" s="72">
        <v>0</v>
      </c>
      <c r="W363" s="72" t="s">
        <v>118</v>
      </c>
    </row>
    <row r="364" spans="1:23" x14ac:dyDescent="0.15">
      <c r="A364" s="42" t="s">
        <v>118</v>
      </c>
      <c r="H364" s="72" t="s">
        <v>118</v>
      </c>
      <c r="O364" s="72">
        <v>0</v>
      </c>
      <c r="P364" s="72">
        <v>0</v>
      </c>
      <c r="Q364" s="72" t="s">
        <v>118</v>
      </c>
      <c r="R364" s="72">
        <v>0</v>
      </c>
      <c r="S364" s="47">
        <v>0</v>
      </c>
      <c r="T364" s="72">
        <v>0</v>
      </c>
      <c r="U364" s="72">
        <v>0</v>
      </c>
      <c r="V364" s="72">
        <v>0</v>
      </c>
      <c r="W364" s="72" t="s">
        <v>118</v>
      </c>
    </row>
    <row r="365" spans="1:23" x14ac:dyDescent="0.15">
      <c r="A365" s="42" t="s">
        <v>118</v>
      </c>
      <c r="H365" s="72" t="s">
        <v>118</v>
      </c>
      <c r="O365" s="72">
        <v>0</v>
      </c>
      <c r="P365" s="72">
        <v>0</v>
      </c>
      <c r="Q365" s="72" t="s">
        <v>118</v>
      </c>
      <c r="R365" s="72">
        <v>0</v>
      </c>
      <c r="S365" s="47">
        <v>0</v>
      </c>
      <c r="T365" s="72">
        <v>0</v>
      </c>
      <c r="U365" s="72">
        <v>0</v>
      </c>
      <c r="V365" s="72">
        <v>0</v>
      </c>
      <c r="W365" s="72" t="s">
        <v>118</v>
      </c>
    </row>
    <row r="366" spans="1:23" x14ac:dyDescent="0.15">
      <c r="A366" s="42" t="s">
        <v>118</v>
      </c>
      <c r="H366" s="72" t="s">
        <v>118</v>
      </c>
      <c r="O366" s="72">
        <v>0</v>
      </c>
      <c r="P366" s="72">
        <v>0</v>
      </c>
      <c r="Q366" s="72" t="s">
        <v>118</v>
      </c>
      <c r="R366" s="72">
        <v>0</v>
      </c>
      <c r="S366" s="47">
        <v>0</v>
      </c>
      <c r="T366" s="72">
        <v>0</v>
      </c>
      <c r="U366" s="72">
        <v>0</v>
      </c>
      <c r="V366" s="72">
        <v>0</v>
      </c>
      <c r="W366" s="72" t="s">
        <v>118</v>
      </c>
    </row>
    <row r="367" spans="1:23" x14ac:dyDescent="0.15">
      <c r="A367" s="42" t="s">
        <v>118</v>
      </c>
      <c r="H367" s="72" t="s">
        <v>118</v>
      </c>
      <c r="O367" s="72">
        <v>0</v>
      </c>
      <c r="P367" s="72">
        <v>0</v>
      </c>
      <c r="Q367" s="72" t="s">
        <v>118</v>
      </c>
      <c r="R367" s="72">
        <v>0</v>
      </c>
      <c r="S367" s="47">
        <v>0</v>
      </c>
      <c r="T367" s="72">
        <v>0</v>
      </c>
      <c r="U367" s="72">
        <v>0</v>
      </c>
      <c r="V367" s="72">
        <v>0</v>
      </c>
      <c r="W367" s="72" t="s">
        <v>118</v>
      </c>
    </row>
    <row r="368" spans="1:23" x14ac:dyDescent="0.15">
      <c r="A368" s="42" t="s">
        <v>118</v>
      </c>
      <c r="H368" s="72" t="s">
        <v>118</v>
      </c>
      <c r="O368" s="72">
        <v>0</v>
      </c>
      <c r="P368" s="72">
        <v>0</v>
      </c>
      <c r="Q368" s="72" t="s">
        <v>118</v>
      </c>
      <c r="R368" s="72">
        <v>0</v>
      </c>
      <c r="S368" s="47">
        <v>0</v>
      </c>
      <c r="T368" s="72">
        <v>0</v>
      </c>
      <c r="U368" s="72">
        <v>0</v>
      </c>
      <c r="V368" s="72">
        <v>0</v>
      </c>
      <c r="W368" s="72" t="s">
        <v>118</v>
      </c>
    </row>
    <row r="369" spans="1:23" x14ac:dyDescent="0.15">
      <c r="A369" s="42" t="s">
        <v>118</v>
      </c>
      <c r="H369" s="72" t="s">
        <v>118</v>
      </c>
      <c r="O369" s="72">
        <v>0</v>
      </c>
      <c r="P369" s="72">
        <v>0</v>
      </c>
      <c r="Q369" s="72" t="s">
        <v>118</v>
      </c>
      <c r="R369" s="72">
        <v>0</v>
      </c>
      <c r="S369" s="47">
        <v>0</v>
      </c>
      <c r="T369" s="72">
        <v>0</v>
      </c>
      <c r="U369" s="72">
        <v>0</v>
      </c>
      <c r="V369" s="72">
        <v>0</v>
      </c>
      <c r="W369" s="72" t="s">
        <v>118</v>
      </c>
    </row>
    <row r="370" spans="1:23" x14ac:dyDescent="0.15">
      <c r="A370" s="42" t="s">
        <v>118</v>
      </c>
      <c r="H370" s="72" t="s">
        <v>118</v>
      </c>
      <c r="O370" s="72">
        <v>0</v>
      </c>
      <c r="P370" s="72">
        <v>0</v>
      </c>
      <c r="Q370" s="72" t="s">
        <v>118</v>
      </c>
      <c r="R370" s="72">
        <v>0</v>
      </c>
      <c r="S370" s="47">
        <v>0</v>
      </c>
      <c r="T370" s="72">
        <v>0</v>
      </c>
      <c r="U370" s="72">
        <v>0</v>
      </c>
      <c r="V370" s="72">
        <v>0</v>
      </c>
      <c r="W370" s="72" t="s">
        <v>118</v>
      </c>
    </row>
    <row r="371" spans="1:23" x14ac:dyDescent="0.15">
      <c r="A371" s="42" t="s">
        <v>118</v>
      </c>
      <c r="H371" s="72" t="s">
        <v>118</v>
      </c>
      <c r="O371" s="72">
        <v>0</v>
      </c>
      <c r="P371" s="72">
        <v>0</v>
      </c>
      <c r="Q371" s="72" t="s">
        <v>118</v>
      </c>
      <c r="R371" s="72">
        <v>0</v>
      </c>
      <c r="S371" s="47">
        <v>0</v>
      </c>
      <c r="T371" s="72">
        <v>0</v>
      </c>
      <c r="U371" s="72">
        <v>0</v>
      </c>
      <c r="V371" s="72">
        <v>0</v>
      </c>
      <c r="W371" s="72" t="s">
        <v>118</v>
      </c>
    </row>
    <row r="372" spans="1:23" x14ac:dyDescent="0.15">
      <c r="A372" s="42" t="s">
        <v>118</v>
      </c>
      <c r="H372" s="72" t="s">
        <v>118</v>
      </c>
      <c r="O372" s="72">
        <v>0</v>
      </c>
      <c r="P372" s="72">
        <v>0</v>
      </c>
      <c r="Q372" s="72" t="s">
        <v>118</v>
      </c>
      <c r="R372" s="72">
        <v>0</v>
      </c>
      <c r="S372" s="47">
        <v>0</v>
      </c>
      <c r="T372" s="72">
        <v>0</v>
      </c>
      <c r="U372" s="72">
        <v>0</v>
      </c>
      <c r="V372" s="72">
        <v>0</v>
      </c>
      <c r="W372" s="72" t="s">
        <v>118</v>
      </c>
    </row>
    <row r="373" spans="1:23" x14ac:dyDescent="0.15">
      <c r="A373" s="42" t="s">
        <v>118</v>
      </c>
      <c r="H373" s="72" t="s">
        <v>118</v>
      </c>
      <c r="O373" s="72">
        <v>0</v>
      </c>
      <c r="P373" s="72">
        <v>0</v>
      </c>
      <c r="Q373" s="72" t="s">
        <v>118</v>
      </c>
      <c r="R373" s="72">
        <v>0</v>
      </c>
      <c r="S373" s="47">
        <v>0</v>
      </c>
      <c r="T373" s="72">
        <v>0</v>
      </c>
      <c r="U373" s="72">
        <v>0</v>
      </c>
      <c r="V373" s="72">
        <v>0</v>
      </c>
      <c r="W373" s="72" t="s">
        <v>118</v>
      </c>
    </row>
    <row r="374" spans="1:23" x14ac:dyDescent="0.15">
      <c r="A374" s="42" t="s">
        <v>118</v>
      </c>
      <c r="H374" s="72" t="s">
        <v>118</v>
      </c>
      <c r="O374" s="72">
        <v>0</v>
      </c>
      <c r="P374" s="72">
        <v>0</v>
      </c>
      <c r="Q374" s="72" t="s">
        <v>118</v>
      </c>
      <c r="R374" s="72">
        <v>0</v>
      </c>
      <c r="S374" s="47">
        <v>0</v>
      </c>
      <c r="T374" s="72">
        <v>0</v>
      </c>
      <c r="U374" s="72">
        <v>0</v>
      </c>
      <c r="V374" s="72">
        <v>0</v>
      </c>
      <c r="W374" s="72" t="s">
        <v>118</v>
      </c>
    </row>
    <row r="375" spans="1:23" x14ac:dyDescent="0.15">
      <c r="A375" s="42" t="s">
        <v>118</v>
      </c>
      <c r="H375" s="72" t="s">
        <v>118</v>
      </c>
      <c r="O375" s="72">
        <v>0</v>
      </c>
      <c r="P375" s="72">
        <v>0</v>
      </c>
      <c r="Q375" s="72" t="s">
        <v>118</v>
      </c>
      <c r="R375" s="72">
        <v>0</v>
      </c>
      <c r="S375" s="47">
        <v>0</v>
      </c>
      <c r="T375" s="72">
        <v>0</v>
      </c>
      <c r="U375" s="72">
        <v>0</v>
      </c>
      <c r="V375" s="72">
        <v>0</v>
      </c>
      <c r="W375" s="72" t="s">
        <v>118</v>
      </c>
    </row>
    <row r="376" spans="1:23" x14ac:dyDescent="0.15">
      <c r="A376" s="42" t="s">
        <v>118</v>
      </c>
      <c r="H376" s="72" t="s">
        <v>118</v>
      </c>
      <c r="O376" s="72">
        <v>0</v>
      </c>
      <c r="P376" s="72">
        <v>0</v>
      </c>
      <c r="Q376" s="72" t="s">
        <v>118</v>
      </c>
      <c r="R376" s="72">
        <v>0</v>
      </c>
      <c r="S376" s="47">
        <v>0</v>
      </c>
      <c r="T376" s="72">
        <v>0</v>
      </c>
      <c r="U376" s="72">
        <v>0</v>
      </c>
      <c r="V376" s="72">
        <v>0</v>
      </c>
      <c r="W376" s="72" t="s">
        <v>118</v>
      </c>
    </row>
    <row r="377" spans="1:23" x14ac:dyDescent="0.15">
      <c r="A377" s="42" t="s">
        <v>118</v>
      </c>
      <c r="H377" s="72" t="s">
        <v>118</v>
      </c>
      <c r="O377" s="72">
        <v>0</v>
      </c>
      <c r="P377" s="72">
        <v>0</v>
      </c>
      <c r="Q377" s="72" t="s">
        <v>118</v>
      </c>
      <c r="R377" s="72">
        <v>0</v>
      </c>
      <c r="S377" s="47">
        <v>0</v>
      </c>
      <c r="T377" s="72">
        <v>0</v>
      </c>
      <c r="U377" s="72">
        <v>0</v>
      </c>
      <c r="V377" s="72">
        <v>0</v>
      </c>
      <c r="W377" s="72" t="s">
        <v>118</v>
      </c>
    </row>
    <row r="378" spans="1:23" x14ac:dyDescent="0.15">
      <c r="A378" s="42" t="s">
        <v>118</v>
      </c>
      <c r="H378" s="72" t="s">
        <v>118</v>
      </c>
      <c r="O378" s="72">
        <v>0</v>
      </c>
      <c r="P378" s="72">
        <v>0</v>
      </c>
      <c r="Q378" s="72" t="s">
        <v>118</v>
      </c>
      <c r="R378" s="72">
        <v>0</v>
      </c>
      <c r="S378" s="47">
        <v>0</v>
      </c>
      <c r="T378" s="72">
        <v>0</v>
      </c>
      <c r="U378" s="72">
        <v>0</v>
      </c>
      <c r="V378" s="72">
        <v>0</v>
      </c>
      <c r="W378" s="72" t="s">
        <v>118</v>
      </c>
    </row>
    <row r="379" spans="1:23" x14ac:dyDescent="0.15">
      <c r="A379" s="42" t="s">
        <v>118</v>
      </c>
      <c r="H379" s="72" t="s">
        <v>118</v>
      </c>
      <c r="O379" s="72">
        <v>0</v>
      </c>
      <c r="P379" s="72">
        <v>0</v>
      </c>
      <c r="Q379" s="72" t="s">
        <v>118</v>
      </c>
      <c r="R379" s="72">
        <v>0</v>
      </c>
      <c r="S379" s="47">
        <v>0</v>
      </c>
      <c r="T379" s="72">
        <v>0</v>
      </c>
      <c r="U379" s="72">
        <v>0</v>
      </c>
      <c r="V379" s="72">
        <v>0</v>
      </c>
      <c r="W379" s="72" t="s">
        <v>118</v>
      </c>
    </row>
    <row r="380" spans="1:23" x14ac:dyDescent="0.15">
      <c r="A380" s="42" t="s">
        <v>118</v>
      </c>
      <c r="H380" s="72" t="s">
        <v>118</v>
      </c>
      <c r="O380" s="72">
        <v>0</v>
      </c>
      <c r="P380" s="72">
        <v>0</v>
      </c>
      <c r="Q380" s="72" t="s">
        <v>118</v>
      </c>
      <c r="R380" s="72">
        <v>0</v>
      </c>
      <c r="S380" s="47">
        <v>0</v>
      </c>
      <c r="T380" s="72">
        <v>0</v>
      </c>
      <c r="U380" s="72">
        <v>0</v>
      </c>
      <c r="V380" s="72">
        <v>0</v>
      </c>
      <c r="W380" s="72" t="s">
        <v>118</v>
      </c>
    </row>
    <row r="381" spans="1:23" x14ac:dyDescent="0.15">
      <c r="A381" s="42" t="s">
        <v>118</v>
      </c>
      <c r="H381" s="72" t="s">
        <v>118</v>
      </c>
      <c r="O381" s="72">
        <v>0</v>
      </c>
      <c r="P381" s="72">
        <v>0</v>
      </c>
      <c r="Q381" s="72" t="s">
        <v>118</v>
      </c>
      <c r="R381" s="72">
        <v>0</v>
      </c>
      <c r="S381" s="47">
        <v>0</v>
      </c>
      <c r="T381" s="72">
        <v>0</v>
      </c>
      <c r="U381" s="72">
        <v>0</v>
      </c>
      <c r="V381" s="72">
        <v>0</v>
      </c>
      <c r="W381" s="72" t="s">
        <v>118</v>
      </c>
    </row>
    <row r="382" spans="1:23" x14ac:dyDescent="0.15">
      <c r="A382" s="42" t="s">
        <v>118</v>
      </c>
      <c r="H382" s="72" t="s">
        <v>118</v>
      </c>
      <c r="O382" s="72">
        <v>0</v>
      </c>
      <c r="P382" s="72">
        <v>0</v>
      </c>
      <c r="Q382" s="72" t="s">
        <v>118</v>
      </c>
      <c r="R382" s="72">
        <v>0</v>
      </c>
      <c r="S382" s="47">
        <v>0</v>
      </c>
      <c r="T382" s="72">
        <v>0</v>
      </c>
      <c r="U382" s="72">
        <v>0</v>
      </c>
      <c r="V382" s="72">
        <v>0</v>
      </c>
      <c r="W382" s="72" t="s">
        <v>118</v>
      </c>
    </row>
    <row r="383" spans="1:23" x14ac:dyDescent="0.15">
      <c r="A383" s="42" t="s">
        <v>118</v>
      </c>
      <c r="H383" s="72" t="s">
        <v>118</v>
      </c>
      <c r="O383" s="72">
        <v>0</v>
      </c>
      <c r="P383" s="72">
        <v>0</v>
      </c>
      <c r="Q383" s="72" t="s">
        <v>118</v>
      </c>
      <c r="R383" s="72">
        <v>0</v>
      </c>
      <c r="S383" s="47">
        <v>0</v>
      </c>
      <c r="T383" s="72">
        <v>0</v>
      </c>
      <c r="U383" s="72">
        <v>0</v>
      </c>
      <c r="V383" s="72">
        <v>0</v>
      </c>
      <c r="W383" s="72" t="s">
        <v>118</v>
      </c>
    </row>
    <row r="384" spans="1:23" x14ac:dyDescent="0.15">
      <c r="A384" s="42" t="s">
        <v>118</v>
      </c>
      <c r="H384" s="72" t="s">
        <v>118</v>
      </c>
      <c r="O384" s="72">
        <v>0</v>
      </c>
      <c r="P384" s="72">
        <v>0</v>
      </c>
      <c r="Q384" s="72" t="s">
        <v>118</v>
      </c>
      <c r="R384" s="72">
        <v>0</v>
      </c>
      <c r="S384" s="47">
        <v>0</v>
      </c>
      <c r="T384" s="72">
        <v>0</v>
      </c>
      <c r="U384" s="72">
        <v>0</v>
      </c>
      <c r="V384" s="72">
        <v>0</v>
      </c>
      <c r="W384" s="72" t="s">
        <v>118</v>
      </c>
    </row>
    <row r="385" spans="1:23" x14ac:dyDescent="0.15">
      <c r="A385" s="42" t="s">
        <v>118</v>
      </c>
      <c r="H385" s="72" t="s">
        <v>118</v>
      </c>
      <c r="O385" s="72">
        <v>0</v>
      </c>
      <c r="P385" s="72">
        <v>0</v>
      </c>
      <c r="Q385" s="72" t="s">
        <v>118</v>
      </c>
      <c r="R385" s="72">
        <v>0</v>
      </c>
      <c r="S385" s="47">
        <v>0</v>
      </c>
      <c r="T385" s="72">
        <v>0</v>
      </c>
      <c r="U385" s="72">
        <v>0</v>
      </c>
      <c r="V385" s="72">
        <v>0</v>
      </c>
      <c r="W385" s="72" t="s">
        <v>118</v>
      </c>
    </row>
    <row r="386" spans="1:23" x14ac:dyDescent="0.15">
      <c r="A386" s="42" t="s">
        <v>118</v>
      </c>
      <c r="H386" s="72" t="s">
        <v>118</v>
      </c>
      <c r="O386" s="72">
        <v>0</v>
      </c>
      <c r="P386" s="72">
        <v>0</v>
      </c>
      <c r="Q386" s="72" t="s">
        <v>118</v>
      </c>
      <c r="R386" s="72">
        <v>0</v>
      </c>
      <c r="S386" s="47">
        <v>0</v>
      </c>
      <c r="T386" s="72">
        <v>0</v>
      </c>
      <c r="U386" s="72">
        <v>0</v>
      </c>
      <c r="V386" s="72">
        <v>0</v>
      </c>
      <c r="W386" s="72" t="s">
        <v>118</v>
      </c>
    </row>
    <row r="387" spans="1:23" x14ac:dyDescent="0.15">
      <c r="A387" s="42" t="s">
        <v>118</v>
      </c>
      <c r="H387" s="72" t="s">
        <v>118</v>
      </c>
      <c r="O387" s="72">
        <v>0</v>
      </c>
      <c r="P387" s="72">
        <v>0</v>
      </c>
      <c r="Q387" s="72" t="s">
        <v>118</v>
      </c>
      <c r="R387" s="72">
        <v>0</v>
      </c>
      <c r="S387" s="47">
        <v>0</v>
      </c>
      <c r="T387" s="72">
        <v>0</v>
      </c>
      <c r="U387" s="72">
        <v>0</v>
      </c>
      <c r="V387" s="72">
        <v>0</v>
      </c>
      <c r="W387" s="72" t="s">
        <v>118</v>
      </c>
    </row>
    <row r="388" spans="1:23" x14ac:dyDescent="0.15">
      <c r="A388" s="42" t="s">
        <v>118</v>
      </c>
      <c r="H388" s="72" t="s">
        <v>118</v>
      </c>
      <c r="O388" s="72">
        <v>0</v>
      </c>
      <c r="P388" s="72">
        <v>0</v>
      </c>
      <c r="Q388" s="72" t="s">
        <v>118</v>
      </c>
      <c r="R388" s="72">
        <v>0</v>
      </c>
      <c r="S388" s="47">
        <v>0</v>
      </c>
      <c r="T388" s="72">
        <v>0</v>
      </c>
      <c r="U388" s="72">
        <v>0</v>
      </c>
      <c r="V388" s="72">
        <v>0</v>
      </c>
      <c r="W388" s="72" t="s">
        <v>118</v>
      </c>
    </row>
    <row r="389" spans="1:23" x14ac:dyDescent="0.15">
      <c r="A389" s="42" t="s">
        <v>118</v>
      </c>
      <c r="H389" s="72" t="s">
        <v>118</v>
      </c>
      <c r="O389" s="72">
        <v>0</v>
      </c>
      <c r="P389" s="72">
        <v>0</v>
      </c>
      <c r="Q389" s="72" t="s">
        <v>118</v>
      </c>
      <c r="R389" s="72">
        <v>0</v>
      </c>
      <c r="S389" s="47">
        <v>0</v>
      </c>
      <c r="T389" s="72">
        <v>0</v>
      </c>
      <c r="U389" s="72">
        <v>0</v>
      </c>
      <c r="V389" s="72">
        <v>0</v>
      </c>
      <c r="W389" s="72" t="s">
        <v>118</v>
      </c>
    </row>
    <row r="390" spans="1:23" x14ac:dyDescent="0.15">
      <c r="A390" s="42" t="s">
        <v>118</v>
      </c>
      <c r="H390" s="72" t="s">
        <v>118</v>
      </c>
      <c r="O390" s="72">
        <v>0</v>
      </c>
      <c r="P390" s="72">
        <v>0</v>
      </c>
      <c r="Q390" s="72" t="s">
        <v>118</v>
      </c>
      <c r="R390" s="72">
        <v>0</v>
      </c>
      <c r="S390" s="47">
        <v>0</v>
      </c>
      <c r="T390" s="72">
        <v>0</v>
      </c>
      <c r="U390" s="72">
        <v>0</v>
      </c>
      <c r="V390" s="72">
        <v>0</v>
      </c>
      <c r="W390" s="72" t="s">
        <v>118</v>
      </c>
    </row>
    <row r="391" spans="1:23" x14ac:dyDescent="0.15">
      <c r="A391" s="42" t="s">
        <v>118</v>
      </c>
      <c r="H391" s="72" t="s">
        <v>118</v>
      </c>
      <c r="O391" s="72">
        <v>0</v>
      </c>
      <c r="P391" s="72">
        <v>0</v>
      </c>
      <c r="Q391" s="72" t="s">
        <v>118</v>
      </c>
      <c r="R391" s="72">
        <v>0</v>
      </c>
      <c r="S391" s="47">
        <v>0</v>
      </c>
      <c r="T391" s="72">
        <v>0</v>
      </c>
      <c r="U391" s="72">
        <v>0</v>
      </c>
      <c r="V391" s="72">
        <v>0</v>
      </c>
      <c r="W391" s="72" t="s">
        <v>118</v>
      </c>
    </row>
    <row r="392" spans="1:23" x14ac:dyDescent="0.15">
      <c r="A392" s="42" t="s">
        <v>118</v>
      </c>
      <c r="H392" s="72" t="s">
        <v>118</v>
      </c>
      <c r="O392" s="72">
        <v>0</v>
      </c>
      <c r="P392" s="72">
        <v>0</v>
      </c>
      <c r="Q392" s="72" t="s">
        <v>118</v>
      </c>
      <c r="R392" s="72">
        <v>0</v>
      </c>
      <c r="S392" s="47">
        <v>0</v>
      </c>
      <c r="T392" s="72">
        <v>0</v>
      </c>
      <c r="U392" s="72">
        <v>0</v>
      </c>
      <c r="V392" s="72">
        <v>0</v>
      </c>
      <c r="W392" s="72" t="s">
        <v>118</v>
      </c>
    </row>
    <row r="393" spans="1:23" x14ac:dyDescent="0.15">
      <c r="A393" s="42" t="s">
        <v>118</v>
      </c>
      <c r="H393" s="72" t="s">
        <v>118</v>
      </c>
      <c r="O393" s="72">
        <v>0</v>
      </c>
      <c r="P393" s="72">
        <v>0</v>
      </c>
      <c r="Q393" s="72" t="s">
        <v>118</v>
      </c>
      <c r="R393" s="72">
        <v>0</v>
      </c>
      <c r="S393" s="47">
        <v>0</v>
      </c>
      <c r="T393" s="72">
        <v>0</v>
      </c>
      <c r="U393" s="72">
        <v>0</v>
      </c>
      <c r="V393" s="72">
        <v>0</v>
      </c>
      <c r="W393" s="72" t="s">
        <v>118</v>
      </c>
    </row>
    <row r="394" spans="1:23" x14ac:dyDescent="0.15">
      <c r="A394" s="42" t="s">
        <v>118</v>
      </c>
      <c r="H394" s="72" t="s">
        <v>118</v>
      </c>
      <c r="O394" s="72">
        <v>0</v>
      </c>
      <c r="P394" s="72">
        <v>0</v>
      </c>
      <c r="Q394" s="72" t="s">
        <v>118</v>
      </c>
      <c r="R394" s="72">
        <v>0</v>
      </c>
      <c r="S394" s="47">
        <v>0</v>
      </c>
      <c r="T394" s="72">
        <v>0</v>
      </c>
      <c r="U394" s="72">
        <v>0</v>
      </c>
      <c r="V394" s="72">
        <v>0</v>
      </c>
      <c r="W394" s="72" t="s">
        <v>118</v>
      </c>
    </row>
    <row r="395" spans="1:23" x14ac:dyDescent="0.15">
      <c r="A395" s="42" t="s">
        <v>118</v>
      </c>
      <c r="H395" s="72" t="s">
        <v>118</v>
      </c>
      <c r="O395" s="72">
        <v>0</v>
      </c>
      <c r="P395" s="72">
        <v>0</v>
      </c>
      <c r="Q395" s="72" t="s">
        <v>118</v>
      </c>
      <c r="R395" s="72">
        <v>0</v>
      </c>
      <c r="S395" s="47">
        <v>0</v>
      </c>
      <c r="T395" s="72">
        <v>0</v>
      </c>
      <c r="U395" s="72">
        <v>0</v>
      </c>
      <c r="V395" s="72">
        <v>0</v>
      </c>
      <c r="W395" s="72" t="s">
        <v>118</v>
      </c>
    </row>
    <row r="396" spans="1:23" x14ac:dyDescent="0.15">
      <c r="A396" s="42" t="s">
        <v>118</v>
      </c>
      <c r="H396" s="72" t="s">
        <v>118</v>
      </c>
      <c r="O396" s="72">
        <v>0</v>
      </c>
      <c r="P396" s="72">
        <v>0</v>
      </c>
      <c r="Q396" s="72" t="s">
        <v>118</v>
      </c>
      <c r="R396" s="72">
        <v>0</v>
      </c>
      <c r="S396" s="47">
        <v>0</v>
      </c>
      <c r="T396" s="72">
        <v>0</v>
      </c>
      <c r="U396" s="72">
        <v>0</v>
      </c>
      <c r="V396" s="72">
        <v>0</v>
      </c>
      <c r="W396" s="72" t="s">
        <v>118</v>
      </c>
    </row>
    <row r="397" spans="1:23" x14ac:dyDescent="0.15">
      <c r="A397" s="42" t="s">
        <v>118</v>
      </c>
      <c r="H397" s="72" t="s">
        <v>118</v>
      </c>
      <c r="O397" s="72">
        <v>0</v>
      </c>
      <c r="P397" s="72">
        <v>0</v>
      </c>
      <c r="Q397" s="72" t="s">
        <v>118</v>
      </c>
      <c r="R397" s="72">
        <v>0</v>
      </c>
      <c r="S397" s="47">
        <v>0</v>
      </c>
      <c r="T397" s="72">
        <v>0</v>
      </c>
      <c r="U397" s="72">
        <v>0</v>
      </c>
      <c r="V397" s="72">
        <v>0</v>
      </c>
      <c r="W397" s="72" t="s">
        <v>118</v>
      </c>
    </row>
    <row r="398" spans="1:23" x14ac:dyDescent="0.15">
      <c r="A398" s="42" t="s">
        <v>118</v>
      </c>
      <c r="H398" s="72" t="s">
        <v>118</v>
      </c>
      <c r="O398" s="72">
        <v>0</v>
      </c>
      <c r="P398" s="72">
        <v>0</v>
      </c>
      <c r="Q398" s="72" t="s">
        <v>118</v>
      </c>
      <c r="R398" s="72">
        <v>0</v>
      </c>
      <c r="S398" s="47">
        <v>0</v>
      </c>
      <c r="T398" s="72">
        <v>0</v>
      </c>
      <c r="U398" s="72">
        <v>0</v>
      </c>
      <c r="V398" s="72">
        <v>0</v>
      </c>
      <c r="W398" s="72" t="s">
        <v>118</v>
      </c>
    </row>
    <row r="399" spans="1:23" x14ac:dyDescent="0.15">
      <c r="A399" s="42" t="s">
        <v>118</v>
      </c>
      <c r="H399" s="72" t="s">
        <v>118</v>
      </c>
      <c r="O399" s="72">
        <v>0</v>
      </c>
      <c r="P399" s="72">
        <v>0</v>
      </c>
      <c r="Q399" s="72" t="s">
        <v>118</v>
      </c>
      <c r="R399" s="72">
        <v>0</v>
      </c>
      <c r="S399" s="47">
        <v>0</v>
      </c>
      <c r="T399" s="72">
        <v>0</v>
      </c>
      <c r="U399" s="72">
        <v>0</v>
      </c>
      <c r="V399" s="72">
        <v>0</v>
      </c>
      <c r="W399" s="72" t="s">
        <v>118</v>
      </c>
    </row>
    <row r="400" spans="1:23" x14ac:dyDescent="0.15">
      <c r="A400" s="42" t="s">
        <v>118</v>
      </c>
      <c r="H400" s="72" t="s">
        <v>118</v>
      </c>
      <c r="O400" s="72">
        <v>0</v>
      </c>
      <c r="P400" s="72">
        <v>0</v>
      </c>
      <c r="Q400" s="72" t="s">
        <v>118</v>
      </c>
      <c r="R400" s="72">
        <v>0</v>
      </c>
      <c r="S400" s="47">
        <v>0</v>
      </c>
      <c r="T400" s="72">
        <v>0</v>
      </c>
      <c r="U400" s="72">
        <v>0</v>
      </c>
      <c r="V400" s="72">
        <v>0</v>
      </c>
      <c r="W400" s="72" t="s">
        <v>118</v>
      </c>
    </row>
    <row r="401" spans="1:23" x14ac:dyDescent="0.15">
      <c r="A401" s="42" t="s">
        <v>118</v>
      </c>
      <c r="H401" s="72" t="s">
        <v>118</v>
      </c>
      <c r="O401" s="72">
        <v>0</v>
      </c>
      <c r="P401" s="72">
        <v>0</v>
      </c>
      <c r="Q401" s="72" t="s">
        <v>118</v>
      </c>
      <c r="R401" s="72">
        <v>0</v>
      </c>
      <c r="S401" s="47">
        <v>0</v>
      </c>
      <c r="T401" s="72">
        <v>0</v>
      </c>
      <c r="U401" s="72">
        <v>0</v>
      </c>
      <c r="V401" s="72">
        <v>0</v>
      </c>
      <c r="W401" s="72" t="s">
        <v>118</v>
      </c>
    </row>
    <row r="402" spans="1:23" x14ac:dyDescent="0.15">
      <c r="A402" s="42" t="s">
        <v>118</v>
      </c>
      <c r="H402" s="72" t="s">
        <v>118</v>
      </c>
      <c r="O402" s="72">
        <v>0</v>
      </c>
      <c r="P402" s="72">
        <v>0</v>
      </c>
      <c r="Q402" s="72" t="s">
        <v>118</v>
      </c>
      <c r="R402" s="72">
        <v>0</v>
      </c>
      <c r="S402" s="47">
        <v>0</v>
      </c>
      <c r="T402" s="72">
        <v>0</v>
      </c>
      <c r="U402" s="72">
        <v>0</v>
      </c>
      <c r="V402" s="72">
        <v>0</v>
      </c>
      <c r="W402" s="72" t="s">
        <v>118</v>
      </c>
    </row>
    <row r="403" spans="1:23" x14ac:dyDescent="0.15">
      <c r="A403" s="42" t="s">
        <v>118</v>
      </c>
      <c r="H403" s="72" t="s">
        <v>118</v>
      </c>
      <c r="O403" s="72">
        <v>0</v>
      </c>
      <c r="P403" s="72">
        <v>0</v>
      </c>
      <c r="Q403" s="72" t="s">
        <v>118</v>
      </c>
      <c r="R403" s="72">
        <v>0</v>
      </c>
      <c r="S403" s="47">
        <v>0</v>
      </c>
      <c r="T403" s="72">
        <v>0</v>
      </c>
      <c r="U403" s="72">
        <v>0</v>
      </c>
      <c r="V403" s="72">
        <v>0</v>
      </c>
      <c r="W403" s="72" t="s">
        <v>118</v>
      </c>
    </row>
    <row r="404" spans="1:23" x14ac:dyDescent="0.15">
      <c r="A404" s="42" t="s">
        <v>118</v>
      </c>
      <c r="H404" s="72" t="s">
        <v>118</v>
      </c>
      <c r="O404" s="72">
        <v>0</v>
      </c>
      <c r="P404" s="72">
        <v>0</v>
      </c>
      <c r="Q404" s="72" t="s">
        <v>118</v>
      </c>
      <c r="R404" s="72">
        <v>0</v>
      </c>
      <c r="S404" s="47">
        <v>0</v>
      </c>
      <c r="T404" s="72">
        <v>0</v>
      </c>
      <c r="U404" s="72">
        <v>0</v>
      </c>
      <c r="V404" s="72">
        <v>0</v>
      </c>
      <c r="W404" s="72" t="s">
        <v>118</v>
      </c>
    </row>
    <row r="405" spans="1:23" x14ac:dyDescent="0.15">
      <c r="A405" s="42" t="s">
        <v>118</v>
      </c>
      <c r="H405" s="72" t="s">
        <v>118</v>
      </c>
      <c r="O405" s="72">
        <v>0</v>
      </c>
      <c r="P405" s="72">
        <v>0</v>
      </c>
      <c r="Q405" s="72" t="s">
        <v>118</v>
      </c>
      <c r="R405" s="72">
        <v>0</v>
      </c>
      <c r="S405" s="47">
        <v>0</v>
      </c>
      <c r="T405" s="72">
        <v>0</v>
      </c>
      <c r="U405" s="72">
        <v>0</v>
      </c>
      <c r="V405" s="72">
        <v>0</v>
      </c>
      <c r="W405" s="72" t="s">
        <v>118</v>
      </c>
    </row>
    <row r="406" spans="1:23" x14ac:dyDescent="0.15">
      <c r="A406" s="42" t="s">
        <v>118</v>
      </c>
      <c r="H406" s="72" t="s">
        <v>118</v>
      </c>
      <c r="O406" s="72">
        <v>0</v>
      </c>
      <c r="P406" s="72">
        <v>0</v>
      </c>
      <c r="Q406" s="72" t="s">
        <v>118</v>
      </c>
      <c r="R406" s="72">
        <v>0</v>
      </c>
      <c r="S406" s="47">
        <v>0</v>
      </c>
      <c r="T406" s="72">
        <v>0</v>
      </c>
      <c r="U406" s="72">
        <v>0</v>
      </c>
      <c r="V406" s="72">
        <v>0</v>
      </c>
      <c r="W406" s="72" t="s">
        <v>118</v>
      </c>
    </row>
    <row r="407" spans="1:23" x14ac:dyDescent="0.15">
      <c r="A407" s="42" t="s">
        <v>118</v>
      </c>
      <c r="H407" s="72" t="s">
        <v>118</v>
      </c>
      <c r="O407" s="72">
        <v>0</v>
      </c>
      <c r="P407" s="72">
        <v>0</v>
      </c>
      <c r="Q407" s="72" t="s">
        <v>118</v>
      </c>
      <c r="R407" s="72">
        <v>0</v>
      </c>
      <c r="S407" s="47">
        <v>0</v>
      </c>
      <c r="T407" s="72">
        <v>0</v>
      </c>
      <c r="U407" s="72">
        <v>0</v>
      </c>
      <c r="V407" s="72">
        <v>0</v>
      </c>
      <c r="W407" s="72" t="s">
        <v>118</v>
      </c>
    </row>
    <row r="408" spans="1:23" x14ac:dyDescent="0.15">
      <c r="A408" s="42" t="s">
        <v>118</v>
      </c>
      <c r="H408" s="72" t="s">
        <v>118</v>
      </c>
      <c r="O408" s="72">
        <v>0</v>
      </c>
      <c r="P408" s="72">
        <v>0</v>
      </c>
      <c r="Q408" s="72" t="s">
        <v>118</v>
      </c>
      <c r="R408" s="72">
        <v>0</v>
      </c>
      <c r="S408" s="47">
        <v>0</v>
      </c>
      <c r="T408" s="72">
        <v>0</v>
      </c>
      <c r="U408" s="72">
        <v>0</v>
      </c>
      <c r="V408" s="72">
        <v>0</v>
      </c>
      <c r="W408" s="72" t="s">
        <v>118</v>
      </c>
    </row>
    <row r="409" spans="1:23" x14ac:dyDescent="0.15">
      <c r="A409" s="42" t="s">
        <v>118</v>
      </c>
      <c r="H409" s="72" t="s">
        <v>118</v>
      </c>
      <c r="O409" s="72">
        <v>0</v>
      </c>
      <c r="P409" s="72">
        <v>0</v>
      </c>
      <c r="Q409" s="72" t="s">
        <v>118</v>
      </c>
      <c r="R409" s="72">
        <v>0</v>
      </c>
      <c r="S409" s="47">
        <v>0</v>
      </c>
      <c r="T409" s="72">
        <v>0</v>
      </c>
      <c r="U409" s="72">
        <v>0</v>
      </c>
      <c r="V409" s="72">
        <v>0</v>
      </c>
      <c r="W409" s="72" t="s">
        <v>118</v>
      </c>
    </row>
    <row r="410" spans="1:23" x14ac:dyDescent="0.15">
      <c r="A410" s="42" t="s">
        <v>118</v>
      </c>
      <c r="H410" s="72" t="s">
        <v>118</v>
      </c>
      <c r="O410" s="72">
        <v>0</v>
      </c>
      <c r="P410" s="72">
        <v>0</v>
      </c>
      <c r="Q410" s="72" t="s">
        <v>118</v>
      </c>
      <c r="R410" s="72">
        <v>0</v>
      </c>
      <c r="S410" s="47">
        <v>0</v>
      </c>
      <c r="T410" s="72">
        <v>0</v>
      </c>
      <c r="U410" s="72">
        <v>0</v>
      </c>
      <c r="V410" s="72">
        <v>0</v>
      </c>
      <c r="W410" s="72" t="s">
        <v>118</v>
      </c>
    </row>
    <row r="411" spans="1:23" x14ac:dyDescent="0.15">
      <c r="A411" s="42" t="s">
        <v>118</v>
      </c>
      <c r="H411" s="72" t="s">
        <v>118</v>
      </c>
      <c r="O411" s="72">
        <v>0</v>
      </c>
      <c r="P411" s="72">
        <v>0</v>
      </c>
      <c r="Q411" s="72" t="s">
        <v>118</v>
      </c>
      <c r="R411" s="72">
        <v>0</v>
      </c>
      <c r="S411" s="47">
        <v>0</v>
      </c>
      <c r="T411" s="72">
        <v>0</v>
      </c>
      <c r="U411" s="72">
        <v>0</v>
      </c>
      <c r="V411" s="72">
        <v>0</v>
      </c>
      <c r="W411" s="72" t="s">
        <v>118</v>
      </c>
    </row>
    <row r="412" spans="1:23" x14ac:dyDescent="0.15">
      <c r="A412" s="42" t="s">
        <v>118</v>
      </c>
      <c r="H412" s="72" t="s">
        <v>118</v>
      </c>
      <c r="O412" s="72">
        <v>0</v>
      </c>
      <c r="P412" s="72">
        <v>0</v>
      </c>
      <c r="Q412" s="72" t="s">
        <v>118</v>
      </c>
      <c r="R412" s="72">
        <v>0</v>
      </c>
      <c r="S412" s="47">
        <v>0</v>
      </c>
      <c r="T412" s="72">
        <v>0</v>
      </c>
      <c r="U412" s="72">
        <v>0</v>
      </c>
      <c r="V412" s="72">
        <v>0</v>
      </c>
      <c r="W412" s="72" t="s">
        <v>118</v>
      </c>
    </row>
    <row r="413" spans="1:23" x14ac:dyDescent="0.15">
      <c r="A413" s="42" t="s">
        <v>118</v>
      </c>
      <c r="H413" s="72" t="s">
        <v>118</v>
      </c>
      <c r="O413" s="72">
        <v>0</v>
      </c>
      <c r="P413" s="72">
        <v>0</v>
      </c>
      <c r="Q413" s="72" t="s">
        <v>118</v>
      </c>
      <c r="R413" s="72">
        <v>0</v>
      </c>
      <c r="S413" s="47">
        <v>0</v>
      </c>
      <c r="T413" s="72">
        <v>0</v>
      </c>
      <c r="U413" s="72">
        <v>0</v>
      </c>
      <c r="V413" s="72">
        <v>0</v>
      </c>
      <c r="W413" s="72" t="s">
        <v>118</v>
      </c>
    </row>
    <row r="414" spans="1:23" x14ac:dyDescent="0.15">
      <c r="A414" s="42" t="s">
        <v>118</v>
      </c>
      <c r="H414" s="72" t="s">
        <v>118</v>
      </c>
      <c r="O414" s="72">
        <v>0</v>
      </c>
      <c r="P414" s="72">
        <v>0</v>
      </c>
      <c r="Q414" s="72" t="s">
        <v>118</v>
      </c>
      <c r="R414" s="72">
        <v>0</v>
      </c>
      <c r="S414" s="47">
        <v>0</v>
      </c>
      <c r="T414" s="72">
        <v>0</v>
      </c>
      <c r="U414" s="72">
        <v>0</v>
      </c>
      <c r="V414" s="72">
        <v>0</v>
      </c>
      <c r="W414" s="72" t="s">
        <v>118</v>
      </c>
    </row>
    <row r="415" spans="1:23" x14ac:dyDescent="0.15">
      <c r="A415" s="42" t="s">
        <v>118</v>
      </c>
      <c r="H415" s="72" t="s">
        <v>118</v>
      </c>
      <c r="O415" s="72">
        <v>0</v>
      </c>
      <c r="P415" s="72">
        <v>0</v>
      </c>
      <c r="Q415" s="72" t="s">
        <v>118</v>
      </c>
      <c r="R415" s="72">
        <v>0</v>
      </c>
      <c r="S415" s="47">
        <v>0</v>
      </c>
      <c r="T415" s="72">
        <v>0</v>
      </c>
      <c r="U415" s="72">
        <v>0</v>
      </c>
      <c r="V415" s="72">
        <v>0</v>
      </c>
      <c r="W415" s="72" t="s">
        <v>118</v>
      </c>
    </row>
    <row r="416" spans="1:23" x14ac:dyDescent="0.15">
      <c r="A416" s="42" t="s">
        <v>118</v>
      </c>
      <c r="H416" s="72" t="s">
        <v>118</v>
      </c>
      <c r="O416" s="72">
        <v>0</v>
      </c>
      <c r="P416" s="72">
        <v>0</v>
      </c>
      <c r="Q416" s="72" t="s">
        <v>118</v>
      </c>
      <c r="R416" s="72">
        <v>0</v>
      </c>
      <c r="S416" s="47">
        <v>0</v>
      </c>
      <c r="T416" s="72">
        <v>0</v>
      </c>
      <c r="U416" s="72">
        <v>0</v>
      </c>
      <c r="V416" s="72">
        <v>0</v>
      </c>
      <c r="W416" s="72" t="s">
        <v>118</v>
      </c>
    </row>
    <row r="417" spans="1:23" x14ac:dyDescent="0.15">
      <c r="A417" s="42" t="s">
        <v>118</v>
      </c>
      <c r="H417" s="72" t="s">
        <v>118</v>
      </c>
      <c r="O417" s="72">
        <v>0</v>
      </c>
      <c r="P417" s="72">
        <v>0</v>
      </c>
      <c r="Q417" s="72" t="s">
        <v>118</v>
      </c>
      <c r="R417" s="72">
        <v>0</v>
      </c>
      <c r="S417" s="47">
        <v>0</v>
      </c>
      <c r="T417" s="72">
        <v>0</v>
      </c>
      <c r="U417" s="72">
        <v>0</v>
      </c>
      <c r="V417" s="72">
        <v>0</v>
      </c>
      <c r="W417" s="72" t="s">
        <v>118</v>
      </c>
    </row>
    <row r="418" spans="1:23" x14ac:dyDescent="0.15">
      <c r="A418" s="42" t="s">
        <v>118</v>
      </c>
      <c r="H418" s="72" t="s">
        <v>118</v>
      </c>
      <c r="O418" s="72">
        <v>0</v>
      </c>
      <c r="P418" s="72">
        <v>0</v>
      </c>
      <c r="Q418" s="72" t="s">
        <v>118</v>
      </c>
      <c r="R418" s="72">
        <v>0</v>
      </c>
      <c r="S418" s="47">
        <v>0</v>
      </c>
      <c r="T418" s="72">
        <v>0</v>
      </c>
      <c r="U418" s="72">
        <v>0</v>
      </c>
      <c r="V418" s="72">
        <v>0</v>
      </c>
      <c r="W418" s="72" t="s">
        <v>118</v>
      </c>
    </row>
    <row r="419" spans="1:23" x14ac:dyDescent="0.15">
      <c r="A419" s="42" t="s">
        <v>118</v>
      </c>
      <c r="H419" s="72" t="s">
        <v>118</v>
      </c>
      <c r="O419" s="72">
        <v>0</v>
      </c>
      <c r="P419" s="72">
        <v>0</v>
      </c>
      <c r="Q419" s="72" t="s">
        <v>118</v>
      </c>
      <c r="R419" s="72">
        <v>0</v>
      </c>
      <c r="S419" s="47">
        <v>0</v>
      </c>
      <c r="T419" s="72">
        <v>0</v>
      </c>
      <c r="U419" s="72">
        <v>0</v>
      </c>
      <c r="V419" s="72">
        <v>0</v>
      </c>
      <c r="W419" s="72" t="s">
        <v>118</v>
      </c>
    </row>
    <row r="420" spans="1:23" x14ac:dyDescent="0.15">
      <c r="A420" s="42" t="s">
        <v>118</v>
      </c>
      <c r="H420" s="72" t="s">
        <v>118</v>
      </c>
      <c r="O420" s="72">
        <v>0</v>
      </c>
      <c r="P420" s="72">
        <v>0</v>
      </c>
      <c r="Q420" s="72" t="s">
        <v>118</v>
      </c>
      <c r="R420" s="72">
        <v>0</v>
      </c>
      <c r="S420" s="47">
        <v>0</v>
      </c>
      <c r="T420" s="72">
        <v>0</v>
      </c>
      <c r="U420" s="72">
        <v>0</v>
      </c>
      <c r="V420" s="72">
        <v>0</v>
      </c>
      <c r="W420" s="72" t="s">
        <v>118</v>
      </c>
    </row>
    <row r="421" spans="1:23" x14ac:dyDescent="0.15">
      <c r="A421" s="42" t="s">
        <v>118</v>
      </c>
      <c r="H421" s="72" t="s">
        <v>118</v>
      </c>
      <c r="O421" s="72">
        <v>0</v>
      </c>
      <c r="P421" s="72">
        <v>0</v>
      </c>
      <c r="Q421" s="72" t="s">
        <v>118</v>
      </c>
      <c r="R421" s="72">
        <v>0</v>
      </c>
      <c r="S421" s="47">
        <v>0</v>
      </c>
      <c r="T421" s="72">
        <v>0</v>
      </c>
      <c r="U421" s="72">
        <v>0</v>
      </c>
      <c r="V421" s="72">
        <v>0</v>
      </c>
      <c r="W421" s="72" t="s">
        <v>118</v>
      </c>
    </row>
    <row r="422" spans="1:23" x14ac:dyDescent="0.15">
      <c r="A422" s="42" t="s">
        <v>118</v>
      </c>
      <c r="H422" s="72" t="s">
        <v>118</v>
      </c>
      <c r="O422" s="72">
        <v>0</v>
      </c>
      <c r="P422" s="72">
        <v>0</v>
      </c>
      <c r="Q422" s="72" t="s">
        <v>118</v>
      </c>
      <c r="R422" s="72">
        <v>0</v>
      </c>
      <c r="S422" s="47">
        <v>0</v>
      </c>
      <c r="T422" s="72">
        <v>0</v>
      </c>
      <c r="U422" s="72">
        <v>0</v>
      </c>
      <c r="V422" s="72">
        <v>0</v>
      </c>
      <c r="W422" s="72" t="s">
        <v>118</v>
      </c>
    </row>
    <row r="423" spans="1:23" x14ac:dyDescent="0.15">
      <c r="A423" s="42" t="s">
        <v>118</v>
      </c>
      <c r="H423" s="72" t="s">
        <v>118</v>
      </c>
      <c r="O423" s="72">
        <v>0</v>
      </c>
      <c r="P423" s="72">
        <v>0</v>
      </c>
      <c r="Q423" s="72" t="s">
        <v>118</v>
      </c>
      <c r="R423" s="72">
        <v>0</v>
      </c>
      <c r="S423" s="47">
        <v>0</v>
      </c>
      <c r="T423" s="72">
        <v>0</v>
      </c>
      <c r="U423" s="72">
        <v>0</v>
      </c>
      <c r="V423" s="72">
        <v>0</v>
      </c>
      <c r="W423" s="72" t="s">
        <v>118</v>
      </c>
    </row>
    <row r="424" spans="1:23" x14ac:dyDescent="0.15">
      <c r="A424" s="42" t="s">
        <v>118</v>
      </c>
      <c r="H424" s="72" t="s">
        <v>118</v>
      </c>
      <c r="O424" s="72">
        <v>0</v>
      </c>
      <c r="P424" s="72">
        <v>0</v>
      </c>
      <c r="Q424" s="72" t="s">
        <v>118</v>
      </c>
      <c r="R424" s="72">
        <v>0</v>
      </c>
      <c r="S424" s="47">
        <v>0</v>
      </c>
      <c r="T424" s="72">
        <v>0</v>
      </c>
      <c r="U424" s="72">
        <v>0</v>
      </c>
      <c r="V424" s="72">
        <v>0</v>
      </c>
      <c r="W424" s="72" t="s">
        <v>118</v>
      </c>
    </row>
    <row r="425" spans="1:23" x14ac:dyDescent="0.15">
      <c r="A425" s="42" t="s">
        <v>118</v>
      </c>
      <c r="H425" s="72" t="s">
        <v>118</v>
      </c>
      <c r="O425" s="72">
        <v>0</v>
      </c>
      <c r="P425" s="72">
        <v>0</v>
      </c>
      <c r="Q425" s="72" t="s">
        <v>118</v>
      </c>
      <c r="R425" s="72">
        <v>0</v>
      </c>
      <c r="S425" s="47">
        <v>0</v>
      </c>
      <c r="T425" s="72">
        <v>0</v>
      </c>
      <c r="U425" s="72">
        <v>0</v>
      </c>
      <c r="V425" s="72">
        <v>0</v>
      </c>
      <c r="W425" s="72" t="s">
        <v>118</v>
      </c>
    </row>
    <row r="426" spans="1:23" x14ac:dyDescent="0.15">
      <c r="A426" s="42" t="s">
        <v>118</v>
      </c>
      <c r="H426" s="72" t="s">
        <v>118</v>
      </c>
      <c r="O426" s="72">
        <v>0</v>
      </c>
      <c r="P426" s="72">
        <v>0</v>
      </c>
      <c r="Q426" s="72" t="s">
        <v>118</v>
      </c>
      <c r="R426" s="72">
        <v>0</v>
      </c>
      <c r="S426" s="47">
        <v>0</v>
      </c>
      <c r="T426" s="72">
        <v>0</v>
      </c>
      <c r="U426" s="72">
        <v>0</v>
      </c>
      <c r="V426" s="72">
        <v>0</v>
      </c>
      <c r="W426" s="72" t="s">
        <v>118</v>
      </c>
    </row>
    <row r="427" spans="1:23" x14ac:dyDescent="0.15">
      <c r="A427" s="42" t="s">
        <v>118</v>
      </c>
      <c r="H427" s="72" t="s">
        <v>118</v>
      </c>
      <c r="O427" s="72">
        <v>0</v>
      </c>
      <c r="P427" s="72">
        <v>0</v>
      </c>
      <c r="Q427" s="72" t="s">
        <v>118</v>
      </c>
      <c r="R427" s="72">
        <v>0</v>
      </c>
      <c r="S427" s="47">
        <v>0</v>
      </c>
      <c r="T427" s="72">
        <v>0</v>
      </c>
      <c r="U427" s="72">
        <v>0</v>
      </c>
      <c r="V427" s="72">
        <v>0</v>
      </c>
      <c r="W427" s="72" t="s">
        <v>118</v>
      </c>
    </row>
    <row r="428" spans="1:23" x14ac:dyDescent="0.15">
      <c r="A428" s="42" t="s">
        <v>118</v>
      </c>
      <c r="H428" s="72" t="s">
        <v>118</v>
      </c>
      <c r="O428" s="72">
        <v>0</v>
      </c>
      <c r="P428" s="72">
        <v>0</v>
      </c>
      <c r="Q428" s="72" t="s">
        <v>118</v>
      </c>
      <c r="R428" s="72">
        <v>0</v>
      </c>
      <c r="S428" s="47">
        <v>0</v>
      </c>
      <c r="T428" s="72">
        <v>0</v>
      </c>
      <c r="U428" s="72">
        <v>0</v>
      </c>
      <c r="V428" s="72">
        <v>0</v>
      </c>
      <c r="W428" s="72" t="s">
        <v>118</v>
      </c>
    </row>
    <row r="429" spans="1:23" x14ac:dyDescent="0.15">
      <c r="A429" s="42" t="s">
        <v>118</v>
      </c>
      <c r="H429" s="72" t="s">
        <v>118</v>
      </c>
      <c r="O429" s="72">
        <v>0</v>
      </c>
      <c r="P429" s="72">
        <v>0</v>
      </c>
      <c r="Q429" s="72" t="s">
        <v>118</v>
      </c>
      <c r="R429" s="72">
        <v>0</v>
      </c>
      <c r="S429" s="47">
        <v>0</v>
      </c>
      <c r="T429" s="72">
        <v>0</v>
      </c>
      <c r="U429" s="72">
        <v>0</v>
      </c>
      <c r="V429" s="72">
        <v>0</v>
      </c>
      <c r="W429" s="72" t="s">
        <v>118</v>
      </c>
    </row>
    <row r="430" spans="1:23" x14ac:dyDescent="0.15">
      <c r="A430" s="42" t="s">
        <v>118</v>
      </c>
      <c r="H430" s="72" t="s">
        <v>118</v>
      </c>
      <c r="O430" s="72">
        <v>0</v>
      </c>
      <c r="P430" s="72">
        <v>0</v>
      </c>
      <c r="Q430" s="72" t="s">
        <v>118</v>
      </c>
      <c r="R430" s="72">
        <v>0</v>
      </c>
      <c r="S430" s="47">
        <v>0</v>
      </c>
      <c r="T430" s="72">
        <v>0</v>
      </c>
      <c r="U430" s="72">
        <v>0</v>
      </c>
      <c r="V430" s="72">
        <v>0</v>
      </c>
      <c r="W430" s="72" t="s">
        <v>118</v>
      </c>
    </row>
    <row r="431" spans="1:23" x14ac:dyDescent="0.15">
      <c r="A431" s="42" t="s">
        <v>118</v>
      </c>
      <c r="H431" s="72" t="s">
        <v>118</v>
      </c>
      <c r="O431" s="72">
        <v>0</v>
      </c>
      <c r="P431" s="72">
        <v>0</v>
      </c>
      <c r="Q431" s="72" t="s">
        <v>118</v>
      </c>
      <c r="R431" s="72">
        <v>0</v>
      </c>
      <c r="S431" s="47">
        <v>0</v>
      </c>
      <c r="T431" s="72">
        <v>0</v>
      </c>
      <c r="U431" s="72">
        <v>0</v>
      </c>
      <c r="V431" s="72">
        <v>0</v>
      </c>
      <c r="W431" s="72" t="s">
        <v>118</v>
      </c>
    </row>
    <row r="432" spans="1:23" x14ac:dyDescent="0.15">
      <c r="A432" s="42" t="s">
        <v>118</v>
      </c>
      <c r="H432" s="72" t="s">
        <v>118</v>
      </c>
      <c r="O432" s="72">
        <v>0</v>
      </c>
      <c r="P432" s="72">
        <v>0</v>
      </c>
      <c r="Q432" s="72" t="s">
        <v>118</v>
      </c>
      <c r="R432" s="72">
        <v>0</v>
      </c>
      <c r="S432" s="47">
        <v>0</v>
      </c>
      <c r="T432" s="72">
        <v>0</v>
      </c>
      <c r="U432" s="72">
        <v>0</v>
      </c>
      <c r="V432" s="72">
        <v>0</v>
      </c>
      <c r="W432" s="72" t="s">
        <v>118</v>
      </c>
    </row>
    <row r="433" spans="1:23" x14ac:dyDescent="0.15">
      <c r="A433" s="42" t="s">
        <v>118</v>
      </c>
      <c r="H433" s="72" t="s">
        <v>118</v>
      </c>
      <c r="O433" s="72">
        <v>0</v>
      </c>
      <c r="P433" s="72">
        <v>0</v>
      </c>
      <c r="Q433" s="72" t="s">
        <v>118</v>
      </c>
      <c r="R433" s="72">
        <v>0</v>
      </c>
      <c r="S433" s="47">
        <v>0</v>
      </c>
      <c r="T433" s="72">
        <v>0</v>
      </c>
      <c r="U433" s="72">
        <v>0</v>
      </c>
      <c r="V433" s="72">
        <v>0</v>
      </c>
      <c r="W433" s="72" t="s">
        <v>118</v>
      </c>
    </row>
    <row r="434" spans="1:23" x14ac:dyDescent="0.15">
      <c r="A434" s="42" t="s">
        <v>118</v>
      </c>
      <c r="H434" s="72" t="s">
        <v>118</v>
      </c>
      <c r="O434" s="72">
        <v>0</v>
      </c>
      <c r="P434" s="72">
        <v>0</v>
      </c>
      <c r="Q434" s="72" t="s">
        <v>118</v>
      </c>
      <c r="R434" s="72">
        <v>0</v>
      </c>
      <c r="S434" s="47">
        <v>0</v>
      </c>
      <c r="T434" s="72">
        <v>0</v>
      </c>
      <c r="U434" s="72">
        <v>0</v>
      </c>
      <c r="V434" s="72">
        <v>0</v>
      </c>
      <c r="W434" s="72" t="s">
        <v>118</v>
      </c>
    </row>
    <row r="435" spans="1:23" x14ac:dyDescent="0.15">
      <c r="A435" s="42" t="s">
        <v>118</v>
      </c>
      <c r="H435" s="72" t="s">
        <v>118</v>
      </c>
      <c r="O435" s="72">
        <v>0</v>
      </c>
      <c r="P435" s="72">
        <v>0</v>
      </c>
      <c r="Q435" s="72" t="s">
        <v>118</v>
      </c>
      <c r="R435" s="72">
        <v>0</v>
      </c>
      <c r="S435" s="47">
        <v>0</v>
      </c>
      <c r="T435" s="72">
        <v>0</v>
      </c>
      <c r="U435" s="72">
        <v>0</v>
      </c>
      <c r="V435" s="72">
        <v>0</v>
      </c>
      <c r="W435" s="72" t="s">
        <v>118</v>
      </c>
    </row>
    <row r="436" spans="1:23" x14ac:dyDescent="0.15">
      <c r="A436" s="42" t="s">
        <v>118</v>
      </c>
      <c r="H436" s="72" t="s">
        <v>118</v>
      </c>
      <c r="O436" s="72">
        <v>0</v>
      </c>
      <c r="P436" s="72">
        <v>0</v>
      </c>
      <c r="Q436" s="72" t="s">
        <v>118</v>
      </c>
      <c r="R436" s="72">
        <v>0</v>
      </c>
      <c r="S436" s="47">
        <v>0</v>
      </c>
      <c r="T436" s="72">
        <v>0</v>
      </c>
      <c r="U436" s="72">
        <v>0</v>
      </c>
      <c r="V436" s="72">
        <v>0</v>
      </c>
      <c r="W436" s="72" t="s">
        <v>118</v>
      </c>
    </row>
    <row r="437" spans="1:23" x14ac:dyDescent="0.15">
      <c r="A437" s="42" t="s">
        <v>118</v>
      </c>
      <c r="H437" s="72" t="s">
        <v>118</v>
      </c>
      <c r="O437" s="72">
        <v>0</v>
      </c>
      <c r="P437" s="72">
        <v>0</v>
      </c>
      <c r="Q437" s="72" t="s">
        <v>118</v>
      </c>
      <c r="R437" s="72">
        <v>0</v>
      </c>
      <c r="S437" s="47">
        <v>0</v>
      </c>
      <c r="T437" s="72">
        <v>0</v>
      </c>
      <c r="U437" s="72">
        <v>0</v>
      </c>
      <c r="V437" s="72">
        <v>0</v>
      </c>
      <c r="W437" s="72" t="s">
        <v>118</v>
      </c>
    </row>
    <row r="438" spans="1:23" x14ac:dyDescent="0.15">
      <c r="A438" s="42" t="s">
        <v>118</v>
      </c>
      <c r="H438" s="72" t="s">
        <v>118</v>
      </c>
      <c r="O438" s="72">
        <v>0</v>
      </c>
      <c r="P438" s="72">
        <v>0</v>
      </c>
      <c r="Q438" s="72" t="s">
        <v>118</v>
      </c>
      <c r="R438" s="72">
        <v>0</v>
      </c>
      <c r="S438" s="47">
        <v>0</v>
      </c>
      <c r="T438" s="72">
        <v>0</v>
      </c>
      <c r="U438" s="72">
        <v>0</v>
      </c>
      <c r="V438" s="72">
        <v>0</v>
      </c>
      <c r="W438" s="72" t="s">
        <v>118</v>
      </c>
    </row>
    <row r="439" spans="1:23" x14ac:dyDescent="0.15">
      <c r="A439" s="42" t="s">
        <v>118</v>
      </c>
      <c r="H439" s="72" t="s">
        <v>118</v>
      </c>
      <c r="O439" s="72">
        <v>0</v>
      </c>
      <c r="P439" s="72">
        <v>0</v>
      </c>
      <c r="Q439" s="72" t="s">
        <v>118</v>
      </c>
      <c r="R439" s="72">
        <v>0</v>
      </c>
      <c r="S439" s="47">
        <v>0</v>
      </c>
      <c r="T439" s="72">
        <v>0</v>
      </c>
      <c r="U439" s="72">
        <v>0</v>
      </c>
      <c r="V439" s="72">
        <v>0</v>
      </c>
      <c r="W439" s="72" t="s">
        <v>118</v>
      </c>
    </row>
    <row r="440" spans="1:23" x14ac:dyDescent="0.15">
      <c r="A440" s="42" t="s">
        <v>118</v>
      </c>
      <c r="H440" s="72" t="s">
        <v>118</v>
      </c>
      <c r="O440" s="72">
        <v>0</v>
      </c>
      <c r="P440" s="72">
        <v>0</v>
      </c>
      <c r="Q440" s="72" t="s">
        <v>118</v>
      </c>
      <c r="R440" s="72">
        <v>0</v>
      </c>
      <c r="S440" s="47">
        <v>0</v>
      </c>
      <c r="T440" s="72">
        <v>0</v>
      </c>
      <c r="U440" s="72">
        <v>0</v>
      </c>
      <c r="V440" s="72">
        <v>0</v>
      </c>
      <c r="W440" s="72" t="s">
        <v>118</v>
      </c>
    </row>
    <row r="441" spans="1:23" x14ac:dyDescent="0.15">
      <c r="A441" s="42" t="s">
        <v>118</v>
      </c>
      <c r="H441" s="72" t="s">
        <v>118</v>
      </c>
      <c r="O441" s="72">
        <v>0</v>
      </c>
      <c r="P441" s="72">
        <v>0</v>
      </c>
      <c r="Q441" s="72" t="s">
        <v>118</v>
      </c>
      <c r="R441" s="72">
        <v>0</v>
      </c>
      <c r="S441" s="47">
        <v>0</v>
      </c>
      <c r="T441" s="72">
        <v>0</v>
      </c>
      <c r="U441" s="72">
        <v>0</v>
      </c>
      <c r="V441" s="72">
        <v>0</v>
      </c>
      <c r="W441" s="72" t="s">
        <v>118</v>
      </c>
    </row>
    <row r="442" spans="1:23" x14ac:dyDescent="0.15">
      <c r="A442" s="42" t="s">
        <v>118</v>
      </c>
      <c r="H442" s="72" t="s">
        <v>118</v>
      </c>
      <c r="O442" s="72">
        <v>0</v>
      </c>
      <c r="P442" s="72">
        <v>0</v>
      </c>
      <c r="Q442" s="72" t="s">
        <v>118</v>
      </c>
      <c r="R442" s="72">
        <v>0</v>
      </c>
      <c r="S442" s="47">
        <v>0</v>
      </c>
      <c r="T442" s="72">
        <v>0</v>
      </c>
      <c r="U442" s="72">
        <v>0</v>
      </c>
      <c r="V442" s="72">
        <v>0</v>
      </c>
      <c r="W442" s="72" t="s">
        <v>118</v>
      </c>
    </row>
    <row r="443" spans="1:23" x14ac:dyDescent="0.15">
      <c r="A443" s="42" t="s">
        <v>118</v>
      </c>
      <c r="H443" s="72" t="s">
        <v>118</v>
      </c>
      <c r="O443" s="72">
        <v>0</v>
      </c>
      <c r="P443" s="72">
        <v>0</v>
      </c>
      <c r="Q443" s="72" t="s">
        <v>118</v>
      </c>
      <c r="R443" s="72">
        <v>0</v>
      </c>
      <c r="S443" s="47">
        <v>0</v>
      </c>
      <c r="T443" s="72">
        <v>0</v>
      </c>
      <c r="U443" s="72">
        <v>0</v>
      </c>
      <c r="V443" s="72">
        <v>0</v>
      </c>
      <c r="W443" s="72" t="s">
        <v>118</v>
      </c>
    </row>
    <row r="444" spans="1:23" x14ac:dyDescent="0.15">
      <c r="A444" s="42" t="s">
        <v>118</v>
      </c>
      <c r="H444" s="72" t="s">
        <v>118</v>
      </c>
      <c r="O444" s="72">
        <v>0</v>
      </c>
      <c r="P444" s="72">
        <v>0</v>
      </c>
      <c r="Q444" s="72" t="s">
        <v>118</v>
      </c>
      <c r="R444" s="72">
        <v>0</v>
      </c>
      <c r="S444" s="47">
        <v>0</v>
      </c>
      <c r="T444" s="72">
        <v>0</v>
      </c>
      <c r="U444" s="72">
        <v>0</v>
      </c>
      <c r="V444" s="72">
        <v>0</v>
      </c>
      <c r="W444" s="72" t="s">
        <v>118</v>
      </c>
    </row>
    <row r="445" spans="1:23" x14ac:dyDescent="0.15">
      <c r="A445" s="42" t="s">
        <v>118</v>
      </c>
      <c r="H445" s="72" t="s">
        <v>118</v>
      </c>
      <c r="O445" s="72">
        <v>0</v>
      </c>
      <c r="P445" s="72">
        <v>0</v>
      </c>
      <c r="Q445" s="72" t="s">
        <v>118</v>
      </c>
      <c r="R445" s="72">
        <v>0</v>
      </c>
      <c r="S445" s="47">
        <v>0</v>
      </c>
      <c r="T445" s="72">
        <v>0</v>
      </c>
      <c r="U445" s="72">
        <v>0</v>
      </c>
      <c r="V445" s="72">
        <v>0</v>
      </c>
      <c r="W445" s="72" t="s">
        <v>118</v>
      </c>
    </row>
    <row r="446" spans="1:23" x14ac:dyDescent="0.15">
      <c r="A446" s="42" t="s">
        <v>118</v>
      </c>
      <c r="H446" s="72" t="s">
        <v>118</v>
      </c>
      <c r="O446" s="72">
        <v>0</v>
      </c>
      <c r="P446" s="72">
        <v>0</v>
      </c>
      <c r="Q446" s="72" t="s">
        <v>118</v>
      </c>
      <c r="R446" s="72">
        <v>0</v>
      </c>
      <c r="S446" s="47">
        <v>0</v>
      </c>
      <c r="T446" s="72">
        <v>0</v>
      </c>
      <c r="U446" s="72">
        <v>0</v>
      </c>
      <c r="V446" s="72">
        <v>0</v>
      </c>
      <c r="W446" s="72" t="s">
        <v>118</v>
      </c>
    </row>
    <row r="447" spans="1:23" x14ac:dyDescent="0.15">
      <c r="A447" s="42" t="s">
        <v>118</v>
      </c>
      <c r="H447" s="72" t="s">
        <v>118</v>
      </c>
      <c r="O447" s="72">
        <v>0</v>
      </c>
      <c r="P447" s="72">
        <v>0</v>
      </c>
      <c r="Q447" s="72" t="s">
        <v>118</v>
      </c>
      <c r="R447" s="72">
        <v>0</v>
      </c>
      <c r="S447" s="47">
        <v>0</v>
      </c>
      <c r="T447" s="72">
        <v>0</v>
      </c>
      <c r="U447" s="72">
        <v>0</v>
      </c>
      <c r="V447" s="72">
        <v>0</v>
      </c>
      <c r="W447" s="72" t="s">
        <v>118</v>
      </c>
    </row>
    <row r="448" spans="1:23" x14ac:dyDescent="0.15">
      <c r="A448" s="42" t="s">
        <v>118</v>
      </c>
      <c r="H448" s="72" t="s">
        <v>118</v>
      </c>
      <c r="O448" s="72">
        <v>0</v>
      </c>
      <c r="P448" s="72">
        <v>0</v>
      </c>
      <c r="Q448" s="72" t="s">
        <v>118</v>
      </c>
      <c r="R448" s="72">
        <v>0</v>
      </c>
      <c r="S448" s="47">
        <v>0</v>
      </c>
      <c r="T448" s="72">
        <v>0</v>
      </c>
      <c r="U448" s="72">
        <v>0</v>
      </c>
      <c r="V448" s="72">
        <v>0</v>
      </c>
      <c r="W448" s="72" t="s">
        <v>118</v>
      </c>
    </row>
    <row r="449" spans="1:23" x14ac:dyDescent="0.15">
      <c r="A449" s="42" t="s">
        <v>118</v>
      </c>
      <c r="H449" s="72" t="s">
        <v>118</v>
      </c>
      <c r="O449" s="72">
        <v>0</v>
      </c>
      <c r="P449" s="72">
        <v>0</v>
      </c>
      <c r="Q449" s="72" t="s">
        <v>118</v>
      </c>
      <c r="R449" s="72">
        <v>0</v>
      </c>
      <c r="S449" s="47">
        <v>0</v>
      </c>
      <c r="T449" s="72">
        <v>0</v>
      </c>
      <c r="U449" s="72">
        <v>0</v>
      </c>
      <c r="V449" s="72">
        <v>0</v>
      </c>
      <c r="W449" s="72" t="s">
        <v>118</v>
      </c>
    </row>
    <row r="450" spans="1:23" x14ac:dyDescent="0.15">
      <c r="A450" s="42" t="s">
        <v>118</v>
      </c>
      <c r="H450" s="72" t="s">
        <v>118</v>
      </c>
      <c r="O450" s="72">
        <v>0</v>
      </c>
      <c r="P450" s="72">
        <v>0</v>
      </c>
      <c r="Q450" s="72" t="s">
        <v>118</v>
      </c>
      <c r="R450" s="72">
        <v>0</v>
      </c>
      <c r="S450" s="47">
        <v>0</v>
      </c>
      <c r="T450" s="72">
        <v>0</v>
      </c>
      <c r="U450" s="72">
        <v>0</v>
      </c>
      <c r="V450" s="72">
        <v>0</v>
      </c>
      <c r="W450" s="72" t="s">
        <v>118</v>
      </c>
    </row>
    <row r="451" spans="1:23" x14ac:dyDescent="0.15">
      <c r="A451" s="42" t="s">
        <v>118</v>
      </c>
      <c r="H451" s="72" t="s">
        <v>118</v>
      </c>
      <c r="O451" s="72">
        <v>0</v>
      </c>
      <c r="P451" s="72">
        <v>0</v>
      </c>
      <c r="Q451" s="72" t="s">
        <v>118</v>
      </c>
      <c r="R451" s="72">
        <v>0</v>
      </c>
      <c r="S451" s="47">
        <v>0</v>
      </c>
      <c r="T451" s="72">
        <v>0</v>
      </c>
      <c r="U451" s="72">
        <v>0</v>
      </c>
      <c r="V451" s="72">
        <v>0</v>
      </c>
      <c r="W451" s="72" t="s">
        <v>118</v>
      </c>
    </row>
    <row r="452" spans="1:23" x14ac:dyDescent="0.15">
      <c r="A452" s="42" t="s">
        <v>118</v>
      </c>
      <c r="H452" s="72" t="s">
        <v>118</v>
      </c>
      <c r="O452" s="72">
        <v>0</v>
      </c>
      <c r="P452" s="72">
        <v>0</v>
      </c>
      <c r="Q452" s="72" t="s">
        <v>118</v>
      </c>
      <c r="R452" s="72">
        <v>0</v>
      </c>
      <c r="S452" s="47">
        <v>0</v>
      </c>
      <c r="T452" s="72">
        <v>0</v>
      </c>
      <c r="U452" s="72">
        <v>0</v>
      </c>
      <c r="V452" s="72">
        <v>0</v>
      </c>
      <c r="W452" s="72" t="s">
        <v>118</v>
      </c>
    </row>
    <row r="453" spans="1:23" x14ac:dyDescent="0.15">
      <c r="A453" s="42" t="s">
        <v>118</v>
      </c>
      <c r="H453" s="72" t="s">
        <v>118</v>
      </c>
      <c r="O453" s="72">
        <v>0</v>
      </c>
      <c r="P453" s="72">
        <v>0</v>
      </c>
      <c r="Q453" s="72" t="s">
        <v>118</v>
      </c>
      <c r="R453" s="72">
        <v>0</v>
      </c>
      <c r="S453" s="47">
        <v>0</v>
      </c>
      <c r="T453" s="72">
        <v>0</v>
      </c>
      <c r="U453" s="72">
        <v>0</v>
      </c>
      <c r="V453" s="72">
        <v>0</v>
      </c>
      <c r="W453" s="72" t="s">
        <v>118</v>
      </c>
    </row>
    <row r="454" spans="1:23" x14ac:dyDescent="0.15">
      <c r="A454" s="42" t="s">
        <v>118</v>
      </c>
      <c r="H454" s="72" t="s">
        <v>118</v>
      </c>
      <c r="O454" s="72">
        <v>0</v>
      </c>
      <c r="P454" s="72">
        <v>0</v>
      </c>
      <c r="Q454" s="72" t="s">
        <v>118</v>
      </c>
      <c r="R454" s="72">
        <v>0</v>
      </c>
      <c r="S454" s="47">
        <v>0</v>
      </c>
      <c r="T454" s="72">
        <v>0</v>
      </c>
      <c r="U454" s="72">
        <v>0</v>
      </c>
      <c r="V454" s="72">
        <v>0</v>
      </c>
      <c r="W454" s="72" t="s">
        <v>118</v>
      </c>
    </row>
    <row r="455" spans="1:23" x14ac:dyDescent="0.15">
      <c r="A455" s="42" t="s">
        <v>118</v>
      </c>
      <c r="H455" s="72" t="s">
        <v>118</v>
      </c>
      <c r="O455" s="72">
        <v>0</v>
      </c>
      <c r="P455" s="72">
        <v>0</v>
      </c>
      <c r="Q455" s="72" t="s">
        <v>118</v>
      </c>
      <c r="R455" s="72">
        <v>0</v>
      </c>
      <c r="S455" s="47">
        <v>0</v>
      </c>
      <c r="T455" s="72">
        <v>0</v>
      </c>
      <c r="U455" s="72">
        <v>0</v>
      </c>
      <c r="V455" s="72">
        <v>0</v>
      </c>
      <c r="W455" s="72" t="s">
        <v>118</v>
      </c>
    </row>
    <row r="456" spans="1:23" x14ac:dyDescent="0.15">
      <c r="A456" s="42" t="s">
        <v>118</v>
      </c>
      <c r="H456" s="72" t="s">
        <v>118</v>
      </c>
      <c r="O456" s="72">
        <v>0</v>
      </c>
      <c r="P456" s="72">
        <v>0</v>
      </c>
      <c r="Q456" s="72" t="s">
        <v>118</v>
      </c>
      <c r="R456" s="72">
        <v>0</v>
      </c>
      <c r="S456" s="47">
        <v>0</v>
      </c>
      <c r="T456" s="72">
        <v>0</v>
      </c>
      <c r="U456" s="72">
        <v>0</v>
      </c>
      <c r="V456" s="72">
        <v>0</v>
      </c>
      <c r="W456" s="72" t="s">
        <v>118</v>
      </c>
    </row>
    <row r="457" spans="1:23" x14ac:dyDescent="0.15">
      <c r="A457" s="42" t="s">
        <v>118</v>
      </c>
      <c r="H457" s="72" t="s">
        <v>118</v>
      </c>
      <c r="O457" s="72">
        <v>0</v>
      </c>
      <c r="P457" s="72">
        <v>0</v>
      </c>
      <c r="Q457" s="72" t="s">
        <v>118</v>
      </c>
      <c r="R457" s="72">
        <v>0</v>
      </c>
      <c r="S457" s="47">
        <v>0</v>
      </c>
      <c r="T457" s="72">
        <v>0</v>
      </c>
      <c r="U457" s="72">
        <v>0</v>
      </c>
      <c r="V457" s="72">
        <v>0</v>
      </c>
      <c r="W457" s="72" t="s">
        <v>118</v>
      </c>
    </row>
    <row r="458" spans="1:23" x14ac:dyDescent="0.15">
      <c r="A458" s="42" t="s">
        <v>118</v>
      </c>
      <c r="H458" s="72" t="s">
        <v>118</v>
      </c>
      <c r="O458" s="72">
        <v>0</v>
      </c>
      <c r="P458" s="72">
        <v>0</v>
      </c>
      <c r="Q458" s="72" t="s">
        <v>118</v>
      </c>
      <c r="R458" s="72">
        <v>0</v>
      </c>
      <c r="S458" s="47">
        <v>0</v>
      </c>
      <c r="T458" s="72">
        <v>0</v>
      </c>
      <c r="U458" s="72">
        <v>0</v>
      </c>
      <c r="V458" s="72">
        <v>0</v>
      </c>
      <c r="W458" s="72" t="s">
        <v>118</v>
      </c>
    </row>
    <row r="459" spans="1:23" x14ac:dyDescent="0.15">
      <c r="A459" s="42" t="s">
        <v>118</v>
      </c>
      <c r="H459" s="72" t="s">
        <v>118</v>
      </c>
      <c r="O459" s="72">
        <v>0</v>
      </c>
      <c r="P459" s="72">
        <v>0</v>
      </c>
      <c r="Q459" s="72" t="s">
        <v>118</v>
      </c>
      <c r="R459" s="72">
        <v>0</v>
      </c>
      <c r="S459" s="47">
        <v>0</v>
      </c>
      <c r="T459" s="72">
        <v>0</v>
      </c>
      <c r="U459" s="72">
        <v>0</v>
      </c>
      <c r="V459" s="72">
        <v>0</v>
      </c>
      <c r="W459" s="72" t="s">
        <v>118</v>
      </c>
    </row>
    <row r="460" spans="1:23" x14ac:dyDescent="0.15">
      <c r="A460" s="42" t="s">
        <v>118</v>
      </c>
      <c r="H460" s="72" t="s">
        <v>118</v>
      </c>
      <c r="O460" s="72">
        <v>0</v>
      </c>
      <c r="P460" s="72">
        <v>0</v>
      </c>
      <c r="Q460" s="72" t="s">
        <v>118</v>
      </c>
      <c r="R460" s="72">
        <v>0</v>
      </c>
      <c r="S460" s="47">
        <v>0</v>
      </c>
      <c r="T460" s="72">
        <v>0</v>
      </c>
      <c r="U460" s="72">
        <v>0</v>
      </c>
      <c r="V460" s="72">
        <v>0</v>
      </c>
      <c r="W460" s="72" t="s">
        <v>118</v>
      </c>
    </row>
    <row r="461" spans="1:23" x14ac:dyDescent="0.15">
      <c r="A461" s="42" t="s">
        <v>118</v>
      </c>
      <c r="H461" s="72" t="s">
        <v>118</v>
      </c>
      <c r="O461" s="72">
        <v>0</v>
      </c>
      <c r="P461" s="72">
        <v>0</v>
      </c>
      <c r="Q461" s="72" t="s">
        <v>118</v>
      </c>
      <c r="R461" s="72">
        <v>0</v>
      </c>
      <c r="S461" s="47">
        <v>0</v>
      </c>
      <c r="T461" s="72">
        <v>0</v>
      </c>
      <c r="U461" s="72">
        <v>0</v>
      </c>
      <c r="V461" s="72">
        <v>0</v>
      </c>
      <c r="W461" s="72" t="s">
        <v>118</v>
      </c>
    </row>
    <row r="462" spans="1:23" x14ac:dyDescent="0.15">
      <c r="A462" s="42" t="s">
        <v>118</v>
      </c>
      <c r="H462" s="72" t="s">
        <v>118</v>
      </c>
      <c r="O462" s="72">
        <v>0</v>
      </c>
      <c r="P462" s="72">
        <v>0</v>
      </c>
      <c r="Q462" s="72" t="s">
        <v>118</v>
      </c>
      <c r="R462" s="72">
        <v>0</v>
      </c>
      <c r="S462" s="47">
        <v>0</v>
      </c>
      <c r="T462" s="72">
        <v>0</v>
      </c>
      <c r="U462" s="72">
        <v>0</v>
      </c>
      <c r="V462" s="72">
        <v>0</v>
      </c>
      <c r="W462" s="72" t="s">
        <v>118</v>
      </c>
    </row>
    <row r="463" spans="1:23" x14ac:dyDescent="0.15">
      <c r="A463" s="42" t="s">
        <v>118</v>
      </c>
      <c r="H463" s="72" t="s">
        <v>118</v>
      </c>
      <c r="O463" s="72">
        <v>0</v>
      </c>
      <c r="P463" s="72">
        <v>0</v>
      </c>
      <c r="Q463" s="72" t="s">
        <v>118</v>
      </c>
      <c r="R463" s="72">
        <v>0</v>
      </c>
      <c r="S463" s="47">
        <v>0</v>
      </c>
      <c r="T463" s="72">
        <v>0</v>
      </c>
      <c r="U463" s="72">
        <v>0</v>
      </c>
      <c r="V463" s="72">
        <v>0</v>
      </c>
      <c r="W463" s="72" t="s">
        <v>118</v>
      </c>
    </row>
    <row r="464" spans="1:23" x14ac:dyDescent="0.15">
      <c r="A464" s="42" t="s">
        <v>118</v>
      </c>
      <c r="H464" s="72" t="s">
        <v>118</v>
      </c>
      <c r="O464" s="72">
        <v>0</v>
      </c>
      <c r="P464" s="72">
        <v>0</v>
      </c>
      <c r="Q464" s="72" t="s">
        <v>118</v>
      </c>
      <c r="R464" s="72">
        <v>0</v>
      </c>
      <c r="S464" s="47">
        <v>0</v>
      </c>
      <c r="T464" s="72">
        <v>0</v>
      </c>
      <c r="U464" s="72">
        <v>0</v>
      </c>
      <c r="V464" s="72">
        <v>0</v>
      </c>
      <c r="W464" s="72" t="s">
        <v>118</v>
      </c>
    </row>
    <row r="465" spans="1:23" x14ac:dyDescent="0.15">
      <c r="A465" s="42" t="s">
        <v>118</v>
      </c>
      <c r="H465" s="72" t="s">
        <v>118</v>
      </c>
      <c r="O465" s="72">
        <v>0</v>
      </c>
      <c r="P465" s="72">
        <v>0</v>
      </c>
      <c r="Q465" s="72" t="s">
        <v>118</v>
      </c>
      <c r="R465" s="72">
        <v>0</v>
      </c>
      <c r="S465" s="47">
        <v>0</v>
      </c>
      <c r="T465" s="72">
        <v>0</v>
      </c>
      <c r="U465" s="72">
        <v>0</v>
      </c>
      <c r="V465" s="72">
        <v>0</v>
      </c>
      <c r="W465" s="72" t="s">
        <v>118</v>
      </c>
    </row>
    <row r="466" spans="1:23" x14ac:dyDescent="0.15">
      <c r="A466" s="42" t="s">
        <v>118</v>
      </c>
      <c r="H466" s="72" t="s">
        <v>118</v>
      </c>
      <c r="O466" s="72">
        <v>0</v>
      </c>
      <c r="P466" s="72">
        <v>0</v>
      </c>
      <c r="Q466" s="72" t="s">
        <v>118</v>
      </c>
      <c r="R466" s="72">
        <v>0</v>
      </c>
      <c r="S466" s="47">
        <v>0</v>
      </c>
      <c r="T466" s="72">
        <v>0</v>
      </c>
      <c r="U466" s="72">
        <v>0</v>
      </c>
      <c r="V466" s="72">
        <v>0</v>
      </c>
      <c r="W466" s="72" t="s">
        <v>118</v>
      </c>
    </row>
    <row r="467" spans="1:23" x14ac:dyDescent="0.15">
      <c r="A467" s="42" t="s">
        <v>118</v>
      </c>
      <c r="H467" s="72" t="s">
        <v>118</v>
      </c>
      <c r="O467" s="72">
        <v>0</v>
      </c>
      <c r="P467" s="72">
        <v>0</v>
      </c>
      <c r="Q467" s="72" t="s">
        <v>118</v>
      </c>
      <c r="R467" s="72">
        <v>0</v>
      </c>
      <c r="S467" s="47">
        <v>0</v>
      </c>
      <c r="T467" s="72">
        <v>0</v>
      </c>
      <c r="U467" s="72">
        <v>0</v>
      </c>
      <c r="V467" s="72">
        <v>0</v>
      </c>
      <c r="W467" s="72" t="s">
        <v>118</v>
      </c>
    </row>
    <row r="468" spans="1:23" x14ac:dyDescent="0.15">
      <c r="A468" s="42" t="s">
        <v>118</v>
      </c>
      <c r="H468" s="72" t="s">
        <v>118</v>
      </c>
      <c r="O468" s="72">
        <v>0</v>
      </c>
      <c r="P468" s="72">
        <v>0</v>
      </c>
      <c r="Q468" s="72" t="s">
        <v>118</v>
      </c>
      <c r="R468" s="72">
        <v>0</v>
      </c>
      <c r="S468" s="47">
        <v>0</v>
      </c>
      <c r="T468" s="72">
        <v>0</v>
      </c>
      <c r="U468" s="72">
        <v>0</v>
      </c>
      <c r="V468" s="72">
        <v>0</v>
      </c>
      <c r="W468" s="72" t="s">
        <v>118</v>
      </c>
    </row>
    <row r="469" spans="1:23" x14ac:dyDescent="0.15">
      <c r="A469" s="42" t="s">
        <v>118</v>
      </c>
      <c r="H469" s="72" t="s">
        <v>118</v>
      </c>
      <c r="O469" s="72">
        <v>0</v>
      </c>
      <c r="P469" s="72">
        <v>0</v>
      </c>
      <c r="Q469" s="72" t="s">
        <v>118</v>
      </c>
      <c r="R469" s="72">
        <v>0</v>
      </c>
      <c r="S469" s="47">
        <v>0</v>
      </c>
      <c r="T469" s="72">
        <v>0</v>
      </c>
      <c r="U469" s="72">
        <v>0</v>
      </c>
      <c r="V469" s="72">
        <v>0</v>
      </c>
      <c r="W469" s="72" t="s">
        <v>118</v>
      </c>
    </row>
    <row r="470" spans="1:23" x14ac:dyDescent="0.15">
      <c r="A470" s="42" t="s">
        <v>118</v>
      </c>
      <c r="H470" s="72" t="s">
        <v>118</v>
      </c>
      <c r="O470" s="72">
        <v>0</v>
      </c>
      <c r="P470" s="72">
        <v>0</v>
      </c>
      <c r="Q470" s="72" t="s">
        <v>118</v>
      </c>
      <c r="R470" s="72">
        <v>0</v>
      </c>
      <c r="S470" s="47">
        <v>0</v>
      </c>
      <c r="T470" s="72">
        <v>0</v>
      </c>
      <c r="U470" s="72">
        <v>0</v>
      </c>
      <c r="V470" s="72">
        <v>0</v>
      </c>
      <c r="W470" s="72" t="s">
        <v>118</v>
      </c>
    </row>
    <row r="471" spans="1:23" x14ac:dyDescent="0.15">
      <c r="A471" s="42" t="s">
        <v>118</v>
      </c>
      <c r="H471" s="72" t="s">
        <v>118</v>
      </c>
      <c r="O471" s="72">
        <v>0</v>
      </c>
      <c r="P471" s="72">
        <v>0</v>
      </c>
      <c r="Q471" s="72" t="s">
        <v>118</v>
      </c>
      <c r="R471" s="72">
        <v>0</v>
      </c>
      <c r="S471" s="47">
        <v>0</v>
      </c>
      <c r="T471" s="72">
        <v>0</v>
      </c>
      <c r="U471" s="72">
        <v>0</v>
      </c>
      <c r="V471" s="72">
        <v>0</v>
      </c>
      <c r="W471" s="72" t="s">
        <v>118</v>
      </c>
    </row>
    <row r="472" spans="1:23" x14ac:dyDescent="0.15">
      <c r="A472" s="42" t="s">
        <v>118</v>
      </c>
      <c r="H472" s="72" t="s">
        <v>118</v>
      </c>
      <c r="O472" s="72">
        <v>0</v>
      </c>
      <c r="P472" s="72">
        <v>0</v>
      </c>
      <c r="Q472" s="72" t="s">
        <v>118</v>
      </c>
      <c r="R472" s="72">
        <v>0</v>
      </c>
      <c r="S472" s="47">
        <v>0</v>
      </c>
      <c r="T472" s="72">
        <v>0</v>
      </c>
      <c r="U472" s="72">
        <v>0</v>
      </c>
      <c r="V472" s="72">
        <v>0</v>
      </c>
      <c r="W472" s="72" t="s">
        <v>118</v>
      </c>
    </row>
    <row r="473" spans="1:23" x14ac:dyDescent="0.15">
      <c r="A473" s="42" t="s">
        <v>118</v>
      </c>
      <c r="H473" s="72" t="s">
        <v>118</v>
      </c>
      <c r="O473" s="72">
        <v>0</v>
      </c>
      <c r="P473" s="72">
        <v>0</v>
      </c>
      <c r="Q473" s="72" t="s">
        <v>118</v>
      </c>
      <c r="R473" s="72">
        <v>0</v>
      </c>
      <c r="S473" s="47">
        <v>0</v>
      </c>
      <c r="T473" s="72">
        <v>0</v>
      </c>
      <c r="U473" s="72">
        <v>0</v>
      </c>
      <c r="V473" s="72">
        <v>0</v>
      </c>
      <c r="W473" s="72" t="s">
        <v>118</v>
      </c>
    </row>
    <row r="474" spans="1:23" x14ac:dyDescent="0.15">
      <c r="A474" s="42" t="s">
        <v>118</v>
      </c>
      <c r="H474" s="72" t="s">
        <v>118</v>
      </c>
      <c r="O474" s="72">
        <v>0</v>
      </c>
      <c r="P474" s="72">
        <v>0</v>
      </c>
      <c r="Q474" s="72" t="s">
        <v>118</v>
      </c>
      <c r="R474" s="72">
        <v>0</v>
      </c>
      <c r="S474" s="47">
        <v>0</v>
      </c>
      <c r="T474" s="72">
        <v>0</v>
      </c>
      <c r="U474" s="72">
        <v>0</v>
      </c>
      <c r="V474" s="72">
        <v>0</v>
      </c>
      <c r="W474" s="72" t="s">
        <v>118</v>
      </c>
    </row>
    <row r="475" spans="1:23" x14ac:dyDescent="0.15">
      <c r="A475" s="42" t="s">
        <v>118</v>
      </c>
      <c r="H475" s="72" t="s">
        <v>118</v>
      </c>
      <c r="O475" s="72">
        <v>0</v>
      </c>
      <c r="P475" s="72">
        <v>0</v>
      </c>
      <c r="Q475" s="72" t="s">
        <v>118</v>
      </c>
      <c r="R475" s="72">
        <v>0</v>
      </c>
      <c r="S475" s="47">
        <v>0</v>
      </c>
      <c r="T475" s="72">
        <v>0</v>
      </c>
      <c r="U475" s="72">
        <v>0</v>
      </c>
      <c r="V475" s="72">
        <v>0</v>
      </c>
      <c r="W475" s="72" t="s">
        <v>118</v>
      </c>
    </row>
    <row r="476" spans="1:23" x14ac:dyDescent="0.15">
      <c r="A476" s="42" t="s">
        <v>118</v>
      </c>
      <c r="H476" s="72" t="s">
        <v>118</v>
      </c>
      <c r="O476" s="72">
        <v>0</v>
      </c>
      <c r="P476" s="72">
        <v>0</v>
      </c>
      <c r="Q476" s="72" t="s">
        <v>118</v>
      </c>
      <c r="R476" s="72">
        <v>0</v>
      </c>
      <c r="S476" s="47">
        <v>0</v>
      </c>
      <c r="T476" s="72">
        <v>0</v>
      </c>
      <c r="U476" s="72">
        <v>0</v>
      </c>
      <c r="V476" s="72">
        <v>0</v>
      </c>
      <c r="W476" s="72" t="s">
        <v>118</v>
      </c>
    </row>
    <row r="477" spans="1:23" x14ac:dyDescent="0.15">
      <c r="A477" s="42" t="s">
        <v>118</v>
      </c>
      <c r="H477" s="72" t="s">
        <v>118</v>
      </c>
      <c r="O477" s="72">
        <v>0</v>
      </c>
      <c r="P477" s="72">
        <v>0</v>
      </c>
      <c r="Q477" s="72" t="s">
        <v>118</v>
      </c>
      <c r="R477" s="72">
        <v>0</v>
      </c>
      <c r="S477" s="47">
        <v>0</v>
      </c>
      <c r="T477" s="72">
        <v>0</v>
      </c>
      <c r="U477" s="72">
        <v>0</v>
      </c>
      <c r="V477" s="72">
        <v>0</v>
      </c>
      <c r="W477" s="72" t="s">
        <v>118</v>
      </c>
    </row>
    <row r="478" spans="1:23" x14ac:dyDescent="0.15">
      <c r="A478" s="42" t="s">
        <v>118</v>
      </c>
      <c r="H478" s="72" t="s">
        <v>118</v>
      </c>
      <c r="O478" s="72">
        <v>0</v>
      </c>
      <c r="P478" s="72">
        <v>0</v>
      </c>
      <c r="Q478" s="72" t="s">
        <v>118</v>
      </c>
      <c r="R478" s="72">
        <v>0</v>
      </c>
      <c r="S478" s="47">
        <v>0</v>
      </c>
      <c r="T478" s="72">
        <v>0</v>
      </c>
      <c r="U478" s="72">
        <v>0</v>
      </c>
      <c r="V478" s="72">
        <v>0</v>
      </c>
      <c r="W478" s="72" t="s">
        <v>118</v>
      </c>
    </row>
    <row r="479" spans="1:23" x14ac:dyDescent="0.15">
      <c r="A479" s="42" t="s">
        <v>118</v>
      </c>
      <c r="H479" s="72" t="s">
        <v>118</v>
      </c>
      <c r="O479" s="72">
        <v>0</v>
      </c>
      <c r="P479" s="72">
        <v>0</v>
      </c>
      <c r="Q479" s="72" t="s">
        <v>118</v>
      </c>
      <c r="R479" s="72">
        <v>0</v>
      </c>
      <c r="S479" s="47">
        <v>0</v>
      </c>
      <c r="T479" s="72">
        <v>0</v>
      </c>
      <c r="U479" s="72">
        <v>0</v>
      </c>
      <c r="V479" s="72">
        <v>0</v>
      </c>
      <c r="W479" s="72" t="s">
        <v>118</v>
      </c>
    </row>
    <row r="480" spans="1:23" x14ac:dyDescent="0.15">
      <c r="A480" s="42" t="s">
        <v>118</v>
      </c>
      <c r="H480" s="72" t="s">
        <v>118</v>
      </c>
      <c r="O480" s="72">
        <v>0</v>
      </c>
      <c r="P480" s="72">
        <v>0</v>
      </c>
      <c r="Q480" s="72" t="s">
        <v>118</v>
      </c>
      <c r="R480" s="72">
        <v>0</v>
      </c>
      <c r="S480" s="47">
        <v>0</v>
      </c>
      <c r="T480" s="72">
        <v>0</v>
      </c>
      <c r="U480" s="72">
        <v>0</v>
      </c>
      <c r="V480" s="72">
        <v>0</v>
      </c>
      <c r="W480" s="72" t="s">
        <v>118</v>
      </c>
    </row>
    <row r="481" spans="1:23" x14ac:dyDescent="0.15">
      <c r="A481" s="42" t="s">
        <v>118</v>
      </c>
      <c r="H481" s="72" t="s">
        <v>118</v>
      </c>
      <c r="O481" s="72">
        <v>0</v>
      </c>
      <c r="P481" s="72">
        <v>0</v>
      </c>
      <c r="Q481" s="72" t="s">
        <v>118</v>
      </c>
      <c r="R481" s="72">
        <v>0</v>
      </c>
      <c r="S481" s="47">
        <v>0</v>
      </c>
      <c r="T481" s="72">
        <v>0</v>
      </c>
      <c r="U481" s="72">
        <v>0</v>
      </c>
      <c r="V481" s="72">
        <v>0</v>
      </c>
      <c r="W481" s="72" t="s">
        <v>118</v>
      </c>
    </row>
    <row r="482" spans="1:23" x14ac:dyDescent="0.15">
      <c r="A482" s="42" t="s">
        <v>118</v>
      </c>
      <c r="H482" s="72" t="s">
        <v>118</v>
      </c>
      <c r="O482" s="72">
        <v>0</v>
      </c>
      <c r="P482" s="72">
        <v>0</v>
      </c>
      <c r="Q482" s="72" t="s">
        <v>118</v>
      </c>
      <c r="R482" s="72">
        <v>0</v>
      </c>
      <c r="S482" s="47">
        <v>0</v>
      </c>
      <c r="T482" s="72">
        <v>0</v>
      </c>
      <c r="U482" s="72">
        <v>0</v>
      </c>
      <c r="V482" s="72">
        <v>0</v>
      </c>
      <c r="W482" s="72" t="s">
        <v>118</v>
      </c>
    </row>
    <row r="483" spans="1:23" x14ac:dyDescent="0.15">
      <c r="A483" s="42" t="s">
        <v>118</v>
      </c>
      <c r="H483" s="72" t="s">
        <v>118</v>
      </c>
      <c r="O483" s="72">
        <v>0</v>
      </c>
      <c r="P483" s="72">
        <v>0</v>
      </c>
      <c r="Q483" s="72" t="s">
        <v>118</v>
      </c>
      <c r="R483" s="72">
        <v>0</v>
      </c>
      <c r="S483" s="47">
        <v>0</v>
      </c>
      <c r="T483" s="72">
        <v>0</v>
      </c>
      <c r="U483" s="72">
        <v>0</v>
      </c>
      <c r="V483" s="72">
        <v>0</v>
      </c>
      <c r="W483" s="72" t="s">
        <v>118</v>
      </c>
    </row>
    <row r="484" spans="1:23" x14ac:dyDescent="0.15">
      <c r="A484" s="42" t="s">
        <v>118</v>
      </c>
      <c r="H484" s="72" t="s">
        <v>118</v>
      </c>
      <c r="O484" s="72">
        <v>0</v>
      </c>
      <c r="P484" s="72">
        <v>0</v>
      </c>
      <c r="Q484" s="72" t="s">
        <v>118</v>
      </c>
      <c r="R484" s="72">
        <v>0</v>
      </c>
      <c r="S484" s="47">
        <v>0</v>
      </c>
      <c r="T484" s="72">
        <v>0</v>
      </c>
      <c r="U484" s="72">
        <v>0</v>
      </c>
      <c r="V484" s="72">
        <v>0</v>
      </c>
      <c r="W484" s="72" t="s">
        <v>118</v>
      </c>
    </row>
    <row r="485" spans="1:23" x14ac:dyDescent="0.15">
      <c r="A485" s="42" t="s">
        <v>118</v>
      </c>
      <c r="H485" s="72" t="s">
        <v>118</v>
      </c>
      <c r="O485" s="72">
        <v>0</v>
      </c>
      <c r="P485" s="72">
        <v>0</v>
      </c>
      <c r="Q485" s="72" t="s">
        <v>118</v>
      </c>
      <c r="R485" s="72">
        <v>0</v>
      </c>
      <c r="S485" s="47">
        <v>0</v>
      </c>
      <c r="T485" s="72">
        <v>0</v>
      </c>
      <c r="U485" s="72">
        <v>0</v>
      </c>
      <c r="V485" s="72">
        <v>0</v>
      </c>
      <c r="W485" s="72" t="s">
        <v>118</v>
      </c>
    </row>
    <row r="486" spans="1:23" x14ac:dyDescent="0.15">
      <c r="A486" s="42" t="s">
        <v>118</v>
      </c>
      <c r="H486" s="72" t="s">
        <v>118</v>
      </c>
      <c r="O486" s="72">
        <v>0</v>
      </c>
      <c r="P486" s="72">
        <v>0</v>
      </c>
      <c r="Q486" s="72" t="s">
        <v>118</v>
      </c>
      <c r="R486" s="72">
        <v>0</v>
      </c>
      <c r="S486" s="47">
        <v>0</v>
      </c>
      <c r="T486" s="72">
        <v>0</v>
      </c>
      <c r="U486" s="72">
        <v>0</v>
      </c>
      <c r="V486" s="72">
        <v>0</v>
      </c>
      <c r="W486" s="72" t="s">
        <v>118</v>
      </c>
    </row>
    <row r="487" spans="1:23" x14ac:dyDescent="0.15">
      <c r="A487" s="42" t="s">
        <v>118</v>
      </c>
      <c r="H487" s="72" t="s">
        <v>118</v>
      </c>
      <c r="O487" s="72">
        <v>0</v>
      </c>
      <c r="P487" s="72">
        <v>0</v>
      </c>
      <c r="Q487" s="72" t="s">
        <v>118</v>
      </c>
      <c r="R487" s="72">
        <v>0</v>
      </c>
      <c r="S487" s="47">
        <v>0</v>
      </c>
      <c r="T487" s="72">
        <v>0</v>
      </c>
      <c r="U487" s="72">
        <v>0</v>
      </c>
      <c r="V487" s="72">
        <v>0</v>
      </c>
      <c r="W487" s="72" t="s">
        <v>118</v>
      </c>
    </row>
    <row r="488" spans="1:23" x14ac:dyDescent="0.15">
      <c r="A488" s="42" t="s">
        <v>118</v>
      </c>
      <c r="H488" s="72" t="s">
        <v>118</v>
      </c>
      <c r="O488" s="72">
        <v>0</v>
      </c>
      <c r="P488" s="72">
        <v>0</v>
      </c>
      <c r="Q488" s="72" t="s">
        <v>118</v>
      </c>
      <c r="R488" s="72">
        <v>0</v>
      </c>
      <c r="S488" s="47">
        <v>0</v>
      </c>
      <c r="T488" s="72">
        <v>0</v>
      </c>
      <c r="U488" s="72">
        <v>0</v>
      </c>
      <c r="V488" s="72">
        <v>0</v>
      </c>
      <c r="W488" s="72" t="s">
        <v>118</v>
      </c>
    </row>
    <row r="489" spans="1:23" x14ac:dyDescent="0.15">
      <c r="A489" s="42" t="s">
        <v>118</v>
      </c>
      <c r="H489" s="72" t="s">
        <v>118</v>
      </c>
      <c r="O489" s="72">
        <v>0</v>
      </c>
      <c r="P489" s="72">
        <v>0</v>
      </c>
      <c r="Q489" s="72" t="s">
        <v>118</v>
      </c>
      <c r="R489" s="72">
        <v>0</v>
      </c>
      <c r="S489" s="47">
        <v>0</v>
      </c>
      <c r="T489" s="72">
        <v>0</v>
      </c>
      <c r="U489" s="72">
        <v>0</v>
      </c>
      <c r="V489" s="72">
        <v>0</v>
      </c>
      <c r="W489" s="72" t="s">
        <v>118</v>
      </c>
    </row>
    <row r="490" spans="1:23" x14ac:dyDescent="0.15">
      <c r="A490" s="42" t="s">
        <v>118</v>
      </c>
      <c r="H490" s="72" t="s">
        <v>118</v>
      </c>
      <c r="O490" s="72">
        <v>0</v>
      </c>
      <c r="P490" s="72">
        <v>0</v>
      </c>
      <c r="Q490" s="72" t="s">
        <v>118</v>
      </c>
      <c r="R490" s="72">
        <v>0</v>
      </c>
      <c r="S490" s="47">
        <v>0</v>
      </c>
      <c r="T490" s="72">
        <v>0</v>
      </c>
      <c r="U490" s="72">
        <v>0</v>
      </c>
      <c r="V490" s="72">
        <v>0</v>
      </c>
      <c r="W490" s="72" t="s">
        <v>118</v>
      </c>
    </row>
    <row r="491" spans="1:23" x14ac:dyDescent="0.15">
      <c r="A491" s="42" t="s">
        <v>118</v>
      </c>
      <c r="H491" s="72" t="s">
        <v>118</v>
      </c>
      <c r="O491" s="72">
        <v>0</v>
      </c>
      <c r="P491" s="72">
        <v>0</v>
      </c>
      <c r="Q491" s="72" t="s">
        <v>118</v>
      </c>
      <c r="R491" s="72">
        <v>0</v>
      </c>
      <c r="S491" s="47">
        <v>0</v>
      </c>
      <c r="T491" s="72">
        <v>0</v>
      </c>
      <c r="U491" s="72">
        <v>0</v>
      </c>
      <c r="V491" s="72">
        <v>0</v>
      </c>
      <c r="W491" s="72" t="s">
        <v>118</v>
      </c>
    </row>
    <row r="492" spans="1:23" x14ac:dyDescent="0.15">
      <c r="A492" s="42" t="s">
        <v>118</v>
      </c>
      <c r="H492" s="72" t="s">
        <v>118</v>
      </c>
      <c r="O492" s="72">
        <v>0</v>
      </c>
      <c r="P492" s="72">
        <v>0</v>
      </c>
      <c r="Q492" s="72" t="s">
        <v>118</v>
      </c>
      <c r="R492" s="72">
        <v>0</v>
      </c>
      <c r="S492" s="47">
        <v>0</v>
      </c>
      <c r="T492" s="72">
        <v>0</v>
      </c>
      <c r="U492" s="72">
        <v>0</v>
      </c>
      <c r="V492" s="72">
        <v>0</v>
      </c>
      <c r="W492" s="72" t="s">
        <v>118</v>
      </c>
    </row>
    <row r="493" spans="1:23" x14ac:dyDescent="0.15">
      <c r="A493" s="42" t="s">
        <v>118</v>
      </c>
      <c r="H493" s="72" t="s">
        <v>118</v>
      </c>
      <c r="O493" s="72">
        <v>0</v>
      </c>
      <c r="P493" s="72">
        <v>0</v>
      </c>
      <c r="Q493" s="72" t="s">
        <v>118</v>
      </c>
      <c r="R493" s="72">
        <v>0</v>
      </c>
      <c r="S493" s="47">
        <v>0</v>
      </c>
      <c r="T493" s="72">
        <v>0</v>
      </c>
      <c r="U493" s="72">
        <v>0</v>
      </c>
      <c r="V493" s="72">
        <v>0</v>
      </c>
      <c r="W493" s="72" t="s">
        <v>118</v>
      </c>
    </row>
    <row r="494" spans="1:23" x14ac:dyDescent="0.15">
      <c r="A494" s="42" t="s">
        <v>118</v>
      </c>
      <c r="H494" s="72" t="s">
        <v>118</v>
      </c>
      <c r="O494" s="72">
        <v>0</v>
      </c>
      <c r="P494" s="72">
        <v>0</v>
      </c>
      <c r="Q494" s="72" t="s">
        <v>118</v>
      </c>
      <c r="R494" s="72">
        <v>0</v>
      </c>
      <c r="S494" s="47">
        <v>0</v>
      </c>
      <c r="T494" s="72">
        <v>0</v>
      </c>
      <c r="U494" s="72">
        <v>0</v>
      </c>
      <c r="V494" s="72">
        <v>0</v>
      </c>
      <c r="W494" s="72" t="s">
        <v>118</v>
      </c>
    </row>
    <row r="495" spans="1:23" x14ac:dyDescent="0.15">
      <c r="A495" s="42" t="s">
        <v>118</v>
      </c>
      <c r="H495" s="72" t="s">
        <v>118</v>
      </c>
      <c r="O495" s="72">
        <v>0</v>
      </c>
      <c r="P495" s="72">
        <v>0</v>
      </c>
      <c r="Q495" s="72" t="s">
        <v>118</v>
      </c>
      <c r="R495" s="72">
        <v>0</v>
      </c>
      <c r="S495" s="47">
        <v>0</v>
      </c>
      <c r="T495" s="72">
        <v>0</v>
      </c>
      <c r="U495" s="72">
        <v>0</v>
      </c>
      <c r="V495" s="72">
        <v>0</v>
      </c>
      <c r="W495" s="72" t="s">
        <v>118</v>
      </c>
    </row>
    <row r="496" spans="1:23" x14ac:dyDescent="0.15">
      <c r="A496" s="42" t="s">
        <v>118</v>
      </c>
      <c r="H496" s="72" t="s">
        <v>118</v>
      </c>
      <c r="O496" s="72">
        <v>0</v>
      </c>
      <c r="P496" s="72">
        <v>0</v>
      </c>
      <c r="Q496" s="72" t="s">
        <v>118</v>
      </c>
      <c r="R496" s="72">
        <v>0</v>
      </c>
      <c r="S496" s="47">
        <v>0</v>
      </c>
      <c r="T496" s="72">
        <v>0</v>
      </c>
      <c r="U496" s="72">
        <v>0</v>
      </c>
      <c r="V496" s="72">
        <v>0</v>
      </c>
      <c r="W496" s="72" t="s">
        <v>118</v>
      </c>
    </row>
    <row r="497" spans="1:23" x14ac:dyDescent="0.15">
      <c r="A497" s="42" t="s">
        <v>118</v>
      </c>
      <c r="H497" s="72" t="s">
        <v>118</v>
      </c>
      <c r="O497" s="72">
        <v>0</v>
      </c>
      <c r="P497" s="72">
        <v>0</v>
      </c>
      <c r="Q497" s="72" t="s">
        <v>118</v>
      </c>
      <c r="R497" s="72">
        <v>0</v>
      </c>
      <c r="S497" s="47">
        <v>0</v>
      </c>
      <c r="T497" s="72">
        <v>0</v>
      </c>
      <c r="U497" s="72">
        <v>0</v>
      </c>
      <c r="V497" s="72">
        <v>0</v>
      </c>
      <c r="W497" s="72" t="s">
        <v>118</v>
      </c>
    </row>
    <row r="498" spans="1:23" x14ac:dyDescent="0.15">
      <c r="A498" s="42" t="s">
        <v>118</v>
      </c>
      <c r="H498" s="72" t="s">
        <v>118</v>
      </c>
      <c r="O498" s="72">
        <v>0</v>
      </c>
      <c r="P498" s="72">
        <v>0</v>
      </c>
      <c r="Q498" s="72" t="s">
        <v>118</v>
      </c>
      <c r="R498" s="72">
        <v>0</v>
      </c>
      <c r="S498" s="47">
        <v>0</v>
      </c>
      <c r="T498" s="72">
        <v>0</v>
      </c>
      <c r="U498" s="72">
        <v>0</v>
      </c>
      <c r="V498" s="72">
        <v>0</v>
      </c>
      <c r="W498" s="72" t="s">
        <v>118</v>
      </c>
    </row>
    <row r="499" spans="1:23" x14ac:dyDescent="0.15">
      <c r="A499" s="42" t="s">
        <v>118</v>
      </c>
      <c r="H499" s="72" t="s">
        <v>118</v>
      </c>
      <c r="O499" s="72">
        <v>0</v>
      </c>
      <c r="P499" s="72">
        <v>0</v>
      </c>
      <c r="Q499" s="72" t="s">
        <v>118</v>
      </c>
      <c r="R499" s="72">
        <v>0</v>
      </c>
      <c r="S499" s="47">
        <v>0</v>
      </c>
      <c r="T499" s="72">
        <v>0</v>
      </c>
      <c r="U499" s="72">
        <v>0</v>
      </c>
      <c r="V499" s="72">
        <v>0</v>
      </c>
      <c r="W499" s="72" t="s">
        <v>118</v>
      </c>
    </row>
    <row r="500" spans="1:23" x14ac:dyDescent="0.15">
      <c r="A500" s="42" t="s">
        <v>118</v>
      </c>
      <c r="H500" s="72" t="s">
        <v>118</v>
      </c>
      <c r="O500" s="72">
        <v>0</v>
      </c>
      <c r="P500" s="72">
        <v>0</v>
      </c>
      <c r="Q500" s="72" t="s">
        <v>118</v>
      </c>
      <c r="R500" s="72">
        <v>0</v>
      </c>
      <c r="S500" s="47">
        <v>0</v>
      </c>
      <c r="T500" s="72">
        <v>0</v>
      </c>
      <c r="U500" s="72">
        <v>0</v>
      </c>
      <c r="V500" s="72">
        <v>0</v>
      </c>
      <c r="W500" s="72" t="s">
        <v>118</v>
      </c>
    </row>
    <row r="501" spans="1:23" x14ac:dyDescent="0.15">
      <c r="A501" s="42" t="s">
        <v>118</v>
      </c>
      <c r="H501" s="72" t="s">
        <v>118</v>
      </c>
      <c r="O501" s="72">
        <v>0</v>
      </c>
      <c r="P501" s="72">
        <v>0</v>
      </c>
      <c r="Q501" s="72" t="s">
        <v>118</v>
      </c>
      <c r="R501" s="72">
        <v>0</v>
      </c>
      <c r="S501" s="47">
        <v>0</v>
      </c>
      <c r="T501" s="72">
        <v>0</v>
      </c>
      <c r="U501" s="72">
        <v>0</v>
      </c>
      <c r="V501" s="72">
        <v>0</v>
      </c>
      <c r="W501" s="72" t="s">
        <v>118</v>
      </c>
    </row>
    <row r="502" spans="1:23" x14ac:dyDescent="0.15">
      <c r="A502" s="42" t="s">
        <v>118</v>
      </c>
      <c r="H502" s="72" t="s">
        <v>118</v>
      </c>
      <c r="O502" s="72">
        <v>0</v>
      </c>
      <c r="P502" s="72">
        <v>0</v>
      </c>
      <c r="Q502" s="72" t="s">
        <v>118</v>
      </c>
      <c r="R502" s="72">
        <v>0</v>
      </c>
      <c r="S502" s="47">
        <v>0</v>
      </c>
      <c r="T502" s="72">
        <v>0</v>
      </c>
      <c r="U502" s="72">
        <v>0</v>
      </c>
      <c r="V502" s="72">
        <v>0</v>
      </c>
      <c r="W502" s="72" t="s">
        <v>118</v>
      </c>
    </row>
    <row r="503" spans="1:23" x14ac:dyDescent="0.15">
      <c r="A503" s="42" t="s">
        <v>118</v>
      </c>
      <c r="H503" s="72" t="s">
        <v>118</v>
      </c>
      <c r="O503" s="72">
        <v>0</v>
      </c>
      <c r="P503" s="72">
        <v>0</v>
      </c>
      <c r="Q503" s="72" t="s">
        <v>118</v>
      </c>
      <c r="R503" s="72">
        <v>0</v>
      </c>
      <c r="S503" s="47">
        <v>0</v>
      </c>
      <c r="T503" s="72">
        <v>0</v>
      </c>
      <c r="U503" s="72">
        <v>0</v>
      </c>
      <c r="V503" s="72">
        <v>0</v>
      </c>
      <c r="W503" s="72" t="s">
        <v>118</v>
      </c>
    </row>
    <row r="504" spans="1:23" x14ac:dyDescent="0.15">
      <c r="A504" s="42" t="s">
        <v>118</v>
      </c>
      <c r="H504" s="72" t="s">
        <v>118</v>
      </c>
      <c r="O504" s="72">
        <v>0</v>
      </c>
      <c r="P504" s="72">
        <v>0</v>
      </c>
      <c r="Q504" s="72" t="s">
        <v>118</v>
      </c>
      <c r="R504" s="72">
        <v>0</v>
      </c>
      <c r="S504" s="47">
        <v>0</v>
      </c>
      <c r="T504" s="72">
        <v>0</v>
      </c>
      <c r="U504" s="72">
        <v>0</v>
      </c>
      <c r="V504" s="72">
        <v>0</v>
      </c>
      <c r="W504" s="72" t="s">
        <v>118</v>
      </c>
    </row>
    <row r="505" spans="1:23" x14ac:dyDescent="0.15">
      <c r="A505" s="42" t="s">
        <v>118</v>
      </c>
      <c r="H505" s="72" t="s">
        <v>118</v>
      </c>
      <c r="O505" s="72">
        <v>0</v>
      </c>
      <c r="P505" s="72">
        <v>0</v>
      </c>
      <c r="Q505" s="72" t="s">
        <v>118</v>
      </c>
      <c r="R505" s="72">
        <v>0</v>
      </c>
      <c r="S505" s="47">
        <v>0</v>
      </c>
      <c r="T505" s="72">
        <v>0</v>
      </c>
      <c r="U505" s="72">
        <v>0</v>
      </c>
      <c r="V505" s="72">
        <v>0</v>
      </c>
      <c r="W505" s="72" t="s">
        <v>118</v>
      </c>
    </row>
    <row r="506" spans="1:23" x14ac:dyDescent="0.15">
      <c r="A506" s="42" t="s">
        <v>118</v>
      </c>
      <c r="H506" s="72" t="s">
        <v>118</v>
      </c>
      <c r="O506" s="72">
        <v>0</v>
      </c>
      <c r="P506" s="72">
        <v>0</v>
      </c>
      <c r="Q506" s="72" t="s">
        <v>118</v>
      </c>
      <c r="R506" s="72">
        <v>0</v>
      </c>
      <c r="S506" s="47">
        <v>0</v>
      </c>
      <c r="T506" s="72">
        <v>0</v>
      </c>
      <c r="U506" s="72">
        <v>0</v>
      </c>
      <c r="V506" s="72">
        <v>0</v>
      </c>
      <c r="W506" s="72" t="s">
        <v>118</v>
      </c>
    </row>
    <row r="507" spans="1:23" x14ac:dyDescent="0.15">
      <c r="A507" s="42" t="s">
        <v>118</v>
      </c>
      <c r="H507" s="72" t="s">
        <v>118</v>
      </c>
      <c r="O507" s="72">
        <v>0</v>
      </c>
      <c r="P507" s="72">
        <v>0</v>
      </c>
      <c r="Q507" s="72" t="s">
        <v>118</v>
      </c>
      <c r="R507" s="72">
        <v>0</v>
      </c>
      <c r="S507" s="47">
        <v>0</v>
      </c>
      <c r="T507" s="72">
        <v>0</v>
      </c>
      <c r="U507" s="72">
        <v>0</v>
      </c>
      <c r="V507" s="72">
        <v>0</v>
      </c>
      <c r="W507" s="72" t="s">
        <v>118</v>
      </c>
    </row>
    <row r="508" spans="1:23" x14ac:dyDescent="0.15">
      <c r="A508" s="42" t="s">
        <v>118</v>
      </c>
      <c r="H508" s="72" t="s">
        <v>118</v>
      </c>
      <c r="O508" s="72">
        <v>0</v>
      </c>
      <c r="P508" s="72">
        <v>0</v>
      </c>
      <c r="Q508" s="72" t="s">
        <v>118</v>
      </c>
      <c r="R508" s="72">
        <v>0</v>
      </c>
      <c r="S508" s="47">
        <v>0</v>
      </c>
      <c r="T508" s="72">
        <v>0</v>
      </c>
      <c r="U508" s="72">
        <v>0</v>
      </c>
      <c r="V508" s="72">
        <v>0</v>
      </c>
      <c r="W508" s="72" t="s">
        <v>118</v>
      </c>
    </row>
    <row r="509" spans="1:23" x14ac:dyDescent="0.15">
      <c r="A509" s="42" t="s">
        <v>118</v>
      </c>
      <c r="H509" s="72" t="s">
        <v>118</v>
      </c>
      <c r="O509" s="72">
        <v>0</v>
      </c>
      <c r="P509" s="72">
        <v>0</v>
      </c>
      <c r="Q509" s="72" t="s">
        <v>118</v>
      </c>
      <c r="R509" s="72">
        <v>0</v>
      </c>
      <c r="S509" s="47">
        <v>0</v>
      </c>
      <c r="T509" s="72">
        <v>0</v>
      </c>
      <c r="U509" s="72">
        <v>0</v>
      </c>
      <c r="V509" s="72">
        <v>0</v>
      </c>
      <c r="W509" s="72" t="s">
        <v>118</v>
      </c>
    </row>
    <row r="510" spans="1:23" x14ac:dyDescent="0.15">
      <c r="A510" s="42" t="s">
        <v>118</v>
      </c>
      <c r="H510" s="72" t="s">
        <v>118</v>
      </c>
      <c r="O510" s="72">
        <v>0</v>
      </c>
      <c r="P510" s="72">
        <v>0</v>
      </c>
      <c r="Q510" s="72" t="s">
        <v>118</v>
      </c>
      <c r="R510" s="72">
        <v>0</v>
      </c>
      <c r="S510" s="47">
        <v>0</v>
      </c>
      <c r="T510" s="72">
        <v>0</v>
      </c>
      <c r="U510" s="72">
        <v>0</v>
      </c>
      <c r="V510" s="72">
        <v>0</v>
      </c>
      <c r="W510" s="72" t="s">
        <v>118</v>
      </c>
    </row>
    <row r="511" spans="1:23" x14ac:dyDescent="0.15">
      <c r="A511" s="42" t="s">
        <v>118</v>
      </c>
      <c r="H511" s="72" t="s">
        <v>118</v>
      </c>
      <c r="O511" s="72">
        <v>0</v>
      </c>
      <c r="P511" s="72">
        <v>0</v>
      </c>
      <c r="Q511" s="72" t="s">
        <v>118</v>
      </c>
      <c r="R511" s="72">
        <v>0</v>
      </c>
      <c r="S511" s="47">
        <v>0</v>
      </c>
      <c r="T511" s="72">
        <v>0</v>
      </c>
      <c r="U511" s="72">
        <v>0</v>
      </c>
      <c r="V511" s="72">
        <v>0</v>
      </c>
      <c r="W511" s="72" t="s">
        <v>118</v>
      </c>
    </row>
    <row r="512" spans="1:23" x14ac:dyDescent="0.15">
      <c r="A512" s="42" t="s">
        <v>118</v>
      </c>
      <c r="H512" s="72" t="s">
        <v>118</v>
      </c>
      <c r="O512" s="72">
        <v>0</v>
      </c>
      <c r="P512" s="72">
        <v>0</v>
      </c>
      <c r="Q512" s="72" t="s">
        <v>118</v>
      </c>
      <c r="R512" s="72">
        <v>0</v>
      </c>
      <c r="S512" s="47">
        <v>0</v>
      </c>
      <c r="T512" s="72">
        <v>0</v>
      </c>
      <c r="U512" s="72">
        <v>0</v>
      </c>
      <c r="V512" s="72">
        <v>0</v>
      </c>
      <c r="W512" s="72" t="s">
        <v>118</v>
      </c>
    </row>
    <row r="513" spans="1:23" x14ac:dyDescent="0.15">
      <c r="A513" s="42" t="s">
        <v>118</v>
      </c>
      <c r="H513" s="72" t="s">
        <v>118</v>
      </c>
      <c r="O513" s="72">
        <v>0</v>
      </c>
      <c r="P513" s="72">
        <v>0</v>
      </c>
      <c r="Q513" s="72" t="s">
        <v>118</v>
      </c>
      <c r="R513" s="72">
        <v>0</v>
      </c>
      <c r="S513" s="47">
        <v>0</v>
      </c>
      <c r="T513" s="72">
        <v>0</v>
      </c>
      <c r="U513" s="72">
        <v>0</v>
      </c>
      <c r="V513" s="72">
        <v>0</v>
      </c>
      <c r="W513" s="72" t="s">
        <v>118</v>
      </c>
    </row>
    <row r="514" spans="1:23" x14ac:dyDescent="0.15">
      <c r="A514" s="42" t="s">
        <v>118</v>
      </c>
      <c r="H514" s="72" t="s">
        <v>118</v>
      </c>
      <c r="O514" s="72">
        <v>0</v>
      </c>
      <c r="P514" s="72">
        <v>0</v>
      </c>
      <c r="Q514" s="72" t="s">
        <v>118</v>
      </c>
      <c r="R514" s="72">
        <v>0</v>
      </c>
      <c r="S514" s="47">
        <v>0</v>
      </c>
      <c r="T514" s="72">
        <v>0</v>
      </c>
      <c r="U514" s="72">
        <v>0</v>
      </c>
      <c r="V514" s="72">
        <v>0</v>
      </c>
      <c r="W514" s="72" t="s">
        <v>118</v>
      </c>
    </row>
    <row r="515" spans="1:23" x14ac:dyDescent="0.15">
      <c r="A515" s="42" t="s">
        <v>118</v>
      </c>
      <c r="H515" s="72" t="s">
        <v>118</v>
      </c>
      <c r="O515" s="72">
        <v>0</v>
      </c>
      <c r="P515" s="72">
        <v>0</v>
      </c>
      <c r="Q515" s="72" t="s">
        <v>118</v>
      </c>
      <c r="R515" s="72">
        <v>0</v>
      </c>
      <c r="S515" s="47">
        <v>0</v>
      </c>
      <c r="T515" s="72">
        <v>0</v>
      </c>
      <c r="U515" s="72">
        <v>0</v>
      </c>
      <c r="V515" s="72">
        <v>0</v>
      </c>
      <c r="W515" s="72" t="s">
        <v>118</v>
      </c>
    </row>
    <row r="516" spans="1:23" x14ac:dyDescent="0.15">
      <c r="A516" s="42" t="s">
        <v>118</v>
      </c>
      <c r="H516" s="72" t="s">
        <v>118</v>
      </c>
      <c r="O516" s="72">
        <v>0</v>
      </c>
      <c r="P516" s="72">
        <v>0</v>
      </c>
      <c r="Q516" s="72" t="s">
        <v>118</v>
      </c>
      <c r="R516" s="72">
        <v>0</v>
      </c>
      <c r="S516" s="47">
        <v>0</v>
      </c>
      <c r="T516" s="72">
        <v>0</v>
      </c>
      <c r="U516" s="72">
        <v>0</v>
      </c>
      <c r="V516" s="72">
        <v>0</v>
      </c>
      <c r="W516" s="72" t="s">
        <v>118</v>
      </c>
    </row>
    <row r="517" spans="1:23" x14ac:dyDescent="0.15">
      <c r="A517" s="42" t="s">
        <v>118</v>
      </c>
      <c r="H517" s="72" t="s">
        <v>118</v>
      </c>
      <c r="O517" s="72">
        <v>0</v>
      </c>
      <c r="P517" s="72">
        <v>0</v>
      </c>
      <c r="Q517" s="72" t="s">
        <v>118</v>
      </c>
      <c r="R517" s="72">
        <v>0</v>
      </c>
      <c r="S517" s="47">
        <v>0</v>
      </c>
      <c r="T517" s="72">
        <v>0</v>
      </c>
      <c r="U517" s="72">
        <v>0</v>
      </c>
      <c r="V517" s="72">
        <v>0</v>
      </c>
      <c r="W517" s="72" t="s">
        <v>118</v>
      </c>
    </row>
    <row r="518" spans="1:23" x14ac:dyDescent="0.15">
      <c r="A518" s="42" t="s">
        <v>118</v>
      </c>
      <c r="H518" s="72" t="s">
        <v>118</v>
      </c>
      <c r="O518" s="72">
        <v>0</v>
      </c>
      <c r="P518" s="72">
        <v>0</v>
      </c>
      <c r="Q518" s="72" t="s">
        <v>118</v>
      </c>
      <c r="R518" s="72">
        <v>0</v>
      </c>
      <c r="S518" s="47">
        <v>0</v>
      </c>
      <c r="T518" s="72">
        <v>0</v>
      </c>
      <c r="U518" s="72">
        <v>0</v>
      </c>
      <c r="V518" s="72">
        <v>0</v>
      </c>
      <c r="W518" s="72" t="s">
        <v>118</v>
      </c>
    </row>
    <row r="519" spans="1:23" x14ac:dyDescent="0.15">
      <c r="A519" s="42" t="s">
        <v>118</v>
      </c>
      <c r="H519" s="72" t="s">
        <v>118</v>
      </c>
      <c r="O519" s="72">
        <v>0</v>
      </c>
      <c r="P519" s="72">
        <v>0</v>
      </c>
      <c r="Q519" s="72" t="s">
        <v>118</v>
      </c>
      <c r="R519" s="72">
        <v>0</v>
      </c>
      <c r="S519" s="47">
        <v>0</v>
      </c>
      <c r="T519" s="72">
        <v>0</v>
      </c>
      <c r="U519" s="72">
        <v>0</v>
      </c>
      <c r="V519" s="72">
        <v>0</v>
      </c>
      <c r="W519" s="72" t="s">
        <v>118</v>
      </c>
    </row>
    <row r="520" spans="1:23" x14ac:dyDescent="0.15">
      <c r="A520" s="42" t="s">
        <v>118</v>
      </c>
      <c r="H520" s="72" t="s">
        <v>118</v>
      </c>
      <c r="O520" s="72">
        <v>0</v>
      </c>
      <c r="P520" s="72">
        <v>0</v>
      </c>
      <c r="Q520" s="72" t="s">
        <v>118</v>
      </c>
      <c r="R520" s="72">
        <v>0</v>
      </c>
      <c r="S520" s="47">
        <v>0</v>
      </c>
      <c r="T520" s="72">
        <v>0</v>
      </c>
      <c r="U520" s="72">
        <v>0</v>
      </c>
      <c r="V520" s="72">
        <v>0</v>
      </c>
      <c r="W520" s="72" t="s">
        <v>118</v>
      </c>
    </row>
    <row r="521" spans="1:23" x14ac:dyDescent="0.15">
      <c r="A521" s="42" t="s">
        <v>118</v>
      </c>
      <c r="H521" s="72" t="s">
        <v>118</v>
      </c>
      <c r="O521" s="72">
        <v>0</v>
      </c>
      <c r="P521" s="72">
        <v>0</v>
      </c>
      <c r="Q521" s="72" t="s">
        <v>118</v>
      </c>
      <c r="R521" s="72">
        <v>0</v>
      </c>
      <c r="S521" s="47">
        <v>0</v>
      </c>
      <c r="T521" s="72">
        <v>0</v>
      </c>
      <c r="U521" s="72">
        <v>0</v>
      </c>
      <c r="V521" s="72">
        <v>0</v>
      </c>
      <c r="W521" s="72" t="s">
        <v>118</v>
      </c>
    </row>
    <row r="522" spans="1:23" x14ac:dyDescent="0.15">
      <c r="A522" s="42" t="s">
        <v>118</v>
      </c>
      <c r="H522" s="72" t="s">
        <v>118</v>
      </c>
      <c r="O522" s="72">
        <v>0</v>
      </c>
      <c r="P522" s="72">
        <v>0</v>
      </c>
      <c r="Q522" s="72" t="s">
        <v>118</v>
      </c>
      <c r="R522" s="72">
        <v>0</v>
      </c>
      <c r="S522" s="47">
        <v>0</v>
      </c>
      <c r="T522" s="72">
        <v>0</v>
      </c>
      <c r="U522" s="72">
        <v>0</v>
      </c>
      <c r="V522" s="72">
        <v>0</v>
      </c>
      <c r="W522" s="72" t="s">
        <v>118</v>
      </c>
    </row>
    <row r="523" spans="1:23" x14ac:dyDescent="0.15">
      <c r="A523" s="42" t="s">
        <v>118</v>
      </c>
      <c r="H523" s="72" t="s">
        <v>118</v>
      </c>
      <c r="O523" s="72">
        <v>0</v>
      </c>
      <c r="P523" s="72">
        <v>0</v>
      </c>
      <c r="Q523" s="72" t="s">
        <v>118</v>
      </c>
      <c r="R523" s="72">
        <v>0</v>
      </c>
      <c r="S523" s="47">
        <v>0</v>
      </c>
      <c r="T523" s="72">
        <v>0</v>
      </c>
      <c r="U523" s="72">
        <v>0</v>
      </c>
      <c r="V523" s="72">
        <v>0</v>
      </c>
      <c r="W523" s="72" t="s">
        <v>118</v>
      </c>
    </row>
    <row r="524" spans="1:23" x14ac:dyDescent="0.15">
      <c r="A524" s="42" t="s">
        <v>118</v>
      </c>
      <c r="H524" s="72" t="s">
        <v>118</v>
      </c>
      <c r="O524" s="72">
        <v>0</v>
      </c>
      <c r="P524" s="72">
        <v>0</v>
      </c>
      <c r="Q524" s="72" t="s">
        <v>118</v>
      </c>
      <c r="R524" s="72">
        <v>0</v>
      </c>
      <c r="S524" s="47">
        <v>0</v>
      </c>
      <c r="T524" s="72">
        <v>0</v>
      </c>
      <c r="U524" s="72">
        <v>0</v>
      </c>
      <c r="V524" s="72">
        <v>0</v>
      </c>
      <c r="W524" s="72" t="s">
        <v>118</v>
      </c>
    </row>
    <row r="525" spans="1:23" x14ac:dyDescent="0.15">
      <c r="A525" s="42" t="s">
        <v>118</v>
      </c>
      <c r="H525" s="72" t="s">
        <v>118</v>
      </c>
      <c r="O525" s="72">
        <v>0</v>
      </c>
      <c r="P525" s="72">
        <v>0</v>
      </c>
      <c r="Q525" s="72" t="s">
        <v>118</v>
      </c>
      <c r="R525" s="72">
        <v>0</v>
      </c>
      <c r="S525" s="47">
        <v>0</v>
      </c>
      <c r="T525" s="72">
        <v>0</v>
      </c>
      <c r="U525" s="72">
        <v>0</v>
      </c>
      <c r="V525" s="72">
        <v>0</v>
      </c>
      <c r="W525" s="72" t="s">
        <v>118</v>
      </c>
    </row>
    <row r="526" spans="1:23" x14ac:dyDescent="0.15">
      <c r="A526" s="42" t="s">
        <v>118</v>
      </c>
      <c r="H526" s="72" t="s">
        <v>118</v>
      </c>
      <c r="O526" s="72">
        <v>0</v>
      </c>
      <c r="P526" s="72">
        <v>0</v>
      </c>
      <c r="Q526" s="72" t="s">
        <v>118</v>
      </c>
      <c r="R526" s="72">
        <v>0</v>
      </c>
      <c r="S526" s="47">
        <v>0</v>
      </c>
      <c r="T526" s="72">
        <v>0</v>
      </c>
      <c r="U526" s="72">
        <v>0</v>
      </c>
      <c r="V526" s="72">
        <v>0</v>
      </c>
      <c r="W526" s="72" t="s">
        <v>118</v>
      </c>
    </row>
    <row r="527" spans="1:23" x14ac:dyDescent="0.15">
      <c r="A527" s="42" t="s">
        <v>118</v>
      </c>
      <c r="H527" s="72" t="s">
        <v>118</v>
      </c>
      <c r="O527" s="72">
        <v>0</v>
      </c>
      <c r="P527" s="72">
        <v>0</v>
      </c>
      <c r="Q527" s="72" t="s">
        <v>118</v>
      </c>
      <c r="R527" s="72">
        <v>0</v>
      </c>
      <c r="S527" s="47">
        <v>0</v>
      </c>
      <c r="T527" s="72">
        <v>0</v>
      </c>
      <c r="U527" s="72">
        <v>0</v>
      </c>
      <c r="V527" s="72">
        <v>0</v>
      </c>
      <c r="W527" s="72" t="s">
        <v>118</v>
      </c>
    </row>
    <row r="528" spans="1:23" x14ac:dyDescent="0.15">
      <c r="A528" s="42" t="s">
        <v>118</v>
      </c>
      <c r="H528" s="72" t="s">
        <v>118</v>
      </c>
      <c r="O528" s="72">
        <v>0</v>
      </c>
      <c r="P528" s="72">
        <v>0</v>
      </c>
      <c r="Q528" s="72" t="s">
        <v>118</v>
      </c>
      <c r="R528" s="72">
        <v>0</v>
      </c>
      <c r="S528" s="47">
        <v>0</v>
      </c>
      <c r="T528" s="72">
        <v>0</v>
      </c>
      <c r="U528" s="72">
        <v>0</v>
      </c>
      <c r="V528" s="72">
        <v>0</v>
      </c>
      <c r="W528" s="72" t="s">
        <v>118</v>
      </c>
    </row>
    <row r="529" spans="1:23" x14ac:dyDescent="0.15">
      <c r="A529" s="42" t="s">
        <v>118</v>
      </c>
      <c r="H529" s="72" t="s">
        <v>118</v>
      </c>
      <c r="O529" s="72">
        <v>0</v>
      </c>
      <c r="P529" s="72">
        <v>0</v>
      </c>
      <c r="Q529" s="72" t="s">
        <v>118</v>
      </c>
      <c r="R529" s="72">
        <v>0</v>
      </c>
      <c r="S529" s="47">
        <v>0</v>
      </c>
      <c r="T529" s="72">
        <v>0</v>
      </c>
      <c r="U529" s="72">
        <v>0</v>
      </c>
      <c r="V529" s="72">
        <v>0</v>
      </c>
      <c r="W529" s="72" t="s">
        <v>118</v>
      </c>
    </row>
    <row r="530" spans="1:23" x14ac:dyDescent="0.15">
      <c r="A530" s="42" t="s">
        <v>118</v>
      </c>
      <c r="H530" s="72" t="s">
        <v>118</v>
      </c>
      <c r="O530" s="72">
        <v>0</v>
      </c>
      <c r="P530" s="72">
        <v>0</v>
      </c>
      <c r="Q530" s="72" t="s">
        <v>118</v>
      </c>
      <c r="R530" s="72">
        <v>0</v>
      </c>
      <c r="S530" s="47">
        <v>0</v>
      </c>
      <c r="T530" s="72">
        <v>0</v>
      </c>
      <c r="U530" s="72">
        <v>0</v>
      </c>
      <c r="V530" s="72">
        <v>0</v>
      </c>
      <c r="W530" s="72" t="s">
        <v>118</v>
      </c>
    </row>
    <row r="531" spans="1:23" x14ac:dyDescent="0.15">
      <c r="A531" s="42" t="s">
        <v>118</v>
      </c>
      <c r="H531" s="72" t="s">
        <v>118</v>
      </c>
      <c r="O531" s="72">
        <v>0</v>
      </c>
      <c r="P531" s="72">
        <v>0</v>
      </c>
      <c r="Q531" s="72" t="s">
        <v>118</v>
      </c>
      <c r="R531" s="72">
        <v>0</v>
      </c>
      <c r="S531" s="47">
        <v>0</v>
      </c>
      <c r="T531" s="72">
        <v>0</v>
      </c>
      <c r="U531" s="72">
        <v>0</v>
      </c>
      <c r="V531" s="72">
        <v>0</v>
      </c>
      <c r="W531" s="72" t="s">
        <v>118</v>
      </c>
    </row>
    <row r="532" spans="1:23" x14ac:dyDescent="0.15">
      <c r="A532" s="42" t="s">
        <v>118</v>
      </c>
      <c r="H532" s="72" t="s">
        <v>118</v>
      </c>
      <c r="O532" s="72">
        <v>0</v>
      </c>
      <c r="P532" s="72">
        <v>0</v>
      </c>
      <c r="Q532" s="72" t="s">
        <v>118</v>
      </c>
      <c r="R532" s="72">
        <v>0</v>
      </c>
      <c r="S532" s="47">
        <v>0</v>
      </c>
      <c r="T532" s="72">
        <v>0</v>
      </c>
      <c r="U532" s="72">
        <v>0</v>
      </c>
      <c r="V532" s="72">
        <v>0</v>
      </c>
      <c r="W532" s="72" t="s">
        <v>118</v>
      </c>
    </row>
    <row r="533" spans="1:23" x14ac:dyDescent="0.15">
      <c r="A533" s="42" t="s">
        <v>118</v>
      </c>
      <c r="H533" s="72" t="s">
        <v>118</v>
      </c>
      <c r="O533" s="72">
        <v>0</v>
      </c>
      <c r="P533" s="72">
        <v>0</v>
      </c>
      <c r="Q533" s="72" t="s">
        <v>118</v>
      </c>
      <c r="R533" s="72">
        <v>0</v>
      </c>
      <c r="S533" s="47">
        <v>0</v>
      </c>
      <c r="T533" s="72">
        <v>0</v>
      </c>
      <c r="U533" s="72">
        <v>0</v>
      </c>
      <c r="V533" s="72">
        <v>0</v>
      </c>
      <c r="W533" s="72" t="s">
        <v>118</v>
      </c>
    </row>
    <row r="534" spans="1:23" x14ac:dyDescent="0.15">
      <c r="A534" s="42" t="s">
        <v>118</v>
      </c>
      <c r="H534" s="72" t="s">
        <v>118</v>
      </c>
      <c r="O534" s="72">
        <v>0</v>
      </c>
      <c r="P534" s="72">
        <v>0</v>
      </c>
      <c r="Q534" s="72" t="s">
        <v>118</v>
      </c>
      <c r="R534" s="72">
        <v>0</v>
      </c>
      <c r="S534" s="47">
        <v>0</v>
      </c>
      <c r="T534" s="72">
        <v>0</v>
      </c>
      <c r="U534" s="72">
        <v>0</v>
      </c>
      <c r="V534" s="72">
        <v>0</v>
      </c>
      <c r="W534" s="72" t="s">
        <v>118</v>
      </c>
    </row>
    <row r="535" spans="1:23" x14ac:dyDescent="0.15">
      <c r="A535" s="42" t="s">
        <v>118</v>
      </c>
      <c r="H535" s="72" t="s">
        <v>118</v>
      </c>
      <c r="O535" s="72">
        <v>0</v>
      </c>
      <c r="P535" s="72">
        <v>0</v>
      </c>
      <c r="Q535" s="72" t="s">
        <v>118</v>
      </c>
      <c r="R535" s="72">
        <v>0</v>
      </c>
      <c r="S535" s="47">
        <v>0</v>
      </c>
      <c r="T535" s="72">
        <v>0</v>
      </c>
      <c r="U535" s="72">
        <v>0</v>
      </c>
      <c r="V535" s="72">
        <v>0</v>
      </c>
      <c r="W535" s="72" t="s">
        <v>118</v>
      </c>
    </row>
    <row r="536" spans="1:23" x14ac:dyDescent="0.15">
      <c r="A536" s="42" t="s">
        <v>118</v>
      </c>
      <c r="H536" s="72" t="s">
        <v>118</v>
      </c>
      <c r="O536" s="72">
        <v>0</v>
      </c>
      <c r="P536" s="72">
        <v>0</v>
      </c>
      <c r="Q536" s="72" t="s">
        <v>118</v>
      </c>
      <c r="R536" s="72">
        <v>0</v>
      </c>
      <c r="S536" s="47">
        <v>0</v>
      </c>
      <c r="T536" s="72">
        <v>0</v>
      </c>
      <c r="U536" s="72">
        <v>0</v>
      </c>
      <c r="V536" s="72">
        <v>0</v>
      </c>
      <c r="W536" s="72" t="s">
        <v>118</v>
      </c>
    </row>
    <row r="537" spans="1:23" x14ac:dyDescent="0.15">
      <c r="A537" s="42" t="s">
        <v>118</v>
      </c>
      <c r="H537" s="72" t="s">
        <v>118</v>
      </c>
      <c r="O537" s="72">
        <v>0</v>
      </c>
      <c r="P537" s="72">
        <v>0</v>
      </c>
      <c r="Q537" s="72" t="s">
        <v>118</v>
      </c>
      <c r="R537" s="72">
        <v>0</v>
      </c>
      <c r="S537" s="47">
        <v>0</v>
      </c>
      <c r="T537" s="72">
        <v>0</v>
      </c>
      <c r="U537" s="72">
        <v>0</v>
      </c>
      <c r="V537" s="72">
        <v>0</v>
      </c>
      <c r="W537" s="72" t="s">
        <v>118</v>
      </c>
    </row>
    <row r="538" spans="1:23" x14ac:dyDescent="0.15">
      <c r="A538" s="42" t="s">
        <v>118</v>
      </c>
      <c r="H538" s="72" t="s">
        <v>118</v>
      </c>
      <c r="O538" s="72">
        <v>0</v>
      </c>
      <c r="P538" s="72">
        <v>0</v>
      </c>
      <c r="Q538" s="72" t="s">
        <v>118</v>
      </c>
      <c r="R538" s="72">
        <v>0</v>
      </c>
      <c r="S538" s="47">
        <v>0</v>
      </c>
      <c r="T538" s="72">
        <v>0</v>
      </c>
      <c r="U538" s="72">
        <v>0</v>
      </c>
      <c r="V538" s="72">
        <v>0</v>
      </c>
      <c r="W538" s="72" t="s">
        <v>118</v>
      </c>
    </row>
    <row r="539" spans="1:23" x14ac:dyDescent="0.15">
      <c r="A539" s="42" t="s">
        <v>118</v>
      </c>
      <c r="H539" s="72" t="s">
        <v>118</v>
      </c>
      <c r="O539" s="72">
        <v>0</v>
      </c>
      <c r="P539" s="72">
        <v>0</v>
      </c>
      <c r="Q539" s="72" t="s">
        <v>118</v>
      </c>
      <c r="R539" s="72">
        <v>0</v>
      </c>
      <c r="S539" s="47">
        <v>0</v>
      </c>
      <c r="T539" s="72">
        <v>0</v>
      </c>
      <c r="U539" s="72">
        <v>0</v>
      </c>
      <c r="V539" s="72">
        <v>0</v>
      </c>
      <c r="W539" s="72" t="s">
        <v>118</v>
      </c>
    </row>
    <row r="540" spans="1:23" x14ac:dyDescent="0.15">
      <c r="A540" s="42" t="s">
        <v>118</v>
      </c>
      <c r="H540" s="72" t="s">
        <v>118</v>
      </c>
      <c r="O540" s="72">
        <v>0</v>
      </c>
      <c r="P540" s="72">
        <v>0</v>
      </c>
      <c r="Q540" s="72" t="s">
        <v>118</v>
      </c>
      <c r="R540" s="72">
        <v>0</v>
      </c>
      <c r="S540" s="47">
        <v>0</v>
      </c>
      <c r="T540" s="72">
        <v>0</v>
      </c>
      <c r="U540" s="72">
        <v>0</v>
      </c>
      <c r="V540" s="72">
        <v>0</v>
      </c>
      <c r="W540" s="72" t="s">
        <v>118</v>
      </c>
    </row>
    <row r="541" spans="1:23" x14ac:dyDescent="0.15">
      <c r="A541" s="42" t="s">
        <v>118</v>
      </c>
      <c r="H541" s="72" t="s">
        <v>118</v>
      </c>
      <c r="O541" s="72">
        <v>0</v>
      </c>
      <c r="P541" s="72">
        <v>0</v>
      </c>
      <c r="Q541" s="72" t="s">
        <v>118</v>
      </c>
      <c r="R541" s="72">
        <v>0</v>
      </c>
      <c r="S541" s="47">
        <v>0</v>
      </c>
      <c r="T541" s="72">
        <v>0</v>
      </c>
      <c r="U541" s="72">
        <v>0</v>
      </c>
      <c r="V541" s="72">
        <v>0</v>
      </c>
      <c r="W541" s="72" t="s">
        <v>118</v>
      </c>
    </row>
    <row r="542" spans="1:23" x14ac:dyDescent="0.15">
      <c r="A542" s="42" t="s">
        <v>118</v>
      </c>
      <c r="H542" s="72" t="s">
        <v>118</v>
      </c>
      <c r="O542" s="72">
        <v>0</v>
      </c>
      <c r="P542" s="72">
        <v>0</v>
      </c>
      <c r="Q542" s="72" t="s">
        <v>118</v>
      </c>
      <c r="R542" s="72">
        <v>0</v>
      </c>
      <c r="S542" s="47">
        <v>0</v>
      </c>
      <c r="T542" s="72">
        <v>0</v>
      </c>
      <c r="U542" s="72">
        <v>0</v>
      </c>
      <c r="V542" s="72">
        <v>0</v>
      </c>
      <c r="W542" s="72" t="s">
        <v>118</v>
      </c>
    </row>
    <row r="543" spans="1:23" x14ac:dyDescent="0.15">
      <c r="A543" s="42" t="s">
        <v>118</v>
      </c>
      <c r="H543" s="72" t="s">
        <v>118</v>
      </c>
      <c r="O543" s="72">
        <v>0</v>
      </c>
      <c r="P543" s="72">
        <v>0</v>
      </c>
      <c r="Q543" s="72" t="s">
        <v>118</v>
      </c>
      <c r="R543" s="72">
        <v>0</v>
      </c>
      <c r="S543" s="47">
        <v>0</v>
      </c>
      <c r="T543" s="72">
        <v>0</v>
      </c>
      <c r="U543" s="72">
        <v>0</v>
      </c>
      <c r="V543" s="72">
        <v>0</v>
      </c>
      <c r="W543" s="72" t="s">
        <v>118</v>
      </c>
    </row>
    <row r="544" spans="1:23" x14ac:dyDescent="0.15">
      <c r="A544" s="42" t="s">
        <v>118</v>
      </c>
      <c r="H544" s="72" t="s">
        <v>118</v>
      </c>
      <c r="O544" s="72">
        <v>0</v>
      </c>
      <c r="P544" s="72">
        <v>0</v>
      </c>
      <c r="Q544" s="72" t="s">
        <v>118</v>
      </c>
      <c r="R544" s="72">
        <v>0</v>
      </c>
      <c r="S544" s="47">
        <v>0</v>
      </c>
      <c r="T544" s="72">
        <v>0</v>
      </c>
      <c r="U544" s="72">
        <v>0</v>
      </c>
      <c r="V544" s="72">
        <v>0</v>
      </c>
      <c r="W544" s="72" t="s">
        <v>118</v>
      </c>
    </row>
    <row r="545" spans="1:23" x14ac:dyDescent="0.15">
      <c r="A545" s="42" t="s">
        <v>118</v>
      </c>
      <c r="H545" s="72" t="s">
        <v>118</v>
      </c>
      <c r="O545" s="72">
        <v>0</v>
      </c>
      <c r="P545" s="72">
        <v>0</v>
      </c>
      <c r="Q545" s="72" t="s">
        <v>118</v>
      </c>
      <c r="R545" s="72">
        <v>0</v>
      </c>
      <c r="S545" s="47">
        <v>0</v>
      </c>
      <c r="T545" s="72">
        <v>0</v>
      </c>
      <c r="U545" s="72">
        <v>0</v>
      </c>
      <c r="V545" s="72">
        <v>0</v>
      </c>
      <c r="W545" s="72" t="s">
        <v>118</v>
      </c>
    </row>
    <row r="546" spans="1:23" x14ac:dyDescent="0.15">
      <c r="A546" s="42" t="s">
        <v>118</v>
      </c>
      <c r="H546" s="72" t="s">
        <v>118</v>
      </c>
      <c r="O546" s="72">
        <v>0</v>
      </c>
      <c r="P546" s="72">
        <v>0</v>
      </c>
      <c r="Q546" s="72" t="s">
        <v>118</v>
      </c>
      <c r="R546" s="72">
        <v>0</v>
      </c>
      <c r="S546" s="47">
        <v>0</v>
      </c>
      <c r="T546" s="72">
        <v>0</v>
      </c>
      <c r="U546" s="72">
        <v>0</v>
      </c>
      <c r="V546" s="72">
        <v>0</v>
      </c>
      <c r="W546" s="72" t="s">
        <v>118</v>
      </c>
    </row>
    <row r="547" spans="1:23" x14ac:dyDescent="0.15">
      <c r="A547" s="42" t="s">
        <v>118</v>
      </c>
      <c r="H547" s="72" t="s">
        <v>118</v>
      </c>
      <c r="O547" s="72">
        <v>0</v>
      </c>
      <c r="P547" s="72">
        <v>0</v>
      </c>
      <c r="Q547" s="72" t="s">
        <v>118</v>
      </c>
      <c r="R547" s="72">
        <v>0</v>
      </c>
      <c r="S547" s="47">
        <v>0</v>
      </c>
      <c r="T547" s="72">
        <v>0</v>
      </c>
      <c r="U547" s="72">
        <v>0</v>
      </c>
      <c r="V547" s="72">
        <v>0</v>
      </c>
      <c r="W547" s="72" t="s">
        <v>118</v>
      </c>
    </row>
    <row r="548" spans="1:23" x14ac:dyDescent="0.15">
      <c r="A548" s="42" t="s">
        <v>118</v>
      </c>
      <c r="H548" s="72" t="s">
        <v>118</v>
      </c>
      <c r="O548" s="72">
        <v>0</v>
      </c>
      <c r="P548" s="72">
        <v>0</v>
      </c>
      <c r="Q548" s="72" t="s">
        <v>118</v>
      </c>
      <c r="R548" s="72">
        <v>0</v>
      </c>
      <c r="S548" s="47">
        <v>0</v>
      </c>
      <c r="T548" s="72">
        <v>0</v>
      </c>
      <c r="U548" s="72">
        <v>0</v>
      </c>
      <c r="V548" s="72">
        <v>0</v>
      </c>
      <c r="W548" s="72" t="s">
        <v>118</v>
      </c>
    </row>
    <row r="549" spans="1:23" x14ac:dyDescent="0.15">
      <c r="A549" s="42" t="s">
        <v>118</v>
      </c>
      <c r="H549" s="72" t="s">
        <v>118</v>
      </c>
      <c r="O549" s="72">
        <v>0</v>
      </c>
      <c r="P549" s="72">
        <v>0</v>
      </c>
      <c r="Q549" s="72" t="s">
        <v>118</v>
      </c>
      <c r="R549" s="72">
        <v>0</v>
      </c>
      <c r="S549" s="47">
        <v>0</v>
      </c>
      <c r="T549" s="72">
        <v>0</v>
      </c>
      <c r="U549" s="72">
        <v>0</v>
      </c>
      <c r="V549" s="72">
        <v>0</v>
      </c>
      <c r="W549" s="72" t="s">
        <v>118</v>
      </c>
    </row>
    <row r="550" spans="1:23" x14ac:dyDescent="0.15">
      <c r="A550" s="42" t="s">
        <v>118</v>
      </c>
      <c r="H550" s="72" t="s">
        <v>118</v>
      </c>
      <c r="O550" s="72">
        <v>0</v>
      </c>
      <c r="P550" s="72">
        <v>0</v>
      </c>
      <c r="Q550" s="72" t="s">
        <v>118</v>
      </c>
      <c r="R550" s="72">
        <v>0</v>
      </c>
      <c r="S550" s="47">
        <v>0</v>
      </c>
      <c r="T550" s="72">
        <v>0</v>
      </c>
      <c r="U550" s="72">
        <v>0</v>
      </c>
      <c r="V550" s="72">
        <v>0</v>
      </c>
      <c r="W550" s="72" t="s">
        <v>118</v>
      </c>
    </row>
    <row r="551" spans="1:23" x14ac:dyDescent="0.15">
      <c r="A551" s="42" t="s">
        <v>118</v>
      </c>
      <c r="H551" s="72" t="s">
        <v>118</v>
      </c>
      <c r="O551" s="72">
        <v>0</v>
      </c>
      <c r="P551" s="72">
        <v>0</v>
      </c>
      <c r="Q551" s="72" t="s">
        <v>118</v>
      </c>
      <c r="R551" s="72">
        <v>0</v>
      </c>
      <c r="S551" s="47">
        <v>0</v>
      </c>
      <c r="T551" s="72">
        <v>0</v>
      </c>
      <c r="U551" s="72">
        <v>0</v>
      </c>
      <c r="V551" s="72">
        <v>0</v>
      </c>
      <c r="W551" s="72" t="s">
        <v>118</v>
      </c>
    </row>
    <row r="552" spans="1:23" x14ac:dyDescent="0.15">
      <c r="A552" s="42" t="s">
        <v>118</v>
      </c>
      <c r="H552" s="72" t="s">
        <v>118</v>
      </c>
      <c r="O552" s="72">
        <v>0</v>
      </c>
      <c r="P552" s="72">
        <v>0</v>
      </c>
      <c r="Q552" s="72" t="s">
        <v>118</v>
      </c>
      <c r="R552" s="72">
        <v>0</v>
      </c>
      <c r="S552" s="47">
        <v>0</v>
      </c>
      <c r="T552" s="72">
        <v>0</v>
      </c>
      <c r="U552" s="72">
        <v>0</v>
      </c>
      <c r="V552" s="72">
        <v>0</v>
      </c>
      <c r="W552" s="72" t="s">
        <v>118</v>
      </c>
    </row>
    <row r="553" spans="1:23" x14ac:dyDescent="0.15">
      <c r="A553" s="42" t="s">
        <v>118</v>
      </c>
      <c r="H553" s="72" t="s">
        <v>118</v>
      </c>
      <c r="O553" s="72">
        <v>0</v>
      </c>
      <c r="P553" s="72">
        <v>0</v>
      </c>
      <c r="Q553" s="72" t="s">
        <v>118</v>
      </c>
      <c r="R553" s="72">
        <v>0</v>
      </c>
      <c r="S553" s="47">
        <v>0</v>
      </c>
      <c r="T553" s="72">
        <v>0</v>
      </c>
      <c r="U553" s="72">
        <v>0</v>
      </c>
      <c r="V553" s="72">
        <v>0</v>
      </c>
      <c r="W553" s="72" t="s">
        <v>118</v>
      </c>
    </row>
    <row r="554" spans="1:23" x14ac:dyDescent="0.15">
      <c r="A554" s="42" t="s">
        <v>118</v>
      </c>
      <c r="H554" s="72" t="s">
        <v>118</v>
      </c>
      <c r="O554" s="72">
        <v>0</v>
      </c>
      <c r="P554" s="72">
        <v>0</v>
      </c>
      <c r="Q554" s="72" t="s">
        <v>118</v>
      </c>
      <c r="R554" s="72">
        <v>0</v>
      </c>
      <c r="S554" s="47">
        <v>0</v>
      </c>
      <c r="T554" s="72">
        <v>0</v>
      </c>
      <c r="U554" s="72">
        <v>0</v>
      </c>
      <c r="V554" s="72">
        <v>0</v>
      </c>
      <c r="W554" s="72" t="s">
        <v>118</v>
      </c>
    </row>
    <row r="555" spans="1:23" x14ac:dyDescent="0.15">
      <c r="A555" s="42" t="s">
        <v>118</v>
      </c>
      <c r="H555" s="72" t="s">
        <v>118</v>
      </c>
      <c r="O555" s="72">
        <v>0</v>
      </c>
      <c r="P555" s="72">
        <v>0</v>
      </c>
      <c r="Q555" s="72" t="s">
        <v>118</v>
      </c>
      <c r="R555" s="72">
        <v>0</v>
      </c>
      <c r="S555" s="47">
        <v>0</v>
      </c>
      <c r="T555" s="72">
        <v>0</v>
      </c>
      <c r="U555" s="72">
        <v>0</v>
      </c>
      <c r="V555" s="72">
        <v>0</v>
      </c>
      <c r="W555" s="72" t="s">
        <v>118</v>
      </c>
    </row>
    <row r="556" spans="1:23" x14ac:dyDescent="0.15">
      <c r="A556" s="42" t="s">
        <v>118</v>
      </c>
      <c r="H556" s="72" t="s">
        <v>118</v>
      </c>
      <c r="O556" s="72">
        <v>0</v>
      </c>
      <c r="P556" s="72">
        <v>0</v>
      </c>
      <c r="Q556" s="72" t="s">
        <v>118</v>
      </c>
      <c r="R556" s="72">
        <v>0</v>
      </c>
      <c r="S556" s="47">
        <v>0</v>
      </c>
      <c r="T556" s="72">
        <v>0</v>
      </c>
      <c r="U556" s="72">
        <v>0</v>
      </c>
      <c r="V556" s="72">
        <v>0</v>
      </c>
      <c r="W556" s="72" t="s">
        <v>118</v>
      </c>
    </row>
    <row r="557" spans="1:23" x14ac:dyDescent="0.15">
      <c r="A557" s="42" t="s">
        <v>118</v>
      </c>
      <c r="H557" s="72" t="s">
        <v>118</v>
      </c>
      <c r="O557" s="72">
        <v>0</v>
      </c>
      <c r="P557" s="72">
        <v>0</v>
      </c>
      <c r="Q557" s="72" t="s">
        <v>118</v>
      </c>
      <c r="R557" s="72">
        <v>0</v>
      </c>
      <c r="S557" s="47">
        <v>0</v>
      </c>
      <c r="T557" s="72">
        <v>0</v>
      </c>
      <c r="U557" s="72">
        <v>0</v>
      </c>
      <c r="V557" s="72">
        <v>0</v>
      </c>
      <c r="W557" s="72" t="s">
        <v>118</v>
      </c>
    </row>
    <row r="558" spans="1:23" x14ac:dyDescent="0.15">
      <c r="A558" s="42" t="s">
        <v>118</v>
      </c>
      <c r="H558" s="72" t="s">
        <v>118</v>
      </c>
      <c r="O558" s="72">
        <v>0</v>
      </c>
      <c r="P558" s="72">
        <v>0</v>
      </c>
      <c r="Q558" s="72" t="s">
        <v>118</v>
      </c>
      <c r="R558" s="72">
        <v>0</v>
      </c>
      <c r="S558" s="47">
        <v>0</v>
      </c>
      <c r="T558" s="72">
        <v>0</v>
      </c>
      <c r="U558" s="72">
        <v>0</v>
      </c>
      <c r="V558" s="72">
        <v>0</v>
      </c>
      <c r="W558" s="72" t="s">
        <v>118</v>
      </c>
    </row>
    <row r="559" spans="1:23" x14ac:dyDescent="0.15">
      <c r="A559" s="42" t="s">
        <v>118</v>
      </c>
      <c r="H559" s="72" t="s">
        <v>118</v>
      </c>
      <c r="O559" s="72">
        <v>0</v>
      </c>
      <c r="P559" s="72">
        <v>0</v>
      </c>
      <c r="Q559" s="72" t="s">
        <v>118</v>
      </c>
      <c r="R559" s="72">
        <v>0</v>
      </c>
      <c r="S559" s="47">
        <v>0</v>
      </c>
      <c r="T559" s="72">
        <v>0</v>
      </c>
      <c r="U559" s="72">
        <v>0</v>
      </c>
      <c r="V559" s="72">
        <v>0</v>
      </c>
      <c r="W559" s="72" t="s">
        <v>118</v>
      </c>
    </row>
    <row r="560" spans="1:23" x14ac:dyDescent="0.15">
      <c r="A560" s="42" t="s">
        <v>118</v>
      </c>
      <c r="H560" s="72" t="s">
        <v>118</v>
      </c>
      <c r="O560" s="72">
        <v>0</v>
      </c>
      <c r="P560" s="72">
        <v>0</v>
      </c>
      <c r="Q560" s="72" t="s">
        <v>118</v>
      </c>
      <c r="R560" s="72">
        <v>0</v>
      </c>
      <c r="S560" s="47">
        <v>0</v>
      </c>
      <c r="T560" s="72">
        <v>0</v>
      </c>
      <c r="U560" s="72">
        <v>0</v>
      </c>
      <c r="V560" s="72">
        <v>0</v>
      </c>
      <c r="W560" s="72" t="s">
        <v>118</v>
      </c>
    </row>
    <row r="561" spans="1:23" x14ac:dyDescent="0.15">
      <c r="A561" s="42" t="s">
        <v>118</v>
      </c>
      <c r="H561" s="72" t="s">
        <v>118</v>
      </c>
      <c r="O561" s="72">
        <v>0</v>
      </c>
      <c r="P561" s="72">
        <v>0</v>
      </c>
      <c r="Q561" s="72" t="s">
        <v>118</v>
      </c>
      <c r="R561" s="72">
        <v>0</v>
      </c>
      <c r="S561" s="47">
        <v>0</v>
      </c>
      <c r="T561" s="72">
        <v>0</v>
      </c>
      <c r="U561" s="72">
        <v>0</v>
      </c>
      <c r="V561" s="72">
        <v>0</v>
      </c>
      <c r="W561" s="72" t="s">
        <v>118</v>
      </c>
    </row>
    <row r="562" spans="1:23" x14ac:dyDescent="0.15">
      <c r="A562" s="42" t="s">
        <v>118</v>
      </c>
      <c r="H562" s="72" t="s">
        <v>118</v>
      </c>
      <c r="O562" s="72">
        <v>0</v>
      </c>
      <c r="P562" s="72">
        <v>0</v>
      </c>
      <c r="Q562" s="72" t="s">
        <v>118</v>
      </c>
      <c r="R562" s="72">
        <v>0</v>
      </c>
      <c r="S562" s="47">
        <v>0</v>
      </c>
      <c r="T562" s="72">
        <v>0</v>
      </c>
      <c r="U562" s="72">
        <v>0</v>
      </c>
      <c r="V562" s="72">
        <v>0</v>
      </c>
      <c r="W562" s="72" t="s">
        <v>118</v>
      </c>
    </row>
    <row r="563" spans="1:23" x14ac:dyDescent="0.15">
      <c r="A563" s="42" t="s">
        <v>118</v>
      </c>
      <c r="H563" s="72" t="s">
        <v>118</v>
      </c>
      <c r="O563" s="72">
        <v>0</v>
      </c>
      <c r="P563" s="72">
        <v>0</v>
      </c>
      <c r="Q563" s="72" t="s">
        <v>118</v>
      </c>
      <c r="R563" s="72">
        <v>0</v>
      </c>
      <c r="S563" s="47">
        <v>0</v>
      </c>
      <c r="T563" s="72">
        <v>0</v>
      </c>
      <c r="U563" s="72">
        <v>0</v>
      </c>
      <c r="V563" s="72">
        <v>0</v>
      </c>
      <c r="W563" s="72" t="s">
        <v>118</v>
      </c>
    </row>
    <row r="564" spans="1:23" x14ac:dyDescent="0.15">
      <c r="A564" s="42" t="s">
        <v>118</v>
      </c>
      <c r="H564" s="72" t="s">
        <v>118</v>
      </c>
      <c r="O564" s="72">
        <v>0</v>
      </c>
      <c r="P564" s="72">
        <v>0</v>
      </c>
      <c r="Q564" s="72" t="s">
        <v>118</v>
      </c>
      <c r="R564" s="72">
        <v>0</v>
      </c>
      <c r="S564" s="47">
        <v>0</v>
      </c>
      <c r="T564" s="72">
        <v>0</v>
      </c>
      <c r="U564" s="72">
        <v>0</v>
      </c>
      <c r="V564" s="72">
        <v>0</v>
      </c>
      <c r="W564" s="72" t="s">
        <v>118</v>
      </c>
    </row>
    <row r="565" spans="1:23" x14ac:dyDescent="0.15">
      <c r="A565" s="42" t="s">
        <v>118</v>
      </c>
      <c r="H565" s="72" t="s">
        <v>118</v>
      </c>
      <c r="O565" s="72">
        <v>0</v>
      </c>
      <c r="P565" s="72">
        <v>0</v>
      </c>
      <c r="Q565" s="72" t="s">
        <v>118</v>
      </c>
      <c r="R565" s="72">
        <v>0</v>
      </c>
      <c r="S565" s="47">
        <v>0</v>
      </c>
      <c r="T565" s="72">
        <v>0</v>
      </c>
      <c r="U565" s="72">
        <v>0</v>
      </c>
      <c r="V565" s="72">
        <v>0</v>
      </c>
      <c r="W565" s="72" t="s">
        <v>118</v>
      </c>
    </row>
    <row r="566" spans="1:23" x14ac:dyDescent="0.15">
      <c r="A566" s="42" t="s">
        <v>118</v>
      </c>
      <c r="H566" s="72" t="s">
        <v>118</v>
      </c>
      <c r="O566" s="72">
        <v>0</v>
      </c>
      <c r="P566" s="72">
        <v>0</v>
      </c>
      <c r="Q566" s="72" t="s">
        <v>118</v>
      </c>
      <c r="R566" s="72">
        <v>0</v>
      </c>
      <c r="S566" s="47">
        <v>0</v>
      </c>
      <c r="T566" s="72">
        <v>0</v>
      </c>
      <c r="U566" s="72">
        <v>0</v>
      </c>
      <c r="V566" s="72">
        <v>0</v>
      </c>
      <c r="W566" s="72" t="s">
        <v>118</v>
      </c>
    </row>
    <row r="567" spans="1:23" x14ac:dyDescent="0.15">
      <c r="A567" s="42" t="s">
        <v>118</v>
      </c>
      <c r="H567" s="72" t="s">
        <v>118</v>
      </c>
      <c r="O567" s="72">
        <v>0</v>
      </c>
      <c r="P567" s="72">
        <v>0</v>
      </c>
      <c r="Q567" s="72" t="s">
        <v>118</v>
      </c>
      <c r="R567" s="72">
        <v>0</v>
      </c>
      <c r="S567" s="47">
        <v>0</v>
      </c>
      <c r="T567" s="72">
        <v>0</v>
      </c>
      <c r="U567" s="72">
        <v>0</v>
      </c>
      <c r="V567" s="72">
        <v>0</v>
      </c>
      <c r="W567" s="72" t="s">
        <v>118</v>
      </c>
    </row>
    <row r="568" spans="1:23" x14ac:dyDescent="0.15">
      <c r="A568" s="42" t="s">
        <v>118</v>
      </c>
      <c r="H568" s="72" t="s">
        <v>118</v>
      </c>
      <c r="O568" s="72">
        <v>0</v>
      </c>
      <c r="P568" s="72">
        <v>0</v>
      </c>
      <c r="Q568" s="72" t="s">
        <v>118</v>
      </c>
      <c r="R568" s="72">
        <v>0</v>
      </c>
      <c r="S568" s="47">
        <v>0</v>
      </c>
      <c r="T568" s="72">
        <v>0</v>
      </c>
      <c r="U568" s="72">
        <v>0</v>
      </c>
      <c r="V568" s="72">
        <v>0</v>
      </c>
      <c r="W568" s="72" t="s">
        <v>118</v>
      </c>
    </row>
    <row r="569" spans="1:23" x14ac:dyDescent="0.15">
      <c r="A569" s="42" t="s">
        <v>118</v>
      </c>
      <c r="H569" s="72" t="s">
        <v>118</v>
      </c>
      <c r="O569" s="72">
        <v>0</v>
      </c>
      <c r="P569" s="72">
        <v>0</v>
      </c>
      <c r="Q569" s="72" t="s">
        <v>118</v>
      </c>
      <c r="R569" s="72">
        <v>0</v>
      </c>
      <c r="S569" s="47">
        <v>0</v>
      </c>
      <c r="T569" s="72">
        <v>0</v>
      </c>
      <c r="U569" s="72">
        <v>0</v>
      </c>
      <c r="V569" s="72">
        <v>0</v>
      </c>
      <c r="W569" s="72" t="s">
        <v>118</v>
      </c>
    </row>
    <row r="570" spans="1:23" x14ac:dyDescent="0.15">
      <c r="A570" s="42" t="s">
        <v>118</v>
      </c>
      <c r="H570" s="72" t="s">
        <v>118</v>
      </c>
      <c r="O570" s="72">
        <v>0</v>
      </c>
      <c r="P570" s="72">
        <v>0</v>
      </c>
      <c r="Q570" s="72" t="s">
        <v>118</v>
      </c>
      <c r="R570" s="72">
        <v>0</v>
      </c>
      <c r="S570" s="47">
        <v>0</v>
      </c>
      <c r="T570" s="72">
        <v>0</v>
      </c>
      <c r="U570" s="72">
        <v>0</v>
      </c>
      <c r="V570" s="72">
        <v>0</v>
      </c>
      <c r="W570" s="72" t="s">
        <v>118</v>
      </c>
    </row>
    <row r="571" spans="1:23" x14ac:dyDescent="0.15">
      <c r="A571" s="42" t="s">
        <v>118</v>
      </c>
      <c r="H571" s="72" t="s">
        <v>118</v>
      </c>
      <c r="O571" s="72">
        <v>0</v>
      </c>
      <c r="P571" s="72">
        <v>0</v>
      </c>
      <c r="Q571" s="72" t="s">
        <v>118</v>
      </c>
      <c r="R571" s="72">
        <v>0</v>
      </c>
      <c r="S571" s="47">
        <v>0</v>
      </c>
      <c r="T571" s="72">
        <v>0</v>
      </c>
      <c r="U571" s="72">
        <v>0</v>
      </c>
      <c r="V571" s="72">
        <v>0</v>
      </c>
      <c r="W571" s="72" t="s">
        <v>118</v>
      </c>
    </row>
    <row r="572" spans="1:23" x14ac:dyDescent="0.15">
      <c r="A572" s="42" t="s">
        <v>118</v>
      </c>
      <c r="H572" s="72" t="s">
        <v>118</v>
      </c>
      <c r="O572" s="72">
        <v>0</v>
      </c>
      <c r="P572" s="72">
        <v>0</v>
      </c>
      <c r="Q572" s="72" t="s">
        <v>118</v>
      </c>
      <c r="R572" s="72">
        <v>0</v>
      </c>
      <c r="S572" s="47">
        <v>0</v>
      </c>
      <c r="T572" s="72">
        <v>0</v>
      </c>
      <c r="U572" s="72">
        <v>0</v>
      </c>
      <c r="V572" s="72">
        <v>0</v>
      </c>
      <c r="W572" s="72" t="s">
        <v>118</v>
      </c>
    </row>
    <row r="573" spans="1:23" x14ac:dyDescent="0.15">
      <c r="A573" s="42" t="s">
        <v>118</v>
      </c>
      <c r="H573" s="72" t="s">
        <v>118</v>
      </c>
      <c r="O573" s="72">
        <v>0</v>
      </c>
      <c r="P573" s="72">
        <v>0</v>
      </c>
      <c r="Q573" s="72" t="s">
        <v>118</v>
      </c>
      <c r="R573" s="72">
        <v>0</v>
      </c>
      <c r="S573" s="47">
        <v>0</v>
      </c>
      <c r="T573" s="72">
        <v>0</v>
      </c>
      <c r="U573" s="72">
        <v>0</v>
      </c>
      <c r="V573" s="72">
        <v>0</v>
      </c>
      <c r="W573" s="72" t="s">
        <v>118</v>
      </c>
    </row>
    <row r="574" spans="1:23" x14ac:dyDescent="0.15">
      <c r="A574" s="42" t="s">
        <v>118</v>
      </c>
      <c r="H574" s="72" t="s">
        <v>118</v>
      </c>
      <c r="O574" s="72">
        <v>0</v>
      </c>
      <c r="P574" s="72">
        <v>0</v>
      </c>
      <c r="Q574" s="72" t="s">
        <v>118</v>
      </c>
      <c r="R574" s="72">
        <v>0</v>
      </c>
      <c r="S574" s="47">
        <v>0</v>
      </c>
      <c r="T574" s="72">
        <v>0</v>
      </c>
      <c r="U574" s="72">
        <v>0</v>
      </c>
      <c r="V574" s="72">
        <v>0</v>
      </c>
      <c r="W574" s="72" t="s">
        <v>118</v>
      </c>
    </row>
    <row r="575" spans="1:23" x14ac:dyDescent="0.15">
      <c r="A575" s="42" t="s">
        <v>118</v>
      </c>
      <c r="H575" s="72" t="s">
        <v>118</v>
      </c>
      <c r="O575" s="72">
        <v>0</v>
      </c>
      <c r="P575" s="72">
        <v>0</v>
      </c>
      <c r="Q575" s="72" t="s">
        <v>118</v>
      </c>
      <c r="R575" s="72">
        <v>0</v>
      </c>
      <c r="S575" s="47">
        <v>0</v>
      </c>
      <c r="T575" s="72">
        <v>0</v>
      </c>
      <c r="U575" s="72">
        <v>0</v>
      </c>
      <c r="V575" s="72">
        <v>0</v>
      </c>
      <c r="W575" s="72" t="s">
        <v>118</v>
      </c>
    </row>
    <row r="576" spans="1:23" x14ac:dyDescent="0.15">
      <c r="A576" s="42" t="s">
        <v>118</v>
      </c>
      <c r="H576" s="72" t="s">
        <v>118</v>
      </c>
      <c r="O576" s="72">
        <v>0</v>
      </c>
      <c r="P576" s="72">
        <v>0</v>
      </c>
      <c r="Q576" s="72" t="s">
        <v>118</v>
      </c>
      <c r="R576" s="72">
        <v>0</v>
      </c>
      <c r="S576" s="47">
        <v>0</v>
      </c>
      <c r="T576" s="72">
        <v>0</v>
      </c>
      <c r="U576" s="72">
        <v>0</v>
      </c>
      <c r="V576" s="72">
        <v>0</v>
      </c>
      <c r="W576" s="72" t="s">
        <v>118</v>
      </c>
    </row>
    <row r="577" spans="1:23" x14ac:dyDescent="0.15">
      <c r="A577" s="42" t="s">
        <v>118</v>
      </c>
      <c r="H577" s="72" t="s">
        <v>118</v>
      </c>
      <c r="O577" s="72">
        <v>0</v>
      </c>
      <c r="P577" s="72">
        <v>0</v>
      </c>
      <c r="Q577" s="72" t="s">
        <v>118</v>
      </c>
      <c r="R577" s="72">
        <v>0</v>
      </c>
      <c r="S577" s="47">
        <v>0</v>
      </c>
      <c r="T577" s="72">
        <v>0</v>
      </c>
      <c r="U577" s="72">
        <v>0</v>
      </c>
      <c r="V577" s="72">
        <v>0</v>
      </c>
      <c r="W577" s="72" t="s">
        <v>118</v>
      </c>
    </row>
    <row r="578" spans="1:23" x14ac:dyDescent="0.15">
      <c r="A578" s="42" t="s">
        <v>118</v>
      </c>
      <c r="H578" s="72" t="s">
        <v>118</v>
      </c>
      <c r="O578" s="72">
        <v>0</v>
      </c>
      <c r="P578" s="72">
        <v>0</v>
      </c>
      <c r="Q578" s="72" t="s">
        <v>118</v>
      </c>
      <c r="R578" s="72">
        <v>0</v>
      </c>
      <c r="S578" s="47">
        <v>0</v>
      </c>
      <c r="T578" s="72">
        <v>0</v>
      </c>
      <c r="U578" s="72">
        <v>0</v>
      </c>
      <c r="V578" s="72">
        <v>0</v>
      </c>
      <c r="W578" s="72" t="s">
        <v>118</v>
      </c>
    </row>
    <row r="579" spans="1:23" x14ac:dyDescent="0.15">
      <c r="A579" s="42" t="s">
        <v>118</v>
      </c>
      <c r="H579" s="72" t="s">
        <v>118</v>
      </c>
      <c r="O579" s="72">
        <v>0</v>
      </c>
      <c r="P579" s="72">
        <v>0</v>
      </c>
      <c r="Q579" s="72" t="s">
        <v>118</v>
      </c>
      <c r="R579" s="72">
        <v>0</v>
      </c>
      <c r="S579" s="47">
        <v>0</v>
      </c>
      <c r="T579" s="72">
        <v>0</v>
      </c>
      <c r="U579" s="72">
        <v>0</v>
      </c>
      <c r="V579" s="72">
        <v>0</v>
      </c>
      <c r="W579" s="72" t="s">
        <v>118</v>
      </c>
    </row>
    <row r="580" spans="1:23" x14ac:dyDescent="0.15">
      <c r="A580" s="42" t="s">
        <v>118</v>
      </c>
      <c r="H580" s="72" t="s">
        <v>118</v>
      </c>
      <c r="O580" s="72">
        <v>0</v>
      </c>
      <c r="P580" s="72">
        <v>0</v>
      </c>
      <c r="Q580" s="72" t="s">
        <v>118</v>
      </c>
      <c r="R580" s="72">
        <v>0</v>
      </c>
      <c r="S580" s="47">
        <v>0</v>
      </c>
      <c r="T580" s="72">
        <v>0</v>
      </c>
      <c r="U580" s="72">
        <v>0</v>
      </c>
      <c r="V580" s="72">
        <v>0</v>
      </c>
      <c r="W580" s="72" t="s">
        <v>118</v>
      </c>
    </row>
    <row r="581" spans="1:23" x14ac:dyDescent="0.15">
      <c r="A581" s="42" t="s">
        <v>118</v>
      </c>
      <c r="H581" s="72" t="s">
        <v>118</v>
      </c>
      <c r="O581" s="72">
        <v>0</v>
      </c>
      <c r="P581" s="72">
        <v>0</v>
      </c>
      <c r="Q581" s="72" t="s">
        <v>118</v>
      </c>
      <c r="R581" s="72">
        <v>0</v>
      </c>
      <c r="S581" s="47">
        <v>0</v>
      </c>
      <c r="T581" s="72">
        <v>0</v>
      </c>
      <c r="U581" s="72">
        <v>0</v>
      </c>
      <c r="V581" s="72">
        <v>0</v>
      </c>
      <c r="W581" s="72" t="s">
        <v>118</v>
      </c>
    </row>
    <row r="582" spans="1:23" x14ac:dyDescent="0.15">
      <c r="A582" s="42" t="s">
        <v>118</v>
      </c>
      <c r="H582" s="72" t="s">
        <v>118</v>
      </c>
      <c r="O582" s="72">
        <v>0</v>
      </c>
      <c r="P582" s="72">
        <v>0</v>
      </c>
      <c r="Q582" s="72" t="s">
        <v>118</v>
      </c>
      <c r="R582" s="72">
        <v>0</v>
      </c>
      <c r="S582" s="47">
        <v>0</v>
      </c>
      <c r="T582" s="72">
        <v>0</v>
      </c>
      <c r="U582" s="72">
        <v>0</v>
      </c>
      <c r="V582" s="72">
        <v>0</v>
      </c>
      <c r="W582" s="72" t="s">
        <v>118</v>
      </c>
    </row>
    <row r="583" spans="1:23" x14ac:dyDescent="0.15">
      <c r="A583" s="42" t="s">
        <v>118</v>
      </c>
      <c r="H583" s="72" t="s">
        <v>118</v>
      </c>
      <c r="O583" s="72">
        <v>0</v>
      </c>
      <c r="P583" s="72">
        <v>0</v>
      </c>
      <c r="Q583" s="72" t="s">
        <v>118</v>
      </c>
      <c r="R583" s="72">
        <v>0</v>
      </c>
      <c r="S583" s="47">
        <v>0</v>
      </c>
      <c r="T583" s="72">
        <v>0</v>
      </c>
      <c r="U583" s="72">
        <v>0</v>
      </c>
      <c r="V583" s="72">
        <v>0</v>
      </c>
      <c r="W583" s="72" t="s">
        <v>118</v>
      </c>
    </row>
    <row r="584" spans="1:23" x14ac:dyDescent="0.15">
      <c r="A584" s="42" t="s">
        <v>118</v>
      </c>
      <c r="H584" s="72" t="s">
        <v>118</v>
      </c>
      <c r="O584" s="72">
        <v>0</v>
      </c>
      <c r="P584" s="72">
        <v>0</v>
      </c>
      <c r="Q584" s="72" t="s">
        <v>118</v>
      </c>
      <c r="R584" s="72">
        <v>0</v>
      </c>
      <c r="S584" s="47">
        <v>0</v>
      </c>
      <c r="T584" s="72">
        <v>0</v>
      </c>
      <c r="U584" s="72">
        <v>0</v>
      </c>
      <c r="V584" s="72">
        <v>0</v>
      </c>
      <c r="W584" s="72" t="s">
        <v>118</v>
      </c>
    </row>
    <row r="585" spans="1:23" x14ac:dyDescent="0.15">
      <c r="A585" s="42" t="s">
        <v>118</v>
      </c>
      <c r="H585" s="72" t="s">
        <v>118</v>
      </c>
      <c r="O585" s="72">
        <v>0</v>
      </c>
      <c r="P585" s="72">
        <v>0</v>
      </c>
      <c r="Q585" s="72" t="s">
        <v>118</v>
      </c>
      <c r="R585" s="72">
        <v>0</v>
      </c>
      <c r="S585" s="47">
        <v>0</v>
      </c>
      <c r="T585" s="72">
        <v>0</v>
      </c>
      <c r="U585" s="72">
        <v>0</v>
      </c>
      <c r="V585" s="72">
        <v>0</v>
      </c>
      <c r="W585" s="72" t="s">
        <v>118</v>
      </c>
    </row>
    <row r="586" spans="1:23" x14ac:dyDescent="0.15">
      <c r="A586" s="42" t="s">
        <v>118</v>
      </c>
      <c r="H586" s="72" t="s">
        <v>118</v>
      </c>
      <c r="O586" s="72">
        <v>0</v>
      </c>
      <c r="P586" s="72">
        <v>0</v>
      </c>
      <c r="Q586" s="72" t="s">
        <v>118</v>
      </c>
      <c r="R586" s="72">
        <v>0</v>
      </c>
      <c r="S586" s="47">
        <v>0</v>
      </c>
      <c r="T586" s="72">
        <v>0</v>
      </c>
      <c r="U586" s="72">
        <v>0</v>
      </c>
      <c r="V586" s="72">
        <v>0</v>
      </c>
      <c r="W586" s="72" t="s">
        <v>118</v>
      </c>
    </row>
    <row r="587" spans="1:23" x14ac:dyDescent="0.15">
      <c r="A587" s="42" t="s">
        <v>118</v>
      </c>
      <c r="H587" s="72" t="s">
        <v>118</v>
      </c>
      <c r="O587" s="72">
        <v>0</v>
      </c>
      <c r="P587" s="72">
        <v>0</v>
      </c>
      <c r="Q587" s="72" t="s">
        <v>118</v>
      </c>
      <c r="R587" s="72">
        <v>0</v>
      </c>
      <c r="S587" s="47">
        <v>0</v>
      </c>
      <c r="T587" s="72">
        <v>0</v>
      </c>
      <c r="U587" s="72">
        <v>0</v>
      </c>
      <c r="V587" s="72">
        <v>0</v>
      </c>
      <c r="W587" s="72" t="s">
        <v>118</v>
      </c>
    </row>
    <row r="588" spans="1:23" x14ac:dyDescent="0.15">
      <c r="A588" s="42" t="s">
        <v>118</v>
      </c>
      <c r="H588" s="72" t="s">
        <v>118</v>
      </c>
      <c r="O588" s="72">
        <v>0</v>
      </c>
      <c r="P588" s="72">
        <v>0</v>
      </c>
      <c r="Q588" s="72" t="s">
        <v>118</v>
      </c>
      <c r="R588" s="72">
        <v>0</v>
      </c>
      <c r="S588" s="47">
        <v>0</v>
      </c>
      <c r="T588" s="72">
        <v>0</v>
      </c>
      <c r="U588" s="72">
        <v>0</v>
      </c>
      <c r="V588" s="72">
        <v>0</v>
      </c>
      <c r="W588" s="72" t="s">
        <v>118</v>
      </c>
    </row>
    <row r="589" spans="1:23" x14ac:dyDescent="0.15">
      <c r="A589" s="42" t="s">
        <v>118</v>
      </c>
      <c r="H589" s="72" t="s">
        <v>118</v>
      </c>
      <c r="O589" s="72">
        <v>0</v>
      </c>
      <c r="P589" s="72">
        <v>0</v>
      </c>
      <c r="Q589" s="72" t="s">
        <v>118</v>
      </c>
      <c r="R589" s="72">
        <v>0</v>
      </c>
      <c r="S589" s="47">
        <v>0</v>
      </c>
      <c r="T589" s="72">
        <v>0</v>
      </c>
      <c r="U589" s="72">
        <v>0</v>
      </c>
      <c r="V589" s="72">
        <v>0</v>
      </c>
      <c r="W589" s="72" t="s">
        <v>118</v>
      </c>
    </row>
    <row r="590" spans="1:23" x14ac:dyDescent="0.15">
      <c r="A590" s="42" t="s">
        <v>118</v>
      </c>
      <c r="H590" s="72" t="s">
        <v>118</v>
      </c>
      <c r="O590" s="72">
        <v>0</v>
      </c>
      <c r="P590" s="72">
        <v>0</v>
      </c>
      <c r="Q590" s="72" t="s">
        <v>118</v>
      </c>
      <c r="R590" s="72">
        <v>0</v>
      </c>
      <c r="S590" s="47">
        <v>0</v>
      </c>
      <c r="T590" s="72">
        <v>0</v>
      </c>
      <c r="U590" s="72">
        <v>0</v>
      </c>
      <c r="V590" s="72">
        <v>0</v>
      </c>
      <c r="W590" s="72" t="s">
        <v>118</v>
      </c>
    </row>
    <row r="591" spans="1:23" x14ac:dyDescent="0.15">
      <c r="A591" s="42" t="s">
        <v>118</v>
      </c>
      <c r="H591" s="72" t="s">
        <v>118</v>
      </c>
      <c r="O591" s="72">
        <v>0</v>
      </c>
      <c r="P591" s="72">
        <v>0</v>
      </c>
      <c r="Q591" s="72" t="s">
        <v>118</v>
      </c>
      <c r="R591" s="72">
        <v>0</v>
      </c>
      <c r="S591" s="47">
        <v>0</v>
      </c>
      <c r="T591" s="72">
        <v>0</v>
      </c>
      <c r="U591" s="72">
        <v>0</v>
      </c>
      <c r="V591" s="72">
        <v>0</v>
      </c>
      <c r="W591" s="72" t="s">
        <v>118</v>
      </c>
    </row>
    <row r="592" spans="1:23" x14ac:dyDescent="0.15">
      <c r="A592" s="42" t="s">
        <v>118</v>
      </c>
      <c r="H592" s="72" t="s">
        <v>118</v>
      </c>
      <c r="O592" s="72">
        <v>0</v>
      </c>
      <c r="P592" s="72">
        <v>0</v>
      </c>
      <c r="Q592" s="72" t="s">
        <v>118</v>
      </c>
      <c r="R592" s="72">
        <v>0</v>
      </c>
      <c r="S592" s="47">
        <v>0</v>
      </c>
      <c r="T592" s="72">
        <v>0</v>
      </c>
      <c r="U592" s="72">
        <v>0</v>
      </c>
      <c r="V592" s="72">
        <v>0</v>
      </c>
      <c r="W592" s="72" t="s">
        <v>118</v>
      </c>
    </row>
    <row r="593" spans="1:23" x14ac:dyDescent="0.15">
      <c r="A593" s="42" t="s">
        <v>118</v>
      </c>
      <c r="H593" s="72" t="s">
        <v>118</v>
      </c>
      <c r="O593" s="72">
        <v>0</v>
      </c>
      <c r="P593" s="72">
        <v>0</v>
      </c>
      <c r="Q593" s="72" t="s">
        <v>118</v>
      </c>
      <c r="R593" s="72">
        <v>0</v>
      </c>
      <c r="S593" s="47">
        <v>0</v>
      </c>
      <c r="T593" s="72">
        <v>0</v>
      </c>
      <c r="U593" s="72">
        <v>0</v>
      </c>
      <c r="V593" s="72">
        <v>0</v>
      </c>
      <c r="W593" s="72" t="s">
        <v>118</v>
      </c>
    </row>
    <row r="594" spans="1:23" x14ac:dyDescent="0.15">
      <c r="A594" s="42" t="s">
        <v>118</v>
      </c>
      <c r="H594" s="72" t="s">
        <v>118</v>
      </c>
      <c r="O594" s="72">
        <v>0</v>
      </c>
      <c r="P594" s="72">
        <v>0</v>
      </c>
      <c r="Q594" s="72" t="s">
        <v>118</v>
      </c>
      <c r="R594" s="72">
        <v>0</v>
      </c>
      <c r="S594" s="47">
        <v>0</v>
      </c>
      <c r="T594" s="72">
        <v>0</v>
      </c>
      <c r="U594" s="72">
        <v>0</v>
      </c>
      <c r="V594" s="72">
        <v>0</v>
      </c>
      <c r="W594" s="72" t="s">
        <v>118</v>
      </c>
    </row>
    <row r="595" spans="1:23" x14ac:dyDescent="0.15">
      <c r="A595" s="42" t="s">
        <v>118</v>
      </c>
      <c r="H595" s="72" t="s">
        <v>118</v>
      </c>
      <c r="O595" s="72">
        <v>0</v>
      </c>
      <c r="P595" s="72">
        <v>0</v>
      </c>
      <c r="Q595" s="72" t="s">
        <v>118</v>
      </c>
      <c r="R595" s="72">
        <v>0</v>
      </c>
      <c r="S595" s="47">
        <v>0</v>
      </c>
      <c r="T595" s="72">
        <v>0</v>
      </c>
      <c r="U595" s="72">
        <v>0</v>
      </c>
      <c r="V595" s="72">
        <v>0</v>
      </c>
      <c r="W595" s="72" t="s">
        <v>118</v>
      </c>
    </row>
    <row r="596" spans="1:23" x14ac:dyDescent="0.15">
      <c r="A596" s="42" t="s">
        <v>118</v>
      </c>
      <c r="H596" s="72" t="s">
        <v>118</v>
      </c>
      <c r="O596" s="72">
        <v>0</v>
      </c>
      <c r="P596" s="72">
        <v>0</v>
      </c>
      <c r="Q596" s="72" t="s">
        <v>118</v>
      </c>
      <c r="R596" s="72">
        <v>0</v>
      </c>
      <c r="S596" s="47">
        <v>0</v>
      </c>
      <c r="T596" s="72">
        <v>0</v>
      </c>
      <c r="U596" s="72">
        <v>0</v>
      </c>
      <c r="V596" s="72">
        <v>0</v>
      </c>
      <c r="W596" s="72" t="s">
        <v>118</v>
      </c>
    </row>
    <row r="597" spans="1:23" x14ac:dyDescent="0.15">
      <c r="A597" s="42" t="s">
        <v>118</v>
      </c>
      <c r="H597" s="72" t="s">
        <v>118</v>
      </c>
      <c r="O597" s="72">
        <v>0</v>
      </c>
      <c r="P597" s="72">
        <v>0</v>
      </c>
      <c r="Q597" s="72" t="s">
        <v>118</v>
      </c>
      <c r="R597" s="72">
        <v>0</v>
      </c>
      <c r="S597" s="47">
        <v>0</v>
      </c>
      <c r="T597" s="72">
        <v>0</v>
      </c>
      <c r="U597" s="72">
        <v>0</v>
      </c>
      <c r="V597" s="72">
        <v>0</v>
      </c>
      <c r="W597" s="72" t="s">
        <v>118</v>
      </c>
    </row>
    <row r="598" spans="1:23" x14ac:dyDescent="0.15">
      <c r="A598" s="42" t="s">
        <v>118</v>
      </c>
      <c r="H598" s="72" t="s">
        <v>118</v>
      </c>
      <c r="O598" s="72">
        <v>0</v>
      </c>
      <c r="P598" s="72">
        <v>0</v>
      </c>
      <c r="Q598" s="72" t="s">
        <v>118</v>
      </c>
      <c r="R598" s="72">
        <v>0</v>
      </c>
      <c r="S598" s="47">
        <v>0</v>
      </c>
      <c r="T598" s="72">
        <v>0</v>
      </c>
      <c r="U598" s="72">
        <v>0</v>
      </c>
      <c r="V598" s="72">
        <v>0</v>
      </c>
      <c r="W598" s="72" t="s">
        <v>118</v>
      </c>
    </row>
    <row r="599" spans="1:23" x14ac:dyDescent="0.15">
      <c r="A599" s="42" t="s">
        <v>118</v>
      </c>
      <c r="H599" s="72" t="s">
        <v>118</v>
      </c>
      <c r="O599" s="72">
        <v>0</v>
      </c>
      <c r="P599" s="72">
        <v>0</v>
      </c>
      <c r="Q599" s="72" t="s">
        <v>118</v>
      </c>
      <c r="R599" s="72">
        <v>0</v>
      </c>
      <c r="S599" s="47">
        <v>0</v>
      </c>
      <c r="T599" s="72">
        <v>0</v>
      </c>
      <c r="U599" s="72">
        <v>0</v>
      </c>
      <c r="V599" s="72">
        <v>0</v>
      </c>
      <c r="W599" s="72" t="s">
        <v>118</v>
      </c>
    </row>
    <row r="600" spans="1:23" x14ac:dyDescent="0.15">
      <c r="A600" s="42" t="s">
        <v>118</v>
      </c>
      <c r="H600" s="72" t="s">
        <v>118</v>
      </c>
      <c r="O600" s="72">
        <v>0</v>
      </c>
      <c r="P600" s="72">
        <v>0</v>
      </c>
      <c r="Q600" s="72" t="s">
        <v>118</v>
      </c>
      <c r="R600" s="72">
        <v>0</v>
      </c>
      <c r="S600" s="47">
        <v>0</v>
      </c>
      <c r="T600" s="72">
        <v>0</v>
      </c>
      <c r="U600" s="72">
        <v>0</v>
      </c>
      <c r="V600" s="72">
        <v>0</v>
      </c>
      <c r="W600" s="72" t="s">
        <v>118</v>
      </c>
    </row>
    <row r="601" spans="1:23" x14ac:dyDescent="0.15">
      <c r="A601" s="42" t="s">
        <v>118</v>
      </c>
      <c r="H601" s="72" t="s">
        <v>118</v>
      </c>
      <c r="O601" s="72">
        <v>0</v>
      </c>
      <c r="P601" s="72">
        <v>0</v>
      </c>
      <c r="Q601" s="72" t="s">
        <v>118</v>
      </c>
      <c r="R601" s="72">
        <v>0</v>
      </c>
      <c r="S601" s="47">
        <v>0</v>
      </c>
      <c r="T601" s="72">
        <v>0</v>
      </c>
      <c r="U601" s="72">
        <v>0</v>
      </c>
      <c r="V601" s="72">
        <v>0</v>
      </c>
      <c r="W601" s="72" t="s">
        <v>118</v>
      </c>
    </row>
    <row r="602" spans="1:23" x14ac:dyDescent="0.15">
      <c r="A602" s="42" t="s">
        <v>118</v>
      </c>
      <c r="H602" s="72" t="s">
        <v>118</v>
      </c>
      <c r="O602" s="72">
        <v>0</v>
      </c>
      <c r="P602" s="72">
        <v>0</v>
      </c>
      <c r="Q602" s="72" t="s">
        <v>118</v>
      </c>
      <c r="R602" s="72">
        <v>0</v>
      </c>
      <c r="S602" s="47">
        <v>0</v>
      </c>
      <c r="T602" s="72">
        <v>0</v>
      </c>
      <c r="U602" s="72">
        <v>0</v>
      </c>
      <c r="V602" s="72">
        <v>0</v>
      </c>
      <c r="W602" s="72" t="s">
        <v>118</v>
      </c>
    </row>
    <row r="603" spans="1:23" x14ac:dyDescent="0.15">
      <c r="A603" s="42" t="s">
        <v>118</v>
      </c>
      <c r="H603" s="72" t="s">
        <v>118</v>
      </c>
      <c r="O603" s="72">
        <v>0</v>
      </c>
      <c r="P603" s="72">
        <v>0</v>
      </c>
      <c r="Q603" s="72" t="s">
        <v>118</v>
      </c>
      <c r="R603" s="72">
        <v>0</v>
      </c>
      <c r="S603" s="47">
        <v>0</v>
      </c>
      <c r="T603" s="72">
        <v>0</v>
      </c>
      <c r="U603" s="72">
        <v>0</v>
      </c>
      <c r="V603" s="72">
        <v>0</v>
      </c>
      <c r="W603" s="72" t="s">
        <v>118</v>
      </c>
    </row>
    <row r="604" spans="1:23" x14ac:dyDescent="0.15">
      <c r="A604" s="42" t="s">
        <v>118</v>
      </c>
      <c r="H604" s="72" t="s">
        <v>118</v>
      </c>
      <c r="O604" s="72">
        <v>0</v>
      </c>
      <c r="P604" s="72">
        <v>0</v>
      </c>
      <c r="Q604" s="72" t="s">
        <v>118</v>
      </c>
      <c r="R604" s="72">
        <v>0</v>
      </c>
      <c r="S604" s="47">
        <v>0</v>
      </c>
      <c r="T604" s="72">
        <v>0</v>
      </c>
      <c r="U604" s="72">
        <v>0</v>
      </c>
      <c r="V604" s="72">
        <v>0</v>
      </c>
      <c r="W604" s="72" t="s">
        <v>118</v>
      </c>
    </row>
    <row r="605" spans="1:23" x14ac:dyDescent="0.15">
      <c r="A605" s="42" t="s">
        <v>118</v>
      </c>
      <c r="H605" s="72" t="s">
        <v>118</v>
      </c>
      <c r="O605" s="72">
        <v>0</v>
      </c>
      <c r="P605" s="72">
        <v>0</v>
      </c>
      <c r="Q605" s="72" t="s">
        <v>118</v>
      </c>
      <c r="R605" s="72">
        <v>0</v>
      </c>
      <c r="S605" s="47">
        <v>0</v>
      </c>
      <c r="T605" s="72">
        <v>0</v>
      </c>
      <c r="U605" s="72">
        <v>0</v>
      </c>
      <c r="V605" s="72">
        <v>0</v>
      </c>
      <c r="W605" s="72" t="s">
        <v>118</v>
      </c>
    </row>
    <row r="606" spans="1:23" x14ac:dyDescent="0.15">
      <c r="A606" s="42" t="s">
        <v>118</v>
      </c>
      <c r="H606" s="72" t="s">
        <v>118</v>
      </c>
      <c r="O606" s="72">
        <v>0</v>
      </c>
      <c r="P606" s="72">
        <v>0</v>
      </c>
      <c r="Q606" s="72" t="s">
        <v>118</v>
      </c>
      <c r="R606" s="72">
        <v>0</v>
      </c>
      <c r="S606" s="47">
        <v>0</v>
      </c>
      <c r="T606" s="72">
        <v>0</v>
      </c>
      <c r="U606" s="72">
        <v>0</v>
      </c>
      <c r="V606" s="72">
        <v>0</v>
      </c>
      <c r="W606" s="72" t="s">
        <v>118</v>
      </c>
    </row>
    <row r="607" spans="1:23" x14ac:dyDescent="0.15">
      <c r="A607" s="42" t="s">
        <v>118</v>
      </c>
      <c r="H607" s="72" t="s">
        <v>118</v>
      </c>
      <c r="O607" s="72">
        <v>0</v>
      </c>
      <c r="P607" s="72">
        <v>0</v>
      </c>
      <c r="Q607" s="72" t="s">
        <v>118</v>
      </c>
      <c r="R607" s="72">
        <v>0</v>
      </c>
      <c r="S607" s="47">
        <v>0</v>
      </c>
      <c r="T607" s="72">
        <v>0</v>
      </c>
      <c r="U607" s="72">
        <v>0</v>
      </c>
      <c r="V607" s="72">
        <v>0</v>
      </c>
      <c r="W607" s="72" t="s">
        <v>118</v>
      </c>
    </row>
    <row r="608" spans="1:23" x14ac:dyDescent="0.15">
      <c r="A608" s="42" t="s">
        <v>118</v>
      </c>
      <c r="H608" s="72" t="s">
        <v>118</v>
      </c>
      <c r="O608" s="72">
        <v>0</v>
      </c>
      <c r="P608" s="72">
        <v>0</v>
      </c>
      <c r="Q608" s="72" t="s">
        <v>118</v>
      </c>
      <c r="R608" s="72">
        <v>0</v>
      </c>
      <c r="S608" s="47">
        <v>0</v>
      </c>
      <c r="T608" s="72">
        <v>0</v>
      </c>
      <c r="U608" s="72">
        <v>0</v>
      </c>
      <c r="V608" s="72">
        <v>0</v>
      </c>
      <c r="W608" s="72" t="s">
        <v>118</v>
      </c>
    </row>
    <row r="609" spans="1:23" x14ac:dyDescent="0.15">
      <c r="A609" s="42" t="s">
        <v>118</v>
      </c>
      <c r="H609" s="72" t="s">
        <v>118</v>
      </c>
      <c r="O609" s="72">
        <v>0</v>
      </c>
      <c r="P609" s="72">
        <v>0</v>
      </c>
      <c r="Q609" s="72" t="s">
        <v>118</v>
      </c>
      <c r="R609" s="72">
        <v>0</v>
      </c>
      <c r="S609" s="47">
        <v>0</v>
      </c>
      <c r="T609" s="72">
        <v>0</v>
      </c>
      <c r="U609" s="72">
        <v>0</v>
      </c>
      <c r="V609" s="72">
        <v>0</v>
      </c>
      <c r="W609" s="72" t="s">
        <v>118</v>
      </c>
    </row>
    <row r="610" spans="1:23" x14ac:dyDescent="0.15">
      <c r="A610" s="42" t="s">
        <v>118</v>
      </c>
      <c r="H610" s="72" t="s">
        <v>118</v>
      </c>
      <c r="O610" s="72">
        <v>0</v>
      </c>
      <c r="P610" s="72">
        <v>0</v>
      </c>
      <c r="Q610" s="72" t="s">
        <v>118</v>
      </c>
      <c r="R610" s="72">
        <v>0</v>
      </c>
      <c r="S610" s="47">
        <v>0</v>
      </c>
      <c r="T610" s="72">
        <v>0</v>
      </c>
      <c r="U610" s="72">
        <v>0</v>
      </c>
      <c r="V610" s="72">
        <v>0</v>
      </c>
      <c r="W610" s="72" t="s">
        <v>118</v>
      </c>
    </row>
    <row r="611" spans="1:23" x14ac:dyDescent="0.15">
      <c r="A611" s="42" t="s">
        <v>118</v>
      </c>
      <c r="H611" s="72" t="s">
        <v>118</v>
      </c>
      <c r="O611" s="72">
        <v>0</v>
      </c>
      <c r="P611" s="72">
        <v>0</v>
      </c>
      <c r="Q611" s="72" t="s">
        <v>118</v>
      </c>
      <c r="R611" s="72">
        <v>0</v>
      </c>
      <c r="S611" s="47">
        <v>0</v>
      </c>
      <c r="T611" s="72">
        <v>0</v>
      </c>
      <c r="U611" s="72">
        <v>0</v>
      </c>
      <c r="V611" s="72">
        <v>0</v>
      </c>
      <c r="W611" s="72" t="s">
        <v>118</v>
      </c>
    </row>
    <row r="612" spans="1:23" x14ac:dyDescent="0.15">
      <c r="A612" s="42" t="s">
        <v>118</v>
      </c>
      <c r="H612" s="72" t="s">
        <v>118</v>
      </c>
      <c r="O612" s="72">
        <v>0</v>
      </c>
      <c r="P612" s="72">
        <v>0</v>
      </c>
      <c r="Q612" s="72" t="s">
        <v>118</v>
      </c>
      <c r="R612" s="72">
        <v>0</v>
      </c>
      <c r="S612" s="47">
        <v>0</v>
      </c>
      <c r="T612" s="72">
        <v>0</v>
      </c>
      <c r="U612" s="72">
        <v>0</v>
      </c>
      <c r="V612" s="72">
        <v>0</v>
      </c>
      <c r="W612" s="72" t="s">
        <v>118</v>
      </c>
    </row>
    <row r="613" spans="1:23" x14ac:dyDescent="0.15">
      <c r="A613" s="42" t="s">
        <v>118</v>
      </c>
      <c r="H613" s="72" t="s">
        <v>118</v>
      </c>
      <c r="O613" s="72">
        <v>0</v>
      </c>
      <c r="P613" s="72">
        <v>0</v>
      </c>
      <c r="Q613" s="72" t="s">
        <v>118</v>
      </c>
      <c r="R613" s="72">
        <v>0</v>
      </c>
      <c r="S613" s="47">
        <v>0</v>
      </c>
      <c r="T613" s="72">
        <v>0</v>
      </c>
      <c r="U613" s="72">
        <v>0</v>
      </c>
      <c r="V613" s="72">
        <v>0</v>
      </c>
      <c r="W613" s="72" t="s">
        <v>118</v>
      </c>
    </row>
    <row r="614" spans="1:23" x14ac:dyDescent="0.15">
      <c r="A614" s="42" t="s">
        <v>118</v>
      </c>
      <c r="H614" s="72" t="s">
        <v>118</v>
      </c>
      <c r="O614" s="72">
        <v>0</v>
      </c>
      <c r="P614" s="72">
        <v>0</v>
      </c>
      <c r="Q614" s="72" t="s">
        <v>118</v>
      </c>
      <c r="R614" s="72">
        <v>0</v>
      </c>
      <c r="S614" s="47">
        <v>0</v>
      </c>
      <c r="T614" s="72">
        <v>0</v>
      </c>
      <c r="U614" s="72">
        <v>0</v>
      </c>
      <c r="V614" s="72">
        <v>0</v>
      </c>
      <c r="W614" s="72" t="s">
        <v>118</v>
      </c>
    </row>
    <row r="615" spans="1:23" x14ac:dyDescent="0.15">
      <c r="A615" s="42" t="s">
        <v>118</v>
      </c>
      <c r="H615" s="72" t="s">
        <v>118</v>
      </c>
      <c r="O615" s="72">
        <v>0</v>
      </c>
      <c r="P615" s="72">
        <v>0</v>
      </c>
      <c r="Q615" s="72" t="s">
        <v>118</v>
      </c>
      <c r="R615" s="72">
        <v>0</v>
      </c>
      <c r="S615" s="47">
        <v>0</v>
      </c>
      <c r="T615" s="72">
        <v>0</v>
      </c>
      <c r="U615" s="72">
        <v>0</v>
      </c>
      <c r="V615" s="72">
        <v>0</v>
      </c>
      <c r="W615" s="72" t="s">
        <v>118</v>
      </c>
    </row>
    <row r="616" spans="1:23" x14ac:dyDescent="0.15">
      <c r="A616" s="42" t="s">
        <v>118</v>
      </c>
      <c r="H616" s="72" t="s">
        <v>118</v>
      </c>
      <c r="O616" s="72">
        <v>0</v>
      </c>
      <c r="P616" s="72">
        <v>0</v>
      </c>
      <c r="Q616" s="72" t="s">
        <v>118</v>
      </c>
      <c r="R616" s="72">
        <v>0</v>
      </c>
      <c r="S616" s="47">
        <v>0</v>
      </c>
      <c r="T616" s="72">
        <v>0</v>
      </c>
      <c r="U616" s="72">
        <v>0</v>
      </c>
      <c r="V616" s="72">
        <v>0</v>
      </c>
      <c r="W616" s="72" t="s">
        <v>118</v>
      </c>
    </row>
    <row r="617" spans="1:23" x14ac:dyDescent="0.15">
      <c r="A617" s="42" t="s">
        <v>118</v>
      </c>
      <c r="H617" s="72" t="s">
        <v>118</v>
      </c>
      <c r="O617" s="72">
        <v>0</v>
      </c>
      <c r="P617" s="72">
        <v>0</v>
      </c>
      <c r="Q617" s="72" t="s">
        <v>118</v>
      </c>
      <c r="R617" s="72">
        <v>0</v>
      </c>
      <c r="S617" s="47">
        <v>0</v>
      </c>
      <c r="T617" s="72">
        <v>0</v>
      </c>
      <c r="U617" s="72">
        <v>0</v>
      </c>
      <c r="V617" s="72">
        <v>0</v>
      </c>
      <c r="W617" s="72" t="s">
        <v>118</v>
      </c>
    </row>
    <row r="618" spans="1:23" x14ac:dyDescent="0.15">
      <c r="A618" s="42" t="s">
        <v>118</v>
      </c>
      <c r="H618" s="72" t="s">
        <v>118</v>
      </c>
      <c r="O618" s="72">
        <v>0</v>
      </c>
      <c r="P618" s="72">
        <v>0</v>
      </c>
      <c r="Q618" s="72" t="s">
        <v>118</v>
      </c>
      <c r="R618" s="72">
        <v>0</v>
      </c>
      <c r="S618" s="47">
        <v>0</v>
      </c>
      <c r="T618" s="72">
        <v>0</v>
      </c>
      <c r="U618" s="72">
        <v>0</v>
      </c>
      <c r="V618" s="72">
        <v>0</v>
      </c>
      <c r="W618" s="72" t="s">
        <v>118</v>
      </c>
    </row>
    <row r="619" spans="1:23" x14ac:dyDescent="0.15">
      <c r="A619" s="42" t="s">
        <v>118</v>
      </c>
      <c r="H619" s="72" t="s">
        <v>118</v>
      </c>
      <c r="O619" s="72">
        <v>0</v>
      </c>
      <c r="P619" s="72">
        <v>0</v>
      </c>
      <c r="Q619" s="72" t="s">
        <v>118</v>
      </c>
      <c r="R619" s="72">
        <v>0</v>
      </c>
      <c r="S619" s="47">
        <v>0</v>
      </c>
      <c r="T619" s="72">
        <v>0</v>
      </c>
      <c r="U619" s="72">
        <v>0</v>
      </c>
      <c r="V619" s="72">
        <v>0</v>
      </c>
      <c r="W619" s="72" t="s">
        <v>118</v>
      </c>
    </row>
    <row r="620" spans="1:23" x14ac:dyDescent="0.15">
      <c r="A620" s="42" t="s">
        <v>118</v>
      </c>
      <c r="H620" s="72" t="s">
        <v>118</v>
      </c>
      <c r="O620" s="72">
        <v>0</v>
      </c>
      <c r="P620" s="72">
        <v>0</v>
      </c>
      <c r="Q620" s="72" t="s">
        <v>118</v>
      </c>
      <c r="R620" s="72">
        <v>0</v>
      </c>
      <c r="S620" s="47">
        <v>0</v>
      </c>
      <c r="T620" s="72">
        <v>0</v>
      </c>
      <c r="U620" s="72">
        <v>0</v>
      </c>
      <c r="V620" s="72">
        <v>0</v>
      </c>
      <c r="W620" s="72" t="s">
        <v>118</v>
      </c>
    </row>
    <row r="621" spans="1:23" x14ac:dyDescent="0.15">
      <c r="A621" s="42" t="s">
        <v>118</v>
      </c>
      <c r="H621" s="72" t="s">
        <v>118</v>
      </c>
      <c r="O621" s="72">
        <v>0</v>
      </c>
      <c r="P621" s="72">
        <v>0</v>
      </c>
      <c r="Q621" s="72" t="s">
        <v>118</v>
      </c>
      <c r="R621" s="72">
        <v>0</v>
      </c>
      <c r="S621" s="47">
        <v>0</v>
      </c>
      <c r="T621" s="72">
        <v>0</v>
      </c>
      <c r="U621" s="72">
        <v>0</v>
      </c>
      <c r="V621" s="72">
        <v>0</v>
      </c>
      <c r="W621" s="72" t="s">
        <v>118</v>
      </c>
    </row>
    <row r="622" spans="1:23" x14ac:dyDescent="0.15">
      <c r="A622" s="42" t="s">
        <v>118</v>
      </c>
      <c r="H622" s="72" t="s">
        <v>118</v>
      </c>
      <c r="O622" s="72">
        <v>0</v>
      </c>
      <c r="P622" s="72">
        <v>0</v>
      </c>
      <c r="Q622" s="72" t="s">
        <v>118</v>
      </c>
      <c r="R622" s="72">
        <v>0</v>
      </c>
      <c r="S622" s="47">
        <v>0</v>
      </c>
      <c r="T622" s="72">
        <v>0</v>
      </c>
      <c r="U622" s="72">
        <v>0</v>
      </c>
      <c r="V622" s="72">
        <v>0</v>
      </c>
      <c r="W622" s="72" t="s">
        <v>118</v>
      </c>
    </row>
    <row r="623" spans="1:23" x14ac:dyDescent="0.15">
      <c r="A623" s="42" t="s">
        <v>118</v>
      </c>
      <c r="H623" s="72" t="s">
        <v>118</v>
      </c>
      <c r="O623" s="72">
        <v>0</v>
      </c>
      <c r="P623" s="72">
        <v>0</v>
      </c>
      <c r="Q623" s="72" t="s">
        <v>118</v>
      </c>
      <c r="R623" s="72">
        <v>0</v>
      </c>
      <c r="S623" s="47">
        <v>0</v>
      </c>
      <c r="T623" s="72">
        <v>0</v>
      </c>
      <c r="U623" s="72">
        <v>0</v>
      </c>
      <c r="V623" s="72">
        <v>0</v>
      </c>
      <c r="W623" s="72" t="s">
        <v>118</v>
      </c>
    </row>
    <row r="624" spans="1:23" x14ac:dyDescent="0.15">
      <c r="A624" s="42" t="s">
        <v>118</v>
      </c>
      <c r="H624" s="72" t="s">
        <v>118</v>
      </c>
      <c r="O624" s="72">
        <v>0</v>
      </c>
      <c r="P624" s="72">
        <v>0</v>
      </c>
      <c r="Q624" s="72" t="s">
        <v>118</v>
      </c>
      <c r="R624" s="72">
        <v>0</v>
      </c>
      <c r="S624" s="47">
        <v>0</v>
      </c>
      <c r="T624" s="72">
        <v>0</v>
      </c>
      <c r="U624" s="72">
        <v>0</v>
      </c>
      <c r="V624" s="72">
        <v>0</v>
      </c>
      <c r="W624" s="72" t="s">
        <v>118</v>
      </c>
    </row>
    <row r="625" spans="1:23" x14ac:dyDescent="0.15">
      <c r="A625" s="42" t="s">
        <v>118</v>
      </c>
      <c r="H625" s="72" t="s">
        <v>118</v>
      </c>
      <c r="O625" s="72">
        <v>0</v>
      </c>
      <c r="P625" s="72">
        <v>0</v>
      </c>
      <c r="Q625" s="72" t="s">
        <v>118</v>
      </c>
      <c r="R625" s="72">
        <v>0</v>
      </c>
      <c r="S625" s="47">
        <v>0</v>
      </c>
      <c r="T625" s="72">
        <v>0</v>
      </c>
      <c r="U625" s="72">
        <v>0</v>
      </c>
      <c r="V625" s="72">
        <v>0</v>
      </c>
      <c r="W625" s="72" t="s">
        <v>118</v>
      </c>
    </row>
    <row r="626" spans="1:23" x14ac:dyDescent="0.15">
      <c r="A626" s="42" t="s">
        <v>118</v>
      </c>
      <c r="H626" s="72" t="s">
        <v>118</v>
      </c>
      <c r="O626" s="72">
        <v>0</v>
      </c>
      <c r="P626" s="72">
        <v>0</v>
      </c>
      <c r="Q626" s="72" t="s">
        <v>118</v>
      </c>
      <c r="R626" s="72">
        <v>0</v>
      </c>
      <c r="S626" s="47">
        <v>0</v>
      </c>
      <c r="T626" s="72">
        <v>0</v>
      </c>
      <c r="U626" s="72">
        <v>0</v>
      </c>
      <c r="V626" s="72">
        <v>0</v>
      </c>
      <c r="W626" s="72" t="s">
        <v>118</v>
      </c>
    </row>
    <row r="627" spans="1:23" x14ac:dyDescent="0.15">
      <c r="A627" s="42" t="s">
        <v>118</v>
      </c>
      <c r="H627" s="72" t="s">
        <v>118</v>
      </c>
      <c r="O627" s="72">
        <v>0</v>
      </c>
      <c r="P627" s="72">
        <v>0</v>
      </c>
      <c r="Q627" s="72" t="s">
        <v>118</v>
      </c>
      <c r="R627" s="72">
        <v>0</v>
      </c>
      <c r="S627" s="47">
        <v>0</v>
      </c>
      <c r="T627" s="72">
        <v>0</v>
      </c>
      <c r="U627" s="72">
        <v>0</v>
      </c>
      <c r="V627" s="72">
        <v>0</v>
      </c>
      <c r="W627" s="72" t="s">
        <v>118</v>
      </c>
    </row>
    <row r="628" spans="1:23" x14ac:dyDescent="0.15">
      <c r="A628" s="42" t="s">
        <v>118</v>
      </c>
      <c r="H628" s="72" t="s">
        <v>118</v>
      </c>
      <c r="O628" s="72">
        <v>0</v>
      </c>
      <c r="P628" s="72">
        <v>0</v>
      </c>
      <c r="Q628" s="72" t="s">
        <v>118</v>
      </c>
      <c r="R628" s="72">
        <v>0</v>
      </c>
      <c r="S628" s="47">
        <v>0</v>
      </c>
      <c r="T628" s="72">
        <v>0</v>
      </c>
      <c r="U628" s="72">
        <v>0</v>
      </c>
      <c r="V628" s="72">
        <v>0</v>
      </c>
      <c r="W628" s="72" t="s">
        <v>118</v>
      </c>
    </row>
    <row r="629" spans="1:23" x14ac:dyDescent="0.15">
      <c r="A629" s="42" t="s">
        <v>118</v>
      </c>
      <c r="H629" s="72" t="s">
        <v>118</v>
      </c>
      <c r="O629" s="72">
        <v>0</v>
      </c>
      <c r="P629" s="72">
        <v>0</v>
      </c>
      <c r="Q629" s="72" t="s">
        <v>118</v>
      </c>
      <c r="R629" s="72">
        <v>0</v>
      </c>
      <c r="S629" s="47">
        <v>0</v>
      </c>
      <c r="T629" s="72">
        <v>0</v>
      </c>
      <c r="U629" s="72">
        <v>0</v>
      </c>
      <c r="V629" s="72">
        <v>0</v>
      </c>
      <c r="W629" s="72" t="s">
        <v>118</v>
      </c>
    </row>
    <row r="630" spans="1:23" x14ac:dyDescent="0.15">
      <c r="A630" s="42" t="s">
        <v>118</v>
      </c>
      <c r="H630" s="72" t="s">
        <v>118</v>
      </c>
      <c r="O630" s="72">
        <v>0</v>
      </c>
      <c r="P630" s="72">
        <v>0</v>
      </c>
      <c r="Q630" s="72" t="s">
        <v>118</v>
      </c>
      <c r="R630" s="72">
        <v>0</v>
      </c>
      <c r="S630" s="47">
        <v>0</v>
      </c>
      <c r="T630" s="72">
        <v>0</v>
      </c>
      <c r="U630" s="72">
        <v>0</v>
      </c>
      <c r="V630" s="72">
        <v>0</v>
      </c>
      <c r="W630" s="72" t="s">
        <v>118</v>
      </c>
    </row>
    <row r="631" spans="1:23" x14ac:dyDescent="0.15">
      <c r="A631" s="42" t="s">
        <v>118</v>
      </c>
      <c r="H631" s="72" t="s">
        <v>118</v>
      </c>
      <c r="O631" s="72">
        <v>0</v>
      </c>
      <c r="P631" s="72">
        <v>0</v>
      </c>
      <c r="Q631" s="72" t="s">
        <v>118</v>
      </c>
      <c r="R631" s="72">
        <v>0</v>
      </c>
      <c r="S631" s="47">
        <v>0</v>
      </c>
      <c r="T631" s="72">
        <v>0</v>
      </c>
      <c r="U631" s="72">
        <v>0</v>
      </c>
      <c r="V631" s="72">
        <v>0</v>
      </c>
      <c r="W631" s="72" t="s">
        <v>118</v>
      </c>
    </row>
    <row r="632" spans="1:23" x14ac:dyDescent="0.15">
      <c r="A632" s="42" t="s">
        <v>118</v>
      </c>
      <c r="H632" s="72" t="s">
        <v>118</v>
      </c>
      <c r="O632" s="72">
        <v>0</v>
      </c>
      <c r="P632" s="72">
        <v>0</v>
      </c>
      <c r="Q632" s="72" t="s">
        <v>118</v>
      </c>
      <c r="R632" s="72">
        <v>0</v>
      </c>
      <c r="S632" s="47">
        <v>0</v>
      </c>
      <c r="T632" s="72">
        <v>0</v>
      </c>
      <c r="U632" s="72">
        <v>0</v>
      </c>
      <c r="V632" s="72">
        <v>0</v>
      </c>
      <c r="W632" s="72" t="s">
        <v>118</v>
      </c>
    </row>
    <row r="633" spans="1:23" x14ac:dyDescent="0.15">
      <c r="A633" s="42" t="s">
        <v>118</v>
      </c>
      <c r="H633" s="72" t="s">
        <v>118</v>
      </c>
      <c r="O633" s="72">
        <v>0</v>
      </c>
      <c r="P633" s="72">
        <v>0</v>
      </c>
      <c r="Q633" s="72" t="s">
        <v>118</v>
      </c>
      <c r="R633" s="72">
        <v>0</v>
      </c>
      <c r="S633" s="47">
        <v>0</v>
      </c>
      <c r="T633" s="72">
        <v>0</v>
      </c>
      <c r="U633" s="72">
        <v>0</v>
      </c>
      <c r="V633" s="72">
        <v>0</v>
      </c>
      <c r="W633" s="72" t="s">
        <v>118</v>
      </c>
    </row>
    <row r="634" spans="1:23" x14ac:dyDescent="0.15">
      <c r="A634" s="42" t="s">
        <v>118</v>
      </c>
      <c r="H634" s="72" t="s">
        <v>118</v>
      </c>
      <c r="O634" s="72">
        <v>0</v>
      </c>
      <c r="P634" s="72">
        <v>0</v>
      </c>
      <c r="Q634" s="72" t="s">
        <v>118</v>
      </c>
      <c r="R634" s="72">
        <v>0</v>
      </c>
      <c r="S634" s="47">
        <v>0</v>
      </c>
      <c r="T634" s="72">
        <v>0</v>
      </c>
      <c r="U634" s="72">
        <v>0</v>
      </c>
      <c r="V634" s="72">
        <v>0</v>
      </c>
      <c r="W634" s="72" t="s">
        <v>118</v>
      </c>
    </row>
    <row r="635" spans="1:23" x14ac:dyDescent="0.15">
      <c r="A635" s="42" t="s">
        <v>118</v>
      </c>
      <c r="H635" s="72" t="s">
        <v>118</v>
      </c>
      <c r="O635" s="72">
        <v>0</v>
      </c>
      <c r="P635" s="72">
        <v>0</v>
      </c>
      <c r="Q635" s="72" t="s">
        <v>118</v>
      </c>
      <c r="R635" s="72">
        <v>0</v>
      </c>
      <c r="S635" s="47">
        <v>0</v>
      </c>
      <c r="T635" s="72">
        <v>0</v>
      </c>
      <c r="U635" s="72">
        <v>0</v>
      </c>
      <c r="V635" s="72">
        <v>0</v>
      </c>
      <c r="W635" s="72" t="s">
        <v>118</v>
      </c>
    </row>
    <row r="636" spans="1:23" x14ac:dyDescent="0.15">
      <c r="A636" s="42" t="s">
        <v>118</v>
      </c>
      <c r="H636" s="72" t="s">
        <v>118</v>
      </c>
      <c r="O636" s="72">
        <v>0</v>
      </c>
      <c r="P636" s="72">
        <v>0</v>
      </c>
      <c r="Q636" s="72" t="s">
        <v>118</v>
      </c>
      <c r="R636" s="72">
        <v>0</v>
      </c>
      <c r="S636" s="47">
        <v>0</v>
      </c>
      <c r="T636" s="72">
        <v>0</v>
      </c>
      <c r="U636" s="72">
        <v>0</v>
      </c>
      <c r="V636" s="72">
        <v>0</v>
      </c>
      <c r="W636" s="72" t="s">
        <v>118</v>
      </c>
    </row>
    <row r="637" spans="1:23" x14ac:dyDescent="0.15">
      <c r="A637" s="42" t="s">
        <v>118</v>
      </c>
      <c r="H637" s="72" t="s">
        <v>118</v>
      </c>
      <c r="O637" s="72">
        <v>0</v>
      </c>
      <c r="P637" s="72">
        <v>0</v>
      </c>
      <c r="Q637" s="72" t="s">
        <v>118</v>
      </c>
      <c r="R637" s="72">
        <v>0</v>
      </c>
      <c r="S637" s="47">
        <v>0</v>
      </c>
      <c r="T637" s="72">
        <v>0</v>
      </c>
      <c r="U637" s="72">
        <v>0</v>
      </c>
      <c r="V637" s="72">
        <v>0</v>
      </c>
      <c r="W637" s="72" t="s">
        <v>118</v>
      </c>
    </row>
    <row r="638" spans="1:23" x14ac:dyDescent="0.15">
      <c r="A638" s="42" t="s">
        <v>118</v>
      </c>
      <c r="H638" s="72" t="s">
        <v>118</v>
      </c>
      <c r="O638" s="72">
        <v>0</v>
      </c>
      <c r="P638" s="72">
        <v>0</v>
      </c>
      <c r="Q638" s="72" t="s">
        <v>118</v>
      </c>
      <c r="R638" s="72">
        <v>0</v>
      </c>
      <c r="S638" s="47">
        <v>0</v>
      </c>
      <c r="T638" s="72">
        <v>0</v>
      </c>
      <c r="U638" s="72">
        <v>0</v>
      </c>
      <c r="V638" s="72">
        <v>0</v>
      </c>
      <c r="W638" s="72" t="s">
        <v>118</v>
      </c>
    </row>
    <row r="639" spans="1:23" x14ac:dyDescent="0.15">
      <c r="A639" s="42" t="s">
        <v>118</v>
      </c>
      <c r="H639" s="72" t="s">
        <v>118</v>
      </c>
      <c r="O639" s="72">
        <v>0</v>
      </c>
      <c r="P639" s="72">
        <v>0</v>
      </c>
      <c r="Q639" s="72" t="s">
        <v>118</v>
      </c>
      <c r="R639" s="72">
        <v>0</v>
      </c>
      <c r="S639" s="47">
        <v>0</v>
      </c>
      <c r="T639" s="72">
        <v>0</v>
      </c>
      <c r="U639" s="72">
        <v>0</v>
      </c>
      <c r="V639" s="72">
        <v>0</v>
      </c>
      <c r="W639" s="72" t="s">
        <v>118</v>
      </c>
    </row>
    <row r="640" spans="1:23" x14ac:dyDescent="0.15">
      <c r="A640" s="42" t="s">
        <v>118</v>
      </c>
      <c r="H640" s="72" t="s">
        <v>118</v>
      </c>
      <c r="O640" s="72">
        <v>0</v>
      </c>
      <c r="P640" s="72">
        <v>0</v>
      </c>
      <c r="Q640" s="72" t="s">
        <v>118</v>
      </c>
      <c r="R640" s="72">
        <v>0</v>
      </c>
      <c r="S640" s="47">
        <v>0</v>
      </c>
      <c r="T640" s="72">
        <v>0</v>
      </c>
      <c r="U640" s="72">
        <v>0</v>
      </c>
      <c r="V640" s="72">
        <v>0</v>
      </c>
      <c r="W640" s="72" t="s">
        <v>118</v>
      </c>
    </row>
    <row r="641" spans="1:23" x14ac:dyDescent="0.15">
      <c r="A641" s="42" t="s">
        <v>118</v>
      </c>
      <c r="H641" s="72" t="s">
        <v>118</v>
      </c>
      <c r="O641" s="72">
        <v>0</v>
      </c>
      <c r="P641" s="72">
        <v>0</v>
      </c>
      <c r="Q641" s="72" t="s">
        <v>118</v>
      </c>
      <c r="R641" s="72">
        <v>0</v>
      </c>
      <c r="S641" s="47">
        <v>0</v>
      </c>
      <c r="T641" s="72">
        <v>0</v>
      </c>
      <c r="U641" s="72">
        <v>0</v>
      </c>
      <c r="V641" s="72">
        <v>0</v>
      </c>
      <c r="W641" s="72" t="s">
        <v>118</v>
      </c>
    </row>
    <row r="642" spans="1:23" x14ac:dyDescent="0.15">
      <c r="A642" s="42" t="s">
        <v>118</v>
      </c>
      <c r="H642" s="72" t="s">
        <v>118</v>
      </c>
      <c r="O642" s="72">
        <v>0</v>
      </c>
      <c r="P642" s="72">
        <v>0</v>
      </c>
      <c r="Q642" s="72" t="s">
        <v>118</v>
      </c>
      <c r="R642" s="72">
        <v>0</v>
      </c>
      <c r="S642" s="47">
        <v>0</v>
      </c>
      <c r="T642" s="72">
        <v>0</v>
      </c>
      <c r="U642" s="72">
        <v>0</v>
      </c>
      <c r="V642" s="72">
        <v>0</v>
      </c>
      <c r="W642" s="72" t="s">
        <v>118</v>
      </c>
    </row>
    <row r="643" spans="1:23" x14ac:dyDescent="0.15">
      <c r="A643" s="42" t="s">
        <v>118</v>
      </c>
      <c r="H643" s="72" t="s">
        <v>118</v>
      </c>
      <c r="O643" s="72">
        <v>0</v>
      </c>
      <c r="P643" s="72">
        <v>0</v>
      </c>
      <c r="Q643" s="72" t="s">
        <v>118</v>
      </c>
      <c r="R643" s="72">
        <v>0</v>
      </c>
      <c r="S643" s="47">
        <v>0</v>
      </c>
      <c r="T643" s="72">
        <v>0</v>
      </c>
      <c r="U643" s="72">
        <v>0</v>
      </c>
      <c r="V643" s="72">
        <v>0</v>
      </c>
      <c r="W643" s="72" t="s">
        <v>118</v>
      </c>
    </row>
    <row r="644" spans="1:23" x14ac:dyDescent="0.15">
      <c r="A644" s="42" t="s">
        <v>118</v>
      </c>
      <c r="H644" s="72" t="s">
        <v>118</v>
      </c>
      <c r="O644" s="72">
        <v>0</v>
      </c>
      <c r="P644" s="72">
        <v>0</v>
      </c>
      <c r="Q644" s="72" t="s">
        <v>118</v>
      </c>
      <c r="R644" s="72">
        <v>0</v>
      </c>
      <c r="S644" s="47">
        <v>0</v>
      </c>
      <c r="T644" s="72">
        <v>0</v>
      </c>
      <c r="U644" s="72">
        <v>0</v>
      </c>
      <c r="V644" s="72">
        <v>0</v>
      </c>
      <c r="W644" s="72" t="s">
        <v>118</v>
      </c>
    </row>
    <row r="645" spans="1:23" x14ac:dyDescent="0.15">
      <c r="A645" s="42" t="s">
        <v>118</v>
      </c>
      <c r="H645" s="72" t="s">
        <v>118</v>
      </c>
      <c r="O645" s="72">
        <v>0</v>
      </c>
      <c r="P645" s="72">
        <v>0</v>
      </c>
      <c r="Q645" s="72" t="s">
        <v>118</v>
      </c>
      <c r="R645" s="72">
        <v>0</v>
      </c>
      <c r="S645" s="47">
        <v>0</v>
      </c>
      <c r="T645" s="72">
        <v>0</v>
      </c>
      <c r="U645" s="72">
        <v>0</v>
      </c>
      <c r="V645" s="72">
        <v>0</v>
      </c>
      <c r="W645" s="72" t="s">
        <v>118</v>
      </c>
    </row>
    <row r="646" spans="1:23" x14ac:dyDescent="0.15">
      <c r="A646" s="42" t="s">
        <v>118</v>
      </c>
      <c r="H646" s="72" t="s">
        <v>118</v>
      </c>
      <c r="O646" s="72">
        <v>0</v>
      </c>
      <c r="P646" s="72">
        <v>0</v>
      </c>
      <c r="Q646" s="72" t="s">
        <v>118</v>
      </c>
      <c r="R646" s="72">
        <v>0</v>
      </c>
      <c r="S646" s="47">
        <v>0</v>
      </c>
      <c r="T646" s="72">
        <v>0</v>
      </c>
      <c r="U646" s="72">
        <v>0</v>
      </c>
      <c r="V646" s="72">
        <v>0</v>
      </c>
      <c r="W646" s="72" t="s">
        <v>118</v>
      </c>
    </row>
    <row r="647" spans="1:23" x14ac:dyDescent="0.15">
      <c r="A647" s="42" t="s">
        <v>118</v>
      </c>
      <c r="H647" s="72" t="s">
        <v>118</v>
      </c>
      <c r="O647" s="72">
        <v>0</v>
      </c>
      <c r="P647" s="72">
        <v>0</v>
      </c>
      <c r="Q647" s="72" t="s">
        <v>118</v>
      </c>
      <c r="R647" s="72">
        <v>0</v>
      </c>
      <c r="S647" s="47">
        <v>0</v>
      </c>
      <c r="T647" s="72">
        <v>0</v>
      </c>
      <c r="U647" s="72">
        <v>0</v>
      </c>
      <c r="V647" s="72">
        <v>0</v>
      </c>
      <c r="W647" s="72" t="s">
        <v>118</v>
      </c>
    </row>
    <row r="648" spans="1:23" x14ac:dyDescent="0.15">
      <c r="A648" s="42" t="s">
        <v>118</v>
      </c>
      <c r="H648" s="72" t="s">
        <v>118</v>
      </c>
      <c r="O648" s="72">
        <v>0</v>
      </c>
      <c r="P648" s="72">
        <v>0</v>
      </c>
      <c r="Q648" s="72" t="s">
        <v>118</v>
      </c>
      <c r="R648" s="72">
        <v>0</v>
      </c>
      <c r="S648" s="47">
        <v>0</v>
      </c>
      <c r="T648" s="72">
        <v>0</v>
      </c>
      <c r="U648" s="72">
        <v>0</v>
      </c>
      <c r="V648" s="72">
        <v>0</v>
      </c>
      <c r="W648" s="72" t="s">
        <v>118</v>
      </c>
    </row>
    <row r="649" spans="1:23" x14ac:dyDescent="0.15">
      <c r="A649" s="42" t="s">
        <v>118</v>
      </c>
      <c r="H649" s="72" t="s">
        <v>118</v>
      </c>
      <c r="O649" s="72">
        <v>0</v>
      </c>
      <c r="P649" s="72">
        <v>0</v>
      </c>
      <c r="Q649" s="72" t="s">
        <v>118</v>
      </c>
      <c r="R649" s="72">
        <v>0</v>
      </c>
      <c r="S649" s="47">
        <v>0</v>
      </c>
      <c r="T649" s="72">
        <v>0</v>
      </c>
      <c r="U649" s="72">
        <v>0</v>
      </c>
      <c r="V649" s="72">
        <v>0</v>
      </c>
      <c r="W649" s="72" t="s">
        <v>118</v>
      </c>
    </row>
    <row r="650" spans="1:23" x14ac:dyDescent="0.15">
      <c r="A650" s="42" t="s">
        <v>118</v>
      </c>
      <c r="H650" s="72" t="s">
        <v>118</v>
      </c>
      <c r="O650" s="72">
        <v>0</v>
      </c>
      <c r="P650" s="72">
        <v>0</v>
      </c>
      <c r="Q650" s="72" t="s">
        <v>118</v>
      </c>
      <c r="R650" s="72">
        <v>0</v>
      </c>
      <c r="S650" s="47">
        <v>0</v>
      </c>
      <c r="T650" s="72">
        <v>0</v>
      </c>
      <c r="U650" s="72">
        <v>0</v>
      </c>
      <c r="V650" s="72">
        <v>0</v>
      </c>
      <c r="W650" s="72" t="s">
        <v>118</v>
      </c>
    </row>
    <row r="651" spans="1:23" x14ac:dyDescent="0.15">
      <c r="A651" s="42" t="s">
        <v>118</v>
      </c>
      <c r="H651" s="72" t="s">
        <v>118</v>
      </c>
      <c r="O651" s="72">
        <v>0</v>
      </c>
      <c r="P651" s="72">
        <v>0</v>
      </c>
      <c r="Q651" s="72" t="s">
        <v>118</v>
      </c>
      <c r="R651" s="72">
        <v>0</v>
      </c>
      <c r="S651" s="47">
        <v>0</v>
      </c>
      <c r="T651" s="72">
        <v>0</v>
      </c>
      <c r="U651" s="72">
        <v>0</v>
      </c>
      <c r="V651" s="72">
        <v>0</v>
      </c>
      <c r="W651" s="72" t="s">
        <v>118</v>
      </c>
    </row>
    <row r="652" spans="1:23" x14ac:dyDescent="0.15">
      <c r="A652" s="42" t="s">
        <v>118</v>
      </c>
      <c r="H652" s="72" t="s">
        <v>118</v>
      </c>
      <c r="O652" s="72">
        <v>0</v>
      </c>
      <c r="P652" s="72">
        <v>0</v>
      </c>
      <c r="Q652" s="72" t="s">
        <v>118</v>
      </c>
      <c r="R652" s="72">
        <v>0</v>
      </c>
      <c r="S652" s="47">
        <v>0</v>
      </c>
      <c r="T652" s="72">
        <v>0</v>
      </c>
      <c r="U652" s="72">
        <v>0</v>
      </c>
      <c r="V652" s="72">
        <v>0</v>
      </c>
      <c r="W652" s="72" t="s">
        <v>118</v>
      </c>
    </row>
    <row r="653" spans="1:23" x14ac:dyDescent="0.15">
      <c r="A653" s="42" t="s">
        <v>118</v>
      </c>
      <c r="H653" s="72" t="s">
        <v>118</v>
      </c>
      <c r="O653" s="72">
        <v>0</v>
      </c>
      <c r="P653" s="72">
        <v>0</v>
      </c>
      <c r="Q653" s="72" t="s">
        <v>118</v>
      </c>
      <c r="R653" s="72">
        <v>0</v>
      </c>
      <c r="S653" s="47">
        <v>0</v>
      </c>
      <c r="T653" s="72">
        <v>0</v>
      </c>
      <c r="U653" s="72">
        <v>0</v>
      </c>
      <c r="V653" s="72">
        <v>0</v>
      </c>
      <c r="W653" s="72" t="s">
        <v>118</v>
      </c>
    </row>
    <row r="654" spans="1:23" x14ac:dyDescent="0.15">
      <c r="A654" s="42" t="s">
        <v>118</v>
      </c>
      <c r="H654" s="72" t="s">
        <v>118</v>
      </c>
      <c r="O654" s="72">
        <v>0</v>
      </c>
      <c r="P654" s="72">
        <v>0</v>
      </c>
      <c r="Q654" s="72" t="s">
        <v>118</v>
      </c>
      <c r="R654" s="72">
        <v>0</v>
      </c>
      <c r="S654" s="47">
        <v>0</v>
      </c>
      <c r="T654" s="72">
        <v>0</v>
      </c>
      <c r="U654" s="72">
        <v>0</v>
      </c>
      <c r="V654" s="72">
        <v>0</v>
      </c>
      <c r="W654" s="72" t="s">
        <v>118</v>
      </c>
    </row>
    <row r="655" spans="1:23" x14ac:dyDescent="0.15">
      <c r="A655" s="42" t="s">
        <v>118</v>
      </c>
      <c r="H655" s="72" t="s">
        <v>118</v>
      </c>
      <c r="O655" s="72">
        <v>0</v>
      </c>
      <c r="P655" s="72">
        <v>0</v>
      </c>
      <c r="Q655" s="72" t="s">
        <v>118</v>
      </c>
      <c r="R655" s="72">
        <v>0</v>
      </c>
      <c r="S655" s="47">
        <v>0</v>
      </c>
      <c r="T655" s="72">
        <v>0</v>
      </c>
      <c r="U655" s="72">
        <v>0</v>
      </c>
      <c r="V655" s="72">
        <v>0</v>
      </c>
      <c r="W655" s="72" t="s">
        <v>118</v>
      </c>
    </row>
    <row r="656" spans="1:23" x14ac:dyDescent="0.15">
      <c r="A656" s="42" t="s">
        <v>118</v>
      </c>
      <c r="H656" s="72" t="s">
        <v>118</v>
      </c>
      <c r="O656" s="72">
        <v>0</v>
      </c>
      <c r="P656" s="72">
        <v>0</v>
      </c>
      <c r="Q656" s="72" t="s">
        <v>118</v>
      </c>
      <c r="R656" s="72">
        <v>0</v>
      </c>
      <c r="S656" s="47">
        <v>0</v>
      </c>
      <c r="T656" s="72">
        <v>0</v>
      </c>
      <c r="U656" s="72">
        <v>0</v>
      </c>
      <c r="V656" s="72">
        <v>0</v>
      </c>
      <c r="W656" s="72" t="s">
        <v>118</v>
      </c>
    </row>
    <row r="657" spans="1:23" x14ac:dyDescent="0.15">
      <c r="A657" s="42" t="s">
        <v>118</v>
      </c>
      <c r="H657" s="72" t="s">
        <v>118</v>
      </c>
      <c r="O657" s="72">
        <v>0</v>
      </c>
      <c r="P657" s="72">
        <v>0</v>
      </c>
      <c r="Q657" s="72" t="s">
        <v>118</v>
      </c>
      <c r="R657" s="72">
        <v>0</v>
      </c>
      <c r="S657" s="47">
        <v>0</v>
      </c>
      <c r="T657" s="72">
        <v>0</v>
      </c>
      <c r="U657" s="72">
        <v>0</v>
      </c>
      <c r="V657" s="72">
        <v>0</v>
      </c>
      <c r="W657" s="72" t="s">
        <v>118</v>
      </c>
    </row>
    <row r="658" spans="1:23" x14ac:dyDescent="0.15">
      <c r="A658" s="42" t="s">
        <v>118</v>
      </c>
      <c r="H658" s="72" t="s">
        <v>118</v>
      </c>
      <c r="O658" s="72">
        <v>0</v>
      </c>
      <c r="P658" s="72">
        <v>0</v>
      </c>
      <c r="Q658" s="72" t="s">
        <v>118</v>
      </c>
      <c r="R658" s="72">
        <v>0</v>
      </c>
      <c r="S658" s="47">
        <v>0</v>
      </c>
      <c r="T658" s="72">
        <v>0</v>
      </c>
      <c r="U658" s="72">
        <v>0</v>
      </c>
      <c r="V658" s="72">
        <v>0</v>
      </c>
      <c r="W658" s="72" t="s">
        <v>118</v>
      </c>
    </row>
    <row r="659" spans="1:23" x14ac:dyDescent="0.15">
      <c r="A659" s="42" t="s">
        <v>118</v>
      </c>
      <c r="H659" s="72" t="s">
        <v>118</v>
      </c>
      <c r="O659" s="72">
        <v>0</v>
      </c>
      <c r="P659" s="72">
        <v>0</v>
      </c>
      <c r="Q659" s="72" t="s">
        <v>118</v>
      </c>
      <c r="R659" s="72">
        <v>0</v>
      </c>
      <c r="S659" s="47">
        <v>0</v>
      </c>
      <c r="T659" s="72">
        <v>0</v>
      </c>
      <c r="U659" s="72">
        <v>0</v>
      </c>
      <c r="V659" s="72">
        <v>0</v>
      </c>
      <c r="W659" s="72" t="s">
        <v>118</v>
      </c>
    </row>
    <row r="660" spans="1:23" x14ac:dyDescent="0.15">
      <c r="A660" s="42" t="s">
        <v>118</v>
      </c>
      <c r="H660" s="72" t="s">
        <v>118</v>
      </c>
      <c r="O660" s="72">
        <v>0</v>
      </c>
      <c r="P660" s="72">
        <v>0</v>
      </c>
      <c r="Q660" s="72" t="s">
        <v>118</v>
      </c>
      <c r="R660" s="72">
        <v>0</v>
      </c>
      <c r="S660" s="47">
        <v>0</v>
      </c>
      <c r="T660" s="72">
        <v>0</v>
      </c>
      <c r="U660" s="72">
        <v>0</v>
      </c>
      <c r="V660" s="72">
        <v>0</v>
      </c>
      <c r="W660" s="72" t="s">
        <v>118</v>
      </c>
    </row>
    <row r="661" spans="1:23" x14ac:dyDescent="0.15">
      <c r="A661" s="42" t="s">
        <v>118</v>
      </c>
      <c r="H661" s="72" t="s">
        <v>118</v>
      </c>
      <c r="O661" s="72">
        <v>0</v>
      </c>
      <c r="P661" s="72">
        <v>0</v>
      </c>
      <c r="Q661" s="72" t="s">
        <v>118</v>
      </c>
      <c r="R661" s="72">
        <v>0</v>
      </c>
      <c r="S661" s="47">
        <v>0</v>
      </c>
      <c r="T661" s="72">
        <v>0</v>
      </c>
      <c r="U661" s="72">
        <v>0</v>
      </c>
      <c r="V661" s="72">
        <v>0</v>
      </c>
      <c r="W661" s="72" t="s">
        <v>118</v>
      </c>
    </row>
    <row r="662" spans="1:23" x14ac:dyDescent="0.15">
      <c r="A662" s="42" t="s">
        <v>118</v>
      </c>
      <c r="H662" s="72" t="s">
        <v>118</v>
      </c>
      <c r="O662" s="72">
        <v>0</v>
      </c>
      <c r="P662" s="72">
        <v>0</v>
      </c>
      <c r="Q662" s="72" t="s">
        <v>118</v>
      </c>
      <c r="R662" s="72">
        <v>0</v>
      </c>
      <c r="S662" s="47">
        <v>0</v>
      </c>
      <c r="T662" s="72">
        <v>0</v>
      </c>
      <c r="U662" s="72">
        <v>0</v>
      </c>
      <c r="V662" s="72">
        <v>0</v>
      </c>
      <c r="W662" s="72" t="s">
        <v>118</v>
      </c>
    </row>
    <row r="663" spans="1:23" x14ac:dyDescent="0.15">
      <c r="A663" s="42" t="s">
        <v>118</v>
      </c>
      <c r="H663" s="72" t="s">
        <v>118</v>
      </c>
      <c r="O663" s="72">
        <v>0</v>
      </c>
      <c r="P663" s="72">
        <v>0</v>
      </c>
      <c r="Q663" s="72" t="s">
        <v>118</v>
      </c>
      <c r="R663" s="72">
        <v>0</v>
      </c>
      <c r="S663" s="47">
        <v>0</v>
      </c>
      <c r="T663" s="72">
        <v>0</v>
      </c>
      <c r="U663" s="72">
        <v>0</v>
      </c>
      <c r="V663" s="72">
        <v>0</v>
      </c>
      <c r="W663" s="72" t="s">
        <v>118</v>
      </c>
    </row>
    <row r="664" spans="1:23" x14ac:dyDescent="0.15">
      <c r="A664" s="42" t="s">
        <v>118</v>
      </c>
      <c r="H664" s="72" t="s">
        <v>118</v>
      </c>
      <c r="O664" s="72">
        <v>0</v>
      </c>
      <c r="P664" s="72">
        <v>0</v>
      </c>
      <c r="Q664" s="72" t="s">
        <v>118</v>
      </c>
      <c r="R664" s="72">
        <v>0</v>
      </c>
      <c r="S664" s="47">
        <v>0</v>
      </c>
      <c r="T664" s="72">
        <v>0</v>
      </c>
      <c r="U664" s="72">
        <v>0</v>
      </c>
      <c r="V664" s="72">
        <v>0</v>
      </c>
      <c r="W664" s="72" t="s">
        <v>118</v>
      </c>
    </row>
    <row r="665" spans="1:23" x14ac:dyDescent="0.15">
      <c r="A665" s="42" t="s">
        <v>118</v>
      </c>
      <c r="H665" s="72" t="s">
        <v>118</v>
      </c>
      <c r="O665" s="72">
        <v>0</v>
      </c>
      <c r="P665" s="72">
        <v>0</v>
      </c>
      <c r="Q665" s="72" t="s">
        <v>118</v>
      </c>
      <c r="R665" s="72">
        <v>0</v>
      </c>
      <c r="S665" s="47">
        <v>0</v>
      </c>
      <c r="T665" s="72">
        <v>0</v>
      </c>
      <c r="U665" s="72">
        <v>0</v>
      </c>
      <c r="V665" s="72">
        <v>0</v>
      </c>
      <c r="W665" s="72" t="s">
        <v>118</v>
      </c>
    </row>
    <row r="666" spans="1:23" x14ac:dyDescent="0.15">
      <c r="A666" s="42" t="s">
        <v>118</v>
      </c>
      <c r="H666" s="72" t="s">
        <v>118</v>
      </c>
      <c r="O666" s="72">
        <v>0</v>
      </c>
      <c r="P666" s="72">
        <v>0</v>
      </c>
      <c r="Q666" s="72" t="s">
        <v>118</v>
      </c>
      <c r="R666" s="72">
        <v>0</v>
      </c>
      <c r="S666" s="47">
        <v>0</v>
      </c>
      <c r="T666" s="72">
        <v>0</v>
      </c>
      <c r="U666" s="72">
        <v>0</v>
      </c>
      <c r="V666" s="72">
        <v>0</v>
      </c>
      <c r="W666" s="72" t="s">
        <v>118</v>
      </c>
    </row>
    <row r="667" spans="1:23" x14ac:dyDescent="0.15">
      <c r="A667" s="42" t="s">
        <v>118</v>
      </c>
      <c r="H667" s="72" t="s">
        <v>118</v>
      </c>
      <c r="O667" s="72">
        <v>0</v>
      </c>
      <c r="P667" s="72">
        <v>0</v>
      </c>
      <c r="Q667" s="72" t="s">
        <v>118</v>
      </c>
      <c r="R667" s="72">
        <v>0</v>
      </c>
      <c r="S667" s="47">
        <v>0</v>
      </c>
      <c r="T667" s="72">
        <v>0</v>
      </c>
      <c r="U667" s="72">
        <v>0</v>
      </c>
      <c r="V667" s="72">
        <v>0</v>
      </c>
      <c r="W667" s="72" t="s">
        <v>118</v>
      </c>
    </row>
    <row r="668" spans="1:23" x14ac:dyDescent="0.15">
      <c r="A668" s="42" t="s">
        <v>118</v>
      </c>
      <c r="H668" s="72" t="s">
        <v>118</v>
      </c>
      <c r="O668" s="72">
        <v>0</v>
      </c>
      <c r="P668" s="72">
        <v>0</v>
      </c>
      <c r="Q668" s="72" t="s">
        <v>118</v>
      </c>
      <c r="R668" s="72">
        <v>0</v>
      </c>
      <c r="S668" s="47">
        <v>0</v>
      </c>
      <c r="T668" s="72">
        <v>0</v>
      </c>
      <c r="U668" s="72">
        <v>0</v>
      </c>
      <c r="V668" s="72">
        <v>0</v>
      </c>
      <c r="W668" s="72" t="s">
        <v>118</v>
      </c>
    </row>
    <row r="669" spans="1:23" x14ac:dyDescent="0.15">
      <c r="A669" s="42" t="s">
        <v>118</v>
      </c>
      <c r="H669" s="72" t="s">
        <v>118</v>
      </c>
      <c r="O669" s="72">
        <v>0</v>
      </c>
      <c r="P669" s="72">
        <v>0</v>
      </c>
      <c r="Q669" s="72" t="s">
        <v>118</v>
      </c>
      <c r="R669" s="72">
        <v>0</v>
      </c>
      <c r="S669" s="47">
        <v>0</v>
      </c>
      <c r="T669" s="72">
        <v>0</v>
      </c>
      <c r="U669" s="72">
        <v>0</v>
      </c>
      <c r="V669" s="72">
        <v>0</v>
      </c>
      <c r="W669" s="72" t="s">
        <v>118</v>
      </c>
    </row>
    <row r="670" spans="1:23" x14ac:dyDescent="0.15">
      <c r="A670" s="42" t="s">
        <v>118</v>
      </c>
      <c r="H670" s="72" t="s">
        <v>118</v>
      </c>
      <c r="O670" s="72">
        <v>0</v>
      </c>
      <c r="P670" s="72">
        <v>0</v>
      </c>
      <c r="Q670" s="72" t="s">
        <v>118</v>
      </c>
      <c r="R670" s="72">
        <v>0</v>
      </c>
      <c r="S670" s="47">
        <v>0</v>
      </c>
      <c r="T670" s="72">
        <v>0</v>
      </c>
      <c r="U670" s="72">
        <v>0</v>
      </c>
      <c r="V670" s="72">
        <v>0</v>
      </c>
      <c r="W670" s="72" t="s">
        <v>118</v>
      </c>
    </row>
    <row r="671" spans="1:23" x14ac:dyDescent="0.15">
      <c r="A671" s="42" t="s">
        <v>118</v>
      </c>
      <c r="H671" s="72" t="s">
        <v>118</v>
      </c>
      <c r="O671" s="72">
        <v>0</v>
      </c>
      <c r="P671" s="72">
        <v>0</v>
      </c>
      <c r="Q671" s="72" t="s">
        <v>118</v>
      </c>
      <c r="R671" s="72">
        <v>0</v>
      </c>
      <c r="S671" s="47">
        <v>0</v>
      </c>
      <c r="T671" s="72">
        <v>0</v>
      </c>
      <c r="U671" s="72">
        <v>0</v>
      </c>
      <c r="V671" s="72">
        <v>0</v>
      </c>
      <c r="W671" s="72" t="s">
        <v>118</v>
      </c>
    </row>
    <row r="672" spans="1:23" x14ac:dyDescent="0.15">
      <c r="A672" s="42" t="s">
        <v>118</v>
      </c>
      <c r="H672" s="72" t="s">
        <v>118</v>
      </c>
      <c r="O672" s="72">
        <v>0</v>
      </c>
      <c r="P672" s="72">
        <v>0</v>
      </c>
      <c r="Q672" s="72" t="s">
        <v>118</v>
      </c>
      <c r="R672" s="72">
        <v>0</v>
      </c>
      <c r="S672" s="47">
        <v>0</v>
      </c>
      <c r="T672" s="72">
        <v>0</v>
      </c>
      <c r="U672" s="72">
        <v>0</v>
      </c>
      <c r="V672" s="72">
        <v>0</v>
      </c>
      <c r="W672" s="72" t="s">
        <v>118</v>
      </c>
    </row>
    <row r="673" spans="1:23" x14ac:dyDescent="0.15">
      <c r="A673" s="42" t="s">
        <v>118</v>
      </c>
      <c r="H673" s="72" t="s">
        <v>118</v>
      </c>
      <c r="O673" s="72">
        <v>0</v>
      </c>
      <c r="P673" s="72">
        <v>0</v>
      </c>
      <c r="Q673" s="72" t="s">
        <v>118</v>
      </c>
      <c r="R673" s="72">
        <v>0</v>
      </c>
      <c r="S673" s="47">
        <v>0</v>
      </c>
      <c r="T673" s="72">
        <v>0</v>
      </c>
      <c r="U673" s="72">
        <v>0</v>
      </c>
      <c r="V673" s="72">
        <v>0</v>
      </c>
      <c r="W673" s="72" t="s">
        <v>118</v>
      </c>
    </row>
    <row r="674" spans="1:23" x14ac:dyDescent="0.15">
      <c r="A674" s="42" t="s">
        <v>118</v>
      </c>
      <c r="H674" s="72" t="s">
        <v>118</v>
      </c>
      <c r="O674" s="72">
        <v>0</v>
      </c>
      <c r="P674" s="72">
        <v>0</v>
      </c>
      <c r="Q674" s="72" t="s">
        <v>118</v>
      </c>
      <c r="R674" s="72">
        <v>0</v>
      </c>
      <c r="S674" s="47">
        <v>0</v>
      </c>
      <c r="T674" s="72">
        <v>0</v>
      </c>
      <c r="U674" s="72">
        <v>0</v>
      </c>
      <c r="V674" s="72">
        <v>0</v>
      </c>
      <c r="W674" s="72" t="s">
        <v>118</v>
      </c>
    </row>
    <row r="675" spans="1:23" x14ac:dyDescent="0.15">
      <c r="A675" s="42" t="s">
        <v>118</v>
      </c>
      <c r="H675" s="72" t="s">
        <v>118</v>
      </c>
      <c r="O675" s="72">
        <v>0</v>
      </c>
      <c r="P675" s="72">
        <v>0</v>
      </c>
      <c r="Q675" s="72" t="s">
        <v>118</v>
      </c>
      <c r="R675" s="72">
        <v>0</v>
      </c>
      <c r="S675" s="47">
        <v>0</v>
      </c>
      <c r="T675" s="72">
        <v>0</v>
      </c>
      <c r="U675" s="72">
        <v>0</v>
      </c>
      <c r="V675" s="72">
        <v>0</v>
      </c>
      <c r="W675" s="72" t="s">
        <v>118</v>
      </c>
    </row>
    <row r="676" spans="1:23" x14ac:dyDescent="0.15">
      <c r="A676" s="42" t="s">
        <v>118</v>
      </c>
      <c r="H676" s="72" t="s">
        <v>118</v>
      </c>
      <c r="O676" s="72">
        <v>0</v>
      </c>
      <c r="P676" s="72">
        <v>0</v>
      </c>
      <c r="Q676" s="72" t="s">
        <v>118</v>
      </c>
      <c r="R676" s="72">
        <v>0</v>
      </c>
      <c r="S676" s="47">
        <v>0</v>
      </c>
      <c r="T676" s="72">
        <v>0</v>
      </c>
      <c r="U676" s="72">
        <v>0</v>
      </c>
      <c r="V676" s="72">
        <v>0</v>
      </c>
      <c r="W676" s="72" t="s">
        <v>118</v>
      </c>
    </row>
    <row r="677" spans="1:23" x14ac:dyDescent="0.15">
      <c r="A677" s="42" t="s">
        <v>118</v>
      </c>
      <c r="H677" s="72" t="s">
        <v>118</v>
      </c>
      <c r="O677" s="72">
        <v>0</v>
      </c>
      <c r="P677" s="72">
        <v>0</v>
      </c>
      <c r="Q677" s="72" t="s">
        <v>118</v>
      </c>
      <c r="R677" s="72">
        <v>0</v>
      </c>
      <c r="S677" s="47">
        <v>0</v>
      </c>
      <c r="T677" s="72">
        <v>0</v>
      </c>
      <c r="U677" s="72">
        <v>0</v>
      </c>
      <c r="V677" s="72">
        <v>0</v>
      </c>
      <c r="W677" s="72" t="s">
        <v>118</v>
      </c>
    </row>
    <row r="678" spans="1:23" x14ac:dyDescent="0.15">
      <c r="A678" s="42" t="s">
        <v>118</v>
      </c>
      <c r="H678" s="72" t="s">
        <v>118</v>
      </c>
      <c r="O678" s="72">
        <v>0</v>
      </c>
      <c r="P678" s="72">
        <v>0</v>
      </c>
      <c r="Q678" s="72" t="s">
        <v>118</v>
      </c>
      <c r="R678" s="72">
        <v>0</v>
      </c>
      <c r="S678" s="47">
        <v>0</v>
      </c>
      <c r="T678" s="72">
        <v>0</v>
      </c>
      <c r="U678" s="72">
        <v>0</v>
      </c>
      <c r="V678" s="72">
        <v>0</v>
      </c>
      <c r="W678" s="72" t="s">
        <v>118</v>
      </c>
    </row>
    <row r="679" spans="1:23" x14ac:dyDescent="0.15">
      <c r="A679" s="42" t="s">
        <v>118</v>
      </c>
      <c r="H679" s="72" t="s">
        <v>118</v>
      </c>
      <c r="O679" s="72">
        <v>0</v>
      </c>
      <c r="P679" s="72">
        <v>0</v>
      </c>
      <c r="Q679" s="72" t="s">
        <v>118</v>
      </c>
      <c r="R679" s="72">
        <v>0</v>
      </c>
      <c r="S679" s="47">
        <v>0</v>
      </c>
      <c r="T679" s="72">
        <v>0</v>
      </c>
      <c r="U679" s="72">
        <v>0</v>
      </c>
      <c r="V679" s="72">
        <v>0</v>
      </c>
      <c r="W679" s="72" t="s">
        <v>118</v>
      </c>
    </row>
    <row r="680" spans="1:23" x14ac:dyDescent="0.15">
      <c r="A680" s="42" t="s">
        <v>118</v>
      </c>
      <c r="H680" s="72" t="s">
        <v>118</v>
      </c>
      <c r="O680" s="72">
        <v>0</v>
      </c>
      <c r="P680" s="72">
        <v>0</v>
      </c>
      <c r="Q680" s="72" t="s">
        <v>118</v>
      </c>
      <c r="R680" s="72">
        <v>0</v>
      </c>
      <c r="S680" s="47">
        <v>0</v>
      </c>
      <c r="T680" s="72">
        <v>0</v>
      </c>
      <c r="U680" s="72">
        <v>0</v>
      </c>
      <c r="V680" s="72">
        <v>0</v>
      </c>
      <c r="W680" s="72" t="s">
        <v>118</v>
      </c>
    </row>
    <row r="681" spans="1:23" x14ac:dyDescent="0.15">
      <c r="A681" s="42" t="s">
        <v>118</v>
      </c>
      <c r="H681" s="72" t="s">
        <v>118</v>
      </c>
      <c r="O681" s="72">
        <v>0</v>
      </c>
      <c r="P681" s="72">
        <v>0</v>
      </c>
      <c r="Q681" s="72" t="s">
        <v>118</v>
      </c>
      <c r="R681" s="72">
        <v>0</v>
      </c>
      <c r="S681" s="47">
        <v>0</v>
      </c>
      <c r="T681" s="72">
        <v>0</v>
      </c>
      <c r="U681" s="72">
        <v>0</v>
      </c>
      <c r="V681" s="72">
        <v>0</v>
      </c>
      <c r="W681" s="72" t="s">
        <v>118</v>
      </c>
    </row>
    <row r="682" spans="1:23" x14ac:dyDescent="0.15">
      <c r="A682" s="42" t="s">
        <v>118</v>
      </c>
      <c r="H682" s="72" t="s">
        <v>118</v>
      </c>
      <c r="O682" s="72">
        <v>0</v>
      </c>
      <c r="P682" s="72">
        <v>0</v>
      </c>
      <c r="Q682" s="72" t="s">
        <v>118</v>
      </c>
      <c r="R682" s="72">
        <v>0</v>
      </c>
      <c r="S682" s="47">
        <v>0</v>
      </c>
      <c r="T682" s="72">
        <v>0</v>
      </c>
      <c r="U682" s="72">
        <v>0</v>
      </c>
      <c r="V682" s="72">
        <v>0</v>
      </c>
      <c r="W682" s="72" t="s">
        <v>118</v>
      </c>
    </row>
    <row r="683" spans="1:23" x14ac:dyDescent="0.15">
      <c r="A683" s="42" t="s">
        <v>118</v>
      </c>
      <c r="H683" s="72" t="s">
        <v>118</v>
      </c>
      <c r="O683" s="72">
        <v>0</v>
      </c>
      <c r="P683" s="72">
        <v>0</v>
      </c>
      <c r="Q683" s="72" t="s">
        <v>118</v>
      </c>
      <c r="R683" s="72">
        <v>0</v>
      </c>
      <c r="S683" s="47">
        <v>0</v>
      </c>
      <c r="T683" s="72">
        <v>0</v>
      </c>
      <c r="U683" s="72">
        <v>0</v>
      </c>
      <c r="V683" s="72">
        <v>0</v>
      </c>
      <c r="W683" s="72" t="s">
        <v>118</v>
      </c>
    </row>
    <row r="684" spans="1:23" x14ac:dyDescent="0.15">
      <c r="A684" s="42" t="s">
        <v>118</v>
      </c>
      <c r="H684" s="72" t="s">
        <v>118</v>
      </c>
      <c r="O684" s="72">
        <v>0</v>
      </c>
      <c r="P684" s="72">
        <v>0</v>
      </c>
      <c r="Q684" s="72" t="s">
        <v>118</v>
      </c>
      <c r="R684" s="72">
        <v>0</v>
      </c>
      <c r="S684" s="47">
        <v>0</v>
      </c>
      <c r="T684" s="72">
        <v>0</v>
      </c>
      <c r="U684" s="72">
        <v>0</v>
      </c>
      <c r="V684" s="72">
        <v>0</v>
      </c>
      <c r="W684" s="72" t="s">
        <v>118</v>
      </c>
    </row>
    <row r="685" spans="1:23" x14ac:dyDescent="0.15">
      <c r="A685" s="42" t="s">
        <v>118</v>
      </c>
      <c r="H685" s="72" t="s">
        <v>118</v>
      </c>
      <c r="O685" s="72">
        <v>0</v>
      </c>
      <c r="P685" s="72">
        <v>0</v>
      </c>
      <c r="Q685" s="72" t="s">
        <v>118</v>
      </c>
      <c r="R685" s="72">
        <v>0</v>
      </c>
      <c r="S685" s="47">
        <v>0</v>
      </c>
      <c r="T685" s="72">
        <v>0</v>
      </c>
      <c r="U685" s="72">
        <v>0</v>
      </c>
      <c r="V685" s="72">
        <v>0</v>
      </c>
      <c r="W685" s="72" t="s">
        <v>118</v>
      </c>
    </row>
    <row r="686" spans="1:23" x14ac:dyDescent="0.15">
      <c r="A686" s="42" t="s">
        <v>118</v>
      </c>
      <c r="H686" s="72" t="s">
        <v>118</v>
      </c>
      <c r="O686" s="72">
        <v>0</v>
      </c>
      <c r="P686" s="72">
        <v>0</v>
      </c>
      <c r="Q686" s="72" t="s">
        <v>118</v>
      </c>
      <c r="R686" s="72">
        <v>0</v>
      </c>
      <c r="S686" s="47">
        <v>0</v>
      </c>
      <c r="T686" s="72">
        <v>0</v>
      </c>
      <c r="U686" s="72">
        <v>0</v>
      </c>
      <c r="V686" s="72">
        <v>0</v>
      </c>
      <c r="W686" s="72" t="s">
        <v>118</v>
      </c>
    </row>
    <row r="687" spans="1:23" x14ac:dyDescent="0.15">
      <c r="A687" s="42" t="s">
        <v>118</v>
      </c>
      <c r="H687" s="72" t="s">
        <v>118</v>
      </c>
      <c r="O687" s="72">
        <v>0</v>
      </c>
      <c r="P687" s="72">
        <v>0</v>
      </c>
      <c r="Q687" s="72" t="s">
        <v>118</v>
      </c>
      <c r="R687" s="72">
        <v>0</v>
      </c>
      <c r="S687" s="47">
        <v>0</v>
      </c>
      <c r="T687" s="72">
        <v>0</v>
      </c>
      <c r="U687" s="72">
        <v>0</v>
      </c>
      <c r="V687" s="72">
        <v>0</v>
      </c>
      <c r="W687" s="72" t="s">
        <v>118</v>
      </c>
    </row>
    <row r="688" spans="1:23" x14ac:dyDescent="0.15">
      <c r="A688" s="42" t="s">
        <v>118</v>
      </c>
      <c r="H688" s="72" t="s">
        <v>118</v>
      </c>
      <c r="O688" s="72">
        <v>0</v>
      </c>
      <c r="P688" s="72">
        <v>0</v>
      </c>
      <c r="Q688" s="72" t="s">
        <v>118</v>
      </c>
      <c r="R688" s="72">
        <v>0</v>
      </c>
      <c r="S688" s="47">
        <v>0</v>
      </c>
      <c r="T688" s="72">
        <v>0</v>
      </c>
      <c r="U688" s="72">
        <v>0</v>
      </c>
      <c r="V688" s="72">
        <v>0</v>
      </c>
      <c r="W688" s="72" t="s">
        <v>118</v>
      </c>
    </row>
    <row r="689" spans="1:23" x14ac:dyDescent="0.15">
      <c r="A689" s="42" t="s">
        <v>118</v>
      </c>
      <c r="H689" s="72" t="s">
        <v>118</v>
      </c>
      <c r="O689" s="72">
        <v>0</v>
      </c>
      <c r="P689" s="72">
        <v>0</v>
      </c>
      <c r="Q689" s="72" t="s">
        <v>118</v>
      </c>
      <c r="R689" s="72">
        <v>0</v>
      </c>
      <c r="S689" s="47">
        <v>0</v>
      </c>
      <c r="T689" s="72">
        <v>0</v>
      </c>
      <c r="U689" s="72">
        <v>0</v>
      </c>
      <c r="V689" s="72">
        <v>0</v>
      </c>
      <c r="W689" s="72" t="s">
        <v>118</v>
      </c>
    </row>
    <row r="690" spans="1:23" x14ac:dyDescent="0.15">
      <c r="A690" s="42" t="s">
        <v>118</v>
      </c>
      <c r="H690" s="72" t="s">
        <v>118</v>
      </c>
      <c r="O690" s="72">
        <v>0</v>
      </c>
      <c r="P690" s="72">
        <v>0</v>
      </c>
      <c r="Q690" s="72" t="s">
        <v>118</v>
      </c>
      <c r="R690" s="72">
        <v>0</v>
      </c>
      <c r="S690" s="47">
        <v>0</v>
      </c>
      <c r="T690" s="72">
        <v>0</v>
      </c>
      <c r="U690" s="72">
        <v>0</v>
      </c>
      <c r="V690" s="72">
        <v>0</v>
      </c>
      <c r="W690" s="72" t="s">
        <v>118</v>
      </c>
    </row>
    <row r="691" spans="1:23" x14ac:dyDescent="0.15">
      <c r="A691" s="42" t="s">
        <v>118</v>
      </c>
      <c r="H691" s="72" t="s">
        <v>118</v>
      </c>
      <c r="O691" s="72">
        <v>0</v>
      </c>
      <c r="P691" s="72">
        <v>0</v>
      </c>
      <c r="Q691" s="72" t="s">
        <v>118</v>
      </c>
      <c r="R691" s="72">
        <v>0</v>
      </c>
      <c r="S691" s="47">
        <v>0</v>
      </c>
      <c r="T691" s="72">
        <v>0</v>
      </c>
      <c r="U691" s="72">
        <v>0</v>
      </c>
      <c r="V691" s="72">
        <v>0</v>
      </c>
      <c r="W691" s="72" t="s">
        <v>118</v>
      </c>
    </row>
    <row r="692" spans="1:23" x14ac:dyDescent="0.15">
      <c r="A692" s="42" t="s">
        <v>118</v>
      </c>
      <c r="H692" s="72" t="s">
        <v>118</v>
      </c>
      <c r="O692" s="72">
        <v>0</v>
      </c>
      <c r="P692" s="72">
        <v>0</v>
      </c>
      <c r="Q692" s="72" t="s">
        <v>118</v>
      </c>
      <c r="R692" s="72">
        <v>0</v>
      </c>
      <c r="S692" s="47">
        <v>0</v>
      </c>
      <c r="T692" s="72">
        <v>0</v>
      </c>
      <c r="U692" s="72">
        <v>0</v>
      </c>
      <c r="V692" s="72">
        <v>0</v>
      </c>
      <c r="W692" s="72" t="s">
        <v>118</v>
      </c>
    </row>
    <row r="693" spans="1:23" x14ac:dyDescent="0.15">
      <c r="A693" s="42" t="s">
        <v>118</v>
      </c>
      <c r="H693" s="72" t="s">
        <v>118</v>
      </c>
      <c r="O693" s="72">
        <v>0</v>
      </c>
      <c r="P693" s="72">
        <v>0</v>
      </c>
      <c r="Q693" s="72" t="s">
        <v>118</v>
      </c>
      <c r="R693" s="72">
        <v>0</v>
      </c>
      <c r="S693" s="47">
        <v>0</v>
      </c>
      <c r="T693" s="72">
        <v>0</v>
      </c>
      <c r="U693" s="72">
        <v>0</v>
      </c>
      <c r="V693" s="72">
        <v>0</v>
      </c>
      <c r="W693" s="72" t="s">
        <v>118</v>
      </c>
    </row>
    <row r="694" spans="1:23" x14ac:dyDescent="0.15">
      <c r="A694" s="42" t="s">
        <v>118</v>
      </c>
      <c r="H694" s="72" t="s">
        <v>118</v>
      </c>
      <c r="O694" s="72">
        <v>0</v>
      </c>
      <c r="P694" s="72">
        <v>0</v>
      </c>
      <c r="Q694" s="72" t="s">
        <v>118</v>
      </c>
      <c r="R694" s="72">
        <v>0</v>
      </c>
      <c r="S694" s="47">
        <v>0</v>
      </c>
      <c r="T694" s="72">
        <v>0</v>
      </c>
      <c r="U694" s="72">
        <v>0</v>
      </c>
      <c r="V694" s="72">
        <v>0</v>
      </c>
      <c r="W694" s="72" t="s">
        <v>118</v>
      </c>
    </row>
    <row r="695" spans="1:23" x14ac:dyDescent="0.15">
      <c r="A695" s="42" t="s">
        <v>118</v>
      </c>
      <c r="H695" s="72" t="s">
        <v>118</v>
      </c>
      <c r="O695" s="72">
        <v>0</v>
      </c>
      <c r="P695" s="72">
        <v>0</v>
      </c>
      <c r="Q695" s="72" t="s">
        <v>118</v>
      </c>
      <c r="R695" s="72">
        <v>0</v>
      </c>
      <c r="S695" s="47">
        <v>0</v>
      </c>
      <c r="T695" s="72">
        <v>0</v>
      </c>
      <c r="U695" s="72">
        <v>0</v>
      </c>
      <c r="V695" s="72">
        <v>0</v>
      </c>
      <c r="W695" s="72" t="s">
        <v>118</v>
      </c>
    </row>
    <row r="696" spans="1:23" x14ac:dyDescent="0.15">
      <c r="A696" s="42" t="s">
        <v>118</v>
      </c>
      <c r="H696" s="72" t="s">
        <v>118</v>
      </c>
      <c r="O696" s="72">
        <v>0</v>
      </c>
      <c r="P696" s="72">
        <v>0</v>
      </c>
      <c r="Q696" s="72" t="s">
        <v>118</v>
      </c>
      <c r="R696" s="72">
        <v>0</v>
      </c>
      <c r="S696" s="47">
        <v>0</v>
      </c>
      <c r="T696" s="72">
        <v>0</v>
      </c>
      <c r="U696" s="72">
        <v>0</v>
      </c>
      <c r="V696" s="72">
        <v>0</v>
      </c>
      <c r="W696" s="72" t="s">
        <v>118</v>
      </c>
    </row>
    <row r="697" spans="1:23" x14ac:dyDescent="0.15">
      <c r="A697" s="42" t="s">
        <v>118</v>
      </c>
      <c r="H697" s="72" t="s">
        <v>118</v>
      </c>
      <c r="O697" s="72">
        <v>0</v>
      </c>
      <c r="P697" s="72">
        <v>0</v>
      </c>
      <c r="Q697" s="72" t="s">
        <v>118</v>
      </c>
      <c r="R697" s="72">
        <v>0</v>
      </c>
      <c r="S697" s="47">
        <v>0</v>
      </c>
      <c r="T697" s="72">
        <v>0</v>
      </c>
      <c r="U697" s="72">
        <v>0</v>
      </c>
      <c r="V697" s="72">
        <v>0</v>
      </c>
      <c r="W697" s="72" t="s">
        <v>118</v>
      </c>
    </row>
    <row r="698" spans="1:23" x14ac:dyDescent="0.15">
      <c r="A698" s="42" t="s">
        <v>118</v>
      </c>
      <c r="H698" s="72" t="s">
        <v>118</v>
      </c>
      <c r="O698" s="72">
        <v>0</v>
      </c>
      <c r="P698" s="72">
        <v>0</v>
      </c>
      <c r="Q698" s="72" t="s">
        <v>118</v>
      </c>
      <c r="R698" s="72">
        <v>0</v>
      </c>
      <c r="S698" s="47">
        <v>0</v>
      </c>
      <c r="T698" s="72">
        <v>0</v>
      </c>
      <c r="U698" s="72">
        <v>0</v>
      </c>
      <c r="V698" s="72">
        <v>0</v>
      </c>
      <c r="W698" s="72" t="s">
        <v>118</v>
      </c>
    </row>
    <row r="699" spans="1:23" x14ac:dyDescent="0.15">
      <c r="A699" s="42" t="s">
        <v>118</v>
      </c>
      <c r="H699" s="72" t="s">
        <v>118</v>
      </c>
      <c r="O699" s="72">
        <v>0</v>
      </c>
      <c r="P699" s="72">
        <v>0</v>
      </c>
      <c r="Q699" s="72" t="s">
        <v>118</v>
      </c>
      <c r="R699" s="72">
        <v>0</v>
      </c>
      <c r="S699" s="47">
        <v>0</v>
      </c>
      <c r="T699" s="72">
        <v>0</v>
      </c>
      <c r="U699" s="72">
        <v>0</v>
      </c>
      <c r="V699" s="72">
        <v>0</v>
      </c>
      <c r="W699" s="72" t="s">
        <v>118</v>
      </c>
    </row>
    <row r="700" spans="1:23" x14ac:dyDescent="0.15">
      <c r="A700" s="42" t="s">
        <v>118</v>
      </c>
      <c r="H700" s="72" t="s">
        <v>118</v>
      </c>
      <c r="O700" s="72">
        <v>0</v>
      </c>
      <c r="P700" s="72">
        <v>0</v>
      </c>
      <c r="Q700" s="72" t="s">
        <v>118</v>
      </c>
      <c r="R700" s="72">
        <v>0</v>
      </c>
      <c r="S700" s="47">
        <v>0</v>
      </c>
      <c r="T700" s="72">
        <v>0</v>
      </c>
      <c r="U700" s="72">
        <v>0</v>
      </c>
      <c r="V700" s="72">
        <v>0</v>
      </c>
      <c r="W700" s="72" t="s">
        <v>118</v>
      </c>
    </row>
    <row r="701" spans="1:23" x14ac:dyDescent="0.15">
      <c r="A701" s="42" t="s">
        <v>118</v>
      </c>
      <c r="H701" s="72" t="s">
        <v>118</v>
      </c>
      <c r="O701" s="72">
        <v>0</v>
      </c>
      <c r="P701" s="72">
        <v>0</v>
      </c>
      <c r="Q701" s="72" t="s">
        <v>118</v>
      </c>
      <c r="R701" s="72">
        <v>0</v>
      </c>
      <c r="S701" s="47">
        <v>0</v>
      </c>
      <c r="T701" s="72">
        <v>0</v>
      </c>
      <c r="U701" s="72">
        <v>0</v>
      </c>
      <c r="V701" s="72">
        <v>0</v>
      </c>
      <c r="W701" s="72" t="s">
        <v>118</v>
      </c>
    </row>
    <row r="702" spans="1:23" x14ac:dyDescent="0.15">
      <c r="A702" s="42" t="s">
        <v>118</v>
      </c>
      <c r="H702" s="72" t="s">
        <v>118</v>
      </c>
      <c r="O702" s="72">
        <v>0</v>
      </c>
      <c r="P702" s="72">
        <v>0</v>
      </c>
      <c r="Q702" s="72" t="s">
        <v>118</v>
      </c>
      <c r="R702" s="72">
        <v>0</v>
      </c>
      <c r="S702" s="47">
        <v>0</v>
      </c>
      <c r="T702" s="72">
        <v>0</v>
      </c>
      <c r="U702" s="72">
        <v>0</v>
      </c>
      <c r="V702" s="72">
        <v>0</v>
      </c>
      <c r="W702" s="72" t="s">
        <v>118</v>
      </c>
    </row>
    <row r="703" spans="1:23" x14ac:dyDescent="0.15">
      <c r="A703" s="42" t="s">
        <v>118</v>
      </c>
      <c r="H703" s="72" t="s">
        <v>118</v>
      </c>
      <c r="O703" s="72">
        <v>0</v>
      </c>
      <c r="P703" s="72">
        <v>0</v>
      </c>
      <c r="Q703" s="72" t="s">
        <v>118</v>
      </c>
      <c r="R703" s="72">
        <v>0</v>
      </c>
      <c r="S703" s="47">
        <v>0</v>
      </c>
      <c r="T703" s="72">
        <v>0</v>
      </c>
      <c r="U703" s="72">
        <v>0</v>
      </c>
      <c r="V703" s="72">
        <v>0</v>
      </c>
      <c r="W703" s="72" t="s">
        <v>118</v>
      </c>
    </row>
    <row r="704" spans="1:23" x14ac:dyDescent="0.15">
      <c r="A704" s="42" t="s">
        <v>118</v>
      </c>
      <c r="H704" s="72" t="s">
        <v>118</v>
      </c>
      <c r="O704" s="72">
        <v>0</v>
      </c>
      <c r="P704" s="72">
        <v>0</v>
      </c>
      <c r="Q704" s="72" t="s">
        <v>118</v>
      </c>
      <c r="R704" s="72">
        <v>0</v>
      </c>
      <c r="S704" s="47">
        <v>0</v>
      </c>
      <c r="T704" s="72">
        <v>0</v>
      </c>
      <c r="U704" s="72">
        <v>0</v>
      </c>
      <c r="V704" s="72">
        <v>0</v>
      </c>
      <c r="W704" s="72" t="s">
        <v>118</v>
      </c>
    </row>
    <row r="705" spans="1:23" x14ac:dyDescent="0.15">
      <c r="A705" s="42" t="s">
        <v>118</v>
      </c>
      <c r="H705" s="72" t="s">
        <v>118</v>
      </c>
      <c r="O705" s="72">
        <v>0</v>
      </c>
      <c r="P705" s="72">
        <v>0</v>
      </c>
      <c r="Q705" s="72" t="s">
        <v>118</v>
      </c>
      <c r="R705" s="72">
        <v>0</v>
      </c>
      <c r="S705" s="47">
        <v>0</v>
      </c>
      <c r="T705" s="72">
        <v>0</v>
      </c>
      <c r="U705" s="72">
        <v>0</v>
      </c>
      <c r="V705" s="72">
        <v>0</v>
      </c>
      <c r="W705" s="72" t="s">
        <v>118</v>
      </c>
    </row>
    <row r="706" spans="1:23" x14ac:dyDescent="0.15">
      <c r="A706" s="42" t="s">
        <v>118</v>
      </c>
      <c r="H706" s="72" t="s">
        <v>118</v>
      </c>
      <c r="O706" s="72">
        <v>0</v>
      </c>
      <c r="P706" s="72">
        <v>0</v>
      </c>
      <c r="Q706" s="72" t="s">
        <v>118</v>
      </c>
      <c r="R706" s="72">
        <v>0</v>
      </c>
      <c r="S706" s="47">
        <v>0</v>
      </c>
      <c r="T706" s="72">
        <v>0</v>
      </c>
      <c r="U706" s="72">
        <v>0</v>
      </c>
      <c r="V706" s="72">
        <v>0</v>
      </c>
      <c r="W706" s="72" t="s">
        <v>118</v>
      </c>
    </row>
    <row r="707" spans="1:23" x14ac:dyDescent="0.15">
      <c r="A707" s="42" t="s">
        <v>118</v>
      </c>
      <c r="H707" s="72" t="s">
        <v>118</v>
      </c>
      <c r="O707" s="72">
        <v>0</v>
      </c>
      <c r="P707" s="72">
        <v>0</v>
      </c>
      <c r="Q707" s="72" t="s">
        <v>118</v>
      </c>
      <c r="R707" s="72">
        <v>0</v>
      </c>
      <c r="S707" s="47">
        <v>0</v>
      </c>
      <c r="T707" s="72">
        <v>0</v>
      </c>
      <c r="U707" s="72">
        <v>0</v>
      </c>
      <c r="V707" s="72">
        <v>0</v>
      </c>
      <c r="W707" s="72" t="s">
        <v>118</v>
      </c>
    </row>
    <row r="708" spans="1:23" x14ac:dyDescent="0.15">
      <c r="A708" s="42" t="s">
        <v>118</v>
      </c>
      <c r="H708" s="72" t="s">
        <v>118</v>
      </c>
      <c r="O708" s="72">
        <v>0</v>
      </c>
      <c r="P708" s="72">
        <v>0</v>
      </c>
      <c r="Q708" s="72" t="s">
        <v>118</v>
      </c>
      <c r="R708" s="72">
        <v>0</v>
      </c>
      <c r="S708" s="47">
        <v>0</v>
      </c>
      <c r="T708" s="72">
        <v>0</v>
      </c>
      <c r="U708" s="72">
        <v>0</v>
      </c>
      <c r="V708" s="72">
        <v>0</v>
      </c>
      <c r="W708" s="72" t="s">
        <v>118</v>
      </c>
    </row>
    <row r="709" spans="1:23" x14ac:dyDescent="0.15">
      <c r="A709" s="42" t="s">
        <v>118</v>
      </c>
      <c r="H709" s="72" t="s">
        <v>118</v>
      </c>
      <c r="O709" s="72">
        <v>0</v>
      </c>
      <c r="P709" s="72">
        <v>0</v>
      </c>
      <c r="Q709" s="72" t="s">
        <v>118</v>
      </c>
      <c r="R709" s="72">
        <v>0</v>
      </c>
      <c r="S709" s="47">
        <v>0</v>
      </c>
      <c r="T709" s="72">
        <v>0</v>
      </c>
      <c r="U709" s="72">
        <v>0</v>
      </c>
      <c r="V709" s="72">
        <v>0</v>
      </c>
      <c r="W709" s="72" t="s">
        <v>118</v>
      </c>
    </row>
    <row r="710" spans="1:23" x14ac:dyDescent="0.15">
      <c r="A710" s="42" t="s">
        <v>118</v>
      </c>
      <c r="H710" s="72" t="s">
        <v>118</v>
      </c>
      <c r="O710" s="72">
        <v>0</v>
      </c>
      <c r="P710" s="72">
        <v>0</v>
      </c>
      <c r="Q710" s="72" t="s">
        <v>118</v>
      </c>
      <c r="R710" s="72">
        <v>0</v>
      </c>
      <c r="S710" s="47">
        <v>0</v>
      </c>
      <c r="T710" s="72">
        <v>0</v>
      </c>
      <c r="U710" s="72">
        <v>0</v>
      </c>
      <c r="V710" s="72">
        <v>0</v>
      </c>
      <c r="W710" s="72" t="s">
        <v>118</v>
      </c>
    </row>
    <row r="711" spans="1:23" x14ac:dyDescent="0.15">
      <c r="A711" s="42" t="s">
        <v>118</v>
      </c>
      <c r="H711" s="72" t="s">
        <v>118</v>
      </c>
      <c r="O711" s="72">
        <v>0</v>
      </c>
      <c r="P711" s="72">
        <v>0</v>
      </c>
      <c r="Q711" s="72" t="s">
        <v>118</v>
      </c>
      <c r="R711" s="72">
        <v>0</v>
      </c>
      <c r="S711" s="47">
        <v>0</v>
      </c>
      <c r="T711" s="72">
        <v>0</v>
      </c>
      <c r="U711" s="72">
        <v>0</v>
      </c>
      <c r="V711" s="72">
        <v>0</v>
      </c>
      <c r="W711" s="72" t="s">
        <v>118</v>
      </c>
    </row>
    <row r="712" spans="1:23" x14ac:dyDescent="0.15">
      <c r="A712" s="42" t="s">
        <v>118</v>
      </c>
      <c r="H712" s="72" t="s">
        <v>118</v>
      </c>
      <c r="O712" s="72">
        <v>0</v>
      </c>
      <c r="P712" s="72">
        <v>0</v>
      </c>
      <c r="Q712" s="72" t="s">
        <v>118</v>
      </c>
      <c r="R712" s="72">
        <v>0</v>
      </c>
      <c r="S712" s="47">
        <v>0</v>
      </c>
      <c r="T712" s="72">
        <v>0</v>
      </c>
      <c r="U712" s="72">
        <v>0</v>
      </c>
      <c r="V712" s="72">
        <v>0</v>
      </c>
      <c r="W712" s="72" t="s">
        <v>118</v>
      </c>
    </row>
    <row r="713" spans="1:23" x14ac:dyDescent="0.15">
      <c r="A713" s="42" t="s">
        <v>118</v>
      </c>
      <c r="H713" s="72" t="s">
        <v>118</v>
      </c>
      <c r="O713" s="72">
        <v>0</v>
      </c>
      <c r="P713" s="72">
        <v>0</v>
      </c>
      <c r="Q713" s="72" t="s">
        <v>118</v>
      </c>
      <c r="R713" s="72">
        <v>0</v>
      </c>
      <c r="S713" s="47">
        <v>0</v>
      </c>
      <c r="T713" s="72">
        <v>0</v>
      </c>
      <c r="U713" s="72">
        <v>0</v>
      </c>
      <c r="V713" s="72">
        <v>0</v>
      </c>
      <c r="W713" s="72" t="s">
        <v>118</v>
      </c>
    </row>
    <row r="714" spans="1:23" x14ac:dyDescent="0.15">
      <c r="A714" s="42" t="s">
        <v>118</v>
      </c>
      <c r="H714" s="72" t="s">
        <v>118</v>
      </c>
      <c r="O714" s="72">
        <v>0</v>
      </c>
      <c r="P714" s="72">
        <v>0</v>
      </c>
      <c r="Q714" s="72" t="s">
        <v>118</v>
      </c>
      <c r="R714" s="72">
        <v>0</v>
      </c>
      <c r="S714" s="47">
        <v>0</v>
      </c>
      <c r="T714" s="72">
        <v>0</v>
      </c>
      <c r="U714" s="72">
        <v>0</v>
      </c>
      <c r="V714" s="72">
        <v>0</v>
      </c>
      <c r="W714" s="72" t="s">
        <v>118</v>
      </c>
    </row>
    <row r="715" spans="1:23" x14ac:dyDescent="0.15">
      <c r="A715" s="42" t="s">
        <v>118</v>
      </c>
      <c r="H715" s="72" t="s">
        <v>118</v>
      </c>
      <c r="O715" s="72">
        <v>0</v>
      </c>
      <c r="P715" s="72">
        <v>0</v>
      </c>
      <c r="Q715" s="72" t="s">
        <v>118</v>
      </c>
      <c r="R715" s="72">
        <v>0</v>
      </c>
      <c r="S715" s="47">
        <v>0</v>
      </c>
      <c r="T715" s="72">
        <v>0</v>
      </c>
      <c r="U715" s="72">
        <v>0</v>
      </c>
      <c r="V715" s="72">
        <v>0</v>
      </c>
      <c r="W715" s="72" t="s">
        <v>118</v>
      </c>
    </row>
    <row r="716" spans="1:23" x14ac:dyDescent="0.15">
      <c r="A716" s="42" t="s">
        <v>118</v>
      </c>
      <c r="H716" s="72" t="s">
        <v>118</v>
      </c>
      <c r="O716" s="72">
        <v>0</v>
      </c>
      <c r="P716" s="72">
        <v>0</v>
      </c>
      <c r="Q716" s="72" t="s">
        <v>118</v>
      </c>
      <c r="R716" s="72">
        <v>0</v>
      </c>
      <c r="S716" s="47">
        <v>0</v>
      </c>
      <c r="T716" s="72">
        <v>0</v>
      </c>
      <c r="U716" s="72">
        <v>0</v>
      </c>
      <c r="V716" s="72">
        <v>0</v>
      </c>
      <c r="W716" s="72" t="s">
        <v>118</v>
      </c>
    </row>
    <row r="717" spans="1:23" x14ac:dyDescent="0.15">
      <c r="A717" s="42" t="s">
        <v>118</v>
      </c>
      <c r="H717" s="72" t="s">
        <v>118</v>
      </c>
      <c r="O717" s="72">
        <v>0</v>
      </c>
      <c r="P717" s="72">
        <v>0</v>
      </c>
      <c r="Q717" s="72" t="s">
        <v>118</v>
      </c>
      <c r="R717" s="72">
        <v>0</v>
      </c>
      <c r="S717" s="47">
        <v>0</v>
      </c>
      <c r="T717" s="72">
        <v>0</v>
      </c>
      <c r="U717" s="72">
        <v>0</v>
      </c>
      <c r="V717" s="72">
        <v>0</v>
      </c>
      <c r="W717" s="72" t="s">
        <v>118</v>
      </c>
    </row>
    <row r="718" spans="1:23" x14ac:dyDescent="0.15">
      <c r="A718" s="42" t="s">
        <v>118</v>
      </c>
      <c r="H718" s="72" t="s">
        <v>118</v>
      </c>
      <c r="O718" s="72">
        <v>0</v>
      </c>
      <c r="P718" s="72">
        <v>0</v>
      </c>
      <c r="Q718" s="72" t="s">
        <v>118</v>
      </c>
      <c r="R718" s="72">
        <v>0</v>
      </c>
      <c r="S718" s="47">
        <v>0</v>
      </c>
      <c r="T718" s="72">
        <v>0</v>
      </c>
      <c r="U718" s="72">
        <v>0</v>
      </c>
      <c r="V718" s="72">
        <v>0</v>
      </c>
      <c r="W718" s="72" t="s">
        <v>118</v>
      </c>
    </row>
    <row r="719" spans="1:23" x14ac:dyDescent="0.15">
      <c r="A719" s="42" t="s">
        <v>118</v>
      </c>
      <c r="H719" s="72" t="s">
        <v>118</v>
      </c>
      <c r="O719" s="72">
        <v>0</v>
      </c>
      <c r="P719" s="72">
        <v>0</v>
      </c>
      <c r="Q719" s="72" t="s">
        <v>118</v>
      </c>
      <c r="R719" s="72">
        <v>0</v>
      </c>
      <c r="S719" s="47">
        <v>0</v>
      </c>
      <c r="T719" s="72">
        <v>0</v>
      </c>
      <c r="U719" s="72">
        <v>0</v>
      </c>
      <c r="V719" s="72">
        <v>0</v>
      </c>
      <c r="W719" s="72" t="s">
        <v>118</v>
      </c>
    </row>
    <row r="720" spans="1:23" x14ac:dyDescent="0.15">
      <c r="A720" s="42" t="s">
        <v>118</v>
      </c>
      <c r="H720" s="72" t="s">
        <v>118</v>
      </c>
      <c r="O720" s="72">
        <v>0</v>
      </c>
      <c r="P720" s="72">
        <v>0</v>
      </c>
      <c r="Q720" s="72" t="s">
        <v>118</v>
      </c>
      <c r="R720" s="72">
        <v>0</v>
      </c>
      <c r="S720" s="47">
        <v>0</v>
      </c>
      <c r="T720" s="72">
        <v>0</v>
      </c>
      <c r="U720" s="72">
        <v>0</v>
      </c>
      <c r="V720" s="72">
        <v>0</v>
      </c>
      <c r="W720" s="72" t="s">
        <v>118</v>
      </c>
    </row>
    <row r="721" spans="1:23" x14ac:dyDescent="0.15">
      <c r="A721" s="42" t="s">
        <v>118</v>
      </c>
      <c r="H721" s="72" t="s">
        <v>118</v>
      </c>
      <c r="O721" s="72">
        <v>0</v>
      </c>
      <c r="P721" s="72">
        <v>0</v>
      </c>
      <c r="Q721" s="72" t="s">
        <v>118</v>
      </c>
      <c r="R721" s="72">
        <v>0</v>
      </c>
      <c r="S721" s="47">
        <v>0</v>
      </c>
      <c r="T721" s="72">
        <v>0</v>
      </c>
      <c r="U721" s="72">
        <v>0</v>
      </c>
      <c r="V721" s="72">
        <v>0</v>
      </c>
      <c r="W721" s="72" t="s">
        <v>118</v>
      </c>
    </row>
    <row r="722" spans="1:23" x14ac:dyDescent="0.15">
      <c r="A722" s="42" t="s">
        <v>118</v>
      </c>
      <c r="H722" s="72" t="s">
        <v>118</v>
      </c>
      <c r="O722" s="72">
        <v>0</v>
      </c>
      <c r="P722" s="72">
        <v>0</v>
      </c>
      <c r="Q722" s="72" t="s">
        <v>118</v>
      </c>
      <c r="R722" s="72">
        <v>0</v>
      </c>
      <c r="S722" s="47">
        <v>0</v>
      </c>
      <c r="T722" s="72">
        <v>0</v>
      </c>
      <c r="U722" s="72">
        <v>0</v>
      </c>
      <c r="V722" s="72">
        <v>0</v>
      </c>
      <c r="W722" s="72" t="s">
        <v>118</v>
      </c>
    </row>
    <row r="723" spans="1:23" x14ac:dyDescent="0.15">
      <c r="A723" s="42" t="s">
        <v>118</v>
      </c>
      <c r="H723" s="72" t="s">
        <v>118</v>
      </c>
      <c r="O723" s="72">
        <v>0</v>
      </c>
      <c r="P723" s="72">
        <v>0</v>
      </c>
      <c r="Q723" s="72" t="s">
        <v>118</v>
      </c>
      <c r="R723" s="72">
        <v>0</v>
      </c>
      <c r="S723" s="47">
        <v>0</v>
      </c>
      <c r="T723" s="72">
        <v>0</v>
      </c>
      <c r="U723" s="72">
        <v>0</v>
      </c>
      <c r="V723" s="72">
        <v>0</v>
      </c>
      <c r="W723" s="72" t="s">
        <v>118</v>
      </c>
    </row>
    <row r="724" spans="1:23" x14ac:dyDescent="0.15">
      <c r="A724" s="42" t="s">
        <v>118</v>
      </c>
      <c r="H724" s="72" t="s">
        <v>118</v>
      </c>
      <c r="O724" s="72">
        <v>0</v>
      </c>
      <c r="P724" s="72">
        <v>0</v>
      </c>
      <c r="Q724" s="72" t="s">
        <v>118</v>
      </c>
      <c r="R724" s="72">
        <v>0</v>
      </c>
      <c r="S724" s="47">
        <v>0</v>
      </c>
      <c r="T724" s="72">
        <v>0</v>
      </c>
      <c r="U724" s="72">
        <v>0</v>
      </c>
      <c r="V724" s="72">
        <v>0</v>
      </c>
      <c r="W724" s="72" t="s">
        <v>118</v>
      </c>
    </row>
    <row r="725" spans="1:23" x14ac:dyDescent="0.15">
      <c r="A725" s="42" t="s">
        <v>118</v>
      </c>
      <c r="H725" s="72" t="s">
        <v>118</v>
      </c>
      <c r="O725" s="72">
        <v>0</v>
      </c>
      <c r="P725" s="72">
        <v>0</v>
      </c>
      <c r="Q725" s="72" t="s">
        <v>118</v>
      </c>
      <c r="R725" s="72">
        <v>0</v>
      </c>
      <c r="S725" s="47">
        <v>0</v>
      </c>
      <c r="T725" s="72">
        <v>0</v>
      </c>
      <c r="U725" s="72">
        <v>0</v>
      </c>
      <c r="V725" s="72">
        <v>0</v>
      </c>
      <c r="W725" s="72" t="s">
        <v>118</v>
      </c>
    </row>
    <row r="726" spans="1:23" x14ac:dyDescent="0.15">
      <c r="A726" s="42" t="s">
        <v>118</v>
      </c>
      <c r="H726" s="72" t="s">
        <v>118</v>
      </c>
      <c r="O726" s="72">
        <v>0</v>
      </c>
      <c r="P726" s="72">
        <v>0</v>
      </c>
      <c r="Q726" s="72" t="s">
        <v>118</v>
      </c>
      <c r="R726" s="72">
        <v>0</v>
      </c>
      <c r="S726" s="47">
        <v>0</v>
      </c>
      <c r="T726" s="72">
        <v>0</v>
      </c>
      <c r="U726" s="72">
        <v>0</v>
      </c>
      <c r="V726" s="72">
        <v>0</v>
      </c>
      <c r="W726" s="72" t="s">
        <v>118</v>
      </c>
    </row>
    <row r="727" spans="1:23" x14ac:dyDescent="0.15">
      <c r="A727" s="42" t="s">
        <v>118</v>
      </c>
      <c r="H727" s="72" t="s">
        <v>118</v>
      </c>
      <c r="O727" s="72">
        <v>0</v>
      </c>
      <c r="P727" s="72">
        <v>0</v>
      </c>
      <c r="Q727" s="72" t="s">
        <v>118</v>
      </c>
      <c r="R727" s="72">
        <v>0</v>
      </c>
      <c r="S727" s="47">
        <v>0</v>
      </c>
      <c r="T727" s="72">
        <v>0</v>
      </c>
      <c r="U727" s="72">
        <v>0</v>
      </c>
      <c r="V727" s="72">
        <v>0</v>
      </c>
      <c r="W727" s="72" t="s">
        <v>118</v>
      </c>
    </row>
    <row r="728" spans="1:23" x14ac:dyDescent="0.15">
      <c r="A728" s="42" t="s">
        <v>118</v>
      </c>
      <c r="H728" s="72" t="s">
        <v>118</v>
      </c>
      <c r="O728" s="72">
        <v>0</v>
      </c>
      <c r="P728" s="72">
        <v>0</v>
      </c>
      <c r="Q728" s="72" t="s">
        <v>118</v>
      </c>
      <c r="R728" s="72">
        <v>0</v>
      </c>
      <c r="S728" s="47">
        <v>0</v>
      </c>
      <c r="T728" s="72">
        <v>0</v>
      </c>
      <c r="U728" s="72">
        <v>0</v>
      </c>
      <c r="V728" s="72">
        <v>0</v>
      </c>
      <c r="W728" s="72" t="s">
        <v>118</v>
      </c>
    </row>
    <row r="729" spans="1:23" x14ac:dyDescent="0.15">
      <c r="A729" s="42" t="s">
        <v>118</v>
      </c>
      <c r="H729" s="72" t="s">
        <v>118</v>
      </c>
      <c r="O729" s="72">
        <v>0</v>
      </c>
      <c r="P729" s="72">
        <v>0</v>
      </c>
      <c r="Q729" s="72" t="s">
        <v>118</v>
      </c>
      <c r="R729" s="72">
        <v>0</v>
      </c>
      <c r="S729" s="47">
        <v>0</v>
      </c>
      <c r="T729" s="72">
        <v>0</v>
      </c>
      <c r="U729" s="72">
        <v>0</v>
      </c>
      <c r="V729" s="72">
        <v>0</v>
      </c>
      <c r="W729" s="72" t="s">
        <v>118</v>
      </c>
    </row>
    <row r="730" spans="1:23" x14ac:dyDescent="0.15">
      <c r="A730" s="42" t="s">
        <v>118</v>
      </c>
      <c r="H730" s="72" t="s">
        <v>118</v>
      </c>
      <c r="O730" s="72">
        <v>0</v>
      </c>
      <c r="P730" s="72">
        <v>0</v>
      </c>
      <c r="Q730" s="72" t="s">
        <v>118</v>
      </c>
      <c r="R730" s="72">
        <v>0</v>
      </c>
      <c r="S730" s="47">
        <v>0</v>
      </c>
      <c r="T730" s="72">
        <v>0</v>
      </c>
      <c r="U730" s="72">
        <v>0</v>
      </c>
      <c r="V730" s="72">
        <v>0</v>
      </c>
      <c r="W730" s="72" t="s">
        <v>118</v>
      </c>
    </row>
    <row r="731" spans="1:23" x14ac:dyDescent="0.15">
      <c r="A731" s="42" t="s">
        <v>118</v>
      </c>
      <c r="H731" s="72" t="s">
        <v>118</v>
      </c>
      <c r="O731" s="72">
        <v>0</v>
      </c>
      <c r="P731" s="72">
        <v>0</v>
      </c>
      <c r="Q731" s="72" t="s">
        <v>118</v>
      </c>
      <c r="R731" s="72">
        <v>0</v>
      </c>
      <c r="S731" s="47">
        <v>0</v>
      </c>
      <c r="T731" s="72">
        <v>0</v>
      </c>
      <c r="U731" s="72">
        <v>0</v>
      </c>
      <c r="V731" s="72">
        <v>0</v>
      </c>
      <c r="W731" s="72" t="s">
        <v>118</v>
      </c>
    </row>
    <row r="732" spans="1:23" x14ac:dyDescent="0.15">
      <c r="A732" s="42" t="s">
        <v>118</v>
      </c>
      <c r="H732" s="72" t="s">
        <v>118</v>
      </c>
      <c r="O732" s="72">
        <v>0</v>
      </c>
      <c r="P732" s="72">
        <v>0</v>
      </c>
      <c r="Q732" s="72" t="s">
        <v>118</v>
      </c>
      <c r="R732" s="72">
        <v>0</v>
      </c>
      <c r="S732" s="47">
        <v>0</v>
      </c>
      <c r="T732" s="72">
        <v>0</v>
      </c>
      <c r="U732" s="72">
        <v>0</v>
      </c>
      <c r="V732" s="72">
        <v>0</v>
      </c>
      <c r="W732" s="72" t="s">
        <v>118</v>
      </c>
    </row>
    <row r="733" spans="1:23" x14ac:dyDescent="0.15">
      <c r="A733" s="42" t="s">
        <v>118</v>
      </c>
      <c r="H733" s="72" t="s">
        <v>118</v>
      </c>
      <c r="O733" s="72">
        <v>0</v>
      </c>
      <c r="P733" s="72">
        <v>0</v>
      </c>
      <c r="Q733" s="72" t="s">
        <v>118</v>
      </c>
      <c r="R733" s="72">
        <v>0</v>
      </c>
      <c r="S733" s="47">
        <v>0</v>
      </c>
      <c r="T733" s="72">
        <v>0</v>
      </c>
      <c r="U733" s="72">
        <v>0</v>
      </c>
      <c r="V733" s="72">
        <v>0</v>
      </c>
      <c r="W733" s="72" t="s">
        <v>118</v>
      </c>
    </row>
    <row r="734" spans="1:23" x14ac:dyDescent="0.15">
      <c r="A734" s="42" t="s">
        <v>118</v>
      </c>
      <c r="H734" s="72" t="s">
        <v>118</v>
      </c>
      <c r="O734" s="72">
        <v>0</v>
      </c>
      <c r="P734" s="72">
        <v>0</v>
      </c>
      <c r="Q734" s="72" t="s">
        <v>118</v>
      </c>
      <c r="R734" s="72">
        <v>0</v>
      </c>
      <c r="S734" s="47">
        <v>0</v>
      </c>
      <c r="T734" s="72">
        <v>0</v>
      </c>
      <c r="U734" s="72">
        <v>0</v>
      </c>
      <c r="V734" s="72">
        <v>0</v>
      </c>
      <c r="W734" s="72" t="s">
        <v>118</v>
      </c>
    </row>
    <row r="735" spans="1:23" x14ac:dyDescent="0.15">
      <c r="A735" s="42" t="s">
        <v>118</v>
      </c>
      <c r="H735" s="72" t="s">
        <v>118</v>
      </c>
      <c r="O735" s="72">
        <v>0</v>
      </c>
      <c r="P735" s="72">
        <v>0</v>
      </c>
      <c r="Q735" s="72" t="s">
        <v>118</v>
      </c>
      <c r="R735" s="72">
        <v>0</v>
      </c>
      <c r="S735" s="47">
        <v>0</v>
      </c>
      <c r="T735" s="72">
        <v>0</v>
      </c>
      <c r="U735" s="72">
        <v>0</v>
      </c>
      <c r="V735" s="72">
        <v>0</v>
      </c>
      <c r="W735" s="72" t="s">
        <v>118</v>
      </c>
    </row>
    <row r="736" spans="1:23" x14ac:dyDescent="0.15">
      <c r="A736" s="42" t="s">
        <v>118</v>
      </c>
      <c r="H736" s="72" t="s">
        <v>118</v>
      </c>
      <c r="O736" s="72">
        <v>0</v>
      </c>
      <c r="P736" s="72">
        <v>0</v>
      </c>
      <c r="Q736" s="72" t="s">
        <v>118</v>
      </c>
      <c r="R736" s="72">
        <v>0</v>
      </c>
      <c r="S736" s="47">
        <v>0</v>
      </c>
      <c r="T736" s="72">
        <v>0</v>
      </c>
      <c r="U736" s="72">
        <v>0</v>
      </c>
      <c r="V736" s="72">
        <v>0</v>
      </c>
      <c r="W736" s="72" t="s">
        <v>118</v>
      </c>
    </row>
    <row r="737" spans="1:23" x14ac:dyDescent="0.15">
      <c r="A737" s="42" t="s">
        <v>118</v>
      </c>
      <c r="H737" s="72" t="s">
        <v>118</v>
      </c>
      <c r="O737" s="72">
        <v>0</v>
      </c>
      <c r="P737" s="72">
        <v>0</v>
      </c>
      <c r="Q737" s="72" t="s">
        <v>118</v>
      </c>
      <c r="R737" s="72">
        <v>0</v>
      </c>
      <c r="S737" s="47">
        <v>0</v>
      </c>
      <c r="T737" s="72">
        <v>0</v>
      </c>
      <c r="U737" s="72">
        <v>0</v>
      </c>
      <c r="V737" s="72">
        <v>0</v>
      </c>
      <c r="W737" s="72" t="s">
        <v>118</v>
      </c>
    </row>
    <row r="738" spans="1:23" x14ac:dyDescent="0.15">
      <c r="A738" s="42" t="s">
        <v>118</v>
      </c>
      <c r="H738" s="72" t="s">
        <v>118</v>
      </c>
      <c r="O738" s="72">
        <v>0</v>
      </c>
      <c r="P738" s="72">
        <v>0</v>
      </c>
      <c r="Q738" s="72" t="s">
        <v>118</v>
      </c>
      <c r="R738" s="72">
        <v>0</v>
      </c>
      <c r="S738" s="47">
        <v>0</v>
      </c>
      <c r="T738" s="72">
        <v>0</v>
      </c>
      <c r="U738" s="72">
        <v>0</v>
      </c>
      <c r="V738" s="72">
        <v>0</v>
      </c>
      <c r="W738" s="72" t="s">
        <v>118</v>
      </c>
    </row>
    <row r="739" spans="1:23" x14ac:dyDescent="0.15">
      <c r="A739" s="42" t="s">
        <v>118</v>
      </c>
      <c r="H739" s="72" t="s">
        <v>118</v>
      </c>
      <c r="O739" s="72">
        <v>0</v>
      </c>
      <c r="P739" s="72">
        <v>0</v>
      </c>
      <c r="Q739" s="72" t="s">
        <v>118</v>
      </c>
      <c r="R739" s="72">
        <v>0</v>
      </c>
      <c r="S739" s="47">
        <v>0</v>
      </c>
      <c r="T739" s="72">
        <v>0</v>
      </c>
      <c r="U739" s="72">
        <v>0</v>
      </c>
      <c r="V739" s="72">
        <v>0</v>
      </c>
      <c r="W739" s="72" t="s">
        <v>118</v>
      </c>
    </row>
    <row r="740" spans="1:23" x14ac:dyDescent="0.15">
      <c r="A740" s="42" t="s">
        <v>118</v>
      </c>
      <c r="H740" s="72" t="s">
        <v>118</v>
      </c>
      <c r="O740" s="72">
        <v>0</v>
      </c>
      <c r="P740" s="72">
        <v>0</v>
      </c>
      <c r="Q740" s="72" t="s">
        <v>118</v>
      </c>
      <c r="R740" s="72">
        <v>0</v>
      </c>
      <c r="S740" s="47">
        <v>0</v>
      </c>
      <c r="T740" s="72">
        <v>0</v>
      </c>
      <c r="U740" s="72">
        <v>0</v>
      </c>
      <c r="V740" s="72">
        <v>0</v>
      </c>
      <c r="W740" s="72" t="s">
        <v>118</v>
      </c>
    </row>
    <row r="741" spans="1:23" x14ac:dyDescent="0.15">
      <c r="A741" s="42" t="s">
        <v>118</v>
      </c>
      <c r="H741" s="72" t="s">
        <v>118</v>
      </c>
      <c r="O741" s="72">
        <v>0</v>
      </c>
      <c r="P741" s="72">
        <v>0</v>
      </c>
      <c r="Q741" s="72" t="s">
        <v>118</v>
      </c>
      <c r="R741" s="72">
        <v>0</v>
      </c>
      <c r="S741" s="47">
        <v>0</v>
      </c>
      <c r="T741" s="72">
        <v>0</v>
      </c>
      <c r="U741" s="72">
        <v>0</v>
      </c>
      <c r="V741" s="72">
        <v>0</v>
      </c>
      <c r="W741" s="72" t="s">
        <v>118</v>
      </c>
    </row>
    <row r="742" spans="1:23" x14ac:dyDescent="0.15">
      <c r="A742" s="42" t="s">
        <v>118</v>
      </c>
      <c r="H742" s="72" t="s">
        <v>118</v>
      </c>
      <c r="O742" s="72">
        <v>0</v>
      </c>
      <c r="P742" s="72">
        <v>0</v>
      </c>
      <c r="Q742" s="72" t="s">
        <v>118</v>
      </c>
      <c r="R742" s="72">
        <v>0</v>
      </c>
      <c r="S742" s="47">
        <v>0</v>
      </c>
      <c r="T742" s="72">
        <v>0</v>
      </c>
      <c r="U742" s="72">
        <v>0</v>
      </c>
      <c r="V742" s="72">
        <v>0</v>
      </c>
      <c r="W742" s="72" t="s">
        <v>118</v>
      </c>
    </row>
    <row r="743" spans="1:23" x14ac:dyDescent="0.15">
      <c r="A743" s="42" t="s">
        <v>118</v>
      </c>
      <c r="H743" s="72" t="s">
        <v>118</v>
      </c>
      <c r="O743" s="72">
        <v>0</v>
      </c>
      <c r="P743" s="72">
        <v>0</v>
      </c>
      <c r="Q743" s="72" t="s">
        <v>118</v>
      </c>
      <c r="R743" s="72">
        <v>0</v>
      </c>
      <c r="S743" s="47">
        <v>0</v>
      </c>
      <c r="T743" s="72">
        <v>0</v>
      </c>
      <c r="U743" s="72">
        <v>0</v>
      </c>
      <c r="V743" s="72">
        <v>0</v>
      </c>
      <c r="W743" s="72" t="s">
        <v>118</v>
      </c>
    </row>
    <row r="744" spans="1:23" x14ac:dyDescent="0.15">
      <c r="A744" s="42" t="s">
        <v>118</v>
      </c>
      <c r="H744" s="72" t="s">
        <v>118</v>
      </c>
      <c r="O744" s="72">
        <v>0</v>
      </c>
      <c r="P744" s="72">
        <v>0</v>
      </c>
      <c r="Q744" s="72" t="s">
        <v>118</v>
      </c>
      <c r="R744" s="72">
        <v>0</v>
      </c>
      <c r="S744" s="47">
        <v>0</v>
      </c>
      <c r="T744" s="72">
        <v>0</v>
      </c>
      <c r="U744" s="72">
        <v>0</v>
      </c>
      <c r="V744" s="72">
        <v>0</v>
      </c>
      <c r="W744" s="72" t="s">
        <v>118</v>
      </c>
    </row>
    <row r="745" spans="1:23" x14ac:dyDescent="0.15">
      <c r="A745" s="42" t="s">
        <v>118</v>
      </c>
      <c r="H745" s="72" t="s">
        <v>118</v>
      </c>
      <c r="O745" s="72">
        <v>0</v>
      </c>
      <c r="P745" s="72">
        <v>0</v>
      </c>
      <c r="Q745" s="72" t="s">
        <v>118</v>
      </c>
      <c r="R745" s="72">
        <v>0</v>
      </c>
      <c r="S745" s="47">
        <v>0</v>
      </c>
      <c r="T745" s="72">
        <v>0</v>
      </c>
      <c r="U745" s="72">
        <v>0</v>
      </c>
      <c r="V745" s="72">
        <v>0</v>
      </c>
      <c r="W745" s="72" t="s">
        <v>118</v>
      </c>
    </row>
    <row r="746" spans="1:23" x14ac:dyDescent="0.15">
      <c r="A746" s="42" t="s">
        <v>118</v>
      </c>
      <c r="H746" s="72" t="s">
        <v>118</v>
      </c>
      <c r="O746" s="72">
        <v>0</v>
      </c>
      <c r="P746" s="72">
        <v>0</v>
      </c>
      <c r="Q746" s="72" t="s">
        <v>118</v>
      </c>
      <c r="R746" s="72">
        <v>0</v>
      </c>
      <c r="S746" s="47">
        <v>0</v>
      </c>
      <c r="T746" s="72">
        <v>0</v>
      </c>
      <c r="U746" s="72">
        <v>0</v>
      </c>
      <c r="V746" s="72">
        <v>0</v>
      </c>
      <c r="W746" s="72" t="s">
        <v>118</v>
      </c>
    </row>
    <row r="747" spans="1:23" x14ac:dyDescent="0.15">
      <c r="A747" s="42" t="s">
        <v>118</v>
      </c>
      <c r="H747" s="72" t="s">
        <v>118</v>
      </c>
      <c r="O747" s="72">
        <v>0</v>
      </c>
      <c r="P747" s="72">
        <v>0</v>
      </c>
      <c r="Q747" s="72" t="s">
        <v>118</v>
      </c>
      <c r="R747" s="72">
        <v>0</v>
      </c>
      <c r="S747" s="47">
        <v>0</v>
      </c>
      <c r="T747" s="72">
        <v>0</v>
      </c>
      <c r="U747" s="72">
        <v>0</v>
      </c>
      <c r="V747" s="72">
        <v>0</v>
      </c>
      <c r="W747" s="72" t="s">
        <v>118</v>
      </c>
    </row>
    <row r="748" spans="1:23" x14ac:dyDescent="0.15">
      <c r="A748" s="42" t="s">
        <v>118</v>
      </c>
      <c r="H748" s="72" t="s">
        <v>118</v>
      </c>
      <c r="O748" s="72">
        <v>0</v>
      </c>
      <c r="P748" s="72">
        <v>0</v>
      </c>
      <c r="Q748" s="72" t="s">
        <v>118</v>
      </c>
      <c r="R748" s="72">
        <v>0</v>
      </c>
      <c r="S748" s="47">
        <v>0</v>
      </c>
      <c r="T748" s="72">
        <v>0</v>
      </c>
      <c r="U748" s="72">
        <v>0</v>
      </c>
      <c r="V748" s="72">
        <v>0</v>
      </c>
      <c r="W748" s="72" t="s">
        <v>118</v>
      </c>
    </row>
    <row r="749" spans="1:23" x14ac:dyDescent="0.15">
      <c r="A749" s="42" t="s">
        <v>118</v>
      </c>
      <c r="H749" s="72" t="s">
        <v>118</v>
      </c>
      <c r="O749" s="72">
        <v>0</v>
      </c>
      <c r="P749" s="72">
        <v>0</v>
      </c>
      <c r="Q749" s="72" t="s">
        <v>118</v>
      </c>
      <c r="R749" s="72">
        <v>0</v>
      </c>
      <c r="S749" s="47">
        <v>0</v>
      </c>
      <c r="T749" s="72">
        <v>0</v>
      </c>
      <c r="U749" s="72">
        <v>0</v>
      </c>
      <c r="V749" s="72">
        <v>0</v>
      </c>
      <c r="W749" s="72" t="s">
        <v>118</v>
      </c>
    </row>
    <row r="750" spans="1:23" x14ac:dyDescent="0.15">
      <c r="A750" s="42" t="s">
        <v>118</v>
      </c>
      <c r="H750" s="72" t="s">
        <v>118</v>
      </c>
      <c r="O750" s="72">
        <v>0</v>
      </c>
      <c r="P750" s="72">
        <v>0</v>
      </c>
      <c r="Q750" s="72" t="s">
        <v>118</v>
      </c>
      <c r="R750" s="72">
        <v>0</v>
      </c>
      <c r="S750" s="47">
        <v>0</v>
      </c>
      <c r="T750" s="72">
        <v>0</v>
      </c>
      <c r="U750" s="72">
        <v>0</v>
      </c>
      <c r="V750" s="72">
        <v>0</v>
      </c>
      <c r="W750" s="72" t="s">
        <v>118</v>
      </c>
    </row>
    <row r="751" spans="1:23" x14ac:dyDescent="0.15">
      <c r="A751" s="42" t="s">
        <v>118</v>
      </c>
      <c r="H751" s="72" t="s">
        <v>118</v>
      </c>
      <c r="O751" s="72">
        <v>0</v>
      </c>
      <c r="P751" s="72">
        <v>0</v>
      </c>
      <c r="Q751" s="72" t="s">
        <v>118</v>
      </c>
      <c r="R751" s="72">
        <v>0</v>
      </c>
      <c r="S751" s="47">
        <v>0</v>
      </c>
      <c r="T751" s="72">
        <v>0</v>
      </c>
      <c r="U751" s="72">
        <v>0</v>
      </c>
      <c r="V751" s="72">
        <v>0</v>
      </c>
      <c r="W751" s="72" t="s">
        <v>118</v>
      </c>
    </row>
    <row r="752" spans="1:23" x14ac:dyDescent="0.15">
      <c r="A752" s="42" t="s">
        <v>118</v>
      </c>
      <c r="H752" s="72" t="s">
        <v>118</v>
      </c>
      <c r="O752" s="72">
        <v>0</v>
      </c>
      <c r="P752" s="72">
        <v>0</v>
      </c>
      <c r="Q752" s="72" t="s">
        <v>118</v>
      </c>
      <c r="R752" s="72">
        <v>0</v>
      </c>
      <c r="S752" s="47">
        <v>0</v>
      </c>
      <c r="T752" s="72">
        <v>0</v>
      </c>
      <c r="U752" s="72">
        <v>0</v>
      </c>
      <c r="V752" s="72">
        <v>0</v>
      </c>
      <c r="W752" s="72" t="s">
        <v>118</v>
      </c>
    </row>
    <row r="753" spans="1:23" x14ac:dyDescent="0.15">
      <c r="A753" s="42" t="s">
        <v>118</v>
      </c>
      <c r="H753" s="72" t="s">
        <v>118</v>
      </c>
      <c r="O753" s="72">
        <v>0</v>
      </c>
      <c r="P753" s="72">
        <v>0</v>
      </c>
      <c r="Q753" s="72" t="s">
        <v>118</v>
      </c>
      <c r="R753" s="72">
        <v>0</v>
      </c>
      <c r="S753" s="47">
        <v>0</v>
      </c>
      <c r="T753" s="72">
        <v>0</v>
      </c>
      <c r="U753" s="72">
        <v>0</v>
      </c>
      <c r="V753" s="72">
        <v>0</v>
      </c>
      <c r="W753" s="72" t="s">
        <v>118</v>
      </c>
    </row>
    <row r="754" spans="1:23" x14ac:dyDescent="0.15">
      <c r="A754" s="42" t="s">
        <v>118</v>
      </c>
      <c r="H754" s="72" t="s">
        <v>118</v>
      </c>
      <c r="O754" s="72">
        <v>0</v>
      </c>
      <c r="P754" s="72">
        <v>0</v>
      </c>
      <c r="Q754" s="72" t="s">
        <v>118</v>
      </c>
      <c r="R754" s="72">
        <v>0</v>
      </c>
      <c r="S754" s="47">
        <v>0</v>
      </c>
      <c r="T754" s="72">
        <v>0</v>
      </c>
      <c r="U754" s="72">
        <v>0</v>
      </c>
      <c r="V754" s="72">
        <v>0</v>
      </c>
      <c r="W754" s="72" t="s">
        <v>118</v>
      </c>
    </row>
    <row r="755" spans="1:23" x14ac:dyDescent="0.15">
      <c r="A755" s="42" t="s">
        <v>118</v>
      </c>
      <c r="H755" s="72" t="s">
        <v>118</v>
      </c>
      <c r="O755" s="72">
        <v>0</v>
      </c>
      <c r="P755" s="72">
        <v>0</v>
      </c>
      <c r="Q755" s="72" t="s">
        <v>118</v>
      </c>
      <c r="R755" s="72">
        <v>0</v>
      </c>
      <c r="S755" s="47">
        <v>0</v>
      </c>
      <c r="T755" s="72">
        <v>0</v>
      </c>
      <c r="U755" s="72">
        <v>0</v>
      </c>
      <c r="V755" s="72">
        <v>0</v>
      </c>
      <c r="W755" s="72" t="s">
        <v>118</v>
      </c>
    </row>
    <row r="756" spans="1:23" x14ac:dyDescent="0.15">
      <c r="A756" s="42" t="s">
        <v>118</v>
      </c>
      <c r="H756" s="72" t="s">
        <v>118</v>
      </c>
      <c r="O756" s="72">
        <v>0</v>
      </c>
      <c r="P756" s="72">
        <v>0</v>
      </c>
      <c r="Q756" s="72" t="s">
        <v>118</v>
      </c>
      <c r="R756" s="72">
        <v>0</v>
      </c>
      <c r="S756" s="47">
        <v>0</v>
      </c>
      <c r="T756" s="72">
        <v>0</v>
      </c>
      <c r="U756" s="72">
        <v>0</v>
      </c>
      <c r="V756" s="72">
        <v>0</v>
      </c>
      <c r="W756" s="72" t="s">
        <v>118</v>
      </c>
    </row>
    <row r="757" spans="1:23" x14ac:dyDescent="0.15">
      <c r="A757" s="42" t="s">
        <v>118</v>
      </c>
      <c r="H757" s="72" t="s">
        <v>118</v>
      </c>
      <c r="O757" s="72">
        <v>0</v>
      </c>
      <c r="P757" s="72">
        <v>0</v>
      </c>
      <c r="Q757" s="72" t="s">
        <v>118</v>
      </c>
      <c r="R757" s="72">
        <v>0</v>
      </c>
      <c r="S757" s="47">
        <v>0</v>
      </c>
      <c r="T757" s="72">
        <v>0</v>
      </c>
      <c r="U757" s="72">
        <v>0</v>
      </c>
      <c r="V757" s="72">
        <v>0</v>
      </c>
      <c r="W757" s="72" t="s">
        <v>118</v>
      </c>
    </row>
    <row r="758" spans="1:23" x14ac:dyDescent="0.15">
      <c r="A758" s="42" t="s">
        <v>118</v>
      </c>
      <c r="H758" s="72" t="s">
        <v>118</v>
      </c>
      <c r="O758" s="72">
        <v>0</v>
      </c>
      <c r="P758" s="72">
        <v>0</v>
      </c>
      <c r="Q758" s="72" t="s">
        <v>118</v>
      </c>
      <c r="R758" s="72">
        <v>0</v>
      </c>
      <c r="S758" s="47">
        <v>0</v>
      </c>
      <c r="T758" s="72">
        <v>0</v>
      </c>
      <c r="U758" s="72">
        <v>0</v>
      </c>
      <c r="V758" s="72">
        <v>0</v>
      </c>
      <c r="W758" s="72" t="s">
        <v>118</v>
      </c>
    </row>
    <row r="759" spans="1:23" x14ac:dyDescent="0.15">
      <c r="A759" s="42" t="s">
        <v>118</v>
      </c>
      <c r="H759" s="72" t="s">
        <v>118</v>
      </c>
      <c r="O759" s="72">
        <v>0</v>
      </c>
      <c r="P759" s="72">
        <v>0</v>
      </c>
      <c r="Q759" s="72" t="s">
        <v>118</v>
      </c>
      <c r="R759" s="72">
        <v>0</v>
      </c>
      <c r="S759" s="47">
        <v>0</v>
      </c>
      <c r="T759" s="72">
        <v>0</v>
      </c>
      <c r="U759" s="72">
        <v>0</v>
      </c>
      <c r="V759" s="72">
        <v>0</v>
      </c>
      <c r="W759" s="72" t="s">
        <v>118</v>
      </c>
    </row>
    <row r="760" spans="1:23" x14ac:dyDescent="0.15">
      <c r="A760" s="42" t="s">
        <v>118</v>
      </c>
      <c r="H760" s="72" t="s">
        <v>118</v>
      </c>
      <c r="O760" s="72">
        <v>0</v>
      </c>
      <c r="P760" s="72">
        <v>0</v>
      </c>
      <c r="Q760" s="72" t="s">
        <v>118</v>
      </c>
      <c r="R760" s="72">
        <v>0</v>
      </c>
      <c r="S760" s="47">
        <v>0</v>
      </c>
      <c r="T760" s="72">
        <v>0</v>
      </c>
      <c r="U760" s="72">
        <v>0</v>
      </c>
      <c r="V760" s="72">
        <v>0</v>
      </c>
      <c r="W760" s="72" t="s">
        <v>118</v>
      </c>
    </row>
    <row r="761" spans="1:23" x14ac:dyDescent="0.15">
      <c r="A761" s="42" t="s">
        <v>118</v>
      </c>
      <c r="H761" s="72" t="s">
        <v>118</v>
      </c>
      <c r="O761" s="72">
        <v>0</v>
      </c>
      <c r="P761" s="72">
        <v>0</v>
      </c>
      <c r="Q761" s="72" t="s">
        <v>118</v>
      </c>
      <c r="R761" s="72">
        <v>0</v>
      </c>
      <c r="S761" s="47">
        <v>0</v>
      </c>
      <c r="T761" s="72">
        <v>0</v>
      </c>
      <c r="U761" s="72">
        <v>0</v>
      </c>
      <c r="V761" s="72">
        <v>0</v>
      </c>
      <c r="W761" s="72" t="s">
        <v>118</v>
      </c>
    </row>
    <row r="762" spans="1:23" x14ac:dyDescent="0.15">
      <c r="A762" s="42" t="s">
        <v>118</v>
      </c>
      <c r="H762" s="72" t="s">
        <v>118</v>
      </c>
      <c r="O762" s="72">
        <v>0</v>
      </c>
      <c r="P762" s="72">
        <v>0</v>
      </c>
      <c r="Q762" s="72" t="s">
        <v>118</v>
      </c>
      <c r="R762" s="72">
        <v>0</v>
      </c>
      <c r="S762" s="47">
        <v>0</v>
      </c>
      <c r="T762" s="72">
        <v>0</v>
      </c>
      <c r="U762" s="72">
        <v>0</v>
      </c>
      <c r="V762" s="72">
        <v>0</v>
      </c>
      <c r="W762" s="72" t="s">
        <v>118</v>
      </c>
    </row>
    <row r="763" spans="1:23" x14ac:dyDescent="0.15">
      <c r="A763" s="42" t="s">
        <v>118</v>
      </c>
      <c r="H763" s="72" t="s">
        <v>118</v>
      </c>
      <c r="O763" s="72">
        <v>0</v>
      </c>
      <c r="P763" s="72">
        <v>0</v>
      </c>
      <c r="Q763" s="72" t="s">
        <v>118</v>
      </c>
      <c r="R763" s="72">
        <v>0</v>
      </c>
      <c r="S763" s="47">
        <v>0</v>
      </c>
      <c r="T763" s="72">
        <v>0</v>
      </c>
      <c r="U763" s="72">
        <v>0</v>
      </c>
      <c r="V763" s="72">
        <v>0</v>
      </c>
      <c r="W763" s="72" t="s">
        <v>118</v>
      </c>
    </row>
    <row r="764" spans="1:23" x14ac:dyDescent="0.15">
      <c r="A764" s="42" t="s">
        <v>118</v>
      </c>
      <c r="H764" s="72" t="s">
        <v>118</v>
      </c>
      <c r="O764" s="72">
        <v>0</v>
      </c>
      <c r="P764" s="72">
        <v>0</v>
      </c>
      <c r="Q764" s="72" t="s">
        <v>118</v>
      </c>
      <c r="R764" s="72">
        <v>0</v>
      </c>
      <c r="S764" s="47">
        <v>0</v>
      </c>
      <c r="T764" s="72">
        <v>0</v>
      </c>
      <c r="U764" s="72">
        <v>0</v>
      </c>
      <c r="V764" s="72">
        <v>0</v>
      </c>
      <c r="W764" s="72" t="s">
        <v>118</v>
      </c>
    </row>
    <row r="765" spans="1:23" x14ac:dyDescent="0.15">
      <c r="A765" s="42" t="s">
        <v>118</v>
      </c>
      <c r="H765" s="72" t="s">
        <v>118</v>
      </c>
      <c r="O765" s="72">
        <v>0</v>
      </c>
      <c r="P765" s="72">
        <v>0</v>
      </c>
      <c r="Q765" s="72" t="s">
        <v>118</v>
      </c>
      <c r="R765" s="72">
        <v>0</v>
      </c>
      <c r="S765" s="47">
        <v>0</v>
      </c>
      <c r="T765" s="72">
        <v>0</v>
      </c>
      <c r="U765" s="72">
        <v>0</v>
      </c>
      <c r="V765" s="72">
        <v>0</v>
      </c>
      <c r="W765" s="72" t="s">
        <v>118</v>
      </c>
    </row>
    <row r="766" spans="1:23" x14ac:dyDescent="0.15">
      <c r="A766" s="42" t="s">
        <v>118</v>
      </c>
      <c r="H766" s="72" t="s">
        <v>118</v>
      </c>
      <c r="O766" s="72">
        <v>0</v>
      </c>
      <c r="P766" s="72">
        <v>0</v>
      </c>
      <c r="Q766" s="72" t="s">
        <v>118</v>
      </c>
      <c r="R766" s="72">
        <v>0</v>
      </c>
      <c r="S766" s="47">
        <v>0</v>
      </c>
      <c r="T766" s="72">
        <v>0</v>
      </c>
      <c r="U766" s="72">
        <v>0</v>
      </c>
      <c r="V766" s="72">
        <v>0</v>
      </c>
      <c r="W766" s="72" t="s">
        <v>118</v>
      </c>
    </row>
    <row r="767" spans="1:23" x14ac:dyDescent="0.15">
      <c r="A767" s="42" t="s">
        <v>118</v>
      </c>
      <c r="H767" s="72" t="s">
        <v>118</v>
      </c>
      <c r="O767" s="72">
        <v>0</v>
      </c>
      <c r="P767" s="72">
        <v>0</v>
      </c>
      <c r="Q767" s="72" t="s">
        <v>118</v>
      </c>
      <c r="R767" s="72">
        <v>0</v>
      </c>
      <c r="S767" s="47">
        <v>0</v>
      </c>
      <c r="T767" s="72">
        <v>0</v>
      </c>
      <c r="U767" s="72">
        <v>0</v>
      </c>
      <c r="V767" s="72">
        <v>0</v>
      </c>
      <c r="W767" s="72" t="s">
        <v>118</v>
      </c>
    </row>
    <row r="768" spans="1:23" x14ac:dyDescent="0.15">
      <c r="A768" s="42" t="s">
        <v>118</v>
      </c>
      <c r="H768" s="72" t="s">
        <v>118</v>
      </c>
      <c r="O768" s="72">
        <v>0</v>
      </c>
      <c r="P768" s="72">
        <v>0</v>
      </c>
      <c r="Q768" s="72" t="s">
        <v>118</v>
      </c>
      <c r="R768" s="72">
        <v>0</v>
      </c>
      <c r="S768" s="47">
        <v>0</v>
      </c>
      <c r="T768" s="72">
        <v>0</v>
      </c>
      <c r="U768" s="72">
        <v>0</v>
      </c>
      <c r="V768" s="72">
        <v>0</v>
      </c>
      <c r="W768" s="72" t="s">
        <v>118</v>
      </c>
    </row>
    <row r="769" spans="1:23" x14ac:dyDescent="0.15">
      <c r="A769" s="42" t="s">
        <v>118</v>
      </c>
      <c r="H769" s="72" t="s">
        <v>118</v>
      </c>
      <c r="O769" s="72">
        <v>0</v>
      </c>
      <c r="P769" s="72">
        <v>0</v>
      </c>
      <c r="Q769" s="72" t="s">
        <v>118</v>
      </c>
      <c r="R769" s="72">
        <v>0</v>
      </c>
      <c r="S769" s="47">
        <v>0</v>
      </c>
      <c r="T769" s="72">
        <v>0</v>
      </c>
      <c r="U769" s="72">
        <v>0</v>
      </c>
      <c r="V769" s="72">
        <v>0</v>
      </c>
      <c r="W769" s="72" t="s">
        <v>118</v>
      </c>
    </row>
    <row r="770" spans="1:23" x14ac:dyDescent="0.15">
      <c r="A770" s="42" t="s">
        <v>118</v>
      </c>
      <c r="H770" s="72" t="s">
        <v>118</v>
      </c>
      <c r="O770" s="72">
        <v>0</v>
      </c>
      <c r="P770" s="72">
        <v>0</v>
      </c>
      <c r="Q770" s="72" t="s">
        <v>118</v>
      </c>
      <c r="R770" s="72">
        <v>0</v>
      </c>
      <c r="S770" s="47">
        <v>0</v>
      </c>
      <c r="T770" s="72">
        <v>0</v>
      </c>
      <c r="U770" s="72">
        <v>0</v>
      </c>
      <c r="V770" s="72">
        <v>0</v>
      </c>
      <c r="W770" s="72" t="s">
        <v>118</v>
      </c>
    </row>
    <row r="771" spans="1:23" x14ac:dyDescent="0.15">
      <c r="A771" s="42" t="s">
        <v>118</v>
      </c>
      <c r="H771" s="72" t="s">
        <v>118</v>
      </c>
      <c r="O771" s="72">
        <v>0</v>
      </c>
      <c r="P771" s="72">
        <v>0</v>
      </c>
      <c r="Q771" s="72" t="s">
        <v>118</v>
      </c>
      <c r="R771" s="72">
        <v>0</v>
      </c>
      <c r="S771" s="47">
        <v>0</v>
      </c>
      <c r="T771" s="72">
        <v>0</v>
      </c>
      <c r="U771" s="72">
        <v>0</v>
      </c>
      <c r="V771" s="72">
        <v>0</v>
      </c>
      <c r="W771" s="72" t="s">
        <v>118</v>
      </c>
    </row>
    <row r="772" spans="1:23" x14ac:dyDescent="0.15">
      <c r="A772" s="42" t="s">
        <v>118</v>
      </c>
      <c r="H772" s="72" t="s">
        <v>118</v>
      </c>
      <c r="O772" s="72">
        <v>0</v>
      </c>
      <c r="P772" s="72">
        <v>0</v>
      </c>
      <c r="Q772" s="72" t="s">
        <v>118</v>
      </c>
      <c r="R772" s="72">
        <v>0</v>
      </c>
      <c r="S772" s="47">
        <v>0</v>
      </c>
      <c r="T772" s="72">
        <v>0</v>
      </c>
      <c r="U772" s="72">
        <v>0</v>
      </c>
      <c r="V772" s="72">
        <v>0</v>
      </c>
      <c r="W772" s="72" t="s">
        <v>118</v>
      </c>
    </row>
    <row r="773" spans="1:23" x14ac:dyDescent="0.15">
      <c r="A773" s="42" t="s">
        <v>118</v>
      </c>
      <c r="H773" s="72" t="s">
        <v>118</v>
      </c>
      <c r="O773" s="72">
        <v>0</v>
      </c>
      <c r="P773" s="72">
        <v>0</v>
      </c>
      <c r="Q773" s="72" t="s">
        <v>118</v>
      </c>
      <c r="R773" s="72">
        <v>0</v>
      </c>
      <c r="S773" s="47">
        <v>0</v>
      </c>
      <c r="T773" s="72">
        <v>0</v>
      </c>
      <c r="U773" s="72">
        <v>0</v>
      </c>
      <c r="V773" s="72">
        <v>0</v>
      </c>
      <c r="W773" s="72" t="s">
        <v>118</v>
      </c>
    </row>
    <row r="774" spans="1:23" x14ac:dyDescent="0.15">
      <c r="A774" s="42" t="s">
        <v>118</v>
      </c>
      <c r="H774" s="72" t="s">
        <v>118</v>
      </c>
      <c r="O774" s="72">
        <v>0</v>
      </c>
      <c r="P774" s="72">
        <v>0</v>
      </c>
      <c r="Q774" s="72" t="s">
        <v>118</v>
      </c>
      <c r="R774" s="72">
        <v>0</v>
      </c>
      <c r="S774" s="47">
        <v>0</v>
      </c>
      <c r="T774" s="72">
        <v>0</v>
      </c>
      <c r="U774" s="72">
        <v>0</v>
      </c>
      <c r="V774" s="72">
        <v>0</v>
      </c>
      <c r="W774" s="72" t="s">
        <v>118</v>
      </c>
    </row>
    <row r="775" spans="1:23" x14ac:dyDescent="0.15">
      <c r="A775" s="42" t="s">
        <v>118</v>
      </c>
      <c r="H775" s="72" t="s">
        <v>118</v>
      </c>
      <c r="O775" s="72">
        <v>0</v>
      </c>
      <c r="P775" s="72">
        <v>0</v>
      </c>
      <c r="Q775" s="72" t="s">
        <v>118</v>
      </c>
      <c r="R775" s="72">
        <v>0</v>
      </c>
      <c r="S775" s="47">
        <v>0</v>
      </c>
      <c r="T775" s="72">
        <v>0</v>
      </c>
      <c r="U775" s="72">
        <v>0</v>
      </c>
      <c r="V775" s="72">
        <v>0</v>
      </c>
      <c r="W775" s="72" t="s">
        <v>118</v>
      </c>
    </row>
    <row r="776" spans="1:23" x14ac:dyDescent="0.15">
      <c r="A776" s="42" t="s">
        <v>118</v>
      </c>
      <c r="H776" s="72" t="s">
        <v>118</v>
      </c>
      <c r="O776" s="72">
        <v>0</v>
      </c>
      <c r="P776" s="72">
        <v>0</v>
      </c>
      <c r="Q776" s="72" t="s">
        <v>118</v>
      </c>
      <c r="R776" s="72">
        <v>0</v>
      </c>
      <c r="S776" s="47">
        <v>0</v>
      </c>
      <c r="T776" s="72">
        <v>0</v>
      </c>
      <c r="U776" s="72">
        <v>0</v>
      </c>
      <c r="V776" s="72">
        <v>0</v>
      </c>
      <c r="W776" s="72" t="s">
        <v>118</v>
      </c>
    </row>
    <row r="777" spans="1:23" x14ac:dyDescent="0.15">
      <c r="A777" s="42" t="s">
        <v>118</v>
      </c>
      <c r="H777" s="72" t="s">
        <v>118</v>
      </c>
      <c r="O777" s="72">
        <v>0</v>
      </c>
      <c r="P777" s="72">
        <v>0</v>
      </c>
      <c r="Q777" s="72" t="s">
        <v>118</v>
      </c>
      <c r="R777" s="72">
        <v>0</v>
      </c>
      <c r="S777" s="47">
        <v>0</v>
      </c>
      <c r="T777" s="72">
        <v>0</v>
      </c>
      <c r="U777" s="72">
        <v>0</v>
      </c>
      <c r="V777" s="72">
        <v>0</v>
      </c>
      <c r="W777" s="72" t="s">
        <v>118</v>
      </c>
    </row>
    <row r="778" spans="1:23" x14ac:dyDescent="0.15">
      <c r="A778" s="42" t="s">
        <v>118</v>
      </c>
      <c r="H778" s="72" t="s">
        <v>118</v>
      </c>
      <c r="O778" s="72">
        <v>0</v>
      </c>
      <c r="P778" s="72">
        <v>0</v>
      </c>
      <c r="Q778" s="72" t="s">
        <v>118</v>
      </c>
      <c r="R778" s="72">
        <v>0</v>
      </c>
      <c r="S778" s="47">
        <v>0</v>
      </c>
      <c r="T778" s="72">
        <v>0</v>
      </c>
      <c r="U778" s="72">
        <v>0</v>
      </c>
      <c r="V778" s="72">
        <v>0</v>
      </c>
      <c r="W778" s="72" t="s">
        <v>118</v>
      </c>
    </row>
    <row r="779" spans="1:23" x14ac:dyDescent="0.15">
      <c r="A779" s="42" t="s">
        <v>118</v>
      </c>
      <c r="H779" s="72" t="s">
        <v>118</v>
      </c>
      <c r="O779" s="72">
        <v>0</v>
      </c>
      <c r="P779" s="72">
        <v>0</v>
      </c>
      <c r="Q779" s="72" t="s">
        <v>118</v>
      </c>
      <c r="R779" s="72">
        <v>0</v>
      </c>
      <c r="S779" s="47">
        <v>0</v>
      </c>
      <c r="T779" s="72">
        <v>0</v>
      </c>
      <c r="U779" s="72">
        <v>0</v>
      </c>
      <c r="V779" s="72">
        <v>0</v>
      </c>
      <c r="W779" s="72" t="s">
        <v>118</v>
      </c>
    </row>
    <row r="780" spans="1:23" x14ac:dyDescent="0.15">
      <c r="A780" s="42" t="s">
        <v>118</v>
      </c>
      <c r="H780" s="72" t="s">
        <v>118</v>
      </c>
      <c r="O780" s="72">
        <v>0</v>
      </c>
      <c r="P780" s="72">
        <v>0</v>
      </c>
      <c r="Q780" s="72" t="s">
        <v>118</v>
      </c>
      <c r="R780" s="72">
        <v>0</v>
      </c>
      <c r="S780" s="47">
        <v>0</v>
      </c>
      <c r="T780" s="72">
        <v>0</v>
      </c>
      <c r="U780" s="72">
        <v>0</v>
      </c>
      <c r="V780" s="72">
        <v>0</v>
      </c>
      <c r="W780" s="72" t="s">
        <v>118</v>
      </c>
    </row>
    <row r="781" spans="1:23" x14ac:dyDescent="0.15">
      <c r="A781" s="42" t="s">
        <v>118</v>
      </c>
      <c r="H781" s="72" t="s">
        <v>118</v>
      </c>
      <c r="O781" s="72">
        <v>0</v>
      </c>
      <c r="P781" s="72">
        <v>0</v>
      </c>
      <c r="Q781" s="72" t="s">
        <v>118</v>
      </c>
      <c r="R781" s="72">
        <v>0</v>
      </c>
      <c r="S781" s="47">
        <v>0</v>
      </c>
      <c r="T781" s="72">
        <v>0</v>
      </c>
      <c r="U781" s="72">
        <v>0</v>
      </c>
      <c r="V781" s="72">
        <v>0</v>
      </c>
      <c r="W781" s="72" t="s">
        <v>118</v>
      </c>
    </row>
    <row r="782" spans="1:23" x14ac:dyDescent="0.15">
      <c r="A782" s="42" t="s">
        <v>118</v>
      </c>
      <c r="H782" s="72" t="s">
        <v>118</v>
      </c>
      <c r="O782" s="72">
        <v>0</v>
      </c>
      <c r="P782" s="72">
        <v>0</v>
      </c>
      <c r="Q782" s="72" t="s">
        <v>118</v>
      </c>
      <c r="R782" s="72">
        <v>0</v>
      </c>
      <c r="S782" s="47">
        <v>0</v>
      </c>
      <c r="T782" s="72">
        <v>0</v>
      </c>
      <c r="U782" s="72">
        <v>0</v>
      </c>
      <c r="V782" s="72">
        <v>0</v>
      </c>
      <c r="W782" s="72" t="s">
        <v>118</v>
      </c>
    </row>
    <row r="783" spans="1:23" x14ac:dyDescent="0.15">
      <c r="A783" s="42" t="s">
        <v>118</v>
      </c>
      <c r="H783" s="72" t="s">
        <v>118</v>
      </c>
      <c r="O783" s="72">
        <v>0</v>
      </c>
      <c r="P783" s="72">
        <v>0</v>
      </c>
      <c r="Q783" s="72" t="s">
        <v>118</v>
      </c>
      <c r="R783" s="72">
        <v>0</v>
      </c>
      <c r="S783" s="47">
        <v>0</v>
      </c>
      <c r="T783" s="72">
        <v>0</v>
      </c>
      <c r="U783" s="72">
        <v>0</v>
      </c>
      <c r="V783" s="72">
        <v>0</v>
      </c>
      <c r="W783" s="72" t="s">
        <v>118</v>
      </c>
    </row>
    <row r="784" spans="1:23" x14ac:dyDescent="0.15">
      <c r="A784" s="42" t="s">
        <v>118</v>
      </c>
      <c r="H784" s="72" t="s">
        <v>118</v>
      </c>
      <c r="O784" s="72">
        <v>0</v>
      </c>
      <c r="P784" s="72">
        <v>0</v>
      </c>
      <c r="Q784" s="72" t="s">
        <v>118</v>
      </c>
      <c r="R784" s="72">
        <v>0</v>
      </c>
      <c r="S784" s="47">
        <v>0</v>
      </c>
      <c r="T784" s="72">
        <v>0</v>
      </c>
      <c r="U784" s="72">
        <v>0</v>
      </c>
      <c r="V784" s="72">
        <v>0</v>
      </c>
      <c r="W784" s="72" t="s">
        <v>118</v>
      </c>
    </row>
    <row r="785" spans="1:23" x14ac:dyDescent="0.15">
      <c r="A785" s="42" t="s">
        <v>118</v>
      </c>
      <c r="H785" s="72" t="s">
        <v>118</v>
      </c>
      <c r="O785" s="72">
        <v>0</v>
      </c>
      <c r="P785" s="72">
        <v>0</v>
      </c>
      <c r="Q785" s="72" t="s">
        <v>118</v>
      </c>
      <c r="R785" s="72">
        <v>0</v>
      </c>
      <c r="S785" s="47">
        <v>0</v>
      </c>
      <c r="T785" s="72">
        <v>0</v>
      </c>
      <c r="U785" s="72">
        <v>0</v>
      </c>
      <c r="V785" s="72">
        <v>0</v>
      </c>
      <c r="W785" s="72" t="s">
        <v>118</v>
      </c>
    </row>
    <row r="786" spans="1:23" x14ac:dyDescent="0.15">
      <c r="A786" s="42" t="s">
        <v>118</v>
      </c>
      <c r="H786" s="72" t="s">
        <v>118</v>
      </c>
      <c r="O786" s="72">
        <v>0</v>
      </c>
      <c r="P786" s="72">
        <v>0</v>
      </c>
      <c r="Q786" s="72" t="s">
        <v>118</v>
      </c>
      <c r="R786" s="72">
        <v>0</v>
      </c>
      <c r="S786" s="47">
        <v>0</v>
      </c>
      <c r="T786" s="72">
        <v>0</v>
      </c>
      <c r="U786" s="72">
        <v>0</v>
      </c>
      <c r="V786" s="72">
        <v>0</v>
      </c>
      <c r="W786" s="72" t="s">
        <v>118</v>
      </c>
    </row>
    <row r="787" spans="1:23" x14ac:dyDescent="0.15">
      <c r="A787" s="42" t="s">
        <v>118</v>
      </c>
      <c r="H787" s="72" t="s">
        <v>118</v>
      </c>
      <c r="O787" s="72">
        <v>0</v>
      </c>
      <c r="P787" s="72">
        <v>0</v>
      </c>
      <c r="Q787" s="72" t="s">
        <v>118</v>
      </c>
      <c r="R787" s="72">
        <v>0</v>
      </c>
      <c r="S787" s="47">
        <v>0</v>
      </c>
      <c r="T787" s="72">
        <v>0</v>
      </c>
      <c r="U787" s="72">
        <v>0</v>
      </c>
      <c r="V787" s="72">
        <v>0</v>
      </c>
      <c r="W787" s="72" t="s">
        <v>118</v>
      </c>
    </row>
    <row r="788" spans="1:23" x14ac:dyDescent="0.15">
      <c r="A788" s="42" t="s">
        <v>118</v>
      </c>
      <c r="H788" s="72" t="s">
        <v>118</v>
      </c>
      <c r="O788" s="72">
        <v>0</v>
      </c>
      <c r="P788" s="72">
        <v>0</v>
      </c>
      <c r="Q788" s="72" t="s">
        <v>118</v>
      </c>
      <c r="R788" s="72">
        <v>0</v>
      </c>
      <c r="S788" s="47">
        <v>0</v>
      </c>
      <c r="T788" s="72">
        <v>0</v>
      </c>
      <c r="U788" s="72">
        <v>0</v>
      </c>
      <c r="V788" s="72">
        <v>0</v>
      </c>
      <c r="W788" s="72" t="s">
        <v>118</v>
      </c>
    </row>
    <row r="789" spans="1:23" x14ac:dyDescent="0.15">
      <c r="A789" s="42" t="s">
        <v>118</v>
      </c>
      <c r="H789" s="72" t="s">
        <v>118</v>
      </c>
      <c r="O789" s="72">
        <v>0</v>
      </c>
      <c r="P789" s="72">
        <v>0</v>
      </c>
      <c r="Q789" s="72" t="s">
        <v>118</v>
      </c>
      <c r="R789" s="72">
        <v>0</v>
      </c>
      <c r="S789" s="47">
        <v>0</v>
      </c>
      <c r="T789" s="72">
        <v>0</v>
      </c>
      <c r="U789" s="72">
        <v>0</v>
      </c>
      <c r="V789" s="72">
        <v>0</v>
      </c>
      <c r="W789" s="72" t="s">
        <v>118</v>
      </c>
    </row>
    <row r="790" spans="1:23" x14ac:dyDescent="0.15">
      <c r="A790" s="42" t="s">
        <v>118</v>
      </c>
      <c r="H790" s="72" t="s">
        <v>118</v>
      </c>
      <c r="O790" s="72">
        <v>0</v>
      </c>
      <c r="P790" s="72">
        <v>0</v>
      </c>
      <c r="Q790" s="72" t="s">
        <v>118</v>
      </c>
      <c r="R790" s="72">
        <v>0</v>
      </c>
      <c r="S790" s="47">
        <v>0</v>
      </c>
      <c r="T790" s="72">
        <v>0</v>
      </c>
      <c r="U790" s="72">
        <v>0</v>
      </c>
      <c r="V790" s="72">
        <v>0</v>
      </c>
      <c r="W790" s="72" t="s">
        <v>118</v>
      </c>
    </row>
    <row r="791" spans="1:23" x14ac:dyDescent="0.15">
      <c r="A791" s="42" t="s">
        <v>118</v>
      </c>
      <c r="H791" s="72" t="s">
        <v>118</v>
      </c>
      <c r="O791" s="72">
        <v>0</v>
      </c>
      <c r="P791" s="72">
        <v>0</v>
      </c>
      <c r="Q791" s="72" t="s">
        <v>118</v>
      </c>
      <c r="R791" s="72">
        <v>0</v>
      </c>
      <c r="S791" s="47">
        <v>0</v>
      </c>
      <c r="T791" s="72">
        <v>0</v>
      </c>
      <c r="U791" s="72">
        <v>0</v>
      </c>
      <c r="V791" s="72">
        <v>0</v>
      </c>
      <c r="W791" s="72" t="s">
        <v>118</v>
      </c>
    </row>
    <row r="792" spans="1:23" x14ac:dyDescent="0.15">
      <c r="A792" s="42" t="s">
        <v>118</v>
      </c>
      <c r="H792" s="72" t="s">
        <v>118</v>
      </c>
      <c r="O792" s="72">
        <v>0</v>
      </c>
      <c r="P792" s="72">
        <v>0</v>
      </c>
      <c r="Q792" s="72" t="s">
        <v>118</v>
      </c>
      <c r="R792" s="72">
        <v>0</v>
      </c>
      <c r="S792" s="47">
        <v>0</v>
      </c>
      <c r="T792" s="72">
        <v>0</v>
      </c>
      <c r="U792" s="72">
        <v>0</v>
      </c>
      <c r="V792" s="72">
        <v>0</v>
      </c>
      <c r="W792" s="72" t="s">
        <v>118</v>
      </c>
    </row>
    <row r="793" spans="1:23" x14ac:dyDescent="0.15">
      <c r="A793" s="42" t="s">
        <v>118</v>
      </c>
      <c r="H793" s="72" t="s">
        <v>118</v>
      </c>
      <c r="O793" s="72">
        <v>0</v>
      </c>
      <c r="P793" s="72">
        <v>0</v>
      </c>
      <c r="Q793" s="72" t="s">
        <v>118</v>
      </c>
      <c r="R793" s="72">
        <v>0</v>
      </c>
      <c r="S793" s="47">
        <v>0</v>
      </c>
      <c r="T793" s="72">
        <v>0</v>
      </c>
      <c r="U793" s="72">
        <v>0</v>
      </c>
      <c r="V793" s="72">
        <v>0</v>
      </c>
      <c r="W793" s="72" t="s">
        <v>118</v>
      </c>
    </row>
    <row r="794" spans="1:23" x14ac:dyDescent="0.15">
      <c r="A794" s="42" t="s">
        <v>118</v>
      </c>
      <c r="H794" s="72" t="s">
        <v>118</v>
      </c>
      <c r="O794" s="72">
        <v>0</v>
      </c>
      <c r="P794" s="72">
        <v>0</v>
      </c>
      <c r="Q794" s="72" t="s">
        <v>118</v>
      </c>
      <c r="R794" s="72">
        <v>0</v>
      </c>
      <c r="S794" s="47">
        <v>0</v>
      </c>
      <c r="T794" s="72">
        <v>0</v>
      </c>
      <c r="U794" s="72">
        <v>0</v>
      </c>
      <c r="V794" s="72">
        <v>0</v>
      </c>
      <c r="W794" s="72" t="s">
        <v>118</v>
      </c>
    </row>
    <row r="795" spans="1:23" x14ac:dyDescent="0.15">
      <c r="A795" s="42" t="s">
        <v>118</v>
      </c>
      <c r="H795" s="72" t="s">
        <v>118</v>
      </c>
      <c r="O795" s="72">
        <v>0</v>
      </c>
      <c r="P795" s="72">
        <v>0</v>
      </c>
      <c r="Q795" s="72" t="s">
        <v>118</v>
      </c>
      <c r="R795" s="72">
        <v>0</v>
      </c>
      <c r="S795" s="47">
        <v>0</v>
      </c>
      <c r="T795" s="72">
        <v>0</v>
      </c>
      <c r="U795" s="72">
        <v>0</v>
      </c>
      <c r="V795" s="72">
        <v>0</v>
      </c>
      <c r="W795" s="72" t="s">
        <v>118</v>
      </c>
    </row>
    <row r="796" spans="1:23" x14ac:dyDescent="0.15">
      <c r="A796" s="42" t="s">
        <v>118</v>
      </c>
      <c r="H796" s="72" t="s">
        <v>118</v>
      </c>
      <c r="O796" s="72">
        <v>0</v>
      </c>
      <c r="P796" s="72">
        <v>0</v>
      </c>
      <c r="Q796" s="72" t="s">
        <v>118</v>
      </c>
      <c r="R796" s="72">
        <v>0</v>
      </c>
      <c r="S796" s="47">
        <v>0</v>
      </c>
      <c r="T796" s="72">
        <v>0</v>
      </c>
      <c r="U796" s="72">
        <v>0</v>
      </c>
      <c r="V796" s="72">
        <v>0</v>
      </c>
      <c r="W796" s="72" t="s">
        <v>118</v>
      </c>
    </row>
    <row r="797" spans="1:23" x14ac:dyDescent="0.15">
      <c r="A797" s="42" t="s">
        <v>118</v>
      </c>
      <c r="H797" s="72" t="s">
        <v>118</v>
      </c>
      <c r="O797" s="72">
        <v>0</v>
      </c>
      <c r="P797" s="72">
        <v>0</v>
      </c>
      <c r="Q797" s="72" t="s">
        <v>118</v>
      </c>
      <c r="R797" s="72">
        <v>0</v>
      </c>
      <c r="S797" s="47">
        <v>0</v>
      </c>
      <c r="T797" s="72">
        <v>0</v>
      </c>
      <c r="U797" s="72">
        <v>0</v>
      </c>
      <c r="V797" s="72">
        <v>0</v>
      </c>
      <c r="W797" s="72" t="s">
        <v>118</v>
      </c>
    </row>
    <row r="798" spans="1:23" x14ac:dyDescent="0.15">
      <c r="A798" s="42" t="s">
        <v>118</v>
      </c>
      <c r="H798" s="72" t="s">
        <v>118</v>
      </c>
      <c r="O798" s="72">
        <v>0</v>
      </c>
      <c r="P798" s="72">
        <v>0</v>
      </c>
      <c r="Q798" s="72" t="s">
        <v>118</v>
      </c>
      <c r="R798" s="72">
        <v>0</v>
      </c>
      <c r="S798" s="47">
        <v>0</v>
      </c>
      <c r="T798" s="72">
        <v>0</v>
      </c>
      <c r="U798" s="72">
        <v>0</v>
      </c>
      <c r="V798" s="72">
        <v>0</v>
      </c>
      <c r="W798" s="72" t="s">
        <v>118</v>
      </c>
    </row>
    <row r="799" spans="1:23" x14ac:dyDescent="0.15">
      <c r="A799" s="42" t="s">
        <v>118</v>
      </c>
      <c r="H799" s="72" t="s">
        <v>118</v>
      </c>
      <c r="O799" s="72">
        <v>0</v>
      </c>
      <c r="P799" s="72">
        <v>0</v>
      </c>
      <c r="Q799" s="72" t="s">
        <v>118</v>
      </c>
      <c r="R799" s="72">
        <v>0</v>
      </c>
      <c r="S799" s="47">
        <v>0</v>
      </c>
      <c r="T799" s="72">
        <v>0</v>
      </c>
      <c r="U799" s="72">
        <v>0</v>
      </c>
      <c r="V799" s="72">
        <v>0</v>
      </c>
      <c r="W799" s="72" t="s">
        <v>118</v>
      </c>
    </row>
    <row r="800" spans="1:23" x14ac:dyDescent="0.15">
      <c r="A800" s="42" t="s">
        <v>118</v>
      </c>
      <c r="H800" s="72" t="s">
        <v>118</v>
      </c>
      <c r="O800" s="72">
        <v>0</v>
      </c>
      <c r="P800" s="72">
        <v>0</v>
      </c>
      <c r="Q800" s="72" t="s">
        <v>118</v>
      </c>
      <c r="R800" s="72">
        <v>0</v>
      </c>
      <c r="S800" s="47">
        <v>0</v>
      </c>
      <c r="T800" s="72">
        <v>0</v>
      </c>
      <c r="U800" s="72">
        <v>0</v>
      </c>
      <c r="V800" s="72">
        <v>0</v>
      </c>
      <c r="W800" s="72" t="s">
        <v>118</v>
      </c>
    </row>
    <row r="801" spans="1:23" x14ac:dyDescent="0.15">
      <c r="A801" s="42" t="s">
        <v>118</v>
      </c>
      <c r="H801" s="72" t="s">
        <v>118</v>
      </c>
      <c r="O801" s="72">
        <v>0</v>
      </c>
      <c r="P801" s="72">
        <v>0</v>
      </c>
      <c r="Q801" s="72" t="s">
        <v>118</v>
      </c>
      <c r="R801" s="72">
        <v>0</v>
      </c>
      <c r="S801" s="47">
        <v>0</v>
      </c>
      <c r="T801" s="72">
        <v>0</v>
      </c>
      <c r="U801" s="72">
        <v>0</v>
      </c>
      <c r="V801" s="72">
        <v>0</v>
      </c>
      <c r="W801" s="72" t="s">
        <v>118</v>
      </c>
    </row>
    <row r="802" spans="1:23" x14ac:dyDescent="0.15">
      <c r="A802" s="42" t="s">
        <v>118</v>
      </c>
      <c r="H802" s="72" t="s">
        <v>118</v>
      </c>
      <c r="O802" s="72">
        <v>0</v>
      </c>
      <c r="P802" s="72">
        <v>0</v>
      </c>
      <c r="Q802" s="72" t="s">
        <v>118</v>
      </c>
      <c r="R802" s="72">
        <v>0</v>
      </c>
      <c r="S802" s="47">
        <v>0</v>
      </c>
      <c r="T802" s="72">
        <v>0</v>
      </c>
      <c r="U802" s="72">
        <v>0</v>
      </c>
      <c r="V802" s="72">
        <v>0</v>
      </c>
      <c r="W802" s="72" t="s">
        <v>118</v>
      </c>
    </row>
    <row r="803" spans="1:23" x14ac:dyDescent="0.15">
      <c r="A803" s="42" t="s">
        <v>118</v>
      </c>
      <c r="H803" s="72" t="s">
        <v>118</v>
      </c>
      <c r="O803" s="72">
        <v>0</v>
      </c>
      <c r="P803" s="72">
        <v>0</v>
      </c>
      <c r="Q803" s="72" t="s">
        <v>118</v>
      </c>
      <c r="R803" s="72">
        <v>0</v>
      </c>
      <c r="S803" s="47">
        <v>0</v>
      </c>
      <c r="T803" s="72">
        <v>0</v>
      </c>
      <c r="U803" s="72">
        <v>0</v>
      </c>
      <c r="V803" s="72">
        <v>0</v>
      </c>
      <c r="W803" s="72" t="s">
        <v>118</v>
      </c>
    </row>
    <row r="804" spans="1:23" x14ac:dyDescent="0.15">
      <c r="A804" s="42" t="s">
        <v>118</v>
      </c>
      <c r="H804" s="72" t="s">
        <v>118</v>
      </c>
      <c r="O804" s="72">
        <v>0</v>
      </c>
      <c r="P804" s="72">
        <v>0</v>
      </c>
      <c r="Q804" s="72" t="s">
        <v>118</v>
      </c>
      <c r="R804" s="72">
        <v>0</v>
      </c>
      <c r="S804" s="47">
        <v>0</v>
      </c>
      <c r="T804" s="72">
        <v>0</v>
      </c>
      <c r="U804" s="72">
        <v>0</v>
      </c>
      <c r="V804" s="72">
        <v>0</v>
      </c>
      <c r="W804" s="72" t="s">
        <v>118</v>
      </c>
    </row>
    <row r="805" spans="1:23" x14ac:dyDescent="0.15">
      <c r="A805" s="42" t="s">
        <v>118</v>
      </c>
      <c r="H805" s="72" t="s">
        <v>118</v>
      </c>
      <c r="O805" s="72">
        <v>0</v>
      </c>
      <c r="P805" s="72">
        <v>0</v>
      </c>
      <c r="Q805" s="72" t="s">
        <v>118</v>
      </c>
      <c r="R805" s="72">
        <v>0</v>
      </c>
      <c r="S805" s="47">
        <v>0</v>
      </c>
      <c r="T805" s="72">
        <v>0</v>
      </c>
      <c r="U805" s="72">
        <v>0</v>
      </c>
      <c r="V805" s="72">
        <v>0</v>
      </c>
      <c r="W805" s="72" t="s">
        <v>118</v>
      </c>
    </row>
    <row r="806" spans="1:23" x14ac:dyDescent="0.15">
      <c r="A806" s="42" t="s">
        <v>118</v>
      </c>
      <c r="H806" s="72" t="s">
        <v>118</v>
      </c>
      <c r="O806" s="72">
        <v>0</v>
      </c>
      <c r="P806" s="72">
        <v>0</v>
      </c>
      <c r="Q806" s="72" t="s">
        <v>118</v>
      </c>
      <c r="R806" s="72">
        <v>0</v>
      </c>
      <c r="S806" s="47">
        <v>0</v>
      </c>
      <c r="T806" s="72">
        <v>0</v>
      </c>
      <c r="U806" s="72">
        <v>0</v>
      </c>
      <c r="V806" s="72">
        <v>0</v>
      </c>
      <c r="W806" s="72" t="s">
        <v>118</v>
      </c>
    </row>
    <row r="807" spans="1:23" x14ac:dyDescent="0.15">
      <c r="A807" s="42" t="s">
        <v>118</v>
      </c>
      <c r="H807" s="72" t="s">
        <v>118</v>
      </c>
      <c r="O807" s="72">
        <v>0</v>
      </c>
      <c r="P807" s="72">
        <v>0</v>
      </c>
      <c r="Q807" s="72" t="s">
        <v>118</v>
      </c>
      <c r="R807" s="72">
        <v>0</v>
      </c>
      <c r="S807" s="47">
        <v>0</v>
      </c>
      <c r="T807" s="72">
        <v>0</v>
      </c>
      <c r="U807" s="72">
        <v>0</v>
      </c>
      <c r="V807" s="72">
        <v>0</v>
      </c>
      <c r="W807" s="72" t="s">
        <v>118</v>
      </c>
    </row>
    <row r="808" spans="1:23" x14ac:dyDescent="0.15">
      <c r="A808" s="42" t="s">
        <v>118</v>
      </c>
      <c r="H808" s="72" t="s">
        <v>118</v>
      </c>
      <c r="O808" s="72">
        <v>0</v>
      </c>
      <c r="P808" s="72">
        <v>0</v>
      </c>
      <c r="Q808" s="72" t="s">
        <v>118</v>
      </c>
      <c r="R808" s="72">
        <v>0</v>
      </c>
      <c r="S808" s="47">
        <v>0</v>
      </c>
      <c r="T808" s="72">
        <v>0</v>
      </c>
      <c r="U808" s="72">
        <v>0</v>
      </c>
      <c r="V808" s="72">
        <v>0</v>
      </c>
      <c r="W808" s="72" t="s">
        <v>118</v>
      </c>
    </row>
    <row r="809" spans="1:23" x14ac:dyDescent="0.15">
      <c r="A809" s="42" t="s">
        <v>118</v>
      </c>
      <c r="H809" s="72" t="s">
        <v>118</v>
      </c>
      <c r="O809" s="72">
        <v>0</v>
      </c>
      <c r="P809" s="72">
        <v>0</v>
      </c>
      <c r="Q809" s="72" t="s">
        <v>118</v>
      </c>
      <c r="R809" s="72">
        <v>0</v>
      </c>
      <c r="S809" s="47">
        <v>0</v>
      </c>
      <c r="T809" s="72">
        <v>0</v>
      </c>
      <c r="U809" s="72">
        <v>0</v>
      </c>
      <c r="V809" s="72">
        <v>0</v>
      </c>
      <c r="W809" s="72" t="s">
        <v>118</v>
      </c>
    </row>
    <row r="810" spans="1:23" x14ac:dyDescent="0.15">
      <c r="A810" s="42" t="s">
        <v>118</v>
      </c>
      <c r="H810" s="72" t="s">
        <v>118</v>
      </c>
      <c r="O810" s="72">
        <v>0</v>
      </c>
      <c r="P810" s="72">
        <v>0</v>
      </c>
      <c r="Q810" s="72" t="s">
        <v>118</v>
      </c>
      <c r="R810" s="72">
        <v>0</v>
      </c>
      <c r="S810" s="47">
        <v>0</v>
      </c>
      <c r="T810" s="72">
        <v>0</v>
      </c>
      <c r="U810" s="72">
        <v>0</v>
      </c>
      <c r="V810" s="72">
        <v>0</v>
      </c>
      <c r="W810" s="72" t="s">
        <v>118</v>
      </c>
    </row>
    <row r="811" spans="1:23" x14ac:dyDescent="0.15">
      <c r="A811" s="42" t="s">
        <v>118</v>
      </c>
      <c r="H811" s="72" t="s">
        <v>118</v>
      </c>
      <c r="O811" s="72">
        <v>0</v>
      </c>
      <c r="P811" s="72">
        <v>0</v>
      </c>
      <c r="Q811" s="72" t="s">
        <v>118</v>
      </c>
      <c r="R811" s="72">
        <v>0</v>
      </c>
      <c r="S811" s="47">
        <v>0</v>
      </c>
      <c r="T811" s="72">
        <v>0</v>
      </c>
      <c r="U811" s="72">
        <v>0</v>
      </c>
      <c r="V811" s="72">
        <v>0</v>
      </c>
      <c r="W811" s="72" t="s">
        <v>118</v>
      </c>
    </row>
    <row r="812" spans="1:23" x14ac:dyDescent="0.15">
      <c r="A812" s="42" t="s">
        <v>118</v>
      </c>
      <c r="H812" s="72" t="s">
        <v>118</v>
      </c>
      <c r="O812" s="72">
        <v>0</v>
      </c>
      <c r="P812" s="72">
        <v>0</v>
      </c>
      <c r="Q812" s="72" t="s">
        <v>118</v>
      </c>
      <c r="R812" s="72">
        <v>0</v>
      </c>
      <c r="S812" s="47">
        <v>0</v>
      </c>
      <c r="T812" s="72">
        <v>0</v>
      </c>
      <c r="U812" s="72">
        <v>0</v>
      </c>
      <c r="V812" s="72">
        <v>0</v>
      </c>
      <c r="W812" s="72" t="s">
        <v>118</v>
      </c>
    </row>
    <row r="813" spans="1:23" x14ac:dyDescent="0.15">
      <c r="A813" s="42" t="s">
        <v>118</v>
      </c>
      <c r="H813" s="72" t="s">
        <v>118</v>
      </c>
      <c r="O813" s="72">
        <v>0</v>
      </c>
      <c r="P813" s="72">
        <v>0</v>
      </c>
      <c r="Q813" s="72" t="s">
        <v>118</v>
      </c>
      <c r="R813" s="72">
        <v>0</v>
      </c>
      <c r="S813" s="47">
        <v>0</v>
      </c>
      <c r="T813" s="72">
        <v>0</v>
      </c>
      <c r="U813" s="72">
        <v>0</v>
      </c>
      <c r="V813" s="72">
        <v>0</v>
      </c>
      <c r="W813" s="72" t="s">
        <v>118</v>
      </c>
    </row>
    <row r="814" spans="1:23" x14ac:dyDescent="0.15">
      <c r="A814" s="42" t="s">
        <v>118</v>
      </c>
      <c r="H814" s="72" t="s">
        <v>118</v>
      </c>
      <c r="O814" s="72">
        <v>0</v>
      </c>
      <c r="P814" s="72">
        <v>0</v>
      </c>
      <c r="Q814" s="72" t="s">
        <v>118</v>
      </c>
      <c r="R814" s="72">
        <v>0</v>
      </c>
      <c r="S814" s="47">
        <v>0</v>
      </c>
      <c r="T814" s="72">
        <v>0</v>
      </c>
      <c r="U814" s="72">
        <v>0</v>
      </c>
      <c r="V814" s="72">
        <v>0</v>
      </c>
      <c r="W814" s="72" t="s">
        <v>118</v>
      </c>
    </row>
    <row r="815" spans="1:23" x14ac:dyDescent="0.15">
      <c r="A815" s="42" t="s">
        <v>118</v>
      </c>
      <c r="H815" s="72" t="s">
        <v>118</v>
      </c>
      <c r="O815" s="72">
        <v>0</v>
      </c>
      <c r="P815" s="72">
        <v>0</v>
      </c>
      <c r="Q815" s="72" t="s">
        <v>118</v>
      </c>
      <c r="R815" s="72">
        <v>0</v>
      </c>
      <c r="S815" s="47">
        <v>0</v>
      </c>
      <c r="T815" s="72">
        <v>0</v>
      </c>
      <c r="U815" s="72">
        <v>0</v>
      </c>
      <c r="V815" s="72">
        <v>0</v>
      </c>
      <c r="W815" s="72" t="s">
        <v>118</v>
      </c>
    </row>
    <row r="816" spans="1:23" x14ac:dyDescent="0.15">
      <c r="A816" s="42" t="s">
        <v>118</v>
      </c>
      <c r="H816" s="72" t="s">
        <v>118</v>
      </c>
      <c r="O816" s="72">
        <v>0</v>
      </c>
      <c r="P816" s="72">
        <v>0</v>
      </c>
      <c r="Q816" s="72" t="s">
        <v>118</v>
      </c>
      <c r="R816" s="72">
        <v>0</v>
      </c>
      <c r="S816" s="47">
        <v>0</v>
      </c>
      <c r="T816" s="72">
        <v>0</v>
      </c>
      <c r="U816" s="72">
        <v>0</v>
      </c>
      <c r="V816" s="72">
        <v>0</v>
      </c>
      <c r="W816" s="72" t="s">
        <v>118</v>
      </c>
    </row>
    <row r="817" spans="1:23" x14ac:dyDescent="0.15">
      <c r="A817" s="42" t="s">
        <v>118</v>
      </c>
      <c r="H817" s="72" t="s">
        <v>118</v>
      </c>
      <c r="O817" s="72">
        <v>0</v>
      </c>
      <c r="P817" s="72">
        <v>0</v>
      </c>
      <c r="Q817" s="72" t="s">
        <v>118</v>
      </c>
      <c r="R817" s="72">
        <v>0</v>
      </c>
      <c r="S817" s="47">
        <v>0</v>
      </c>
      <c r="T817" s="72">
        <v>0</v>
      </c>
      <c r="U817" s="72">
        <v>0</v>
      </c>
      <c r="V817" s="72">
        <v>0</v>
      </c>
      <c r="W817" s="72" t="s">
        <v>118</v>
      </c>
    </row>
    <row r="818" spans="1:23" x14ac:dyDescent="0.15">
      <c r="A818" s="42" t="s">
        <v>118</v>
      </c>
      <c r="H818" s="72" t="s">
        <v>118</v>
      </c>
      <c r="O818" s="72">
        <v>0</v>
      </c>
      <c r="P818" s="72">
        <v>0</v>
      </c>
      <c r="Q818" s="72" t="s">
        <v>118</v>
      </c>
      <c r="R818" s="72">
        <v>0</v>
      </c>
      <c r="S818" s="47">
        <v>0</v>
      </c>
      <c r="T818" s="72">
        <v>0</v>
      </c>
      <c r="U818" s="72">
        <v>0</v>
      </c>
      <c r="V818" s="72">
        <v>0</v>
      </c>
      <c r="W818" s="72" t="s">
        <v>118</v>
      </c>
    </row>
    <row r="819" spans="1:23" x14ac:dyDescent="0.15">
      <c r="A819" s="42" t="s">
        <v>118</v>
      </c>
      <c r="H819" s="72" t="s">
        <v>118</v>
      </c>
      <c r="O819" s="72">
        <v>0</v>
      </c>
      <c r="P819" s="72">
        <v>0</v>
      </c>
      <c r="Q819" s="72" t="s">
        <v>118</v>
      </c>
      <c r="R819" s="72">
        <v>0</v>
      </c>
      <c r="S819" s="47">
        <v>0</v>
      </c>
      <c r="T819" s="72">
        <v>0</v>
      </c>
      <c r="U819" s="72">
        <v>0</v>
      </c>
      <c r="V819" s="72">
        <v>0</v>
      </c>
      <c r="W819" s="72" t="s">
        <v>118</v>
      </c>
    </row>
    <row r="820" spans="1:23" x14ac:dyDescent="0.15">
      <c r="A820" s="42" t="s">
        <v>118</v>
      </c>
      <c r="H820" s="72" t="s">
        <v>118</v>
      </c>
      <c r="O820" s="72">
        <v>0</v>
      </c>
      <c r="P820" s="72">
        <v>0</v>
      </c>
      <c r="Q820" s="72" t="s">
        <v>118</v>
      </c>
      <c r="R820" s="72">
        <v>0</v>
      </c>
      <c r="S820" s="47">
        <v>0</v>
      </c>
      <c r="T820" s="72">
        <v>0</v>
      </c>
      <c r="U820" s="72">
        <v>0</v>
      </c>
      <c r="V820" s="72">
        <v>0</v>
      </c>
      <c r="W820" s="72" t="s">
        <v>118</v>
      </c>
    </row>
    <row r="821" spans="1:23" x14ac:dyDescent="0.15">
      <c r="A821" s="42" t="s">
        <v>118</v>
      </c>
      <c r="H821" s="72" t="s">
        <v>118</v>
      </c>
      <c r="O821" s="72">
        <v>0</v>
      </c>
      <c r="P821" s="72">
        <v>0</v>
      </c>
      <c r="Q821" s="72" t="s">
        <v>118</v>
      </c>
      <c r="R821" s="72">
        <v>0</v>
      </c>
      <c r="S821" s="47">
        <v>0</v>
      </c>
      <c r="T821" s="72">
        <v>0</v>
      </c>
      <c r="U821" s="72">
        <v>0</v>
      </c>
      <c r="V821" s="72">
        <v>0</v>
      </c>
      <c r="W821" s="72" t="s">
        <v>118</v>
      </c>
    </row>
    <row r="822" spans="1:23" x14ac:dyDescent="0.15">
      <c r="A822" s="42" t="s">
        <v>118</v>
      </c>
      <c r="H822" s="72" t="s">
        <v>118</v>
      </c>
      <c r="O822" s="72">
        <v>0</v>
      </c>
      <c r="P822" s="72">
        <v>0</v>
      </c>
      <c r="Q822" s="72" t="s">
        <v>118</v>
      </c>
      <c r="R822" s="72">
        <v>0</v>
      </c>
      <c r="S822" s="47">
        <v>0</v>
      </c>
      <c r="T822" s="72">
        <v>0</v>
      </c>
      <c r="U822" s="72">
        <v>0</v>
      </c>
      <c r="V822" s="72">
        <v>0</v>
      </c>
      <c r="W822" s="72" t="s">
        <v>118</v>
      </c>
    </row>
    <row r="823" spans="1:23" x14ac:dyDescent="0.15">
      <c r="A823" s="42" t="s">
        <v>118</v>
      </c>
      <c r="H823" s="72" t="s">
        <v>118</v>
      </c>
      <c r="O823" s="72">
        <v>0</v>
      </c>
      <c r="P823" s="72">
        <v>0</v>
      </c>
      <c r="Q823" s="72" t="s">
        <v>118</v>
      </c>
      <c r="R823" s="72">
        <v>0</v>
      </c>
      <c r="S823" s="47">
        <v>0</v>
      </c>
      <c r="T823" s="72">
        <v>0</v>
      </c>
      <c r="U823" s="72">
        <v>0</v>
      </c>
      <c r="V823" s="72">
        <v>0</v>
      </c>
      <c r="W823" s="72" t="s">
        <v>118</v>
      </c>
    </row>
    <row r="824" spans="1:23" x14ac:dyDescent="0.15">
      <c r="A824" s="42" t="s">
        <v>118</v>
      </c>
      <c r="H824" s="72" t="s">
        <v>118</v>
      </c>
      <c r="O824" s="72">
        <v>0</v>
      </c>
      <c r="P824" s="72">
        <v>0</v>
      </c>
      <c r="Q824" s="72" t="s">
        <v>118</v>
      </c>
      <c r="R824" s="72">
        <v>0</v>
      </c>
      <c r="S824" s="47">
        <v>0</v>
      </c>
      <c r="T824" s="72">
        <v>0</v>
      </c>
      <c r="U824" s="72">
        <v>0</v>
      </c>
      <c r="V824" s="72">
        <v>0</v>
      </c>
      <c r="W824" s="72" t="s">
        <v>118</v>
      </c>
    </row>
    <row r="825" spans="1:23" x14ac:dyDescent="0.15">
      <c r="A825" s="42" t="s">
        <v>118</v>
      </c>
      <c r="H825" s="72" t="s">
        <v>118</v>
      </c>
      <c r="O825" s="72">
        <v>0</v>
      </c>
      <c r="P825" s="72">
        <v>0</v>
      </c>
      <c r="Q825" s="72" t="s">
        <v>118</v>
      </c>
      <c r="R825" s="72">
        <v>0</v>
      </c>
      <c r="S825" s="47">
        <v>0</v>
      </c>
      <c r="T825" s="72">
        <v>0</v>
      </c>
      <c r="U825" s="72">
        <v>0</v>
      </c>
      <c r="V825" s="72">
        <v>0</v>
      </c>
      <c r="W825" s="72" t="s">
        <v>118</v>
      </c>
    </row>
    <row r="826" spans="1:23" x14ac:dyDescent="0.15">
      <c r="A826" s="42" t="s">
        <v>118</v>
      </c>
      <c r="H826" s="72" t="s">
        <v>118</v>
      </c>
      <c r="O826" s="72">
        <v>0</v>
      </c>
      <c r="P826" s="72">
        <v>0</v>
      </c>
      <c r="Q826" s="72" t="s">
        <v>118</v>
      </c>
      <c r="R826" s="72">
        <v>0</v>
      </c>
      <c r="S826" s="47">
        <v>0</v>
      </c>
      <c r="T826" s="72">
        <v>0</v>
      </c>
      <c r="U826" s="72">
        <v>0</v>
      </c>
      <c r="V826" s="72">
        <v>0</v>
      </c>
      <c r="W826" s="72" t="s">
        <v>118</v>
      </c>
    </row>
    <row r="827" spans="1:23" x14ac:dyDescent="0.15">
      <c r="A827" s="42" t="s">
        <v>118</v>
      </c>
      <c r="H827" s="72" t="s">
        <v>118</v>
      </c>
      <c r="O827" s="72">
        <v>0</v>
      </c>
      <c r="P827" s="72">
        <v>0</v>
      </c>
      <c r="Q827" s="72" t="s">
        <v>118</v>
      </c>
      <c r="R827" s="72">
        <v>0</v>
      </c>
      <c r="S827" s="47">
        <v>0</v>
      </c>
      <c r="T827" s="72">
        <v>0</v>
      </c>
      <c r="U827" s="72">
        <v>0</v>
      </c>
      <c r="V827" s="72">
        <v>0</v>
      </c>
      <c r="W827" s="72" t="s">
        <v>118</v>
      </c>
    </row>
    <row r="828" spans="1:23" x14ac:dyDescent="0.15">
      <c r="A828" s="42" t="s">
        <v>118</v>
      </c>
      <c r="H828" s="72" t="s">
        <v>118</v>
      </c>
      <c r="O828" s="72">
        <v>0</v>
      </c>
      <c r="P828" s="72">
        <v>0</v>
      </c>
      <c r="Q828" s="72" t="s">
        <v>118</v>
      </c>
      <c r="R828" s="72">
        <v>0</v>
      </c>
      <c r="S828" s="47">
        <v>0</v>
      </c>
      <c r="T828" s="72">
        <v>0</v>
      </c>
      <c r="U828" s="72">
        <v>0</v>
      </c>
      <c r="V828" s="72">
        <v>0</v>
      </c>
      <c r="W828" s="72" t="s">
        <v>118</v>
      </c>
    </row>
    <row r="829" spans="1:23" x14ac:dyDescent="0.15">
      <c r="A829" s="42" t="s">
        <v>118</v>
      </c>
      <c r="H829" s="72" t="s">
        <v>118</v>
      </c>
      <c r="O829" s="72">
        <v>0</v>
      </c>
      <c r="P829" s="72">
        <v>0</v>
      </c>
      <c r="Q829" s="72" t="s">
        <v>118</v>
      </c>
      <c r="R829" s="72">
        <v>0</v>
      </c>
      <c r="S829" s="47">
        <v>0</v>
      </c>
      <c r="T829" s="72">
        <v>0</v>
      </c>
      <c r="U829" s="72">
        <v>0</v>
      </c>
      <c r="V829" s="72">
        <v>0</v>
      </c>
      <c r="W829" s="72" t="s">
        <v>118</v>
      </c>
    </row>
    <row r="830" spans="1:23" x14ac:dyDescent="0.15">
      <c r="A830" s="42" t="s">
        <v>118</v>
      </c>
      <c r="H830" s="72" t="s">
        <v>118</v>
      </c>
      <c r="O830" s="72">
        <v>0</v>
      </c>
      <c r="P830" s="72">
        <v>0</v>
      </c>
      <c r="Q830" s="72" t="s">
        <v>118</v>
      </c>
      <c r="R830" s="72">
        <v>0</v>
      </c>
      <c r="S830" s="47">
        <v>0</v>
      </c>
      <c r="T830" s="72">
        <v>0</v>
      </c>
      <c r="U830" s="72">
        <v>0</v>
      </c>
      <c r="V830" s="72">
        <v>0</v>
      </c>
      <c r="W830" s="72" t="s">
        <v>118</v>
      </c>
    </row>
    <row r="831" spans="1:23" x14ac:dyDescent="0.15">
      <c r="A831" s="42" t="s">
        <v>118</v>
      </c>
      <c r="H831" s="72" t="s">
        <v>118</v>
      </c>
      <c r="O831" s="72">
        <v>0</v>
      </c>
      <c r="P831" s="72">
        <v>0</v>
      </c>
      <c r="Q831" s="72" t="s">
        <v>118</v>
      </c>
      <c r="R831" s="72">
        <v>0</v>
      </c>
      <c r="S831" s="47">
        <v>0</v>
      </c>
      <c r="T831" s="72">
        <v>0</v>
      </c>
      <c r="U831" s="72">
        <v>0</v>
      </c>
      <c r="V831" s="72">
        <v>0</v>
      </c>
      <c r="W831" s="72" t="s">
        <v>118</v>
      </c>
    </row>
    <row r="832" spans="1:23" x14ac:dyDescent="0.15">
      <c r="A832" s="42" t="s">
        <v>118</v>
      </c>
      <c r="H832" s="72" t="s">
        <v>118</v>
      </c>
      <c r="O832" s="72">
        <v>0</v>
      </c>
      <c r="P832" s="72">
        <v>0</v>
      </c>
      <c r="Q832" s="72" t="s">
        <v>118</v>
      </c>
      <c r="R832" s="72">
        <v>0</v>
      </c>
      <c r="S832" s="47">
        <v>0</v>
      </c>
      <c r="T832" s="72">
        <v>0</v>
      </c>
      <c r="U832" s="72">
        <v>0</v>
      </c>
      <c r="V832" s="72">
        <v>0</v>
      </c>
      <c r="W832" s="72" t="s">
        <v>118</v>
      </c>
    </row>
    <row r="833" spans="1:23" x14ac:dyDescent="0.15">
      <c r="A833" s="42" t="s">
        <v>118</v>
      </c>
      <c r="H833" s="72" t="s">
        <v>118</v>
      </c>
      <c r="O833" s="72">
        <v>0</v>
      </c>
      <c r="P833" s="72">
        <v>0</v>
      </c>
      <c r="Q833" s="72" t="s">
        <v>118</v>
      </c>
      <c r="R833" s="72">
        <v>0</v>
      </c>
      <c r="S833" s="47">
        <v>0</v>
      </c>
      <c r="T833" s="72">
        <v>0</v>
      </c>
      <c r="U833" s="72">
        <v>0</v>
      </c>
      <c r="V833" s="72">
        <v>0</v>
      </c>
      <c r="W833" s="72" t="s">
        <v>118</v>
      </c>
    </row>
    <row r="834" spans="1:23" x14ac:dyDescent="0.15">
      <c r="A834" s="42" t="s">
        <v>118</v>
      </c>
      <c r="H834" s="72" t="s">
        <v>118</v>
      </c>
      <c r="O834" s="72">
        <v>0</v>
      </c>
      <c r="P834" s="72">
        <v>0</v>
      </c>
      <c r="Q834" s="72" t="s">
        <v>118</v>
      </c>
      <c r="R834" s="72">
        <v>0</v>
      </c>
      <c r="S834" s="47">
        <v>0</v>
      </c>
      <c r="T834" s="72">
        <v>0</v>
      </c>
      <c r="U834" s="72">
        <v>0</v>
      </c>
      <c r="V834" s="72">
        <v>0</v>
      </c>
      <c r="W834" s="72" t="s">
        <v>118</v>
      </c>
    </row>
    <row r="835" spans="1:23" x14ac:dyDescent="0.15">
      <c r="A835" s="42" t="s">
        <v>118</v>
      </c>
      <c r="H835" s="72" t="s">
        <v>118</v>
      </c>
      <c r="O835" s="72">
        <v>0</v>
      </c>
      <c r="P835" s="72">
        <v>0</v>
      </c>
      <c r="Q835" s="72" t="s">
        <v>118</v>
      </c>
      <c r="R835" s="72">
        <v>0</v>
      </c>
      <c r="S835" s="47">
        <v>0</v>
      </c>
      <c r="T835" s="72">
        <v>0</v>
      </c>
      <c r="U835" s="72">
        <v>0</v>
      </c>
      <c r="V835" s="72">
        <v>0</v>
      </c>
      <c r="W835" s="72" t="s">
        <v>118</v>
      </c>
    </row>
    <row r="836" spans="1:23" x14ac:dyDescent="0.15">
      <c r="A836" s="42" t="s">
        <v>118</v>
      </c>
      <c r="H836" s="72" t="s">
        <v>118</v>
      </c>
      <c r="O836" s="72">
        <v>0</v>
      </c>
      <c r="P836" s="72">
        <v>0</v>
      </c>
      <c r="Q836" s="72" t="s">
        <v>118</v>
      </c>
      <c r="R836" s="72">
        <v>0</v>
      </c>
      <c r="S836" s="47">
        <v>0</v>
      </c>
      <c r="T836" s="72">
        <v>0</v>
      </c>
      <c r="U836" s="72">
        <v>0</v>
      </c>
      <c r="V836" s="72">
        <v>0</v>
      </c>
      <c r="W836" s="72" t="s">
        <v>118</v>
      </c>
    </row>
    <row r="837" spans="1:23" x14ac:dyDescent="0.15">
      <c r="A837" s="42" t="s">
        <v>118</v>
      </c>
      <c r="H837" s="72" t="s">
        <v>118</v>
      </c>
      <c r="O837" s="72">
        <v>0</v>
      </c>
      <c r="P837" s="72">
        <v>0</v>
      </c>
      <c r="Q837" s="72" t="s">
        <v>118</v>
      </c>
      <c r="R837" s="72">
        <v>0</v>
      </c>
      <c r="S837" s="47">
        <v>0</v>
      </c>
      <c r="T837" s="72">
        <v>0</v>
      </c>
      <c r="U837" s="72">
        <v>0</v>
      </c>
      <c r="V837" s="72">
        <v>0</v>
      </c>
      <c r="W837" s="72" t="s">
        <v>118</v>
      </c>
    </row>
    <row r="838" spans="1:23" x14ac:dyDescent="0.15">
      <c r="A838" s="42" t="s">
        <v>118</v>
      </c>
      <c r="H838" s="72" t="s">
        <v>118</v>
      </c>
      <c r="O838" s="72">
        <v>0</v>
      </c>
      <c r="P838" s="72">
        <v>0</v>
      </c>
      <c r="Q838" s="72" t="s">
        <v>118</v>
      </c>
      <c r="R838" s="72">
        <v>0</v>
      </c>
      <c r="S838" s="47">
        <v>0</v>
      </c>
      <c r="T838" s="72">
        <v>0</v>
      </c>
      <c r="U838" s="72">
        <v>0</v>
      </c>
      <c r="V838" s="72">
        <v>0</v>
      </c>
      <c r="W838" s="72" t="s">
        <v>118</v>
      </c>
    </row>
    <row r="839" spans="1:23" x14ac:dyDescent="0.15">
      <c r="A839" s="42" t="s">
        <v>118</v>
      </c>
      <c r="H839" s="72" t="s">
        <v>118</v>
      </c>
      <c r="O839" s="72">
        <v>0</v>
      </c>
      <c r="P839" s="72">
        <v>0</v>
      </c>
      <c r="Q839" s="72" t="s">
        <v>118</v>
      </c>
      <c r="R839" s="72">
        <v>0</v>
      </c>
      <c r="S839" s="47">
        <v>0</v>
      </c>
      <c r="T839" s="72">
        <v>0</v>
      </c>
      <c r="U839" s="72">
        <v>0</v>
      </c>
      <c r="V839" s="72">
        <v>0</v>
      </c>
      <c r="W839" s="72" t="s">
        <v>118</v>
      </c>
    </row>
    <row r="840" spans="1:23" x14ac:dyDescent="0.15">
      <c r="A840" s="42" t="s">
        <v>118</v>
      </c>
      <c r="H840" s="72" t="s">
        <v>118</v>
      </c>
      <c r="O840" s="72">
        <v>0</v>
      </c>
      <c r="P840" s="72">
        <v>0</v>
      </c>
      <c r="Q840" s="72" t="s">
        <v>118</v>
      </c>
      <c r="R840" s="72">
        <v>0</v>
      </c>
      <c r="S840" s="47">
        <v>0</v>
      </c>
      <c r="T840" s="72">
        <v>0</v>
      </c>
      <c r="U840" s="72">
        <v>0</v>
      </c>
      <c r="V840" s="72">
        <v>0</v>
      </c>
      <c r="W840" s="72" t="s">
        <v>118</v>
      </c>
    </row>
    <row r="841" spans="1:23" x14ac:dyDescent="0.15">
      <c r="A841" s="42" t="s">
        <v>118</v>
      </c>
      <c r="H841" s="72" t="s">
        <v>118</v>
      </c>
      <c r="O841" s="72">
        <v>0</v>
      </c>
      <c r="P841" s="72">
        <v>0</v>
      </c>
      <c r="Q841" s="72" t="s">
        <v>118</v>
      </c>
      <c r="R841" s="72">
        <v>0</v>
      </c>
      <c r="S841" s="47">
        <v>0</v>
      </c>
      <c r="T841" s="72">
        <v>0</v>
      </c>
      <c r="U841" s="72">
        <v>0</v>
      </c>
      <c r="V841" s="72">
        <v>0</v>
      </c>
      <c r="W841" s="72" t="s">
        <v>118</v>
      </c>
    </row>
  </sheetData>
  <mergeCells count="18">
    <mergeCell ref="AR1:AR2"/>
    <mergeCell ref="AH2:AI2"/>
    <mergeCell ref="AJ2:AK2"/>
    <mergeCell ref="X2:Y2"/>
    <mergeCell ref="Z2:AA2"/>
    <mergeCell ref="AL1:AN1"/>
    <mergeCell ref="AO1:AQ1"/>
    <mergeCell ref="AB2:AC2"/>
    <mergeCell ref="AD2:AE2"/>
    <mergeCell ref="AF2:AG2"/>
    <mergeCell ref="F1:N1"/>
    <mergeCell ref="O1:W1"/>
    <mergeCell ref="X1:AG1"/>
    <mergeCell ref="A1:A2"/>
    <mergeCell ref="B1:B2"/>
    <mergeCell ref="C1:C2"/>
    <mergeCell ref="D1:D2"/>
    <mergeCell ref="E1:E2"/>
  </mergeCells>
  <phoneticPr fontId="1"/>
  <conditionalFormatting sqref="AN3">
    <cfRule type="cellIs" dxfId="24" priority="16" operator="equal">
      <formula>"×"</formula>
    </cfRule>
  </conditionalFormatting>
  <conditionalFormatting sqref="AN4:AN59">
    <cfRule type="cellIs" dxfId="23" priority="13" operator="equal">
      <formula>"×"</formula>
    </cfRule>
  </conditionalFormatting>
  <conditionalFormatting sqref="O57">
    <cfRule type="duplicateValues" dxfId="22" priority="3"/>
  </conditionalFormatting>
  <conditionalFormatting sqref="O46">
    <cfRule type="duplicateValues" dxfId="21" priority="2"/>
  </conditionalFormatting>
  <conditionalFormatting sqref="O59">
    <cfRule type="duplicateValues" dxfId="20" priority="1"/>
  </conditionalFormatting>
  <conditionalFormatting sqref="F1:F839">
    <cfRule type="duplicateValues" dxfId="19" priority="18"/>
  </conditionalFormatting>
  <dataValidations count="1">
    <dataValidation imeMode="off" allowBlank="1" showInputMessage="1" showErrorMessage="1" sqref="AB2:AB59 AD2:AD59 X3:Y59 AC3:AC59 AL2:AQ2 AA3:AA59 AE3:AE59 X2 Z2:Z59 AF2:AF59 AJ2 AH2 AG3:AR5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D1:X33"/>
  <sheetViews>
    <sheetView zoomScaleNormal="100" zoomScaleSheetLayoutView="100" workbookViewId="0">
      <selection activeCell="S8" sqref="S8"/>
    </sheetView>
  </sheetViews>
  <sheetFormatPr defaultColWidth="4" defaultRowHeight="13.5" x14ac:dyDescent="0.15"/>
  <cols>
    <col min="18" max="18" width="5.5" bestFit="1" customWidth="1"/>
  </cols>
  <sheetData>
    <row r="1" spans="4:24" x14ac:dyDescent="0.15">
      <c r="R1">
        <v>748</v>
      </c>
      <c r="S1" s="366">
        <v>14</v>
      </c>
      <c r="T1" s="366"/>
      <c r="U1" s="366"/>
      <c r="V1" s="366"/>
      <c r="W1" s="366"/>
      <c r="X1" s="366"/>
    </row>
    <row r="2" spans="4:24" x14ac:dyDescent="0.15">
      <c r="S2" s="366"/>
      <c r="T2" s="366"/>
      <c r="U2" s="366"/>
      <c r="V2" s="366"/>
      <c r="W2" s="366"/>
      <c r="X2" s="366"/>
    </row>
    <row r="3" spans="4:24" x14ac:dyDescent="0.15">
      <c r="S3" s="366"/>
      <c r="T3" s="366"/>
      <c r="U3" s="366"/>
      <c r="V3" s="366"/>
      <c r="W3" s="366"/>
      <c r="X3" s="366"/>
    </row>
    <row r="4" spans="4:24" x14ac:dyDescent="0.15">
      <c r="S4" s="366"/>
      <c r="T4" s="366"/>
      <c r="U4" s="366"/>
      <c r="V4" s="366"/>
      <c r="W4" s="366"/>
      <c r="X4" s="366"/>
    </row>
    <row r="5" spans="4:24" x14ac:dyDescent="0.15">
      <c r="S5" s="366"/>
      <c r="T5" s="366"/>
      <c r="U5" s="366"/>
      <c r="V5" s="366"/>
      <c r="W5" s="366"/>
      <c r="X5" s="366"/>
    </row>
    <row r="6" spans="4:24" x14ac:dyDescent="0.15">
      <c r="S6" s="366"/>
      <c r="T6" s="366"/>
      <c r="U6" s="366"/>
      <c r="V6" s="366"/>
      <c r="W6" s="366"/>
      <c r="X6" s="366"/>
    </row>
    <row r="7" spans="4:24" ht="18.75" x14ac:dyDescent="0.15">
      <c r="F7" s="28"/>
      <c r="G7" s="28"/>
      <c r="H7" s="28"/>
      <c r="I7" s="28"/>
      <c r="J7" s="28"/>
      <c r="R7" t="str">
        <f>MID(R1+10000,2,4)</f>
        <v>0748</v>
      </c>
      <c r="S7" s="366"/>
      <c r="T7" s="366"/>
      <c r="U7" s="366"/>
      <c r="V7" s="366"/>
      <c r="W7" s="366"/>
      <c r="X7" s="366"/>
    </row>
    <row r="8" spans="4:24" ht="13.5" customHeight="1" x14ac:dyDescent="0.15"/>
    <row r="9" spans="4:24" x14ac:dyDescent="0.15">
      <c r="O9" s="29"/>
      <c r="P9" s="30"/>
    </row>
    <row r="10" spans="4:24" x14ac:dyDescent="0.15">
      <c r="D10" s="29"/>
      <c r="O10" s="29"/>
      <c r="P10" s="30"/>
    </row>
    <row r="11" spans="4:24" x14ac:dyDescent="0.15">
      <c r="D11" s="29"/>
      <c r="O11" s="29"/>
      <c r="P11" s="30"/>
    </row>
    <row r="13" spans="4:24" ht="18.75" x14ac:dyDescent="0.15">
      <c r="D13" s="31" t="str">
        <f>"〒"&amp;IFERROR(VLOOKUP($S$1,団体登録内容!A:W,18,FALSE),"")</f>
        <v>〒</v>
      </c>
      <c r="F13" s="28"/>
      <c r="G13" s="28"/>
      <c r="H13" s="28"/>
      <c r="I13" s="28"/>
      <c r="J13" s="28"/>
      <c r="O13" s="20"/>
      <c r="P13" s="20"/>
      <c r="Q13" s="20"/>
      <c r="R13" s="20"/>
    </row>
    <row r="14" spans="4:24" ht="18.75" customHeight="1" x14ac:dyDescent="0.15">
      <c r="D14" s="365" t="str">
        <f>IFERROR(VLOOKUP($S$1,団体登録内容!A:W,19,FALSE),"")</f>
        <v/>
      </c>
      <c r="E14" s="365"/>
      <c r="F14" s="365"/>
      <c r="G14" s="365"/>
      <c r="H14" s="365"/>
      <c r="I14" s="365"/>
      <c r="J14" s="365"/>
      <c r="K14" s="365"/>
      <c r="L14" s="365"/>
      <c r="M14" s="32"/>
      <c r="N14" s="32"/>
      <c r="Q14" s="21"/>
      <c r="R14" s="21"/>
      <c r="S14" s="19"/>
      <c r="T14" s="19"/>
      <c r="U14" s="19"/>
    </row>
    <row r="15" spans="4:24" ht="18.75" customHeight="1" x14ac:dyDescent="0.15">
      <c r="D15" s="365" t="str">
        <f>IFERROR(VLOOKUP($S$1,団体登録内容!A:W,20,FALSE),"")</f>
        <v/>
      </c>
      <c r="E15" s="365"/>
      <c r="F15" s="365"/>
      <c r="G15" s="365"/>
      <c r="H15" s="365"/>
      <c r="I15" s="365"/>
      <c r="J15" s="365"/>
      <c r="K15" s="365"/>
      <c r="L15" s="365"/>
      <c r="M15" s="32"/>
      <c r="N15" s="32"/>
      <c r="Q15" s="21"/>
      <c r="R15" s="21"/>
      <c r="S15" s="19"/>
      <c r="T15" s="19"/>
      <c r="U15" s="19"/>
    </row>
    <row r="16" spans="4:24" s="72" customFormat="1" ht="9" customHeight="1" x14ac:dyDescent="0.15">
      <c r="D16" s="82"/>
      <c r="E16" s="82"/>
      <c r="F16" s="82"/>
      <c r="G16" s="82"/>
      <c r="H16" s="82"/>
      <c r="I16" s="82"/>
      <c r="J16" s="82"/>
      <c r="K16" s="82"/>
      <c r="L16" s="82"/>
      <c r="M16" s="32"/>
      <c r="N16" s="32"/>
      <c r="Q16" s="21"/>
      <c r="R16" s="21"/>
      <c r="S16" s="19"/>
      <c r="T16" s="19"/>
      <c r="U16" s="19"/>
    </row>
    <row r="17" spans="4:20" ht="18.75" customHeight="1" x14ac:dyDescent="0.15">
      <c r="D17" s="367" t="str">
        <f>IFERROR(VLOOKUP($S$1,団体登録内容!A:W,4,FALSE),"")</f>
        <v/>
      </c>
      <c r="E17" s="367"/>
      <c r="F17" s="367"/>
      <c r="G17" s="367"/>
      <c r="H17" s="367"/>
      <c r="I17" s="367"/>
      <c r="J17" s="367"/>
      <c r="K17" s="367"/>
      <c r="L17" s="367"/>
      <c r="M17" s="33"/>
      <c r="N17" s="33"/>
      <c r="R17" s="21"/>
      <c r="S17" s="19"/>
      <c r="T17" s="19"/>
    </row>
    <row r="18" spans="4:20" ht="18.75" x14ac:dyDescent="0.15">
      <c r="D18" s="364" t="str">
        <f>IFERROR(VLOOKUP($S$1,団体登録内容!A:W,16,FALSE),"")&amp;"　様"</f>
        <v>　様</v>
      </c>
      <c r="E18" s="364"/>
      <c r="F18" s="364"/>
      <c r="G18" s="364"/>
      <c r="H18" s="364"/>
      <c r="I18" s="364"/>
      <c r="J18" s="364"/>
      <c r="K18" s="364"/>
      <c r="L18" s="364"/>
      <c r="M18" s="28"/>
      <c r="N18" s="28"/>
      <c r="R18" s="21"/>
      <c r="S18" s="19"/>
      <c r="T18" s="19"/>
    </row>
    <row r="19" spans="4:20" ht="18.75" x14ac:dyDescent="0.15">
      <c r="D19" s="20"/>
      <c r="E19" s="20"/>
      <c r="F19" s="20"/>
      <c r="G19" s="21"/>
      <c r="H19" s="21"/>
      <c r="I19" s="21"/>
      <c r="J19" s="21"/>
      <c r="K19" s="34" t="str">
        <f>IFERROR(VLOOKUP($S$1,団体登録内容!A:L,2,FALSE),"")</f>
        <v/>
      </c>
      <c r="L19" s="34"/>
      <c r="M19" s="34"/>
      <c r="N19" s="34"/>
      <c r="O19" s="35"/>
      <c r="P19" s="35"/>
      <c r="Q19" s="21"/>
      <c r="R19" s="21"/>
      <c r="S19" s="19"/>
      <c r="T19" s="19"/>
    </row>
    <row r="20" spans="4:20" ht="18.75" x14ac:dyDescent="0.15">
      <c r="D20" s="20"/>
      <c r="E20" s="20"/>
      <c r="F20" s="20"/>
      <c r="G20" s="21"/>
      <c r="H20" s="21"/>
      <c r="I20" s="21"/>
      <c r="J20" s="21"/>
      <c r="K20" s="34"/>
      <c r="L20" s="34"/>
      <c r="M20" s="34"/>
      <c r="N20" s="34"/>
      <c r="O20" s="35"/>
      <c r="P20" s="35"/>
      <c r="Q20" s="21"/>
      <c r="R20" s="21"/>
      <c r="S20" s="19"/>
      <c r="T20" s="19"/>
    </row>
    <row r="21" spans="4:20" ht="18.75" x14ac:dyDescent="0.15">
      <c r="O21" s="28"/>
      <c r="P21" s="28"/>
      <c r="Q21" s="28"/>
      <c r="R21" s="28"/>
    </row>
    <row r="22" spans="4:20" ht="18.75" x14ac:dyDescent="0.15">
      <c r="D22" s="28"/>
      <c r="O22" s="28"/>
      <c r="P22" s="28"/>
      <c r="Q22" s="28"/>
      <c r="R22" s="28"/>
    </row>
    <row r="23" spans="4:20" ht="18.75" x14ac:dyDescent="0.15">
      <c r="D23" s="28"/>
      <c r="O23" s="28"/>
      <c r="P23" s="28"/>
    </row>
    <row r="24" spans="4:20" ht="18.75" customHeight="1" x14ac:dyDescent="0.15"/>
    <row r="25" spans="4:20" ht="18.75" customHeight="1" x14ac:dyDescent="0.15"/>
    <row r="26" spans="4:20" ht="18.75" customHeight="1" x14ac:dyDescent="0.15"/>
    <row r="27" spans="4:20" ht="18.75" customHeight="1" x14ac:dyDescent="0.15"/>
    <row r="28" spans="4:20" ht="18.75" customHeight="1" x14ac:dyDescent="0.15"/>
    <row r="29" spans="4:20" ht="18.75" customHeight="1" x14ac:dyDescent="0.15"/>
    <row r="30" spans="4:20" ht="18.75" customHeight="1" x14ac:dyDescent="0.15"/>
    <row r="31" spans="4:20" ht="18.75" customHeight="1" x14ac:dyDescent="0.15"/>
    <row r="32" spans="4:20" s="72" customFormat="1" ht="18.75" customHeight="1" x14ac:dyDescent="0.15"/>
    <row r="33" spans="9:9" x14ac:dyDescent="0.15">
      <c r="I33" s="51"/>
    </row>
  </sheetData>
  <mergeCells count="5">
    <mergeCell ref="D18:L18"/>
    <mergeCell ref="D14:L14"/>
    <mergeCell ref="D15:L15"/>
    <mergeCell ref="S1:X7"/>
    <mergeCell ref="D17:L17"/>
  </mergeCells>
  <phoneticPr fontId="1"/>
  <printOptions horizontalCentered="1"/>
  <pageMargins left="0" right="0" top="0.55118110236220474" bottom="0.55118110236220474" header="0.31496062992125984" footer="0.31496062992125984"/>
  <pageSetup paperSize="73" scale="9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24"/>
  <sheetViews>
    <sheetView workbookViewId="0">
      <selection activeCell="Z8" sqref="Z8"/>
    </sheetView>
  </sheetViews>
  <sheetFormatPr defaultColWidth="4" defaultRowHeight="13.5" x14ac:dyDescent="0.15"/>
  <sheetData>
    <row r="1" spans="1:31" x14ac:dyDescent="0.15">
      <c r="Z1" s="369">
        <v>13</v>
      </c>
      <c r="AA1" s="369"/>
      <c r="AB1" s="369"/>
      <c r="AC1" s="369"/>
      <c r="AD1" s="369"/>
      <c r="AE1" s="369"/>
    </row>
    <row r="2" spans="1:31" x14ac:dyDescent="0.15">
      <c r="Z2" s="369"/>
      <c r="AA2" s="369"/>
      <c r="AB2" s="369"/>
      <c r="AC2" s="369"/>
      <c r="AD2" s="369"/>
      <c r="AE2" s="369"/>
    </row>
    <row r="3" spans="1:31" x14ac:dyDescent="0.15">
      <c r="Z3" s="369"/>
      <c r="AA3" s="369"/>
      <c r="AB3" s="369"/>
      <c r="AC3" s="369"/>
      <c r="AD3" s="369"/>
      <c r="AE3" s="369"/>
    </row>
    <row r="4" spans="1:31" x14ac:dyDescent="0.15">
      <c r="Z4" s="369"/>
      <c r="AA4" s="369"/>
      <c r="AB4" s="369"/>
      <c r="AC4" s="369"/>
      <c r="AD4" s="369"/>
      <c r="AE4" s="369"/>
    </row>
    <row r="5" spans="1:31" x14ac:dyDescent="0.15">
      <c r="Z5" s="369"/>
      <c r="AA5" s="369"/>
      <c r="AB5" s="369"/>
      <c r="AC5" s="369"/>
      <c r="AD5" s="369"/>
      <c r="AE5" s="369"/>
    </row>
    <row r="6" spans="1:31" x14ac:dyDescent="0.15">
      <c r="Z6" s="369"/>
      <c r="AA6" s="369"/>
      <c r="AB6" s="369"/>
      <c r="AC6" s="369"/>
      <c r="AD6" s="369"/>
      <c r="AE6" s="369"/>
    </row>
    <row r="7" spans="1:31" x14ac:dyDescent="0.15">
      <c r="Z7" s="369"/>
      <c r="AA7" s="369"/>
      <c r="AB7" s="369"/>
      <c r="AC7" s="369"/>
      <c r="AD7" s="369"/>
      <c r="AE7" s="369"/>
    </row>
    <row r="12" spans="1:3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row>
    <row r="13" spans="1:31" x14ac:dyDescent="0.15">
      <c r="A13" s="20"/>
      <c r="B13" s="20"/>
      <c r="C13" s="20"/>
      <c r="D13" s="21"/>
      <c r="E13" s="21"/>
      <c r="F13" s="21"/>
      <c r="G13" s="21"/>
      <c r="H13" s="370" t="str">
        <f>"〒"&amp;IFERROR(VLOOKUP(P23,団体登録内容!$A$2:$AP$839,17,FALSE),"")</f>
        <v>〒</v>
      </c>
      <c r="I13" s="370"/>
      <c r="J13" s="370"/>
      <c r="K13" s="370"/>
      <c r="L13" s="370"/>
      <c r="M13" s="370"/>
      <c r="N13" s="21"/>
      <c r="O13" s="21"/>
      <c r="P13" s="21"/>
      <c r="Q13" s="21"/>
      <c r="R13" s="21"/>
      <c r="S13" s="21"/>
      <c r="T13" s="21"/>
      <c r="U13" s="21"/>
      <c r="V13" s="21"/>
      <c r="W13" s="21"/>
      <c r="X13" s="21"/>
      <c r="Y13" s="21"/>
      <c r="Z13" s="19"/>
      <c r="AA13" s="19"/>
      <c r="AB13" s="19"/>
    </row>
    <row r="14" spans="1:31" x14ac:dyDescent="0.15">
      <c r="A14" s="20"/>
      <c r="B14" s="20"/>
      <c r="C14" s="20"/>
      <c r="D14" s="21"/>
      <c r="E14" s="21"/>
      <c r="F14" s="21"/>
      <c r="G14" s="21"/>
      <c r="H14" s="370"/>
      <c r="I14" s="370"/>
      <c r="J14" s="370"/>
      <c r="K14" s="370"/>
      <c r="L14" s="370"/>
      <c r="M14" s="370"/>
      <c r="N14" s="21"/>
      <c r="O14" s="21"/>
      <c r="P14" s="21"/>
      <c r="Q14" s="21"/>
      <c r="R14" s="21"/>
      <c r="S14" s="21"/>
      <c r="T14" s="21"/>
      <c r="U14" s="21"/>
      <c r="V14" s="21"/>
      <c r="W14" s="21"/>
      <c r="X14" s="21"/>
      <c r="Y14" s="21"/>
      <c r="Z14" s="19"/>
      <c r="AA14" s="19"/>
      <c r="AB14" s="19"/>
    </row>
    <row r="15" spans="1:31" ht="13.5" customHeight="1" x14ac:dyDescent="0.15">
      <c r="A15" s="20"/>
      <c r="B15" s="20"/>
      <c r="C15" s="20"/>
      <c r="D15" s="21"/>
      <c r="E15" s="21"/>
      <c r="F15" s="21"/>
      <c r="G15" s="21"/>
      <c r="H15" s="371" t="str">
        <f>IFERROR(VLOOKUP(P23,団体登録内容!$A$2:$AP$839,18,FALSE),"")&amp;IFERROR(VLOOKUP(P23,団体登録内容!$A$2:$AP$839,19,FALSE),"")</f>
        <v>00</v>
      </c>
      <c r="I15" s="371"/>
      <c r="J15" s="371"/>
      <c r="K15" s="371"/>
      <c r="L15" s="371"/>
      <c r="M15" s="371"/>
      <c r="N15" s="371"/>
      <c r="O15" s="371"/>
      <c r="P15" s="371"/>
      <c r="Q15" s="371"/>
      <c r="R15" s="371"/>
      <c r="S15" s="371"/>
      <c r="T15" s="371"/>
      <c r="U15" s="371"/>
      <c r="V15" s="371"/>
      <c r="W15" s="371"/>
      <c r="X15" s="371"/>
      <c r="Y15" s="21"/>
      <c r="Z15" s="19"/>
      <c r="AA15" s="19"/>
    </row>
    <row r="16" spans="1:31" ht="13.5" customHeight="1" x14ac:dyDescent="0.15">
      <c r="A16" s="20"/>
      <c r="B16" s="20"/>
      <c r="C16" s="20"/>
      <c r="D16" s="21"/>
      <c r="E16" s="21"/>
      <c r="F16" s="21"/>
      <c r="G16" s="21"/>
      <c r="H16" s="371"/>
      <c r="I16" s="371"/>
      <c r="J16" s="371"/>
      <c r="K16" s="371"/>
      <c r="L16" s="371"/>
      <c r="M16" s="371"/>
      <c r="N16" s="371"/>
      <c r="O16" s="371"/>
      <c r="P16" s="371"/>
      <c r="Q16" s="371"/>
      <c r="R16" s="371"/>
      <c r="S16" s="371"/>
      <c r="T16" s="371"/>
      <c r="U16" s="371"/>
      <c r="V16" s="371"/>
      <c r="W16" s="371"/>
      <c r="X16" s="371"/>
      <c r="Y16" s="21"/>
      <c r="Z16" s="19"/>
      <c r="AA16" s="19"/>
    </row>
    <row r="17" spans="1:27" ht="13.5" customHeight="1" x14ac:dyDescent="0.15">
      <c r="A17" s="20"/>
      <c r="B17" s="20"/>
      <c r="C17" s="20"/>
      <c r="D17" s="21"/>
      <c r="E17" s="21"/>
      <c r="F17" s="21"/>
      <c r="G17" s="21"/>
      <c r="H17" s="371">
        <f>IFERROR(VLOOKUP(P23,団体登録内容!$A$2:$AP$839,3,FALSE),"")</f>
        <v>0</v>
      </c>
      <c r="I17" s="371"/>
      <c r="J17" s="371"/>
      <c r="K17" s="371"/>
      <c r="L17" s="371"/>
      <c r="M17" s="371"/>
      <c r="N17" s="371"/>
      <c r="O17" s="371"/>
      <c r="P17" s="371"/>
      <c r="Q17" s="371"/>
      <c r="R17" s="371"/>
      <c r="S17" s="371"/>
      <c r="T17" s="371"/>
      <c r="U17" s="371"/>
      <c r="V17" s="371"/>
      <c r="W17" s="21"/>
      <c r="X17" s="21"/>
      <c r="Y17" s="21"/>
      <c r="Z17" s="19"/>
      <c r="AA17" s="19"/>
    </row>
    <row r="18" spans="1:27" ht="13.5" customHeight="1" x14ac:dyDescent="0.15">
      <c r="A18" s="20"/>
      <c r="B18" s="20"/>
      <c r="C18" s="20"/>
      <c r="D18" s="21"/>
      <c r="E18" s="21"/>
      <c r="F18" s="21"/>
      <c r="G18" s="21"/>
      <c r="H18" s="371"/>
      <c r="I18" s="371"/>
      <c r="J18" s="371"/>
      <c r="K18" s="371"/>
      <c r="L18" s="371"/>
      <c r="M18" s="371"/>
      <c r="N18" s="371"/>
      <c r="O18" s="371"/>
      <c r="P18" s="371"/>
      <c r="Q18" s="371"/>
      <c r="R18" s="371"/>
      <c r="S18" s="371"/>
      <c r="T18" s="371"/>
      <c r="U18" s="371"/>
      <c r="V18" s="371"/>
      <c r="W18" s="21"/>
      <c r="X18" s="21"/>
      <c r="Y18" s="21"/>
      <c r="Z18" s="19"/>
      <c r="AA18" s="19"/>
    </row>
    <row r="19" spans="1:27" x14ac:dyDescent="0.15">
      <c r="A19" s="20"/>
      <c r="B19" s="20"/>
      <c r="C19" s="20"/>
      <c r="D19" s="21"/>
      <c r="E19" s="21"/>
      <c r="F19" s="21"/>
      <c r="G19" s="21"/>
      <c r="H19" s="21"/>
      <c r="I19" s="21"/>
      <c r="J19" s="21"/>
      <c r="K19" s="21"/>
      <c r="L19" s="21"/>
      <c r="M19" s="21"/>
      <c r="N19" s="21"/>
      <c r="O19" s="21"/>
      <c r="P19" s="21"/>
      <c r="Q19" s="21"/>
      <c r="R19" s="21"/>
      <c r="S19" s="21"/>
      <c r="T19" s="21"/>
      <c r="U19" s="21"/>
      <c r="V19" s="21"/>
      <c r="W19" s="21"/>
      <c r="X19" s="21"/>
      <c r="Y19" s="21"/>
      <c r="Z19" s="19"/>
      <c r="AA19" s="19"/>
    </row>
    <row r="20" spans="1:27" ht="13.5" customHeight="1" x14ac:dyDescent="0.15">
      <c r="A20" s="372" t="str">
        <f>IFERROR(VLOOKUP(P23,団体登録内容!$A$2:$AP$839,15,FALSE),"")&amp;"　様"</f>
        <v>0　様</v>
      </c>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row>
    <row r="21" spans="1:27" ht="13.5" customHeight="1" x14ac:dyDescent="0.15">
      <c r="A21" s="372"/>
      <c r="B21" s="372"/>
      <c r="C21" s="372"/>
      <c r="D21" s="372"/>
      <c r="E21" s="372"/>
      <c r="F21" s="372"/>
      <c r="G21" s="372"/>
      <c r="H21" s="372"/>
      <c r="I21" s="372"/>
      <c r="J21" s="372"/>
      <c r="K21" s="372"/>
      <c r="L21" s="372"/>
      <c r="M21" s="372"/>
      <c r="N21" s="372"/>
      <c r="O21" s="372"/>
      <c r="P21" s="372"/>
      <c r="Q21" s="372"/>
      <c r="R21" s="372"/>
      <c r="S21" s="372"/>
      <c r="T21" s="372"/>
      <c r="U21" s="372"/>
      <c r="V21" s="372"/>
      <c r="W21" s="372"/>
      <c r="X21" s="372"/>
      <c r="Y21" s="372"/>
    </row>
    <row r="22" spans="1:27" ht="13.5" customHeight="1" x14ac:dyDescent="0.15">
      <c r="A22" s="372"/>
      <c r="B22" s="372"/>
      <c r="C22" s="372"/>
      <c r="D22" s="372"/>
      <c r="E22" s="372"/>
      <c r="F22" s="372"/>
      <c r="G22" s="372"/>
      <c r="H22" s="372"/>
      <c r="I22" s="372"/>
      <c r="J22" s="372"/>
      <c r="K22" s="372"/>
      <c r="L22" s="372"/>
      <c r="M22" s="372"/>
      <c r="N22" s="372"/>
      <c r="O22" s="372"/>
      <c r="P22" s="372"/>
      <c r="Q22" s="372"/>
      <c r="R22" s="372"/>
      <c r="S22" s="372"/>
      <c r="T22" s="372"/>
      <c r="U22" s="372"/>
      <c r="V22" s="372"/>
      <c r="W22" s="372"/>
      <c r="X22" s="372"/>
      <c r="Y22" s="372"/>
    </row>
    <row r="23" spans="1:27" x14ac:dyDescent="0.15">
      <c r="P23" s="368" t="str">
        <f>IFERROR(VLOOKUP($Z$1,団体登録内容!A3:A59,2,FALSE),"")</f>
        <v/>
      </c>
      <c r="Q23" s="368"/>
      <c r="R23" s="368"/>
      <c r="S23" s="368"/>
    </row>
    <row r="24" spans="1:27" x14ac:dyDescent="0.15">
      <c r="P24" s="368"/>
      <c r="Q24" s="368"/>
      <c r="R24" s="368"/>
      <c r="S24" s="368"/>
    </row>
  </sheetData>
  <mergeCells count="6">
    <mergeCell ref="P23:S24"/>
    <mergeCell ref="Z1:AE7"/>
    <mergeCell ref="H13:M14"/>
    <mergeCell ref="H15:X16"/>
    <mergeCell ref="H17:V18"/>
    <mergeCell ref="A20:Y22"/>
  </mergeCells>
  <phoneticPr fontId="1"/>
  <printOptions horizontalCentered="1"/>
  <pageMargins left="0.78740157480314965" right="0.78740157480314965" top="0.74803149606299213" bottom="0.74803149606299213" header="0.31496062992125984" footer="0.31496062992125984"/>
  <pageSetup paperSiz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Z215"/>
  <sheetViews>
    <sheetView showZeros="0" zoomScaleNormal="100" workbookViewId="0">
      <selection activeCell="S11" sqref="S11"/>
    </sheetView>
  </sheetViews>
  <sheetFormatPr defaultColWidth="2.75" defaultRowHeight="13.5" x14ac:dyDescent="0.15"/>
  <cols>
    <col min="1" max="3" width="2.75" style="14" customWidth="1"/>
    <col min="4" max="6" width="2.75" style="25" customWidth="1"/>
    <col min="7" max="37" width="2.75" style="14" customWidth="1"/>
    <col min="38" max="39" width="2.75" style="14"/>
    <col min="40" max="41" width="10.5" style="14" bestFit="1" customWidth="1"/>
    <col min="42" max="42" width="8.125" style="14" bestFit="1" customWidth="1"/>
    <col min="43" max="16384" width="2.75" style="14"/>
  </cols>
  <sheetData>
    <row r="1" spans="2:42" x14ac:dyDescent="0.15">
      <c r="B1" s="486" t="s">
        <v>34</v>
      </c>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L1" s="487" t="s">
        <v>3433</v>
      </c>
      <c r="AM1" s="487"/>
    </row>
    <row r="2" spans="2:42" x14ac:dyDescent="0.15">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row>
    <row r="3" spans="2:42" x14ac:dyDescent="0.15">
      <c r="Z3" s="488" t="s">
        <v>115</v>
      </c>
      <c r="AA3" s="488"/>
      <c r="AB3" s="488"/>
      <c r="AC3" s="488"/>
      <c r="AD3" s="488"/>
      <c r="AE3" s="489">
        <f ca="1">TODAY()</f>
        <v>42884</v>
      </c>
      <c r="AF3" s="490"/>
      <c r="AG3" s="490"/>
      <c r="AH3" s="490"/>
      <c r="AI3" s="490"/>
      <c r="AJ3" s="490"/>
      <c r="AN3" s="15">
        <f ca="1">IF(MONTH(AE3)&lt;=3,YEAR(AE3)-1,YEAR(AE3))</f>
        <v>2017</v>
      </c>
      <c r="AO3" s="16" t="s">
        <v>35</v>
      </c>
      <c r="AP3" s="14" t="s">
        <v>36</v>
      </c>
    </row>
    <row r="4" spans="2:42" x14ac:dyDescent="0.15">
      <c r="B4" s="491" t="s">
        <v>1420</v>
      </c>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O4" s="16" t="s">
        <v>37</v>
      </c>
      <c r="AP4" s="14" t="s">
        <v>38</v>
      </c>
    </row>
    <row r="5" spans="2:42" x14ac:dyDescent="0.15">
      <c r="B5" s="486"/>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O5" s="16" t="s">
        <v>39</v>
      </c>
      <c r="AP5" s="14" t="s">
        <v>38</v>
      </c>
    </row>
    <row r="6" spans="2:42" ht="14.25" thickBot="1" x14ac:dyDescent="0.2">
      <c r="AO6" s="16" t="s">
        <v>40</v>
      </c>
      <c r="AP6" s="14" t="s">
        <v>38</v>
      </c>
    </row>
    <row r="7" spans="2:42" ht="16.5" customHeight="1" x14ac:dyDescent="0.15">
      <c r="B7" s="405" t="s">
        <v>41</v>
      </c>
      <c r="C7" s="406"/>
      <c r="D7" s="406"/>
      <c r="E7" s="406"/>
      <c r="F7" s="440"/>
      <c r="G7" s="492" t="s">
        <v>42</v>
      </c>
      <c r="H7" s="406"/>
      <c r="I7" s="406"/>
      <c r="J7" s="406"/>
      <c r="K7" s="406" t="s">
        <v>43</v>
      </c>
      <c r="L7" s="406"/>
      <c r="M7" s="406"/>
      <c r="N7" s="440"/>
      <c r="O7" s="406" t="s">
        <v>4</v>
      </c>
      <c r="P7" s="406"/>
      <c r="Q7" s="406"/>
      <c r="R7" s="440"/>
      <c r="S7" s="492" t="s">
        <v>2</v>
      </c>
      <c r="T7" s="406"/>
      <c r="U7" s="406"/>
      <c r="V7" s="406"/>
      <c r="W7" s="406"/>
      <c r="X7" s="406"/>
      <c r="Y7" s="406"/>
      <c r="Z7" s="406"/>
      <c r="AA7" s="406"/>
      <c r="AB7" s="406"/>
      <c r="AC7" s="406"/>
      <c r="AD7" s="406"/>
      <c r="AE7" s="406"/>
      <c r="AF7" s="406"/>
      <c r="AG7" s="406"/>
      <c r="AH7" s="406"/>
      <c r="AI7" s="406"/>
      <c r="AJ7" s="407"/>
      <c r="AO7" s="16" t="s">
        <v>44</v>
      </c>
      <c r="AP7" s="14" t="s">
        <v>38</v>
      </c>
    </row>
    <row r="8" spans="2:42" ht="16.5" customHeight="1" x14ac:dyDescent="0.15">
      <c r="B8" s="471" t="str">
        <f>VLOOKUP(AL1,団体登録内容!A3:B59,2,FALSE)</f>
        <v>宮城県</v>
      </c>
      <c r="C8" s="472"/>
      <c r="D8" s="472"/>
      <c r="E8" s="472"/>
      <c r="F8" s="473"/>
      <c r="G8" s="477" t="str">
        <f>IFERROR(VLOOKUP(K8,AO3:AP49,2,FALSE),"")</f>
        <v/>
      </c>
      <c r="H8" s="472"/>
      <c r="I8" s="472"/>
      <c r="J8" s="472"/>
      <c r="K8" s="477" t="str">
        <f>IFERROR(VLOOKUP($B$8,団体登録内容!$A$2:$AO$841,2,FALSE),"")</f>
        <v/>
      </c>
      <c r="L8" s="472"/>
      <c r="M8" s="472"/>
      <c r="N8" s="473"/>
      <c r="O8" s="477" t="str">
        <f>IFERROR(VLOOKUP($B$8,団体登録内容!$A$2:$AO$841,5,FALSE),"")</f>
        <v/>
      </c>
      <c r="P8" s="472"/>
      <c r="Q8" s="472"/>
      <c r="R8" s="473"/>
      <c r="S8" s="479" t="str">
        <f>IFERROR(VLOOKUP($B$8,団体登録内容!$A$2:$AO$841,4,FALSE),"")</f>
        <v/>
      </c>
      <c r="T8" s="480"/>
      <c r="U8" s="480"/>
      <c r="V8" s="480"/>
      <c r="W8" s="480"/>
      <c r="X8" s="480"/>
      <c r="Y8" s="480"/>
      <c r="Z8" s="480"/>
      <c r="AA8" s="480"/>
      <c r="AB8" s="480"/>
      <c r="AC8" s="480"/>
      <c r="AD8" s="480"/>
      <c r="AE8" s="480"/>
      <c r="AF8" s="480"/>
      <c r="AG8" s="480"/>
      <c r="AH8" s="480"/>
      <c r="AI8" s="480"/>
      <c r="AJ8" s="481"/>
      <c r="AO8" s="16" t="s">
        <v>45</v>
      </c>
      <c r="AP8" s="14" t="s">
        <v>38</v>
      </c>
    </row>
    <row r="9" spans="2:42" ht="16.5" customHeight="1" x14ac:dyDescent="0.15">
      <c r="B9" s="471"/>
      <c r="C9" s="472"/>
      <c r="D9" s="472"/>
      <c r="E9" s="472"/>
      <c r="F9" s="473"/>
      <c r="G9" s="477"/>
      <c r="H9" s="472"/>
      <c r="I9" s="472"/>
      <c r="J9" s="472"/>
      <c r="K9" s="477"/>
      <c r="L9" s="472"/>
      <c r="M9" s="472"/>
      <c r="N9" s="473"/>
      <c r="O9" s="477"/>
      <c r="P9" s="472"/>
      <c r="Q9" s="472"/>
      <c r="R9" s="473"/>
      <c r="S9" s="482" t="str">
        <f>IFERROR(VLOOKUP($B$8,団体登録内容!$A$2:$AO$841,2,FALSE),"")</f>
        <v/>
      </c>
      <c r="T9" s="482"/>
      <c r="U9" s="482"/>
      <c r="V9" s="482"/>
      <c r="W9" s="482"/>
      <c r="X9" s="482"/>
      <c r="Y9" s="482"/>
      <c r="Z9" s="482"/>
      <c r="AA9" s="482"/>
      <c r="AB9" s="482"/>
      <c r="AC9" s="482"/>
      <c r="AD9" s="482"/>
      <c r="AE9" s="482"/>
      <c r="AF9" s="482"/>
      <c r="AG9" s="482"/>
      <c r="AH9" s="482"/>
      <c r="AI9" s="482"/>
      <c r="AJ9" s="483"/>
      <c r="AO9" s="16" t="s">
        <v>46</v>
      </c>
      <c r="AP9" s="14" t="s">
        <v>38</v>
      </c>
    </row>
    <row r="10" spans="2:42" ht="16.5" customHeight="1" thickBot="1" x14ac:dyDescent="0.2">
      <c r="B10" s="474"/>
      <c r="C10" s="475"/>
      <c r="D10" s="475"/>
      <c r="E10" s="475"/>
      <c r="F10" s="476"/>
      <c r="G10" s="478"/>
      <c r="H10" s="475"/>
      <c r="I10" s="475"/>
      <c r="J10" s="475"/>
      <c r="K10" s="478"/>
      <c r="L10" s="475"/>
      <c r="M10" s="475"/>
      <c r="N10" s="476"/>
      <c r="O10" s="478"/>
      <c r="P10" s="475"/>
      <c r="Q10" s="475"/>
      <c r="R10" s="476"/>
      <c r="S10" s="484"/>
      <c r="T10" s="484"/>
      <c r="U10" s="484"/>
      <c r="V10" s="484"/>
      <c r="W10" s="484"/>
      <c r="X10" s="484"/>
      <c r="Y10" s="484"/>
      <c r="Z10" s="484"/>
      <c r="AA10" s="484"/>
      <c r="AB10" s="484"/>
      <c r="AC10" s="484"/>
      <c r="AD10" s="484"/>
      <c r="AE10" s="484"/>
      <c r="AF10" s="484"/>
      <c r="AG10" s="484"/>
      <c r="AH10" s="484"/>
      <c r="AI10" s="484"/>
      <c r="AJ10" s="485"/>
      <c r="AO10" s="16" t="s">
        <v>47</v>
      </c>
      <c r="AP10" s="14" t="s">
        <v>48</v>
      </c>
    </row>
    <row r="11" spans="2:42" ht="16.5" customHeight="1" thickBot="1" x14ac:dyDescent="0.2">
      <c r="B11" s="17"/>
      <c r="C11" s="17"/>
      <c r="D11" s="26"/>
      <c r="E11" s="26"/>
      <c r="AO11" s="16" t="s">
        <v>49</v>
      </c>
      <c r="AP11" s="14" t="s">
        <v>48</v>
      </c>
    </row>
    <row r="12" spans="2:42" ht="12.75" customHeight="1" x14ac:dyDescent="0.15">
      <c r="B12" s="437" t="s">
        <v>50</v>
      </c>
      <c r="C12" s="440" t="s">
        <v>51</v>
      </c>
      <c r="D12" s="441"/>
      <c r="E12" s="441"/>
      <c r="F12" s="441"/>
      <c r="G12" s="442"/>
      <c r="H12" s="431" t="str">
        <f>IFERROR(VLOOKUP($B$8,団体登録内容!A2:$AO$841,6,FALSE),"")</f>
        <v/>
      </c>
      <c r="I12" s="432"/>
      <c r="J12" s="432"/>
      <c r="K12" s="432"/>
      <c r="L12" s="432"/>
      <c r="M12" s="432"/>
      <c r="N12" s="432"/>
      <c r="O12" s="432"/>
      <c r="P12" s="432"/>
      <c r="Q12" s="432"/>
      <c r="R12" s="432"/>
      <c r="S12" s="446"/>
      <c r="T12" s="441" t="s">
        <v>52</v>
      </c>
      <c r="U12" s="441"/>
      <c r="V12" s="441"/>
      <c r="W12" s="441"/>
      <c r="X12" s="442"/>
      <c r="Y12" s="431" t="str">
        <f>IFERROR(VLOOKUP($B$8,団体登録内容!A2:$AO$841,7,FALSE),"")</f>
        <v/>
      </c>
      <c r="Z12" s="432"/>
      <c r="AA12" s="432"/>
      <c r="AB12" s="432"/>
      <c r="AC12" s="432"/>
      <c r="AD12" s="432"/>
      <c r="AE12" s="432"/>
      <c r="AF12" s="432"/>
      <c r="AG12" s="432"/>
      <c r="AH12" s="432"/>
      <c r="AI12" s="432"/>
      <c r="AJ12" s="433"/>
      <c r="AO12" s="16" t="s">
        <v>53</v>
      </c>
      <c r="AP12" s="14" t="s">
        <v>48</v>
      </c>
    </row>
    <row r="13" spans="2:42" ht="12.75" customHeight="1" x14ac:dyDescent="0.15">
      <c r="B13" s="438"/>
      <c r="C13" s="443"/>
      <c r="D13" s="444"/>
      <c r="E13" s="444"/>
      <c r="F13" s="444"/>
      <c r="G13" s="445"/>
      <c r="H13" s="434"/>
      <c r="I13" s="435"/>
      <c r="J13" s="435"/>
      <c r="K13" s="435"/>
      <c r="L13" s="435"/>
      <c r="M13" s="435"/>
      <c r="N13" s="435"/>
      <c r="O13" s="435"/>
      <c r="P13" s="435"/>
      <c r="Q13" s="435"/>
      <c r="R13" s="435"/>
      <c r="S13" s="447"/>
      <c r="T13" s="444"/>
      <c r="U13" s="444"/>
      <c r="V13" s="444"/>
      <c r="W13" s="444"/>
      <c r="X13" s="445"/>
      <c r="Y13" s="434"/>
      <c r="Z13" s="435"/>
      <c r="AA13" s="435"/>
      <c r="AB13" s="435"/>
      <c r="AC13" s="435"/>
      <c r="AD13" s="435"/>
      <c r="AE13" s="435"/>
      <c r="AF13" s="435"/>
      <c r="AG13" s="435"/>
      <c r="AH13" s="435"/>
      <c r="AI13" s="435"/>
      <c r="AJ13" s="436"/>
      <c r="AO13" s="16" t="s">
        <v>54</v>
      </c>
      <c r="AP13" s="14" t="s">
        <v>48</v>
      </c>
    </row>
    <row r="14" spans="2:42" ht="12.75" customHeight="1" x14ac:dyDescent="0.15">
      <c r="B14" s="438"/>
      <c r="C14" s="443" t="s">
        <v>55</v>
      </c>
      <c r="D14" s="444"/>
      <c r="E14" s="444"/>
      <c r="F14" s="444"/>
      <c r="G14" s="445"/>
      <c r="H14" s="448" t="str">
        <f>IFERROR("〒"&amp;VLOOKUP($B$8,団体登録内容!A2:$AO$841,8,FALSE)&amp;"  ","")&amp;IFERROR(VLOOKUP($B$8,団体登録内容!A2:$AO$841,9,FALSE),"")&amp;IFERROR(VLOOKUP($B$8,団体登録内容!A2:$AO$841,10,FALSE),"")</f>
        <v/>
      </c>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50"/>
      <c r="AO14" s="16" t="s">
        <v>56</v>
      </c>
      <c r="AP14" s="14" t="s">
        <v>48</v>
      </c>
    </row>
    <row r="15" spans="2:42" ht="12.75" customHeight="1" x14ac:dyDescent="0.15">
      <c r="B15" s="438"/>
      <c r="C15" s="443"/>
      <c r="D15" s="444"/>
      <c r="E15" s="444"/>
      <c r="F15" s="444"/>
      <c r="G15" s="445"/>
      <c r="H15" s="434"/>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6"/>
      <c r="AO15" s="16" t="s">
        <v>57</v>
      </c>
      <c r="AP15" s="14" t="s">
        <v>48</v>
      </c>
    </row>
    <row r="16" spans="2:42" ht="12.75" customHeight="1" x14ac:dyDescent="0.15">
      <c r="B16" s="438"/>
      <c r="C16" s="443" t="s">
        <v>58</v>
      </c>
      <c r="D16" s="444"/>
      <c r="E16" s="444"/>
      <c r="F16" s="444"/>
      <c r="G16" s="445"/>
      <c r="H16" s="448" t="str">
        <f>IFERROR(VLOOKUP($B$8,団体登録内容!A2:$AO$841,11,FALSE),"")</f>
        <v/>
      </c>
      <c r="I16" s="449"/>
      <c r="J16" s="449"/>
      <c r="K16" s="449"/>
      <c r="L16" s="449"/>
      <c r="M16" s="449"/>
      <c r="N16" s="449"/>
      <c r="O16" s="449"/>
      <c r="P16" s="449"/>
      <c r="Q16" s="449"/>
      <c r="R16" s="449"/>
      <c r="S16" s="451"/>
      <c r="T16" s="444" t="s">
        <v>59</v>
      </c>
      <c r="U16" s="444"/>
      <c r="V16" s="444"/>
      <c r="W16" s="444"/>
      <c r="X16" s="445"/>
      <c r="Y16" s="448" t="str">
        <f>IFERROR(VLOOKUP($B$8,団体登録内容!A2:$AO$841,12,FALSE),"")</f>
        <v/>
      </c>
      <c r="Z16" s="449"/>
      <c r="AA16" s="449"/>
      <c r="AB16" s="449"/>
      <c r="AC16" s="449"/>
      <c r="AD16" s="449"/>
      <c r="AE16" s="449"/>
      <c r="AF16" s="449"/>
      <c r="AG16" s="449"/>
      <c r="AH16" s="449"/>
      <c r="AI16" s="449"/>
      <c r="AJ16" s="450"/>
      <c r="AO16" s="16" t="s">
        <v>60</v>
      </c>
      <c r="AP16" s="14" t="s">
        <v>48</v>
      </c>
    </row>
    <row r="17" spans="2:42" ht="12.75" customHeight="1" x14ac:dyDescent="0.15">
      <c r="B17" s="438"/>
      <c r="C17" s="443"/>
      <c r="D17" s="444"/>
      <c r="E17" s="444"/>
      <c r="F17" s="444"/>
      <c r="G17" s="445"/>
      <c r="H17" s="434"/>
      <c r="I17" s="435"/>
      <c r="J17" s="435"/>
      <c r="K17" s="435"/>
      <c r="L17" s="435"/>
      <c r="M17" s="435"/>
      <c r="N17" s="435"/>
      <c r="O17" s="435"/>
      <c r="P17" s="435"/>
      <c r="Q17" s="435"/>
      <c r="R17" s="435"/>
      <c r="S17" s="447"/>
      <c r="T17" s="444"/>
      <c r="U17" s="444"/>
      <c r="V17" s="444"/>
      <c r="W17" s="444"/>
      <c r="X17" s="445"/>
      <c r="Y17" s="434"/>
      <c r="Z17" s="435"/>
      <c r="AA17" s="435"/>
      <c r="AB17" s="435"/>
      <c r="AC17" s="435"/>
      <c r="AD17" s="435"/>
      <c r="AE17" s="435"/>
      <c r="AF17" s="435"/>
      <c r="AG17" s="435"/>
      <c r="AH17" s="435"/>
      <c r="AI17" s="435"/>
      <c r="AJ17" s="436"/>
      <c r="AO17" s="16" t="s">
        <v>61</v>
      </c>
      <c r="AP17" s="14" t="s">
        <v>48</v>
      </c>
    </row>
    <row r="18" spans="2:42" ht="12.75" customHeight="1" x14ac:dyDescent="0.15">
      <c r="B18" s="438"/>
      <c r="C18" s="443" t="s">
        <v>62</v>
      </c>
      <c r="D18" s="444"/>
      <c r="E18" s="444"/>
      <c r="F18" s="444"/>
      <c r="G18" s="445"/>
      <c r="H18" s="448" t="str">
        <f>IFERROR(VLOOKUP($B$8,団体登録内容!A2:$AO$841,13,FALSE),"")</f>
        <v/>
      </c>
      <c r="I18" s="449"/>
      <c r="J18" s="449"/>
      <c r="K18" s="449"/>
      <c r="L18" s="449"/>
      <c r="M18" s="449"/>
      <c r="N18" s="449"/>
      <c r="O18" s="449"/>
      <c r="P18" s="449"/>
      <c r="Q18" s="449"/>
      <c r="R18" s="449"/>
      <c r="S18" s="451"/>
      <c r="T18" s="460" t="s">
        <v>63</v>
      </c>
      <c r="U18" s="461"/>
      <c r="V18" s="461"/>
      <c r="W18" s="461"/>
      <c r="X18" s="461"/>
      <c r="Y18" s="464" t="str">
        <f>"    "&amp;IFERROR(VLOOKUP($B$8,団体登録内容!A2:$AO$841,14,FALSE),"")</f>
        <v xml:space="preserve">    </v>
      </c>
      <c r="Z18" s="464"/>
      <c r="AA18" s="464"/>
      <c r="AB18" s="464"/>
      <c r="AC18" s="464"/>
      <c r="AD18" s="464"/>
      <c r="AE18" s="464"/>
      <c r="AF18" s="464"/>
      <c r="AG18" s="464"/>
      <c r="AH18" s="464"/>
      <c r="AI18" s="464"/>
      <c r="AJ18" s="465"/>
      <c r="AO18" s="16" t="s">
        <v>64</v>
      </c>
      <c r="AP18" s="14" t="s">
        <v>65</v>
      </c>
    </row>
    <row r="19" spans="2:42" ht="12.75" customHeight="1" thickBot="1" x14ac:dyDescent="0.2">
      <c r="B19" s="439"/>
      <c r="C19" s="454"/>
      <c r="D19" s="455"/>
      <c r="E19" s="455"/>
      <c r="F19" s="455"/>
      <c r="G19" s="456"/>
      <c r="H19" s="457"/>
      <c r="I19" s="458"/>
      <c r="J19" s="458"/>
      <c r="K19" s="458"/>
      <c r="L19" s="458"/>
      <c r="M19" s="458"/>
      <c r="N19" s="458"/>
      <c r="O19" s="458"/>
      <c r="P19" s="458"/>
      <c r="Q19" s="458"/>
      <c r="R19" s="458"/>
      <c r="S19" s="459"/>
      <c r="T19" s="462"/>
      <c r="U19" s="463"/>
      <c r="V19" s="463"/>
      <c r="W19" s="463"/>
      <c r="X19" s="463"/>
      <c r="Y19" s="466"/>
      <c r="Z19" s="466"/>
      <c r="AA19" s="466"/>
      <c r="AB19" s="466"/>
      <c r="AC19" s="466"/>
      <c r="AD19" s="466"/>
      <c r="AE19" s="466"/>
      <c r="AF19" s="466"/>
      <c r="AG19" s="466"/>
      <c r="AH19" s="466"/>
      <c r="AI19" s="466"/>
      <c r="AJ19" s="467"/>
      <c r="AO19" s="16" t="s">
        <v>66</v>
      </c>
      <c r="AP19" s="14" t="s">
        <v>65</v>
      </c>
    </row>
    <row r="20" spans="2:42" ht="12.75" customHeight="1" thickBot="1" x14ac:dyDescent="0.2">
      <c r="AO20" s="16" t="s">
        <v>67</v>
      </c>
      <c r="AP20" s="14" t="s">
        <v>65</v>
      </c>
    </row>
    <row r="21" spans="2:42" ht="12.75" customHeight="1" x14ac:dyDescent="0.15">
      <c r="B21" s="437" t="s">
        <v>6</v>
      </c>
      <c r="C21" s="440" t="s">
        <v>51</v>
      </c>
      <c r="D21" s="441"/>
      <c r="E21" s="441"/>
      <c r="F21" s="441"/>
      <c r="G21" s="442"/>
      <c r="H21" s="431" t="str">
        <f>IFERROR(VLOOKUP($B$8,団体登録内容!A2:$AO$841,15,FALSE),"")</f>
        <v/>
      </c>
      <c r="I21" s="432"/>
      <c r="J21" s="432"/>
      <c r="K21" s="432"/>
      <c r="L21" s="432"/>
      <c r="M21" s="432"/>
      <c r="N21" s="432"/>
      <c r="O21" s="432"/>
      <c r="P21" s="432"/>
      <c r="Q21" s="432"/>
      <c r="R21" s="432"/>
      <c r="S21" s="446"/>
      <c r="T21" s="441" t="s">
        <v>52</v>
      </c>
      <c r="U21" s="441"/>
      <c r="V21" s="441"/>
      <c r="W21" s="441"/>
      <c r="X21" s="442"/>
      <c r="Y21" s="431" t="str">
        <f>IFERROR(VLOOKUP($B$8,団体登録内容!A2:$AO$841,16,FALSE),"")</f>
        <v/>
      </c>
      <c r="Z21" s="432"/>
      <c r="AA21" s="432"/>
      <c r="AB21" s="432"/>
      <c r="AC21" s="432"/>
      <c r="AD21" s="432"/>
      <c r="AE21" s="432"/>
      <c r="AF21" s="432"/>
      <c r="AG21" s="432"/>
      <c r="AH21" s="432"/>
      <c r="AI21" s="432"/>
      <c r="AJ21" s="433"/>
      <c r="AO21" s="16" t="s">
        <v>68</v>
      </c>
      <c r="AP21" s="14" t="s">
        <v>65</v>
      </c>
    </row>
    <row r="22" spans="2:42" ht="12.75" customHeight="1" x14ac:dyDescent="0.15">
      <c r="B22" s="438"/>
      <c r="C22" s="443"/>
      <c r="D22" s="444"/>
      <c r="E22" s="444"/>
      <c r="F22" s="444"/>
      <c r="G22" s="445"/>
      <c r="H22" s="434"/>
      <c r="I22" s="435"/>
      <c r="J22" s="435"/>
      <c r="K22" s="435"/>
      <c r="L22" s="435"/>
      <c r="M22" s="435"/>
      <c r="N22" s="435"/>
      <c r="O22" s="435"/>
      <c r="P22" s="435"/>
      <c r="Q22" s="435"/>
      <c r="R22" s="435"/>
      <c r="S22" s="447"/>
      <c r="T22" s="444"/>
      <c r="U22" s="444"/>
      <c r="V22" s="444"/>
      <c r="W22" s="444"/>
      <c r="X22" s="445"/>
      <c r="Y22" s="434"/>
      <c r="Z22" s="435"/>
      <c r="AA22" s="435"/>
      <c r="AB22" s="435"/>
      <c r="AC22" s="435"/>
      <c r="AD22" s="435"/>
      <c r="AE22" s="435"/>
      <c r="AF22" s="435"/>
      <c r="AG22" s="435"/>
      <c r="AH22" s="435"/>
      <c r="AI22" s="435"/>
      <c r="AJ22" s="436"/>
      <c r="AO22" s="16" t="s">
        <v>69</v>
      </c>
      <c r="AP22" s="14" t="s">
        <v>65</v>
      </c>
    </row>
    <row r="23" spans="2:42" ht="12.75" customHeight="1" x14ac:dyDescent="0.15">
      <c r="B23" s="438"/>
      <c r="C23" s="443" t="s">
        <v>55</v>
      </c>
      <c r="D23" s="444"/>
      <c r="E23" s="444"/>
      <c r="F23" s="444"/>
      <c r="G23" s="445"/>
      <c r="H23" s="448" t="str">
        <f>IFERROR("〒"&amp;VLOOKUP($B$8,団体登録内容!A2:$AO$841,17,FALSE)&amp;"  ","")&amp;IFERROR(VLOOKUP($B$8,団体登録内容!A2:$AO$841,18,FALSE),"")&amp;IFERROR(VLOOKUP($B$8,団体登録内容!A2:$AO$841,19,FALSE),"")</f>
        <v/>
      </c>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50"/>
      <c r="AO23" s="16" t="s">
        <v>70</v>
      </c>
      <c r="AP23" s="14" t="s">
        <v>71</v>
      </c>
    </row>
    <row r="24" spans="2:42" ht="12.75" customHeight="1" x14ac:dyDescent="0.15">
      <c r="B24" s="438"/>
      <c r="C24" s="443"/>
      <c r="D24" s="444"/>
      <c r="E24" s="444"/>
      <c r="F24" s="444"/>
      <c r="G24" s="445"/>
      <c r="H24" s="434"/>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6"/>
      <c r="AO24" s="16" t="s">
        <v>72</v>
      </c>
      <c r="AP24" s="14" t="s">
        <v>71</v>
      </c>
    </row>
    <row r="25" spans="2:42" ht="12.75" customHeight="1" x14ac:dyDescent="0.15">
      <c r="B25" s="438"/>
      <c r="C25" s="443" t="s">
        <v>73</v>
      </c>
      <c r="D25" s="444"/>
      <c r="E25" s="444"/>
      <c r="F25" s="444"/>
      <c r="G25" s="445"/>
      <c r="H25" s="448" t="str">
        <f>IFERROR(VLOOKUP($B$8,団体登録内容!A2:$AO$841,20,FALSE),"")</f>
        <v/>
      </c>
      <c r="I25" s="449"/>
      <c r="J25" s="449"/>
      <c r="K25" s="449"/>
      <c r="L25" s="449"/>
      <c r="M25" s="449"/>
      <c r="N25" s="449"/>
      <c r="O25" s="449"/>
      <c r="P25" s="449"/>
      <c r="Q25" s="449"/>
      <c r="R25" s="449"/>
      <c r="S25" s="451"/>
      <c r="T25" s="444" t="s">
        <v>74</v>
      </c>
      <c r="U25" s="444"/>
      <c r="V25" s="444"/>
      <c r="W25" s="444"/>
      <c r="X25" s="445"/>
      <c r="Y25" s="448" t="str">
        <f>IFERROR(VLOOKUP($B$8,団体登録内容!A2:$AO$841,21,FALSE),"")</f>
        <v/>
      </c>
      <c r="Z25" s="449"/>
      <c r="AA25" s="449"/>
      <c r="AB25" s="449"/>
      <c r="AC25" s="449"/>
      <c r="AD25" s="449"/>
      <c r="AE25" s="449"/>
      <c r="AF25" s="449"/>
      <c r="AG25" s="449"/>
      <c r="AH25" s="449"/>
      <c r="AI25" s="449"/>
      <c r="AJ25" s="450"/>
      <c r="AO25" s="16" t="s">
        <v>75</v>
      </c>
      <c r="AP25" s="14" t="s">
        <v>71</v>
      </c>
    </row>
    <row r="26" spans="2:42" ht="12.75" customHeight="1" x14ac:dyDescent="0.15">
      <c r="B26" s="438"/>
      <c r="C26" s="443"/>
      <c r="D26" s="444"/>
      <c r="E26" s="444"/>
      <c r="F26" s="444"/>
      <c r="G26" s="445"/>
      <c r="H26" s="434"/>
      <c r="I26" s="435"/>
      <c r="J26" s="435"/>
      <c r="K26" s="435"/>
      <c r="L26" s="435"/>
      <c r="M26" s="435"/>
      <c r="N26" s="435"/>
      <c r="O26" s="435"/>
      <c r="P26" s="435"/>
      <c r="Q26" s="435"/>
      <c r="R26" s="435"/>
      <c r="S26" s="447"/>
      <c r="T26" s="444"/>
      <c r="U26" s="444"/>
      <c r="V26" s="444"/>
      <c r="W26" s="444"/>
      <c r="X26" s="445"/>
      <c r="Y26" s="434"/>
      <c r="Z26" s="435"/>
      <c r="AA26" s="435"/>
      <c r="AB26" s="435"/>
      <c r="AC26" s="435"/>
      <c r="AD26" s="435"/>
      <c r="AE26" s="435"/>
      <c r="AF26" s="435"/>
      <c r="AG26" s="435"/>
      <c r="AH26" s="435"/>
      <c r="AI26" s="435"/>
      <c r="AJ26" s="436"/>
      <c r="AO26" s="16" t="s">
        <v>76</v>
      </c>
      <c r="AP26" s="14" t="s">
        <v>71</v>
      </c>
    </row>
    <row r="27" spans="2:42" ht="12.75" customHeight="1" x14ac:dyDescent="0.15">
      <c r="B27" s="438"/>
      <c r="C27" s="443" t="s">
        <v>62</v>
      </c>
      <c r="D27" s="444"/>
      <c r="E27" s="444"/>
      <c r="F27" s="444"/>
      <c r="G27" s="445"/>
      <c r="H27" s="448" t="str">
        <f>IFERROR(VLOOKUP($B$8,団体登録内容!A2:$AO$841,22,FALSE),"")</f>
        <v/>
      </c>
      <c r="I27" s="449"/>
      <c r="J27" s="449"/>
      <c r="K27" s="449"/>
      <c r="L27" s="449"/>
      <c r="M27" s="449"/>
      <c r="N27" s="449"/>
      <c r="O27" s="449"/>
      <c r="P27" s="449"/>
      <c r="Q27" s="449"/>
      <c r="R27" s="449"/>
      <c r="S27" s="451"/>
      <c r="T27" s="460" t="s">
        <v>77</v>
      </c>
      <c r="U27" s="461"/>
      <c r="V27" s="461"/>
      <c r="W27" s="461"/>
      <c r="X27" s="461"/>
      <c r="Y27" s="464" t="str">
        <f>"    "&amp;IFERROR(VLOOKUP($B$8,団体登録内容!A2:$AO$841,23,FALSE),"")</f>
        <v xml:space="preserve">    </v>
      </c>
      <c r="Z27" s="464"/>
      <c r="AA27" s="464"/>
      <c r="AB27" s="464"/>
      <c r="AC27" s="464"/>
      <c r="AD27" s="464"/>
      <c r="AE27" s="464"/>
      <c r="AF27" s="464"/>
      <c r="AG27" s="464"/>
      <c r="AH27" s="464"/>
      <c r="AI27" s="464"/>
      <c r="AJ27" s="465"/>
      <c r="AO27" s="16" t="s">
        <v>78</v>
      </c>
      <c r="AP27" s="14" t="s">
        <v>79</v>
      </c>
    </row>
    <row r="28" spans="2:42" ht="12.75" customHeight="1" thickBot="1" x14ac:dyDescent="0.2">
      <c r="B28" s="439"/>
      <c r="C28" s="454"/>
      <c r="D28" s="455"/>
      <c r="E28" s="455"/>
      <c r="F28" s="455"/>
      <c r="G28" s="456"/>
      <c r="H28" s="457"/>
      <c r="I28" s="458"/>
      <c r="J28" s="458"/>
      <c r="K28" s="458"/>
      <c r="L28" s="458"/>
      <c r="M28" s="458"/>
      <c r="N28" s="458"/>
      <c r="O28" s="458"/>
      <c r="P28" s="458"/>
      <c r="Q28" s="458"/>
      <c r="R28" s="458"/>
      <c r="S28" s="459"/>
      <c r="T28" s="462"/>
      <c r="U28" s="463"/>
      <c r="V28" s="463"/>
      <c r="W28" s="463"/>
      <c r="X28" s="463"/>
      <c r="Y28" s="466"/>
      <c r="Z28" s="466"/>
      <c r="AA28" s="466"/>
      <c r="AB28" s="466"/>
      <c r="AC28" s="466"/>
      <c r="AD28" s="466"/>
      <c r="AE28" s="466"/>
      <c r="AF28" s="466"/>
      <c r="AG28" s="466"/>
      <c r="AH28" s="466"/>
      <c r="AI28" s="466"/>
      <c r="AJ28" s="467"/>
      <c r="AO28" s="16" t="s">
        <v>80</v>
      </c>
      <c r="AP28" s="14" t="s">
        <v>79</v>
      </c>
    </row>
    <row r="29" spans="2:42" ht="14.25" thickBot="1" x14ac:dyDescent="0.2">
      <c r="AO29" s="16" t="s">
        <v>81</v>
      </c>
      <c r="AP29" s="14" t="s">
        <v>79</v>
      </c>
    </row>
    <row r="30" spans="2:42" ht="22.5" customHeight="1" x14ac:dyDescent="0.15">
      <c r="B30" s="405" t="s">
        <v>82</v>
      </c>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7"/>
      <c r="AO30" s="16" t="s">
        <v>83</v>
      </c>
      <c r="AP30" s="14" t="s">
        <v>79</v>
      </c>
    </row>
    <row r="31" spans="2:42" ht="22.5" customHeight="1" x14ac:dyDescent="0.15">
      <c r="B31" s="408" t="s">
        <v>84</v>
      </c>
      <c r="C31" s="409"/>
      <c r="D31" s="468" t="s">
        <v>85</v>
      </c>
      <c r="E31" s="469"/>
      <c r="F31" s="470"/>
      <c r="G31" s="469" t="s">
        <v>86</v>
      </c>
      <c r="H31" s="469"/>
      <c r="I31" s="469"/>
      <c r="J31" s="470"/>
      <c r="K31" s="427" t="s">
        <v>51</v>
      </c>
      <c r="L31" s="411"/>
      <c r="M31" s="411"/>
      <c r="N31" s="411"/>
      <c r="O31" s="411"/>
      <c r="P31" s="411"/>
      <c r="Q31" s="412"/>
      <c r="R31" s="413" t="s">
        <v>87</v>
      </c>
      <c r="S31" s="413"/>
      <c r="T31" s="413"/>
      <c r="U31" s="413"/>
      <c r="V31" s="413"/>
      <c r="W31" s="413"/>
      <c r="X31" s="413"/>
      <c r="Y31" s="413"/>
      <c r="Z31" s="413" t="s">
        <v>32</v>
      </c>
      <c r="AA31" s="413"/>
      <c r="AB31" s="413"/>
      <c r="AC31" s="413"/>
      <c r="AD31" s="413"/>
      <c r="AE31" s="413"/>
      <c r="AF31" s="413"/>
      <c r="AG31" s="413"/>
      <c r="AH31" s="413" t="s">
        <v>33</v>
      </c>
      <c r="AI31" s="413"/>
      <c r="AJ31" s="414"/>
      <c r="AO31" s="16" t="s">
        <v>88</v>
      </c>
      <c r="AP31" s="14" t="s">
        <v>79</v>
      </c>
    </row>
    <row r="32" spans="2:42" ht="21.75" customHeight="1" x14ac:dyDescent="0.15">
      <c r="B32" s="403">
        <v>1</v>
      </c>
      <c r="C32" s="404"/>
      <c r="D32" s="393" t="str">
        <f>IFERROR(VLOOKUP($B$8&amp;"-"&amp;$B32,構成員入金済み!$A$1:$G$2999,3,FALSE),"")</f>
        <v/>
      </c>
      <c r="E32" s="394"/>
      <c r="F32" s="395"/>
      <c r="G32" s="389" t="str">
        <f>IFERROR(VLOOKUP($B$8&amp;"-"&amp;$B32,構成員入金済み!$A$1:$G$2999,2,FALSE),"")</f>
        <v/>
      </c>
      <c r="H32" s="389"/>
      <c r="I32" s="389"/>
      <c r="J32" s="396"/>
      <c r="K32" s="397" t="str">
        <f>IFERROR(VLOOKUP($B$8&amp;"-"&amp;$B32,構成員入金済み!$A$1:$G$2999,4,FALSE),"")</f>
        <v/>
      </c>
      <c r="L32" s="398"/>
      <c r="M32" s="398"/>
      <c r="N32" s="398"/>
      <c r="O32" s="398"/>
      <c r="P32" s="398"/>
      <c r="Q32" s="399"/>
      <c r="R32" s="452" t="str">
        <f>IFERROR(VLOOKUP($B$8&amp;"-"&amp;$B32,構成員入金済み!$A$1:$G$2999,5,FALSE),"")</f>
        <v/>
      </c>
      <c r="S32" s="452"/>
      <c r="T32" s="452"/>
      <c r="U32" s="452"/>
      <c r="V32" s="452"/>
      <c r="W32" s="452"/>
      <c r="X32" s="452"/>
      <c r="Y32" s="452"/>
      <c r="Z32" s="453" t="str">
        <f>IFERROR(VLOOKUP($B$8&amp;"-"&amp;$B32,構成員入金済み!$A$1:$G$2999,6,FALSE),"")</f>
        <v/>
      </c>
      <c r="AA32" s="453"/>
      <c r="AB32" s="453"/>
      <c r="AC32" s="453"/>
      <c r="AD32" s="453"/>
      <c r="AE32" s="453"/>
      <c r="AF32" s="453"/>
      <c r="AG32" s="453"/>
      <c r="AH32" s="388" t="str">
        <f>IFERROR(VLOOKUP($B$8&amp;"-"&amp;$B32,構成員入金済み!$A$1:$G$2999,7,FALSE),"")</f>
        <v/>
      </c>
      <c r="AI32" s="389"/>
      <c r="AJ32" s="390"/>
      <c r="AO32" s="16" t="s">
        <v>89</v>
      </c>
      <c r="AP32" s="14" t="s">
        <v>79</v>
      </c>
    </row>
    <row r="33" spans="2:52" ht="21.75" customHeight="1" x14ac:dyDescent="0.15">
      <c r="B33" s="391">
        <f>B32+1</f>
        <v>2</v>
      </c>
      <c r="C33" s="392"/>
      <c r="D33" s="393" t="str">
        <f>IFERROR(VLOOKUP($B$8&amp;"-"&amp;$B33,構成員入金済み!$A$1:$G$2999,3,FALSE),"")</f>
        <v/>
      </c>
      <c r="E33" s="394"/>
      <c r="F33" s="395"/>
      <c r="G33" s="388" t="str">
        <f>IFERROR(VLOOKUP($B$8&amp;"-"&amp;$B33,構成員入金済み!$A$1:$G$2999,2,FALSE),"")</f>
        <v/>
      </c>
      <c r="H33" s="389"/>
      <c r="I33" s="389"/>
      <c r="J33" s="396"/>
      <c r="K33" s="397" t="str">
        <f>IFERROR(VLOOKUP($B$8&amp;"-"&amp;$B33,構成員入金済み!$A$1:$G$2999,4,FALSE),"")</f>
        <v/>
      </c>
      <c r="L33" s="398"/>
      <c r="M33" s="398"/>
      <c r="N33" s="398"/>
      <c r="O33" s="398"/>
      <c r="P33" s="398"/>
      <c r="Q33" s="399"/>
      <c r="R33" s="388" t="str">
        <f>IFERROR(VLOOKUP($B$8&amp;"-"&amp;$B33,構成員入金済み!$A$1:$G$2999,5,FALSE),"")</f>
        <v/>
      </c>
      <c r="S33" s="389"/>
      <c r="T33" s="389"/>
      <c r="U33" s="389"/>
      <c r="V33" s="389"/>
      <c r="W33" s="389"/>
      <c r="X33" s="389"/>
      <c r="Y33" s="396"/>
      <c r="Z33" s="400" t="str">
        <f>IFERROR(VLOOKUP($B$8&amp;"-"&amp;$B33,構成員入金済み!$A$1:$G$2999,6,FALSE),"")</f>
        <v/>
      </c>
      <c r="AA33" s="401"/>
      <c r="AB33" s="401"/>
      <c r="AC33" s="401"/>
      <c r="AD33" s="401"/>
      <c r="AE33" s="401"/>
      <c r="AF33" s="401"/>
      <c r="AG33" s="402"/>
      <c r="AH33" s="388" t="str">
        <f>IFERROR(VLOOKUP($B$8&amp;"-"&amp;$B33,構成員入金済み!$A$1:$G$2999,7,FALSE),"")</f>
        <v/>
      </c>
      <c r="AI33" s="389"/>
      <c r="AJ33" s="390"/>
      <c r="AO33" s="16" t="s">
        <v>90</v>
      </c>
      <c r="AP33" s="14" t="s">
        <v>91</v>
      </c>
    </row>
    <row r="34" spans="2:52" ht="21.75" customHeight="1" x14ac:dyDescent="0.15">
      <c r="B34" s="391">
        <f t="shared" ref="B34:B50" si="0">B33+1</f>
        <v>3</v>
      </c>
      <c r="C34" s="392"/>
      <c r="D34" s="393" t="str">
        <f>IFERROR(VLOOKUP($B$8&amp;"-"&amp;$B34,構成員入金済み!$A$1:$G$2999,3,FALSE),"")</f>
        <v/>
      </c>
      <c r="E34" s="394"/>
      <c r="F34" s="395"/>
      <c r="G34" s="388" t="str">
        <f>IFERROR(VLOOKUP($B$8&amp;"-"&amp;$B34,構成員入金済み!$A$1:$G$2999,2,FALSE),"")</f>
        <v/>
      </c>
      <c r="H34" s="389"/>
      <c r="I34" s="389"/>
      <c r="J34" s="396"/>
      <c r="K34" s="397" t="str">
        <f>IFERROR(VLOOKUP($B$8&amp;"-"&amp;$B34,構成員入金済み!$A$1:$G$2999,4,FALSE),"")</f>
        <v/>
      </c>
      <c r="L34" s="398"/>
      <c r="M34" s="398"/>
      <c r="N34" s="398"/>
      <c r="O34" s="398"/>
      <c r="P34" s="398"/>
      <c r="Q34" s="399"/>
      <c r="R34" s="388" t="str">
        <f>IFERROR(VLOOKUP($B$8&amp;"-"&amp;$B34,構成員入金済み!$A$1:$G$2999,5,FALSE),"")</f>
        <v/>
      </c>
      <c r="S34" s="389"/>
      <c r="T34" s="389"/>
      <c r="U34" s="389"/>
      <c r="V34" s="389"/>
      <c r="W34" s="389"/>
      <c r="X34" s="389"/>
      <c r="Y34" s="396"/>
      <c r="Z34" s="400" t="str">
        <f>IFERROR(VLOOKUP($B$8&amp;"-"&amp;$B34,構成員入金済み!$A$1:$G$2999,6,FALSE),"")</f>
        <v/>
      </c>
      <c r="AA34" s="401"/>
      <c r="AB34" s="401"/>
      <c r="AC34" s="401"/>
      <c r="AD34" s="401"/>
      <c r="AE34" s="401"/>
      <c r="AF34" s="401"/>
      <c r="AG34" s="402"/>
      <c r="AH34" s="388" t="str">
        <f>IFERROR(VLOOKUP($B$8&amp;"-"&amp;$B34,構成員入金済み!$A$1:$G$2999,7,FALSE),"")</f>
        <v/>
      </c>
      <c r="AI34" s="389"/>
      <c r="AJ34" s="390"/>
      <c r="AO34" s="16" t="s">
        <v>92</v>
      </c>
      <c r="AP34" s="14" t="s">
        <v>91</v>
      </c>
    </row>
    <row r="35" spans="2:52" ht="21.75" customHeight="1" x14ac:dyDescent="0.15">
      <c r="B35" s="391">
        <f t="shared" si="0"/>
        <v>4</v>
      </c>
      <c r="C35" s="392"/>
      <c r="D35" s="393" t="str">
        <f>IFERROR(VLOOKUP($B$8&amp;"-"&amp;$B35,構成員入金済み!$A$1:$G$2999,3,FALSE),"")</f>
        <v/>
      </c>
      <c r="E35" s="394"/>
      <c r="F35" s="395"/>
      <c r="G35" s="388" t="str">
        <f>IFERROR(VLOOKUP($B$8&amp;"-"&amp;$B35,構成員入金済み!$A$1:$G$2999,2,FALSE),"")</f>
        <v/>
      </c>
      <c r="H35" s="389"/>
      <c r="I35" s="389"/>
      <c r="J35" s="396"/>
      <c r="K35" s="428" t="str">
        <f>IFERROR(VLOOKUP($B$8&amp;"-"&amp;$B35,構成員入金済み!$A$1:$G$2999,4,FALSE),"")</f>
        <v/>
      </c>
      <c r="L35" s="429"/>
      <c r="M35" s="429"/>
      <c r="N35" s="429"/>
      <c r="O35" s="429"/>
      <c r="P35" s="429"/>
      <c r="Q35" s="430"/>
      <c r="R35" s="388" t="str">
        <f>IFERROR(VLOOKUP($B$8&amp;"-"&amp;$B35,構成員入金済み!$A$1:$G$2999,5,FALSE),"")</f>
        <v/>
      </c>
      <c r="S35" s="389"/>
      <c r="T35" s="389"/>
      <c r="U35" s="389"/>
      <c r="V35" s="389"/>
      <c r="W35" s="389"/>
      <c r="X35" s="389"/>
      <c r="Y35" s="396"/>
      <c r="Z35" s="400" t="str">
        <f>IFERROR(VLOOKUP($B$8&amp;"-"&amp;$B35,構成員入金済み!$A$1:$G$2999,6,FALSE),"")</f>
        <v/>
      </c>
      <c r="AA35" s="401"/>
      <c r="AB35" s="401"/>
      <c r="AC35" s="401"/>
      <c r="AD35" s="401"/>
      <c r="AE35" s="401"/>
      <c r="AF35" s="401"/>
      <c r="AG35" s="402"/>
      <c r="AH35" s="388" t="str">
        <f>IFERROR(VLOOKUP($B$8&amp;"-"&amp;$B35,構成員入金済み!$A$1:$G$2999,7,FALSE),"")</f>
        <v/>
      </c>
      <c r="AI35" s="389"/>
      <c r="AJ35" s="390"/>
      <c r="AO35" s="16" t="s">
        <v>93</v>
      </c>
      <c r="AP35" s="14" t="s">
        <v>91</v>
      </c>
    </row>
    <row r="36" spans="2:52" ht="21.75" customHeight="1" x14ac:dyDescent="0.15">
      <c r="B36" s="391">
        <f t="shared" si="0"/>
        <v>5</v>
      </c>
      <c r="C36" s="392"/>
      <c r="D36" s="393" t="str">
        <f>IFERROR(VLOOKUP($B$8&amp;"-"&amp;$B36,構成員入金済み!$A$1:$G$2999,3,FALSE),"")</f>
        <v/>
      </c>
      <c r="E36" s="394"/>
      <c r="F36" s="395"/>
      <c r="G36" s="388" t="str">
        <f>IFERROR(VLOOKUP($B$8&amp;"-"&amp;$B36,構成員入金済み!$A$1:$G$2999,2,FALSE),"")</f>
        <v/>
      </c>
      <c r="H36" s="389"/>
      <c r="I36" s="389"/>
      <c r="J36" s="396"/>
      <c r="K36" s="397" t="str">
        <f>IFERROR(VLOOKUP($B$8&amp;"-"&amp;$B36,構成員入金済み!$A$1:$G$2999,4,FALSE),"")</f>
        <v/>
      </c>
      <c r="L36" s="398"/>
      <c r="M36" s="398"/>
      <c r="N36" s="398"/>
      <c r="O36" s="398"/>
      <c r="P36" s="398"/>
      <c r="Q36" s="399"/>
      <c r="R36" s="388" t="str">
        <f>IFERROR(VLOOKUP($B$8&amp;"-"&amp;$B36,構成員入金済み!$A$1:$G$2999,5,FALSE),"")</f>
        <v/>
      </c>
      <c r="S36" s="389"/>
      <c r="T36" s="389"/>
      <c r="U36" s="389"/>
      <c r="V36" s="389"/>
      <c r="W36" s="389"/>
      <c r="X36" s="389"/>
      <c r="Y36" s="396"/>
      <c r="Z36" s="400" t="str">
        <f>IFERROR(VLOOKUP($B$8&amp;"-"&amp;$B36,構成員入金済み!$A$1:$G$2999,6,FALSE),"")</f>
        <v/>
      </c>
      <c r="AA36" s="401"/>
      <c r="AB36" s="401"/>
      <c r="AC36" s="401"/>
      <c r="AD36" s="401"/>
      <c r="AE36" s="401"/>
      <c r="AF36" s="401"/>
      <c r="AG36" s="402"/>
      <c r="AH36" s="388" t="str">
        <f>IFERROR(VLOOKUP($B$8&amp;"-"&amp;$B36,構成員入金済み!$A$1:$G$2999,7,FALSE),"")</f>
        <v/>
      </c>
      <c r="AI36" s="389"/>
      <c r="AJ36" s="390"/>
      <c r="AO36" s="16" t="s">
        <v>94</v>
      </c>
      <c r="AP36" s="14" t="s">
        <v>91</v>
      </c>
    </row>
    <row r="37" spans="2:52" ht="21.75" customHeight="1" x14ac:dyDescent="0.15">
      <c r="B37" s="391">
        <f t="shared" si="0"/>
        <v>6</v>
      </c>
      <c r="C37" s="392"/>
      <c r="D37" s="393" t="str">
        <f>IFERROR(VLOOKUP($B$8&amp;"-"&amp;$B37,構成員入金済み!$A$1:$G$2999,3,FALSE),"")</f>
        <v/>
      </c>
      <c r="E37" s="394"/>
      <c r="F37" s="395"/>
      <c r="G37" s="388" t="str">
        <f>IFERROR(VLOOKUP($B$8&amp;"-"&amp;$B37,構成員入金済み!$A$1:$G$2999,2,FALSE),"")</f>
        <v/>
      </c>
      <c r="H37" s="389"/>
      <c r="I37" s="389"/>
      <c r="J37" s="396"/>
      <c r="K37" s="397" t="str">
        <f>IFERROR(VLOOKUP($B$8&amp;"-"&amp;$B37,構成員入金済み!$A$1:$G$2999,4,FALSE),"")</f>
        <v/>
      </c>
      <c r="L37" s="398"/>
      <c r="M37" s="398"/>
      <c r="N37" s="398"/>
      <c r="O37" s="398"/>
      <c r="P37" s="398"/>
      <c r="Q37" s="399"/>
      <c r="R37" s="388" t="str">
        <f>IFERROR(VLOOKUP($B$8&amp;"-"&amp;$B37,構成員入金済み!$A$1:$G$2999,5,FALSE),"")</f>
        <v/>
      </c>
      <c r="S37" s="389"/>
      <c r="T37" s="389"/>
      <c r="U37" s="389"/>
      <c r="V37" s="389"/>
      <c r="W37" s="389"/>
      <c r="X37" s="389"/>
      <c r="Y37" s="396"/>
      <c r="Z37" s="400" t="str">
        <f>IFERROR(VLOOKUP($B$8&amp;"-"&amp;$B37,構成員入金済み!$A$1:$G$2999,6,FALSE),"")</f>
        <v/>
      </c>
      <c r="AA37" s="401"/>
      <c r="AB37" s="401"/>
      <c r="AC37" s="401"/>
      <c r="AD37" s="401"/>
      <c r="AE37" s="401"/>
      <c r="AF37" s="401"/>
      <c r="AG37" s="402"/>
      <c r="AH37" s="388" t="str">
        <f>IFERROR(VLOOKUP($B$8&amp;"-"&amp;$B37,構成員入金済み!$A$1:$G$2999,7,FALSE),"")</f>
        <v/>
      </c>
      <c r="AI37" s="389"/>
      <c r="AJ37" s="390"/>
      <c r="AO37" s="16" t="s">
        <v>95</v>
      </c>
      <c r="AP37" s="14" t="s">
        <v>91</v>
      </c>
    </row>
    <row r="38" spans="2:52" ht="21.75" customHeight="1" x14ac:dyDescent="0.15">
      <c r="B38" s="391">
        <f t="shared" si="0"/>
        <v>7</v>
      </c>
      <c r="C38" s="392"/>
      <c r="D38" s="393" t="str">
        <f>IFERROR(VLOOKUP($B$8&amp;"-"&amp;$B38,構成員入金済み!$A$1:$G$2999,3,FALSE),"")</f>
        <v/>
      </c>
      <c r="E38" s="394"/>
      <c r="F38" s="395"/>
      <c r="G38" s="388" t="str">
        <f>IFERROR(VLOOKUP($B$8&amp;"-"&amp;$B38,構成員入金済み!$A$1:$G$2999,2,FALSE),"")</f>
        <v/>
      </c>
      <c r="H38" s="389"/>
      <c r="I38" s="389"/>
      <c r="J38" s="396"/>
      <c r="K38" s="397" t="str">
        <f>IFERROR(VLOOKUP($B$8&amp;"-"&amp;$B38,構成員入金済み!$A$1:$G$2999,4,FALSE),"")</f>
        <v/>
      </c>
      <c r="L38" s="398"/>
      <c r="M38" s="398"/>
      <c r="N38" s="398"/>
      <c r="O38" s="398"/>
      <c r="P38" s="398"/>
      <c r="Q38" s="399"/>
      <c r="R38" s="388" t="str">
        <f>IFERROR(VLOOKUP($B$8&amp;"-"&amp;$B38,構成員入金済み!$A$1:$G$2999,5,FALSE),"")</f>
        <v/>
      </c>
      <c r="S38" s="389"/>
      <c r="T38" s="389"/>
      <c r="U38" s="389"/>
      <c r="V38" s="389"/>
      <c r="W38" s="389"/>
      <c r="X38" s="389"/>
      <c r="Y38" s="396"/>
      <c r="Z38" s="400" t="str">
        <f>IFERROR(VLOOKUP($B$8&amp;"-"&amp;$B38,構成員入金済み!$A$1:$G$2999,6,FALSE),"")</f>
        <v/>
      </c>
      <c r="AA38" s="401"/>
      <c r="AB38" s="401"/>
      <c r="AC38" s="401"/>
      <c r="AD38" s="401"/>
      <c r="AE38" s="401"/>
      <c r="AF38" s="401"/>
      <c r="AG38" s="402"/>
      <c r="AH38" s="388" t="str">
        <f>IFERROR(VLOOKUP($B$8&amp;"-"&amp;$B38,構成員入金済み!$A$1:$G$2999,7,FALSE),"")</f>
        <v/>
      </c>
      <c r="AI38" s="389"/>
      <c r="AJ38" s="390"/>
      <c r="AO38" s="16" t="s">
        <v>96</v>
      </c>
      <c r="AP38" s="14" t="s">
        <v>97</v>
      </c>
      <c r="AX38" s="393"/>
      <c r="AY38" s="394"/>
      <c r="AZ38" s="395"/>
    </row>
    <row r="39" spans="2:52" ht="21.75" customHeight="1" x14ac:dyDescent="0.15">
      <c r="B39" s="391">
        <f t="shared" si="0"/>
        <v>8</v>
      </c>
      <c r="C39" s="392"/>
      <c r="D39" s="393" t="str">
        <f>IFERROR(VLOOKUP($B$8&amp;"-"&amp;$B39,構成員入金済み!$A$1:$G$2999,3,FALSE),"")</f>
        <v/>
      </c>
      <c r="E39" s="394"/>
      <c r="F39" s="395"/>
      <c r="G39" s="388" t="str">
        <f>IFERROR(VLOOKUP($B$8&amp;"-"&amp;$B39,構成員入金済み!$A$1:$G$2999,2,FALSE),"")</f>
        <v/>
      </c>
      <c r="H39" s="389"/>
      <c r="I39" s="389"/>
      <c r="J39" s="396"/>
      <c r="K39" s="397" t="str">
        <f>IFERROR(VLOOKUP($B$8&amp;"-"&amp;$B39,構成員入金済み!$A$1:$G$2999,4,FALSE),"")</f>
        <v/>
      </c>
      <c r="L39" s="398"/>
      <c r="M39" s="398"/>
      <c r="N39" s="398"/>
      <c r="O39" s="398"/>
      <c r="P39" s="398"/>
      <c r="Q39" s="399"/>
      <c r="R39" s="388" t="str">
        <f>IFERROR(VLOOKUP($B$8&amp;"-"&amp;$B39,構成員入金済み!$A$1:$G$2999,5,FALSE),"")</f>
        <v/>
      </c>
      <c r="S39" s="389"/>
      <c r="T39" s="389"/>
      <c r="U39" s="389"/>
      <c r="V39" s="389"/>
      <c r="W39" s="389"/>
      <c r="X39" s="389"/>
      <c r="Y39" s="396"/>
      <c r="Z39" s="400" t="str">
        <f>IFERROR(VLOOKUP($B$8&amp;"-"&amp;$B39,構成員入金済み!$A$1:$G$2999,6,FALSE),"")</f>
        <v/>
      </c>
      <c r="AA39" s="401"/>
      <c r="AB39" s="401"/>
      <c r="AC39" s="401"/>
      <c r="AD39" s="401"/>
      <c r="AE39" s="401"/>
      <c r="AF39" s="401"/>
      <c r="AG39" s="402"/>
      <c r="AH39" s="388" t="str">
        <f>IFERROR(VLOOKUP($B$8&amp;"-"&amp;$B39,構成員入金済み!$A$1:$G$2999,7,FALSE),"")</f>
        <v/>
      </c>
      <c r="AI39" s="389"/>
      <c r="AJ39" s="390"/>
      <c r="AO39" s="16" t="s">
        <v>98</v>
      </c>
      <c r="AP39" s="14" t="s">
        <v>97</v>
      </c>
    </row>
    <row r="40" spans="2:52" ht="21.75" customHeight="1" x14ac:dyDescent="0.15">
      <c r="B40" s="391">
        <f t="shared" si="0"/>
        <v>9</v>
      </c>
      <c r="C40" s="392"/>
      <c r="D40" s="393" t="str">
        <f>IFERROR(VLOOKUP($B$8&amp;"-"&amp;$B40,構成員入金済み!$A$1:$G$2999,3,FALSE),"")</f>
        <v/>
      </c>
      <c r="E40" s="394"/>
      <c r="F40" s="395"/>
      <c r="G40" s="388" t="str">
        <f>IFERROR(VLOOKUP($B$8&amp;"-"&amp;$B40,構成員入金済み!$A$1:$G$2999,2,FALSE),"")</f>
        <v/>
      </c>
      <c r="H40" s="389"/>
      <c r="I40" s="389"/>
      <c r="J40" s="396"/>
      <c r="K40" s="428" t="str">
        <f>IFERROR(VLOOKUP($B$8&amp;"-"&amp;$B40,構成員入金済み!$A$1:$G$2999,4,FALSE),"")</f>
        <v/>
      </c>
      <c r="L40" s="429"/>
      <c r="M40" s="429"/>
      <c r="N40" s="429"/>
      <c r="O40" s="429"/>
      <c r="P40" s="429"/>
      <c r="Q40" s="430"/>
      <c r="R40" s="388" t="str">
        <f>IFERROR(VLOOKUP($B$8&amp;"-"&amp;$B40,構成員入金済み!$A$1:$G$2999,5,FALSE),"")</f>
        <v/>
      </c>
      <c r="S40" s="389"/>
      <c r="T40" s="389"/>
      <c r="U40" s="389"/>
      <c r="V40" s="389"/>
      <c r="W40" s="389"/>
      <c r="X40" s="389"/>
      <c r="Y40" s="396"/>
      <c r="Z40" s="400" t="str">
        <f>IFERROR(VLOOKUP($B$8&amp;"-"&amp;$B40,構成員入金済み!$A$1:$G$2999,6,FALSE),"")</f>
        <v/>
      </c>
      <c r="AA40" s="401"/>
      <c r="AB40" s="401"/>
      <c r="AC40" s="401"/>
      <c r="AD40" s="401"/>
      <c r="AE40" s="401"/>
      <c r="AF40" s="401"/>
      <c r="AG40" s="402"/>
      <c r="AH40" s="388" t="str">
        <f>IFERROR(VLOOKUP($B$8&amp;"-"&amp;$B40,構成員入金済み!$A$1:$G$2999,7,FALSE),"")</f>
        <v/>
      </c>
      <c r="AI40" s="389"/>
      <c r="AJ40" s="390"/>
      <c r="AO40" s="16" t="s">
        <v>99</v>
      </c>
      <c r="AP40" s="14" t="s">
        <v>97</v>
      </c>
    </row>
    <row r="41" spans="2:52" ht="21.75" customHeight="1" x14ac:dyDescent="0.15">
      <c r="B41" s="391">
        <f t="shared" si="0"/>
        <v>10</v>
      </c>
      <c r="C41" s="392"/>
      <c r="D41" s="393" t="str">
        <f>IFERROR(VLOOKUP($B$8&amp;"-"&amp;$B41,構成員入金済み!$A$1:$G$2999,3,FALSE),"")</f>
        <v/>
      </c>
      <c r="E41" s="394"/>
      <c r="F41" s="395"/>
      <c r="G41" s="388" t="str">
        <f>IFERROR(VLOOKUP($B$8&amp;"-"&amp;$B41,構成員入金済み!$A$1:$G$2999,2,FALSE),"")</f>
        <v/>
      </c>
      <c r="H41" s="389"/>
      <c r="I41" s="389"/>
      <c r="J41" s="396"/>
      <c r="K41" s="397" t="str">
        <f>IFERROR(VLOOKUP($B$8&amp;"-"&amp;$B41,構成員入金済み!$A$1:$G$2999,4,FALSE),"")</f>
        <v/>
      </c>
      <c r="L41" s="398"/>
      <c r="M41" s="398"/>
      <c r="N41" s="398"/>
      <c r="O41" s="398"/>
      <c r="P41" s="398"/>
      <c r="Q41" s="399"/>
      <c r="R41" s="388" t="str">
        <f>IFERROR(VLOOKUP($B$8&amp;"-"&amp;$B41,構成員入金済み!$A$1:$G$2999,5,FALSE),"")</f>
        <v/>
      </c>
      <c r="S41" s="389"/>
      <c r="T41" s="389"/>
      <c r="U41" s="389"/>
      <c r="V41" s="389"/>
      <c r="W41" s="389"/>
      <c r="X41" s="389"/>
      <c r="Y41" s="396"/>
      <c r="Z41" s="400" t="str">
        <f>IFERROR(VLOOKUP($B$8&amp;"-"&amp;$B41,構成員入金済み!$A$1:$G$2999,6,FALSE),"")</f>
        <v/>
      </c>
      <c r="AA41" s="401"/>
      <c r="AB41" s="401"/>
      <c r="AC41" s="401"/>
      <c r="AD41" s="401"/>
      <c r="AE41" s="401"/>
      <c r="AF41" s="401"/>
      <c r="AG41" s="402"/>
      <c r="AH41" s="388" t="str">
        <f>IFERROR(VLOOKUP($B$8&amp;"-"&amp;$B41,構成員入金済み!$A$1:$G$2999,7,FALSE),"")</f>
        <v/>
      </c>
      <c r="AI41" s="389"/>
      <c r="AJ41" s="390"/>
      <c r="AO41" s="16" t="s">
        <v>100</v>
      </c>
      <c r="AP41" s="14" t="s">
        <v>97</v>
      </c>
    </row>
    <row r="42" spans="2:52" ht="21.75" customHeight="1" x14ac:dyDescent="0.15">
      <c r="B42" s="391">
        <f t="shared" si="0"/>
        <v>11</v>
      </c>
      <c r="C42" s="392"/>
      <c r="D42" s="393" t="str">
        <f>IFERROR(VLOOKUP($B$8&amp;"-"&amp;$B42,構成員入金済み!$A$1:$G$2999,3,FALSE),"")</f>
        <v/>
      </c>
      <c r="E42" s="394"/>
      <c r="F42" s="395"/>
      <c r="G42" s="388" t="str">
        <f>IFERROR(VLOOKUP($B$8&amp;"-"&amp;$B42,構成員入金済み!$A$1:$G$2999,2,FALSE),"")</f>
        <v/>
      </c>
      <c r="H42" s="389"/>
      <c r="I42" s="389"/>
      <c r="J42" s="396"/>
      <c r="K42" s="397" t="str">
        <f>IFERROR(VLOOKUP($B$8&amp;"-"&amp;$B42,構成員入金済み!$A$1:$G$2999,4,FALSE),"")</f>
        <v/>
      </c>
      <c r="L42" s="398"/>
      <c r="M42" s="398"/>
      <c r="N42" s="398"/>
      <c r="O42" s="398"/>
      <c r="P42" s="398"/>
      <c r="Q42" s="399"/>
      <c r="R42" s="388" t="str">
        <f>IFERROR(VLOOKUP($B$8&amp;"-"&amp;$B42,構成員入金済み!$A$1:$G$2999,5,FALSE),"")</f>
        <v/>
      </c>
      <c r="S42" s="389"/>
      <c r="T42" s="389"/>
      <c r="U42" s="389"/>
      <c r="V42" s="389"/>
      <c r="W42" s="389"/>
      <c r="X42" s="389"/>
      <c r="Y42" s="396"/>
      <c r="Z42" s="400" t="str">
        <f>IFERROR(VLOOKUP($B$8&amp;"-"&amp;$B42,構成員入金済み!$A$1:$G$2999,6,FALSE),"")</f>
        <v/>
      </c>
      <c r="AA42" s="401"/>
      <c r="AB42" s="401"/>
      <c r="AC42" s="401"/>
      <c r="AD42" s="401"/>
      <c r="AE42" s="401"/>
      <c r="AF42" s="401"/>
      <c r="AG42" s="402"/>
      <c r="AH42" s="388" t="str">
        <f>IFERROR(VLOOKUP($B$8&amp;"-"&amp;$B42,構成員入金済み!$A$1:$G$2999,7,FALSE),"")</f>
        <v/>
      </c>
      <c r="AI42" s="389"/>
      <c r="AJ42" s="390"/>
      <c r="AO42" s="16" t="s">
        <v>101</v>
      </c>
      <c r="AP42" s="14" t="s">
        <v>102</v>
      </c>
    </row>
    <row r="43" spans="2:52" ht="21.75" customHeight="1" x14ac:dyDescent="0.15">
      <c r="B43" s="391">
        <f t="shared" si="0"/>
        <v>12</v>
      </c>
      <c r="C43" s="392"/>
      <c r="D43" s="393" t="str">
        <f>IFERROR(VLOOKUP($B$8&amp;"-"&amp;$B43,構成員入金済み!$A$1:$G$2999,3,FALSE),"")</f>
        <v/>
      </c>
      <c r="E43" s="394"/>
      <c r="F43" s="395"/>
      <c r="G43" s="388" t="str">
        <f>IFERROR(VLOOKUP($B$8&amp;"-"&amp;$B43,構成員入金済み!$A$1:$G$2999,2,FALSE),"")</f>
        <v/>
      </c>
      <c r="H43" s="389"/>
      <c r="I43" s="389"/>
      <c r="J43" s="396"/>
      <c r="K43" s="397" t="str">
        <f>IFERROR(VLOOKUP($B$8&amp;"-"&amp;$B43,構成員入金済み!$A$1:$G$2999,4,FALSE),"")</f>
        <v/>
      </c>
      <c r="L43" s="398"/>
      <c r="M43" s="398"/>
      <c r="N43" s="398"/>
      <c r="O43" s="398"/>
      <c r="P43" s="398"/>
      <c r="Q43" s="399"/>
      <c r="R43" s="388" t="str">
        <f>IFERROR(VLOOKUP($B$8&amp;"-"&amp;$B43,構成員入金済み!$A$1:$G$2999,5,FALSE),"")</f>
        <v/>
      </c>
      <c r="S43" s="389"/>
      <c r="T43" s="389"/>
      <c r="U43" s="389"/>
      <c r="V43" s="389"/>
      <c r="W43" s="389"/>
      <c r="X43" s="389"/>
      <c r="Y43" s="396"/>
      <c r="Z43" s="400" t="str">
        <f>IFERROR(VLOOKUP($B$8&amp;"-"&amp;$B43,構成員入金済み!$A$1:$G$2999,6,FALSE),"")</f>
        <v/>
      </c>
      <c r="AA43" s="401"/>
      <c r="AB43" s="401"/>
      <c r="AC43" s="401"/>
      <c r="AD43" s="401"/>
      <c r="AE43" s="401"/>
      <c r="AF43" s="401"/>
      <c r="AG43" s="402"/>
      <c r="AH43" s="388" t="str">
        <f>IFERROR(VLOOKUP($B$8&amp;"-"&amp;$B43,構成員入金済み!$A$1:$G$2999,7,FALSE),"")</f>
        <v/>
      </c>
      <c r="AI43" s="389"/>
      <c r="AJ43" s="390"/>
      <c r="AO43" s="16" t="s">
        <v>103</v>
      </c>
      <c r="AP43" s="14" t="s">
        <v>102</v>
      </c>
    </row>
    <row r="44" spans="2:52" ht="21.75" customHeight="1" x14ac:dyDescent="0.15">
      <c r="B44" s="391">
        <f t="shared" si="0"/>
        <v>13</v>
      </c>
      <c r="C44" s="392"/>
      <c r="D44" s="393" t="str">
        <f>IFERROR(VLOOKUP($B$8&amp;"-"&amp;$B44,構成員入金済み!$A$1:$G$2999,3,FALSE),"")</f>
        <v/>
      </c>
      <c r="E44" s="394"/>
      <c r="F44" s="395"/>
      <c r="G44" s="388" t="str">
        <f>IFERROR(VLOOKUP($B$8&amp;"-"&amp;$B44,構成員入金済み!$A$1:$G$2999,2,FALSE),"")</f>
        <v/>
      </c>
      <c r="H44" s="389"/>
      <c r="I44" s="389"/>
      <c r="J44" s="396"/>
      <c r="K44" s="397" t="str">
        <f>IFERROR(VLOOKUP($B$8&amp;"-"&amp;$B44,構成員入金済み!$A$1:$G$2999,4,FALSE),"")</f>
        <v/>
      </c>
      <c r="L44" s="398"/>
      <c r="M44" s="398"/>
      <c r="N44" s="398"/>
      <c r="O44" s="398"/>
      <c r="P44" s="398"/>
      <c r="Q44" s="399"/>
      <c r="R44" s="388" t="str">
        <f>IFERROR(VLOOKUP($B$8&amp;"-"&amp;$B44,構成員入金済み!$A$1:$G$2999,5,FALSE),"")</f>
        <v/>
      </c>
      <c r="S44" s="389"/>
      <c r="T44" s="389"/>
      <c r="U44" s="389"/>
      <c r="V44" s="389"/>
      <c r="W44" s="389"/>
      <c r="X44" s="389"/>
      <c r="Y44" s="396"/>
      <c r="Z44" s="400" t="str">
        <f>IFERROR(VLOOKUP($B$8&amp;"-"&amp;$B44,構成員入金済み!$A$1:$G$2999,6,FALSE),"")</f>
        <v/>
      </c>
      <c r="AA44" s="401"/>
      <c r="AB44" s="401"/>
      <c r="AC44" s="401"/>
      <c r="AD44" s="401"/>
      <c r="AE44" s="401"/>
      <c r="AF44" s="401"/>
      <c r="AG44" s="402"/>
      <c r="AH44" s="388" t="str">
        <f>IFERROR(VLOOKUP($B$8&amp;"-"&amp;$B44,構成員入金済み!$A$1:$G$2999,7,FALSE),"")</f>
        <v/>
      </c>
      <c r="AI44" s="389"/>
      <c r="AJ44" s="390"/>
      <c r="AO44" s="16" t="s">
        <v>104</v>
      </c>
      <c r="AP44" s="14" t="s">
        <v>102</v>
      </c>
    </row>
    <row r="45" spans="2:52" ht="21.75" customHeight="1" x14ac:dyDescent="0.15">
      <c r="B45" s="391">
        <f t="shared" si="0"/>
        <v>14</v>
      </c>
      <c r="C45" s="392"/>
      <c r="D45" s="393" t="str">
        <f>IFERROR(VLOOKUP($B$8&amp;"-"&amp;$B45,構成員入金済み!$A$1:$G$2999,3,FALSE),"")</f>
        <v/>
      </c>
      <c r="E45" s="394"/>
      <c r="F45" s="395"/>
      <c r="G45" s="388" t="str">
        <f>IFERROR(VLOOKUP($B$8&amp;"-"&amp;$B45,構成員入金済み!$A$1:$G$2999,2,FALSE),"")</f>
        <v/>
      </c>
      <c r="H45" s="389"/>
      <c r="I45" s="389"/>
      <c r="J45" s="396"/>
      <c r="K45" s="397" t="str">
        <f>IFERROR(VLOOKUP($B$8&amp;"-"&amp;$B45,構成員入金済み!$A$1:$G$2999,4,FALSE),"")</f>
        <v/>
      </c>
      <c r="L45" s="398"/>
      <c r="M45" s="398"/>
      <c r="N45" s="398"/>
      <c r="O45" s="398"/>
      <c r="P45" s="398"/>
      <c r="Q45" s="399"/>
      <c r="R45" s="388" t="str">
        <f>IFERROR(VLOOKUP($B$8&amp;"-"&amp;$B45,構成員入金済み!$A$1:$G$2999,5,FALSE),"")</f>
        <v/>
      </c>
      <c r="S45" s="389"/>
      <c r="T45" s="389"/>
      <c r="U45" s="389"/>
      <c r="V45" s="389"/>
      <c r="W45" s="389"/>
      <c r="X45" s="389"/>
      <c r="Y45" s="396"/>
      <c r="Z45" s="400" t="str">
        <f>IFERROR(VLOOKUP($B$8&amp;"-"&amp;$B45,構成員入金済み!$A$1:$G$2999,6,FALSE),"")</f>
        <v/>
      </c>
      <c r="AA45" s="401"/>
      <c r="AB45" s="401"/>
      <c r="AC45" s="401"/>
      <c r="AD45" s="401"/>
      <c r="AE45" s="401"/>
      <c r="AF45" s="401"/>
      <c r="AG45" s="402"/>
      <c r="AH45" s="388" t="str">
        <f>IFERROR(VLOOKUP($B$8&amp;"-"&amp;$B45,構成員入金済み!$A$1:$G$2999,7,FALSE),"")</f>
        <v/>
      </c>
      <c r="AI45" s="389"/>
      <c r="AJ45" s="390"/>
      <c r="AO45" s="16" t="s">
        <v>105</v>
      </c>
      <c r="AP45" s="14" t="s">
        <v>102</v>
      </c>
    </row>
    <row r="46" spans="2:52" ht="21.75" customHeight="1" x14ac:dyDescent="0.15">
      <c r="B46" s="391">
        <f t="shared" si="0"/>
        <v>15</v>
      </c>
      <c r="C46" s="392"/>
      <c r="D46" s="393" t="str">
        <f>IFERROR(VLOOKUP($B$8&amp;"-"&amp;$B46,構成員入金済み!$A$1:$G$2999,3,FALSE),"")</f>
        <v/>
      </c>
      <c r="E46" s="394"/>
      <c r="F46" s="395"/>
      <c r="G46" s="388" t="str">
        <f>IFERROR(VLOOKUP($B$8&amp;"-"&amp;$B46,構成員入金済み!$A$1:$G$2999,2,FALSE),"")</f>
        <v/>
      </c>
      <c r="H46" s="389"/>
      <c r="I46" s="389"/>
      <c r="J46" s="396"/>
      <c r="K46" s="397" t="str">
        <f>IFERROR(VLOOKUP($B$8&amp;"-"&amp;$B46,構成員入金済み!$A$1:$G$2999,4,FALSE),"")</f>
        <v/>
      </c>
      <c r="L46" s="398"/>
      <c r="M46" s="398"/>
      <c r="N46" s="398"/>
      <c r="O46" s="398"/>
      <c r="P46" s="398"/>
      <c r="Q46" s="399"/>
      <c r="R46" s="388" t="str">
        <f>IFERROR(VLOOKUP($B$8&amp;"-"&amp;$B46,構成員入金済み!$A$1:$G$2999,5,FALSE),"")</f>
        <v/>
      </c>
      <c r="S46" s="389"/>
      <c r="T46" s="389"/>
      <c r="U46" s="389"/>
      <c r="V46" s="389"/>
      <c r="W46" s="389"/>
      <c r="X46" s="389"/>
      <c r="Y46" s="396"/>
      <c r="Z46" s="400" t="str">
        <f>IFERROR(VLOOKUP($B$8&amp;"-"&amp;$B46,構成員入金済み!$A$1:$G$2999,6,FALSE),"")</f>
        <v/>
      </c>
      <c r="AA46" s="401"/>
      <c r="AB46" s="401"/>
      <c r="AC46" s="401"/>
      <c r="AD46" s="401"/>
      <c r="AE46" s="401"/>
      <c r="AF46" s="401"/>
      <c r="AG46" s="402"/>
      <c r="AH46" s="388" t="str">
        <f>IFERROR(VLOOKUP($B$8&amp;"-"&amp;$B46,構成員入金済み!$A$1:$G$2999,7,FALSE),"")</f>
        <v/>
      </c>
      <c r="AI46" s="389"/>
      <c r="AJ46" s="390"/>
      <c r="AO46" s="16" t="s">
        <v>106</v>
      </c>
      <c r="AP46" s="14" t="s">
        <v>102</v>
      </c>
    </row>
    <row r="47" spans="2:52" ht="21.75" customHeight="1" x14ac:dyDescent="0.15">
      <c r="B47" s="391">
        <f t="shared" si="0"/>
        <v>16</v>
      </c>
      <c r="C47" s="392"/>
      <c r="D47" s="393" t="str">
        <f>IFERROR(VLOOKUP($B$8&amp;"-"&amp;$B47,構成員入金済み!$A$1:$G$2999,3,FALSE),"")</f>
        <v/>
      </c>
      <c r="E47" s="394"/>
      <c r="F47" s="395"/>
      <c r="G47" s="388" t="str">
        <f>IFERROR(VLOOKUP($B$8&amp;"-"&amp;$B47,構成員入金済み!$A$1:$G$2999,2,FALSE),"")</f>
        <v/>
      </c>
      <c r="H47" s="389"/>
      <c r="I47" s="389"/>
      <c r="J47" s="396"/>
      <c r="K47" s="397" t="str">
        <f>IFERROR(VLOOKUP($B$8&amp;"-"&amp;$B47,構成員入金済み!$A$1:$G$2999,4,FALSE),"")</f>
        <v/>
      </c>
      <c r="L47" s="398"/>
      <c r="M47" s="398"/>
      <c r="N47" s="398"/>
      <c r="O47" s="398"/>
      <c r="P47" s="398"/>
      <c r="Q47" s="399"/>
      <c r="R47" s="388" t="str">
        <f>IFERROR(VLOOKUP($B$8&amp;"-"&amp;$B47,構成員入金済み!$A$1:$G$2999,5,FALSE),"")</f>
        <v/>
      </c>
      <c r="S47" s="389"/>
      <c r="T47" s="389"/>
      <c r="U47" s="389"/>
      <c r="V47" s="389"/>
      <c r="W47" s="389"/>
      <c r="X47" s="389"/>
      <c r="Y47" s="396"/>
      <c r="Z47" s="400" t="str">
        <f>IFERROR(VLOOKUP($B$8&amp;"-"&amp;$B47,構成員入金済み!$A$1:$G$2999,6,FALSE),"")</f>
        <v/>
      </c>
      <c r="AA47" s="401"/>
      <c r="AB47" s="401"/>
      <c r="AC47" s="401"/>
      <c r="AD47" s="401"/>
      <c r="AE47" s="401"/>
      <c r="AF47" s="401"/>
      <c r="AG47" s="402"/>
      <c r="AH47" s="388" t="str">
        <f>IFERROR(VLOOKUP($B$8&amp;"-"&amp;$B47,構成員入金済み!$A$1:$G$2999,7,FALSE),"")</f>
        <v/>
      </c>
      <c r="AI47" s="389"/>
      <c r="AJ47" s="390"/>
      <c r="AO47" s="16" t="s">
        <v>107</v>
      </c>
      <c r="AP47" s="14" t="s">
        <v>102</v>
      </c>
    </row>
    <row r="48" spans="2:52" ht="21.75" customHeight="1" x14ac:dyDescent="0.15">
      <c r="B48" s="391">
        <f t="shared" si="0"/>
        <v>17</v>
      </c>
      <c r="C48" s="392"/>
      <c r="D48" s="393" t="str">
        <f>IFERROR(VLOOKUP($B$8&amp;"-"&amp;$B48,構成員入金済み!$A$1:$G$2999,3,FALSE),"")</f>
        <v/>
      </c>
      <c r="E48" s="394"/>
      <c r="F48" s="395"/>
      <c r="G48" s="388" t="str">
        <f>IFERROR(VLOOKUP($B$8&amp;"-"&amp;$B48,構成員入金済み!$A$1:$G$2999,2,FALSE),"")</f>
        <v/>
      </c>
      <c r="H48" s="389"/>
      <c r="I48" s="389"/>
      <c r="J48" s="396"/>
      <c r="K48" s="397" t="str">
        <f>IFERROR(VLOOKUP($B$8&amp;"-"&amp;$B48,構成員入金済み!$A$1:$G$2999,4,FALSE),"")</f>
        <v/>
      </c>
      <c r="L48" s="398"/>
      <c r="M48" s="398"/>
      <c r="N48" s="398"/>
      <c r="O48" s="398"/>
      <c r="P48" s="398"/>
      <c r="Q48" s="399"/>
      <c r="R48" s="388" t="str">
        <f>IFERROR(VLOOKUP($B$8&amp;"-"&amp;$B48,構成員入金済み!$A$1:$G$2999,5,FALSE),"")</f>
        <v/>
      </c>
      <c r="S48" s="389"/>
      <c r="T48" s="389"/>
      <c r="U48" s="389"/>
      <c r="V48" s="389"/>
      <c r="W48" s="389"/>
      <c r="X48" s="389"/>
      <c r="Y48" s="396"/>
      <c r="Z48" s="400" t="str">
        <f>IFERROR(VLOOKUP($B$8&amp;"-"&amp;$B48,構成員入金済み!$A$1:$G$2999,6,FALSE),"")</f>
        <v/>
      </c>
      <c r="AA48" s="401"/>
      <c r="AB48" s="401"/>
      <c r="AC48" s="401"/>
      <c r="AD48" s="401"/>
      <c r="AE48" s="401"/>
      <c r="AF48" s="401"/>
      <c r="AG48" s="402"/>
      <c r="AH48" s="388" t="str">
        <f>IFERROR(VLOOKUP($B$8&amp;"-"&amp;$B48,構成員入金済み!$A$1:$G$2999,7,FALSE),"")</f>
        <v/>
      </c>
      <c r="AI48" s="389"/>
      <c r="AJ48" s="390"/>
      <c r="AO48" s="16" t="s">
        <v>108</v>
      </c>
      <c r="AP48" s="14" t="s">
        <v>102</v>
      </c>
    </row>
    <row r="49" spans="1:42" ht="21.75" customHeight="1" x14ac:dyDescent="0.15">
      <c r="B49" s="391">
        <f t="shared" si="0"/>
        <v>18</v>
      </c>
      <c r="C49" s="392"/>
      <c r="D49" s="393" t="str">
        <f>IFERROR(VLOOKUP($B$8&amp;"-"&amp;$B49,構成員入金済み!$A$1:$G$2999,3,FALSE),"")</f>
        <v/>
      </c>
      <c r="E49" s="394"/>
      <c r="F49" s="395"/>
      <c r="G49" s="388" t="str">
        <f>IFERROR(VLOOKUP($B$8&amp;"-"&amp;$B49,構成員入金済み!$A$1:$G$2999,2,FALSE),"")</f>
        <v/>
      </c>
      <c r="H49" s="389"/>
      <c r="I49" s="389"/>
      <c r="J49" s="396"/>
      <c r="K49" s="397" t="str">
        <f>IFERROR(VLOOKUP($B$8&amp;"-"&amp;$B49,構成員入金済み!$A$1:$G$2999,4,FALSE),"")</f>
        <v/>
      </c>
      <c r="L49" s="398"/>
      <c r="M49" s="398"/>
      <c r="N49" s="398"/>
      <c r="O49" s="398"/>
      <c r="P49" s="398"/>
      <c r="Q49" s="399"/>
      <c r="R49" s="388" t="str">
        <f>IFERROR(VLOOKUP($B$8&amp;"-"&amp;$B49,構成員入金済み!$A$1:$G$2999,5,FALSE),"")</f>
        <v/>
      </c>
      <c r="S49" s="389"/>
      <c r="T49" s="389"/>
      <c r="U49" s="389"/>
      <c r="V49" s="389"/>
      <c r="W49" s="389"/>
      <c r="X49" s="389"/>
      <c r="Y49" s="396"/>
      <c r="Z49" s="400" t="str">
        <f>IFERROR(VLOOKUP($B$8&amp;"-"&amp;$B49,構成員入金済み!$A$1:$G$2999,6,FALSE),"")</f>
        <v/>
      </c>
      <c r="AA49" s="401"/>
      <c r="AB49" s="401"/>
      <c r="AC49" s="401"/>
      <c r="AD49" s="401"/>
      <c r="AE49" s="401"/>
      <c r="AF49" s="401"/>
      <c r="AG49" s="402"/>
      <c r="AH49" s="388" t="str">
        <f>IFERROR(VLOOKUP($B$8&amp;"-"&amp;$B49,構成員入金済み!$A$1:$G$2999,7,FALSE),"")</f>
        <v/>
      </c>
      <c r="AI49" s="389"/>
      <c r="AJ49" s="390"/>
      <c r="AO49" s="16" t="s">
        <v>109</v>
      </c>
      <c r="AP49" s="14" t="s">
        <v>110</v>
      </c>
    </row>
    <row r="50" spans="1:42" ht="21.75" customHeight="1" x14ac:dyDescent="0.15">
      <c r="B50" s="391">
        <f t="shared" si="0"/>
        <v>19</v>
      </c>
      <c r="C50" s="392"/>
      <c r="D50" s="393" t="str">
        <f>IFERROR(VLOOKUP($B$8&amp;"-"&amp;$B50,構成員入金済み!$A$1:$G$2999,3,FALSE),"")</f>
        <v/>
      </c>
      <c r="E50" s="394"/>
      <c r="F50" s="395"/>
      <c r="G50" s="388" t="str">
        <f>IFERROR(VLOOKUP($B$8&amp;"-"&amp;$B50,構成員入金済み!$A$1:$G$2999,2,FALSE),"")</f>
        <v/>
      </c>
      <c r="H50" s="389"/>
      <c r="I50" s="389"/>
      <c r="J50" s="396"/>
      <c r="K50" s="397" t="str">
        <f>IFERROR(VLOOKUP($B$8&amp;"-"&amp;$B50,構成員入金済み!$A$1:$G$2999,4,FALSE),"")</f>
        <v/>
      </c>
      <c r="L50" s="398"/>
      <c r="M50" s="398"/>
      <c r="N50" s="398"/>
      <c r="O50" s="398"/>
      <c r="P50" s="398"/>
      <c r="Q50" s="399"/>
      <c r="R50" s="388" t="str">
        <f>IFERROR(VLOOKUP($B$8&amp;"-"&amp;$B50,構成員入金済み!$A$1:$G$2999,5,FALSE),"")</f>
        <v/>
      </c>
      <c r="S50" s="389"/>
      <c r="T50" s="389"/>
      <c r="U50" s="389"/>
      <c r="V50" s="389"/>
      <c r="W50" s="389"/>
      <c r="X50" s="389"/>
      <c r="Y50" s="396"/>
      <c r="Z50" s="400" t="str">
        <f>IFERROR(VLOOKUP($B$8&amp;"-"&amp;$B50,構成員入金済み!$A$1:$G$2999,6,FALSE),"")</f>
        <v/>
      </c>
      <c r="AA50" s="401"/>
      <c r="AB50" s="401"/>
      <c r="AC50" s="401"/>
      <c r="AD50" s="401"/>
      <c r="AE50" s="401"/>
      <c r="AF50" s="401"/>
      <c r="AG50" s="402"/>
      <c r="AH50" s="388" t="str">
        <f>IFERROR(VLOOKUP($B$8&amp;"-"&amp;$B50,構成員入金済み!$A$1:$G$2999,7,FALSE),"")</f>
        <v/>
      </c>
      <c r="AI50" s="389"/>
      <c r="AJ50" s="390"/>
    </row>
    <row r="51" spans="1:42" ht="21.75" customHeight="1" thickBot="1" x14ac:dyDescent="0.2">
      <c r="B51" s="376">
        <v>20</v>
      </c>
      <c r="C51" s="377"/>
      <c r="D51" s="378" t="str">
        <f>IFERROR(VLOOKUP($B$8&amp;"-"&amp;$B51,構成員入金済み!$A$1:$G$2999,3,FALSE),"")</f>
        <v/>
      </c>
      <c r="E51" s="379"/>
      <c r="F51" s="380"/>
      <c r="G51" s="373" t="str">
        <f>IFERROR(VLOOKUP($B$8&amp;"-"&amp;$B51,構成員入金済み!$A$1:$G$2999,2,FALSE),"")</f>
        <v/>
      </c>
      <c r="H51" s="374"/>
      <c r="I51" s="374"/>
      <c r="J51" s="381"/>
      <c r="K51" s="382" t="str">
        <f>IFERROR(VLOOKUP($B$8&amp;"-"&amp;$B51,構成員入金済み!$A$1:$G$2999,4,FALSE),"")</f>
        <v/>
      </c>
      <c r="L51" s="383"/>
      <c r="M51" s="383"/>
      <c r="N51" s="383"/>
      <c r="O51" s="383"/>
      <c r="P51" s="383"/>
      <c r="Q51" s="384"/>
      <c r="R51" s="373" t="str">
        <f>IFERROR(VLOOKUP($B$8&amp;"-"&amp;$B51,構成員入金済み!$A$1:$G$2999,5,FALSE),"")</f>
        <v/>
      </c>
      <c r="S51" s="374"/>
      <c r="T51" s="374"/>
      <c r="U51" s="374"/>
      <c r="V51" s="374"/>
      <c r="W51" s="374"/>
      <c r="X51" s="374"/>
      <c r="Y51" s="381"/>
      <c r="Z51" s="385" t="str">
        <f>IFERROR(VLOOKUP($B$8&amp;"-"&amp;$B51,構成員入金済み!$A$1:$G$2999,6,FALSE),"")</f>
        <v/>
      </c>
      <c r="AA51" s="386"/>
      <c r="AB51" s="386"/>
      <c r="AC51" s="386"/>
      <c r="AD51" s="386"/>
      <c r="AE51" s="386"/>
      <c r="AF51" s="386"/>
      <c r="AG51" s="387"/>
      <c r="AH51" s="373" t="str">
        <f>IFERROR(VLOOKUP($B$8&amp;"-"&amp;$B51,構成員入金済み!$A$1:$G$2999,7,FALSE),"")</f>
        <v/>
      </c>
      <c r="AI51" s="374"/>
      <c r="AJ51" s="375"/>
    </row>
    <row r="52" spans="1:42" ht="21.75" customHeight="1" x14ac:dyDescent="0.15">
      <c r="B52" s="22"/>
      <c r="C52" s="22"/>
      <c r="D52" s="27"/>
      <c r="E52" s="27"/>
      <c r="F52" s="27"/>
      <c r="G52" s="22"/>
      <c r="H52" s="22"/>
      <c r="I52" s="22"/>
      <c r="J52" s="22"/>
      <c r="K52" s="23"/>
      <c r="L52" s="23"/>
      <c r="M52" s="23"/>
      <c r="N52" s="23"/>
      <c r="O52" s="23"/>
      <c r="P52" s="23"/>
      <c r="Q52" s="23"/>
      <c r="R52" s="22"/>
      <c r="S52" s="22"/>
      <c r="T52" s="22"/>
      <c r="U52" s="22"/>
      <c r="V52" s="22"/>
      <c r="W52" s="22"/>
      <c r="X52" s="22"/>
      <c r="Y52" s="22"/>
      <c r="Z52" s="24"/>
      <c r="AA52" s="24"/>
      <c r="AB52" s="24"/>
      <c r="AC52" s="24"/>
      <c r="AD52" s="24"/>
      <c r="AE52" s="24"/>
      <c r="AF52" s="24"/>
      <c r="AG52" s="24"/>
      <c r="AH52" s="22"/>
      <c r="AI52" s="22"/>
      <c r="AJ52" s="22"/>
    </row>
    <row r="53" spans="1:42" x14ac:dyDescent="0.15">
      <c r="A53" s="79"/>
      <c r="B53" s="415" t="s">
        <v>111</v>
      </c>
      <c r="C53" s="415"/>
      <c r="D53" s="415"/>
      <c r="E53" s="415"/>
      <c r="F53" s="417" t="str">
        <f>$B$8</f>
        <v>宮城県</v>
      </c>
      <c r="G53" s="417"/>
      <c r="H53" s="417"/>
      <c r="I53" s="417"/>
      <c r="J53" s="417"/>
      <c r="K53" s="417" t="s">
        <v>112</v>
      </c>
      <c r="L53" s="417"/>
      <c r="M53" s="417"/>
      <c r="N53" s="419" t="str">
        <f>$S$9</f>
        <v/>
      </c>
      <c r="O53" s="419"/>
      <c r="P53" s="419"/>
      <c r="Q53" s="419"/>
      <c r="R53" s="419"/>
      <c r="S53" s="419"/>
      <c r="T53" s="419"/>
      <c r="U53" s="419"/>
      <c r="V53" s="419"/>
      <c r="W53" s="419"/>
      <c r="X53" s="419"/>
      <c r="Y53" s="419"/>
      <c r="Z53" s="419"/>
      <c r="AA53" s="421">
        <f ca="1">$AE$3</f>
        <v>42884</v>
      </c>
      <c r="AB53" s="421"/>
      <c r="AC53" s="421"/>
      <c r="AD53" s="421"/>
      <c r="AE53" s="421"/>
      <c r="AF53" s="423" t="s">
        <v>113</v>
      </c>
      <c r="AG53" s="423"/>
      <c r="AH53" s="423"/>
      <c r="AI53" s="425">
        <v>2</v>
      </c>
      <c r="AJ53" s="425"/>
      <c r="AK53" s="25"/>
    </row>
    <row r="54" spans="1:42" ht="14.25" thickBot="1" x14ac:dyDescent="0.2">
      <c r="A54" s="79"/>
      <c r="B54" s="416"/>
      <c r="C54" s="416"/>
      <c r="D54" s="416"/>
      <c r="E54" s="416"/>
      <c r="F54" s="418"/>
      <c r="G54" s="418"/>
      <c r="H54" s="418"/>
      <c r="I54" s="418"/>
      <c r="J54" s="418"/>
      <c r="K54" s="418"/>
      <c r="L54" s="418"/>
      <c r="M54" s="418"/>
      <c r="N54" s="420"/>
      <c r="O54" s="420"/>
      <c r="P54" s="420"/>
      <c r="Q54" s="420"/>
      <c r="R54" s="420"/>
      <c r="S54" s="420"/>
      <c r="T54" s="420"/>
      <c r="U54" s="420"/>
      <c r="V54" s="420"/>
      <c r="W54" s="420"/>
      <c r="X54" s="420"/>
      <c r="Y54" s="420"/>
      <c r="Z54" s="420"/>
      <c r="AA54" s="422"/>
      <c r="AB54" s="422"/>
      <c r="AC54" s="422"/>
      <c r="AD54" s="422"/>
      <c r="AE54" s="422"/>
      <c r="AF54" s="424"/>
      <c r="AG54" s="424"/>
      <c r="AH54" s="424"/>
      <c r="AI54" s="426"/>
      <c r="AJ54" s="426"/>
      <c r="AK54" s="25"/>
    </row>
    <row r="55" spans="1:42" ht="22.5" customHeight="1" x14ac:dyDescent="0.15">
      <c r="B55" s="405" t="s">
        <v>31</v>
      </c>
      <c r="C55" s="406"/>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7"/>
    </row>
    <row r="56" spans="1:42" ht="22.5" customHeight="1" x14ac:dyDescent="0.15">
      <c r="B56" s="408" t="s">
        <v>84</v>
      </c>
      <c r="C56" s="409"/>
      <c r="D56" s="410" t="s">
        <v>85</v>
      </c>
      <c r="E56" s="411"/>
      <c r="F56" s="412"/>
      <c r="G56" s="411" t="s">
        <v>86</v>
      </c>
      <c r="H56" s="411"/>
      <c r="I56" s="411"/>
      <c r="J56" s="412"/>
      <c r="K56" s="427" t="s">
        <v>51</v>
      </c>
      <c r="L56" s="411"/>
      <c r="M56" s="411"/>
      <c r="N56" s="411"/>
      <c r="O56" s="411"/>
      <c r="P56" s="411"/>
      <c r="Q56" s="412"/>
      <c r="R56" s="413" t="s">
        <v>87</v>
      </c>
      <c r="S56" s="413"/>
      <c r="T56" s="413"/>
      <c r="U56" s="413"/>
      <c r="V56" s="413"/>
      <c r="W56" s="413"/>
      <c r="X56" s="413"/>
      <c r="Y56" s="413"/>
      <c r="Z56" s="413" t="s">
        <v>32</v>
      </c>
      <c r="AA56" s="413"/>
      <c r="AB56" s="413"/>
      <c r="AC56" s="413"/>
      <c r="AD56" s="413"/>
      <c r="AE56" s="413"/>
      <c r="AF56" s="413"/>
      <c r="AG56" s="413"/>
      <c r="AH56" s="413" t="s">
        <v>33</v>
      </c>
      <c r="AI56" s="413"/>
      <c r="AJ56" s="414"/>
    </row>
    <row r="57" spans="1:42" ht="22.5" customHeight="1" x14ac:dyDescent="0.15">
      <c r="B57" s="403">
        <v>21</v>
      </c>
      <c r="C57" s="404"/>
      <c r="D57" s="393" t="str">
        <f>IFERROR(VLOOKUP($B$8&amp;"-"&amp;$B57,構成員入金済み!$A$1:$G$2999,3,FALSE),"")</f>
        <v/>
      </c>
      <c r="E57" s="394"/>
      <c r="F57" s="395"/>
      <c r="G57" s="388" t="str">
        <f>IFERROR(VLOOKUP($B$8&amp;"-"&amp;$B57,構成員入金済み!$A$1:$G$2999,2,FALSE),"")</f>
        <v/>
      </c>
      <c r="H57" s="389"/>
      <c r="I57" s="389"/>
      <c r="J57" s="396"/>
      <c r="K57" s="397" t="str">
        <f>IFERROR(VLOOKUP($B$8&amp;"-"&amp;$B57,構成員入金済み!$A$1:$G$2999,4,FALSE),"")</f>
        <v/>
      </c>
      <c r="L57" s="398"/>
      <c r="M57" s="398"/>
      <c r="N57" s="398"/>
      <c r="O57" s="398"/>
      <c r="P57" s="398"/>
      <c r="Q57" s="399"/>
      <c r="R57" s="388" t="str">
        <f>IFERROR(VLOOKUP($B$8&amp;"-"&amp;$B57,構成員入金済み!$A$1:$G$2999,5,FALSE),"")</f>
        <v/>
      </c>
      <c r="S57" s="389"/>
      <c r="T57" s="389"/>
      <c r="U57" s="389"/>
      <c r="V57" s="389"/>
      <c r="W57" s="389"/>
      <c r="X57" s="389"/>
      <c r="Y57" s="396"/>
      <c r="Z57" s="400" t="str">
        <f>IFERROR(VLOOKUP($B$8&amp;"-"&amp;$B57,構成員入金済み!$A$1:$G$2999,6,FALSE),"")</f>
        <v/>
      </c>
      <c r="AA57" s="401"/>
      <c r="AB57" s="401"/>
      <c r="AC57" s="401"/>
      <c r="AD57" s="401"/>
      <c r="AE57" s="401"/>
      <c r="AF57" s="401"/>
      <c r="AG57" s="402"/>
      <c r="AH57" s="388" t="str">
        <f>IFERROR(VLOOKUP($B$8&amp;"-"&amp;$B57,構成員入金済み!$A$1:$G$2999,7,FALSE),"")</f>
        <v/>
      </c>
      <c r="AI57" s="389"/>
      <c r="AJ57" s="390"/>
    </row>
    <row r="58" spans="1:42" ht="22.5" customHeight="1" x14ac:dyDescent="0.15">
      <c r="B58" s="391">
        <f>B57+1</f>
        <v>22</v>
      </c>
      <c r="C58" s="392"/>
      <c r="D58" s="393" t="str">
        <f>IFERROR(VLOOKUP($B$8&amp;"-"&amp;$B58,構成員入金済み!$A$1:$G$2999,3,FALSE),"")</f>
        <v/>
      </c>
      <c r="E58" s="394"/>
      <c r="F58" s="395"/>
      <c r="G58" s="388" t="str">
        <f>IFERROR(VLOOKUP($B$8&amp;"-"&amp;$B58,構成員入金済み!$A$1:$G$2999,2,FALSE),"")</f>
        <v/>
      </c>
      <c r="H58" s="389"/>
      <c r="I58" s="389"/>
      <c r="J58" s="396"/>
      <c r="K58" s="397" t="str">
        <f>IFERROR(VLOOKUP($B$8&amp;"-"&amp;$B58,構成員入金済み!$A$1:$G$2999,4,FALSE),"")</f>
        <v/>
      </c>
      <c r="L58" s="398"/>
      <c r="M58" s="398"/>
      <c r="N58" s="398"/>
      <c r="O58" s="398"/>
      <c r="P58" s="398"/>
      <c r="Q58" s="399"/>
      <c r="R58" s="388" t="str">
        <f>IFERROR(VLOOKUP($B$8&amp;"-"&amp;$B58,構成員入金済み!$A$1:$G$2999,5,FALSE),"")</f>
        <v/>
      </c>
      <c r="S58" s="389"/>
      <c r="T58" s="389"/>
      <c r="U58" s="389"/>
      <c r="V58" s="389"/>
      <c r="W58" s="389"/>
      <c r="X58" s="389"/>
      <c r="Y58" s="396"/>
      <c r="Z58" s="400" t="str">
        <f>IFERROR(VLOOKUP($B$8&amp;"-"&amp;$B58,構成員入金済み!$A$1:$G$2999,6,FALSE),"")</f>
        <v/>
      </c>
      <c r="AA58" s="401"/>
      <c r="AB58" s="401"/>
      <c r="AC58" s="401"/>
      <c r="AD58" s="401"/>
      <c r="AE58" s="401"/>
      <c r="AF58" s="401"/>
      <c r="AG58" s="402"/>
      <c r="AH58" s="388" t="str">
        <f>IFERROR(VLOOKUP($B$8&amp;"-"&amp;$B58,構成員入金済み!$A$1:$G$2999,7,FALSE),"")</f>
        <v/>
      </c>
      <c r="AI58" s="389"/>
      <c r="AJ58" s="390"/>
    </row>
    <row r="59" spans="1:42" ht="22.5" customHeight="1" x14ac:dyDescent="0.15">
      <c r="B59" s="391">
        <f t="shared" ref="B59:B90" si="1">B58+1</f>
        <v>23</v>
      </c>
      <c r="C59" s="392"/>
      <c r="D59" s="393" t="str">
        <f>IFERROR(VLOOKUP($B$8&amp;"-"&amp;$B59,構成員入金済み!$A$1:$G$2999,3,FALSE),"")</f>
        <v/>
      </c>
      <c r="E59" s="394"/>
      <c r="F59" s="395"/>
      <c r="G59" s="388" t="str">
        <f>IFERROR(VLOOKUP($B$8&amp;"-"&amp;$B59,構成員入金済み!$A$1:$G$2999,2,FALSE),"")</f>
        <v/>
      </c>
      <c r="H59" s="389"/>
      <c r="I59" s="389"/>
      <c r="J59" s="396"/>
      <c r="K59" s="397" t="str">
        <f>IFERROR(VLOOKUP($B$8&amp;"-"&amp;$B59,構成員入金済み!$A$1:$G$2999,4,FALSE),"")</f>
        <v/>
      </c>
      <c r="L59" s="398"/>
      <c r="M59" s="398"/>
      <c r="N59" s="398"/>
      <c r="O59" s="398"/>
      <c r="P59" s="398"/>
      <c r="Q59" s="399"/>
      <c r="R59" s="388" t="str">
        <f>IFERROR(VLOOKUP($B$8&amp;"-"&amp;$B59,構成員入金済み!$A$1:$G$2999,5,FALSE),"")</f>
        <v/>
      </c>
      <c r="S59" s="389"/>
      <c r="T59" s="389"/>
      <c r="U59" s="389"/>
      <c r="V59" s="389"/>
      <c r="W59" s="389"/>
      <c r="X59" s="389"/>
      <c r="Y59" s="396"/>
      <c r="Z59" s="400" t="str">
        <f>IFERROR(VLOOKUP($B$8&amp;"-"&amp;$B59,構成員入金済み!$A$1:$G$2999,6,FALSE),"")</f>
        <v/>
      </c>
      <c r="AA59" s="401"/>
      <c r="AB59" s="401"/>
      <c r="AC59" s="401"/>
      <c r="AD59" s="401"/>
      <c r="AE59" s="401"/>
      <c r="AF59" s="401"/>
      <c r="AG59" s="402"/>
      <c r="AH59" s="388" t="str">
        <f>IFERROR(VLOOKUP($B$8&amp;"-"&amp;$B59,構成員入金済み!$A$1:$G$2999,7,FALSE),"")</f>
        <v/>
      </c>
      <c r="AI59" s="389"/>
      <c r="AJ59" s="390"/>
    </row>
    <row r="60" spans="1:42" ht="22.5" customHeight="1" x14ac:dyDescent="0.15">
      <c r="B60" s="391">
        <f t="shared" si="1"/>
        <v>24</v>
      </c>
      <c r="C60" s="392"/>
      <c r="D60" s="393" t="str">
        <f>IFERROR(VLOOKUP($B$8&amp;"-"&amp;$B60,構成員入金済み!$A$1:$G$2999,3,FALSE),"")</f>
        <v/>
      </c>
      <c r="E60" s="394"/>
      <c r="F60" s="395"/>
      <c r="G60" s="388" t="str">
        <f>IFERROR(VLOOKUP($B$8&amp;"-"&amp;$B60,構成員入金済み!$A$1:$G$2999,2,FALSE),"")</f>
        <v/>
      </c>
      <c r="H60" s="389"/>
      <c r="I60" s="389"/>
      <c r="J60" s="396"/>
      <c r="K60" s="397" t="str">
        <f>IFERROR(VLOOKUP($B$8&amp;"-"&amp;$B60,構成員入金済み!$A$1:$G$2999,4,FALSE),"")</f>
        <v/>
      </c>
      <c r="L60" s="398"/>
      <c r="M60" s="398"/>
      <c r="N60" s="398"/>
      <c r="O60" s="398"/>
      <c r="P60" s="398"/>
      <c r="Q60" s="399"/>
      <c r="R60" s="388" t="str">
        <f>IFERROR(VLOOKUP($B$8&amp;"-"&amp;$B60,構成員入金済み!$A$1:$G$2999,5,FALSE),"")</f>
        <v/>
      </c>
      <c r="S60" s="389"/>
      <c r="T60" s="389"/>
      <c r="U60" s="389"/>
      <c r="V60" s="389"/>
      <c r="W60" s="389"/>
      <c r="X60" s="389"/>
      <c r="Y60" s="396"/>
      <c r="Z60" s="400" t="str">
        <f>IFERROR(VLOOKUP($B$8&amp;"-"&amp;$B60,構成員入金済み!$A$1:$G$2999,6,FALSE),"")</f>
        <v/>
      </c>
      <c r="AA60" s="401"/>
      <c r="AB60" s="401"/>
      <c r="AC60" s="401"/>
      <c r="AD60" s="401"/>
      <c r="AE60" s="401"/>
      <c r="AF60" s="401"/>
      <c r="AG60" s="402"/>
      <c r="AH60" s="388" t="str">
        <f>IFERROR(VLOOKUP($B$8&amp;"-"&amp;$B60,構成員入金済み!$A$1:$G$2999,7,FALSE),"")</f>
        <v/>
      </c>
      <c r="AI60" s="389"/>
      <c r="AJ60" s="390"/>
    </row>
    <row r="61" spans="1:42" ht="22.5" customHeight="1" x14ac:dyDescent="0.15">
      <c r="B61" s="391">
        <f t="shared" si="1"/>
        <v>25</v>
      </c>
      <c r="C61" s="392"/>
      <c r="D61" s="393" t="str">
        <f>IFERROR(VLOOKUP($B$8&amp;"-"&amp;$B61,構成員入金済み!$A$1:$G$2999,3,FALSE),"")</f>
        <v/>
      </c>
      <c r="E61" s="394"/>
      <c r="F61" s="395"/>
      <c r="G61" s="388" t="str">
        <f>IFERROR(VLOOKUP($B$8&amp;"-"&amp;$B61,構成員入金済み!$A$1:$G$2999,2,FALSE),"")</f>
        <v/>
      </c>
      <c r="H61" s="389"/>
      <c r="I61" s="389"/>
      <c r="J61" s="396"/>
      <c r="K61" s="397" t="str">
        <f>IFERROR(VLOOKUP($B$8&amp;"-"&amp;$B61,構成員入金済み!$A$1:$G$2999,4,FALSE),"")</f>
        <v/>
      </c>
      <c r="L61" s="398"/>
      <c r="M61" s="398"/>
      <c r="N61" s="398"/>
      <c r="O61" s="398"/>
      <c r="P61" s="398"/>
      <c r="Q61" s="399"/>
      <c r="R61" s="388" t="str">
        <f>IFERROR(VLOOKUP($B$8&amp;"-"&amp;$B61,構成員入金済み!$A$1:$G$2999,5,FALSE),"")</f>
        <v/>
      </c>
      <c r="S61" s="389"/>
      <c r="T61" s="389"/>
      <c r="U61" s="389"/>
      <c r="V61" s="389"/>
      <c r="W61" s="389"/>
      <c r="X61" s="389"/>
      <c r="Y61" s="396"/>
      <c r="Z61" s="400" t="str">
        <f>IFERROR(VLOOKUP($B$8&amp;"-"&amp;$B61,構成員入金済み!$A$1:$G$2999,6,FALSE),"")</f>
        <v/>
      </c>
      <c r="AA61" s="401"/>
      <c r="AB61" s="401"/>
      <c r="AC61" s="401"/>
      <c r="AD61" s="401"/>
      <c r="AE61" s="401"/>
      <c r="AF61" s="401"/>
      <c r="AG61" s="402"/>
      <c r="AH61" s="388" t="str">
        <f>IFERROR(VLOOKUP($B$8&amp;"-"&amp;$B61,構成員入金済み!$A$1:$G$2999,7,FALSE),"")</f>
        <v/>
      </c>
      <c r="AI61" s="389"/>
      <c r="AJ61" s="390"/>
    </row>
    <row r="62" spans="1:42" ht="22.5" customHeight="1" x14ac:dyDescent="0.15">
      <c r="B62" s="391">
        <f t="shared" si="1"/>
        <v>26</v>
      </c>
      <c r="C62" s="392"/>
      <c r="D62" s="393" t="str">
        <f>IFERROR(VLOOKUP($B$8&amp;"-"&amp;$B62,構成員入金済み!$A$1:$G$2999,3,FALSE),"")</f>
        <v/>
      </c>
      <c r="E62" s="394"/>
      <c r="F62" s="395"/>
      <c r="G62" s="388" t="str">
        <f>IFERROR(VLOOKUP($B$8&amp;"-"&amp;$B62,構成員入金済み!$A$1:$G$2999,2,FALSE),"")</f>
        <v/>
      </c>
      <c r="H62" s="389"/>
      <c r="I62" s="389"/>
      <c r="J62" s="396"/>
      <c r="K62" s="397" t="str">
        <f>IFERROR(VLOOKUP($B$8&amp;"-"&amp;$B62,構成員入金済み!$A$1:$G$2999,4,FALSE),"")</f>
        <v/>
      </c>
      <c r="L62" s="398"/>
      <c r="M62" s="398"/>
      <c r="N62" s="398"/>
      <c r="O62" s="398"/>
      <c r="P62" s="398"/>
      <c r="Q62" s="399"/>
      <c r="R62" s="388" t="str">
        <f>IFERROR(VLOOKUP($B$8&amp;"-"&amp;$B62,構成員入金済み!$A$1:$G$2999,5,FALSE),"")</f>
        <v/>
      </c>
      <c r="S62" s="389"/>
      <c r="T62" s="389"/>
      <c r="U62" s="389"/>
      <c r="V62" s="389"/>
      <c r="W62" s="389"/>
      <c r="X62" s="389"/>
      <c r="Y62" s="396"/>
      <c r="Z62" s="400" t="str">
        <f>IFERROR(VLOOKUP($B$8&amp;"-"&amp;$B62,構成員入金済み!$A$1:$G$2999,6,FALSE),"")</f>
        <v/>
      </c>
      <c r="AA62" s="401"/>
      <c r="AB62" s="401"/>
      <c r="AC62" s="401"/>
      <c r="AD62" s="401"/>
      <c r="AE62" s="401"/>
      <c r="AF62" s="401"/>
      <c r="AG62" s="402"/>
      <c r="AH62" s="388" t="str">
        <f>IFERROR(VLOOKUP($B$8&amp;"-"&amp;$B62,構成員入金済み!$A$1:$G$2999,7,FALSE),"")</f>
        <v/>
      </c>
      <c r="AI62" s="389"/>
      <c r="AJ62" s="390"/>
    </row>
    <row r="63" spans="1:42" ht="22.5" customHeight="1" x14ac:dyDescent="0.15">
      <c r="B63" s="391">
        <f t="shared" si="1"/>
        <v>27</v>
      </c>
      <c r="C63" s="392"/>
      <c r="D63" s="393" t="str">
        <f>IFERROR(VLOOKUP($B$8&amp;"-"&amp;$B63,構成員入金済み!$A$1:$G$2999,3,FALSE),"")</f>
        <v/>
      </c>
      <c r="E63" s="394"/>
      <c r="F63" s="395"/>
      <c r="G63" s="388" t="str">
        <f>IFERROR(VLOOKUP($B$8&amp;"-"&amp;$B63,構成員入金済み!$A$1:$G$2999,2,FALSE),"")</f>
        <v/>
      </c>
      <c r="H63" s="389"/>
      <c r="I63" s="389"/>
      <c r="J63" s="396"/>
      <c r="K63" s="397" t="str">
        <f>IFERROR(VLOOKUP($B$8&amp;"-"&amp;$B63,構成員入金済み!$A$1:$G$2999,4,FALSE),"")</f>
        <v/>
      </c>
      <c r="L63" s="398"/>
      <c r="M63" s="398"/>
      <c r="N63" s="398"/>
      <c r="O63" s="398"/>
      <c r="P63" s="398"/>
      <c r="Q63" s="399"/>
      <c r="R63" s="388" t="str">
        <f>IFERROR(VLOOKUP($B$8&amp;"-"&amp;$B63,構成員入金済み!$A$1:$G$2999,5,FALSE),"")</f>
        <v/>
      </c>
      <c r="S63" s="389"/>
      <c r="T63" s="389"/>
      <c r="U63" s="389"/>
      <c r="V63" s="389"/>
      <c r="W63" s="389"/>
      <c r="X63" s="389"/>
      <c r="Y63" s="396"/>
      <c r="Z63" s="400" t="str">
        <f>IFERROR(VLOOKUP($B$8&amp;"-"&amp;$B63,構成員入金済み!$A$1:$G$2999,6,FALSE),"")</f>
        <v/>
      </c>
      <c r="AA63" s="401"/>
      <c r="AB63" s="401"/>
      <c r="AC63" s="401"/>
      <c r="AD63" s="401"/>
      <c r="AE63" s="401"/>
      <c r="AF63" s="401"/>
      <c r="AG63" s="402"/>
      <c r="AH63" s="388" t="str">
        <f>IFERROR(VLOOKUP($B$8&amp;"-"&amp;$B63,構成員入金済み!$A$1:$G$2999,7,FALSE),"")</f>
        <v/>
      </c>
      <c r="AI63" s="389"/>
      <c r="AJ63" s="390"/>
    </row>
    <row r="64" spans="1:42" ht="22.5" customHeight="1" x14ac:dyDescent="0.15">
      <c r="B64" s="391">
        <f t="shared" si="1"/>
        <v>28</v>
      </c>
      <c r="C64" s="392"/>
      <c r="D64" s="393" t="str">
        <f>IFERROR(VLOOKUP($B$8&amp;"-"&amp;$B64,構成員入金済み!$A$1:$G$2999,3,FALSE),"")</f>
        <v/>
      </c>
      <c r="E64" s="394"/>
      <c r="F64" s="395"/>
      <c r="G64" s="388" t="str">
        <f>IFERROR(VLOOKUP($B$8&amp;"-"&amp;$B64,構成員入金済み!$A$1:$G$2999,2,FALSE),"")</f>
        <v/>
      </c>
      <c r="H64" s="389"/>
      <c r="I64" s="389"/>
      <c r="J64" s="396"/>
      <c r="K64" s="397" t="str">
        <f>IFERROR(VLOOKUP($B$8&amp;"-"&amp;$B64,構成員入金済み!$A$1:$G$2999,4,FALSE),"")</f>
        <v/>
      </c>
      <c r="L64" s="398"/>
      <c r="M64" s="398"/>
      <c r="N64" s="398"/>
      <c r="O64" s="398"/>
      <c r="P64" s="398"/>
      <c r="Q64" s="399"/>
      <c r="R64" s="388" t="str">
        <f>IFERROR(VLOOKUP($B$8&amp;"-"&amp;$B64,構成員入金済み!$A$1:$G$2999,5,FALSE),"")</f>
        <v/>
      </c>
      <c r="S64" s="389"/>
      <c r="T64" s="389"/>
      <c r="U64" s="389"/>
      <c r="V64" s="389"/>
      <c r="W64" s="389"/>
      <c r="X64" s="389"/>
      <c r="Y64" s="396"/>
      <c r="Z64" s="400" t="str">
        <f>IFERROR(VLOOKUP($B$8&amp;"-"&amp;$B64,構成員入金済み!$A$1:$G$2999,6,FALSE),"")</f>
        <v/>
      </c>
      <c r="AA64" s="401"/>
      <c r="AB64" s="401"/>
      <c r="AC64" s="401"/>
      <c r="AD64" s="401"/>
      <c r="AE64" s="401"/>
      <c r="AF64" s="401"/>
      <c r="AG64" s="402"/>
      <c r="AH64" s="388" t="str">
        <f>IFERROR(VLOOKUP($B$8&amp;"-"&amp;$B64,構成員入金済み!$A$1:$G$2999,7,FALSE),"")</f>
        <v/>
      </c>
      <c r="AI64" s="389"/>
      <c r="AJ64" s="390"/>
    </row>
    <row r="65" spans="2:36" ht="22.5" customHeight="1" x14ac:dyDescent="0.15">
      <c r="B65" s="391">
        <f t="shared" si="1"/>
        <v>29</v>
      </c>
      <c r="C65" s="392"/>
      <c r="D65" s="393" t="str">
        <f>IFERROR(VLOOKUP($B$8&amp;"-"&amp;$B65,構成員入金済み!$A$1:$G$2999,3,FALSE),"")</f>
        <v/>
      </c>
      <c r="E65" s="394"/>
      <c r="F65" s="395"/>
      <c r="G65" s="388" t="str">
        <f>IFERROR(VLOOKUP($B$8&amp;"-"&amp;$B65,構成員入金済み!$A$1:$G$2999,2,FALSE),"")</f>
        <v/>
      </c>
      <c r="H65" s="389"/>
      <c r="I65" s="389"/>
      <c r="J65" s="396"/>
      <c r="K65" s="397" t="str">
        <f>IFERROR(VLOOKUP($B$8&amp;"-"&amp;$B65,構成員入金済み!$A$1:$G$2999,4,FALSE),"")</f>
        <v/>
      </c>
      <c r="L65" s="398"/>
      <c r="M65" s="398"/>
      <c r="N65" s="398"/>
      <c r="O65" s="398"/>
      <c r="P65" s="398"/>
      <c r="Q65" s="399"/>
      <c r="R65" s="388" t="str">
        <f>IFERROR(VLOOKUP($B$8&amp;"-"&amp;$B65,構成員入金済み!$A$1:$G$2999,5,FALSE),"")</f>
        <v/>
      </c>
      <c r="S65" s="389"/>
      <c r="T65" s="389"/>
      <c r="U65" s="389"/>
      <c r="V65" s="389"/>
      <c r="W65" s="389"/>
      <c r="X65" s="389"/>
      <c r="Y65" s="396"/>
      <c r="Z65" s="400" t="str">
        <f>IFERROR(VLOOKUP($B$8&amp;"-"&amp;$B65,構成員入金済み!$A$1:$G$2999,6,FALSE),"")</f>
        <v/>
      </c>
      <c r="AA65" s="401"/>
      <c r="AB65" s="401"/>
      <c r="AC65" s="401"/>
      <c r="AD65" s="401"/>
      <c r="AE65" s="401"/>
      <c r="AF65" s="401"/>
      <c r="AG65" s="402"/>
      <c r="AH65" s="388" t="str">
        <f>IFERROR(VLOOKUP($B$8&amp;"-"&amp;$B65,構成員入金済み!$A$1:$G$2999,7,FALSE),"")</f>
        <v/>
      </c>
      <c r="AI65" s="389"/>
      <c r="AJ65" s="390"/>
    </row>
    <row r="66" spans="2:36" ht="22.5" customHeight="1" x14ac:dyDescent="0.15">
      <c r="B66" s="391">
        <f t="shared" si="1"/>
        <v>30</v>
      </c>
      <c r="C66" s="392"/>
      <c r="D66" s="393" t="str">
        <f>IFERROR(VLOOKUP($B$8&amp;"-"&amp;$B66,構成員入金済み!$A$1:$G$2999,3,FALSE),"")</f>
        <v/>
      </c>
      <c r="E66" s="394"/>
      <c r="F66" s="395"/>
      <c r="G66" s="388" t="str">
        <f>IFERROR(VLOOKUP($B$8&amp;"-"&amp;$B66,構成員入金済み!$A$1:$G$2999,2,FALSE),"")</f>
        <v/>
      </c>
      <c r="H66" s="389"/>
      <c r="I66" s="389"/>
      <c r="J66" s="396"/>
      <c r="K66" s="397" t="str">
        <f>IFERROR(VLOOKUP($B$8&amp;"-"&amp;$B66,構成員入金済み!$A$1:$G$2999,4,FALSE),"")</f>
        <v/>
      </c>
      <c r="L66" s="398"/>
      <c r="M66" s="398"/>
      <c r="N66" s="398"/>
      <c r="O66" s="398"/>
      <c r="P66" s="398"/>
      <c r="Q66" s="399"/>
      <c r="R66" s="388" t="str">
        <f>IFERROR(VLOOKUP($B$8&amp;"-"&amp;$B66,構成員入金済み!$A$1:$G$2999,5,FALSE),"")</f>
        <v/>
      </c>
      <c r="S66" s="389"/>
      <c r="T66" s="389"/>
      <c r="U66" s="389"/>
      <c r="V66" s="389"/>
      <c r="W66" s="389"/>
      <c r="X66" s="389"/>
      <c r="Y66" s="396"/>
      <c r="Z66" s="400" t="str">
        <f>IFERROR(VLOOKUP($B$8&amp;"-"&amp;$B66,構成員入金済み!$A$1:$G$2999,6,FALSE),"")</f>
        <v/>
      </c>
      <c r="AA66" s="401"/>
      <c r="AB66" s="401"/>
      <c r="AC66" s="401"/>
      <c r="AD66" s="401"/>
      <c r="AE66" s="401"/>
      <c r="AF66" s="401"/>
      <c r="AG66" s="402"/>
      <c r="AH66" s="388" t="str">
        <f>IFERROR(VLOOKUP($B$8&amp;"-"&amp;$B66,構成員入金済み!$A$1:$G$2999,7,FALSE),"")</f>
        <v/>
      </c>
      <c r="AI66" s="389"/>
      <c r="AJ66" s="390"/>
    </row>
    <row r="67" spans="2:36" ht="22.5" customHeight="1" x14ac:dyDescent="0.15">
      <c r="B67" s="391">
        <f t="shared" si="1"/>
        <v>31</v>
      </c>
      <c r="C67" s="392"/>
      <c r="D67" s="393" t="str">
        <f>IFERROR(VLOOKUP($B$8&amp;"-"&amp;$B67,構成員入金済み!$A$1:$G$2999,3,FALSE),"")</f>
        <v/>
      </c>
      <c r="E67" s="394"/>
      <c r="F67" s="395"/>
      <c r="G67" s="388" t="str">
        <f>IFERROR(VLOOKUP($B$8&amp;"-"&amp;$B67,構成員入金済み!$A$1:$G$2999,2,FALSE),"")</f>
        <v/>
      </c>
      <c r="H67" s="389"/>
      <c r="I67" s="389"/>
      <c r="J67" s="396"/>
      <c r="K67" s="397" t="str">
        <f>IFERROR(VLOOKUP($B$8&amp;"-"&amp;$B67,構成員入金済み!$A$1:$G$2999,4,FALSE),"")</f>
        <v/>
      </c>
      <c r="L67" s="398"/>
      <c r="M67" s="398"/>
      <c r="N67" s="398"/>
      <c r="O67" s="398"/>
      <c r="P67" s="398"/>
      <c r="Q67" s="399"/>
      <c r="R67" s="388" t="str">
        <f>IFERROR(VLOOKUP($B$8&amp;"-"&amp;$B67,構成員入金済み!$A$1:$G$2999,5,FALSE),"")</f>
        <v/>
      </c>
      <c r="S67" s="389"/>
      <c r="T67" s="389"/>
      <c r="U67" s="389"/>
      <c r="V67" s="389"/>
      <c r="W67" s="389"/>
      <c r="X67" s="389"/>
      <c r="Y67" s="396"/>
      <c r="Z67" s="400" t="str">
        <f>IFERROR(VLOOKUP($B$8&amp;"-"&amp;$B67,構成員入金済み!$A$1:$G$2999,6,FALSE),"")</f>
        <v/>
      </c>
      <c r="AA67" s="401"/>
      <c r="AB67" s="401"/>
      <c r="AC67" s="401"/>
      <c r="AD67" s="401"/>
      <c r="AE67" s="401"/>
      <c r="AF67" s="401"/>
      <c r="AG67" s="402"/>
      <c r="AH67" s="388" t="str">
        <f>IFERROR(VLOOKUP($B$8&amp;"-"&amp;$B67,構成員入金済み!$A$1:$G$2999,7,FALSE),"")</f>
        <v/>
      </c>
      <c r="AI67" s="389"/>
      <c r="AJ67" s="390"/>
    </row>
    <row r="68" spans="2:36" ht="22.5" customHeight="1" x14ac:dyDescent="0.15">
      <c r="B68" s="391">
        <f t="shared" si="1"/>
        <v>32</v>
      </c>
      <c r="C68" s="392"/>
      <c r="D68" s="393" t="str">
        <f>IFERROR(VLOOKUP($B$8&amp;"-"&amp;$B68,構成員入金済み!$A$1:$G$2999,3,FALSE),"")</f>
        <v/>
      </c>
      <c r="E68" s="394"/>
      <c r="F68" s="395"/>
      <c r="G68" s="388" t="str">
        <f>IFERROR(VLOOKUP($B$8&amp;"-"&amp;$B68,構成員入金済み!$A$1:$G$2999,2,FALSE),"")</f>
        <v/>
      </c>
      <c r="H68" s="389"/>
      <c r="I68" s="389"/>
      <c r="J68" s="396"/>
      <c r="K68" s="397" t="str">
        <f>IFERROR(VLOOKUP($B$8&amp;"-"&amp;$B68,構成員入金済み!$A$1:$G$2999,4,FALSE),"")</f>
        <v/>
      </c>
      <c r="L68" s="398"/>
      <c r="M68" s="398"/>
      <c r="N68" s="398"/>
      <c r="O68" s="398"/>
      <c r="P68" s="398"/>
      <c r="Q68" s="399"/>
      <c r="R68" s="388" t="str">
        <f>IFERROR(VLOOKUP($B$8&amp;"-"&amp;$B68,構成員入金済み!$A$1:$G$2999,5,FALSE),"")</f>
        <v/>
      </c>
      <c r="S68" s="389"/>
      <c r="T68" s="389"/>
      <c r="U68" s="389"/>
      <c r="V68" s="389"/>
      <c r="W68" s="389"/>
      <c r="X68" s="389"/>
      <c r="Y68" s="396"/>
      <c r="Z68" s="400" t="str">
        <f>IFERROR(VLOOKUP($B$8&amp;"-"&amp;$B68,構成員入金済み!$A$1:$G$2999,6,FALSE),"")</f>
        <v/>
      </c>
      <c r="AA68" s="401"/>
      <c r="AB68" s="401"/>
      <c r="AC68" s="401"/>
      <c r="AD68" s="401"/>
      <c r="AE68" s="401"/>
      <c r="AF68" s="401"/>
      <c r="AG68" s="402"/>
      <c r="AH68" s="388" t="str">
        <f>IFERROR(VLOOKUP($B$8&amp;"-"&amp;$B68,構成員入金済み!$A$1:$G$2999,7,FALSE),"")</f>
        <v/>
      </c>
      <c r="AI68" s="389"/>
      <c r="AJ68" s="390"/>
    </row>
    <row r="69" spans="2:36" ht="22.5" customHeight="1" x14ac:dyDescent="0.15">
      <c r="B69" s="391">
        <f t="shared" si="1"/>
        <v>33</v>
      </c>
      <c r="C69" s="392"/>
      <c r="D69" s="393" t="str">
        <f>IFERROR(VLOOKUP($B$8&amp;"-"&amp;$B69,構成員入金済み!$A$1:$G$2999,3,FALSE),"")</f>
        <v/>
      </c>
      <c r="E69" s="394"/>
      <c r="F69" s="395"/>
      <c r="G69" s="388" t="str">
        <f>IFERROR(VLOOKUP($B$8&amp;"-"&amp;$B69,構成員入金済み!$A$1:$G$2999,2,FALSE),"")</f>
        <v/>
      </c>
      <c r="H69" s="389"/>
      <c r="I69" s="389"/>
      <c r="J69" s="396"/>
      <c r="K69" s="397" t="str">
        <f>IFERROR(VLOOKUP($B$8&amp;"-"&amp;$B69,構成員入金済み!$A$1:$G$2999,4,FALSE),"")</f>
        <v/>
      </c>
      <c r="L69" s="398"/>
      <c r="M69" s="398"/>
      <c r="N69" s="398"/>
      <c r="O69" s="398"/>
      <c r="P69" s="398"/>
      <c r="Q69" s="399"/>
      <c r="R69" s="388" t="str">
        <f>IFERROR(VLOOKUP($B$8&amp;"-"&amp;$B69,構成員入金済み!$A$1:$G$2999,5,FALSE),"")</f>
        <v/>
      </c>
      <c r="S69" s="389"/>
      <c r="T69" s="389"/>
      <c r="U69" s="389"/>
      <c r="V69" s="389"/>
      <c r="W69" s="389"/>
      <c r="X69" s="389"/>
      <c r="Y69" s="396"/>
      <c r="Z69" s="400" t="str">
        <f>IFERROR(VLOOKUP($B$8&amp;"-"&amp;$B69,構成員入金済み!$A$1:$G$2999,6,FALSE),"")</f>
        <v/>
      </c>
      <c r="AA69" s="401"/>
      <c r="AB69" s="401"/>
      <c r="AC69" s="401"/>
      <c r="AD69" s="401"/>
      <c r="AE69" s="401"/>
      <c r="AF69" s="401"/>
      <c r="AG69" s="402"/>
      <c r="AH69" s="388" t="str">
        <f>IFERROR(VLOOKUP($B$8&amp;"-"&amp;$B69,構成員入金済み!$A$1:$G$2999,7,FALSE),"")</f>
        <v/>
      </c>
      <c r="AI69" s="389"/>
      <c r="AJ69" s="390"/>
    </row>
    <row r="70" spans="2:36" ht="22.5" customHeight="1" x14ac:dyDescent="0.15">
      <c r="B70" s="391">
        <f t="shared" si="1"/>
        <v>34</v>
      </c>
      <c r="C70" s="392"/>
      <c r="D70" s="393" t="str">
        <f>IFERROR(VLOOKUP($B$8&amp;"-"&amp;$B70,構成員入金済み!$A$1:$G$2999,3,FALSE),"")</f>
        <v/>
      </c>
      <c r="E70" s="394"/>
      <c r="F70" s="395"/>
      <c r="G70" s="388" t="str">
        <f>IFERROR(VLOOKUP($B$8&amp;"-"&amp;$B70,構成員入金済み!$A$1:$G$2999,2,FALSE),"")</f>
        <v/>
      </c>
      <c r="H70" s="389"/>
      <c r="I70" s="389"/>
      <c r="J70" s="396"/>
      <c r="K70" s="397" t="str">
        <f>IFERROR(VLOOKUP($B$8&amp;"-"&amp;$B70,構成員入金済み!$A$1:$G$2999,4,FALSE),"")</f>
        <v/>
      </c>
      <c r="L70" s="398"/>
      <c r="M70" s="398"/>
      <c r="N70" s="398"/>
      <c r="O70" s="398"/>
      <c r="P70" s="398"/>
      <c r="Q70" s="399"/>
      <c r="R70" s="388" t="str">
        <f>IFERROR(VLOOKUP($B$8&amp;"-"&amp;$B70,構成員入金済み!$A$1:$G$2999,5,FALSE),"")</f>
        <v/>
      </c>
      <c r="S70" s="389"/>
      <c r="T70" s="389"/>
      <c r="U70" s="389"/>
      <c r="V70" s="389"/>
      <c r="W70" s="389"/>
      <c r="X70" s="389"/>
      <c r="Y70" s="396"/>
      <c r="Z70" s="400" t="str">
        <f>IFERROR(VLOOKUP($B$8&amp;"-"&amp;$B70,構成員入金済み!$A$1:$G$2999,6,FALSE),"")</f>
        <v/>
      </c>
      <c r="AA70" s="401"/>
      <c r="AB70" s="401"/>
      <c r="AC70" s="401"/>
      <c r="AD70" s="401"/>
      <c r="AE70" s="401"/>
      <c r="AF70" s="401"/>
      <c r="AG70" s="402"/>
      <c r="AH70" s="388" t="str">
        <f>IFERROR(VLOOKUP($B$8&amp;"-"&amp;$B70,構成員入金済み!$A$1:$G$2999,7,FALSE),"")</f>
        <v/>
      </c>
      <c r="AI70" s="389"/>
      <c r="AJ70" s="390"/>
    </row>
    <row r="71" spans="2:36" ht="22.5" customHeight="1" x14ac:dyDescent="0.15">
      <c r="B71" s="391">
        <f t="shared" si="1"/>
        <v>35</v>
      </c>
      <c r="C71" s="392"/>
      <c r="D71" s="393" t="str">
        <f>IFERROR(VLOOKUP($B$8&amp;"-"&amp;$B71,構成員入金済み!$A$1:$G$2999,3,FALSE),"")</f>
        <v/>
      </c>
      <c r="E71" s="394"/>
      <c r="F71" s="395"/>
      <c r="G71" s="388" t="str">
        <f>IFERROR(VLOOKUP($B$8&amp;"-"&amp;$B71,構成員入金済み!$A$1:$G$2999,2,FALSE),"")</f>
        <v/>
      </c>
      <c r="H71" s="389"/>
      <c r="I71" s="389"/>
      <c r="J71" s="396"/>
      <c r="K71" s="397" t="str">
        <f>IFERROR(VLOOKUP($B$8&amp;"-"&amp;$B71,構成員入金済み!$A$1:$G$2999,4,FALSE),"")</f>
        <v/>
      </c>
      <c r="L71" s="398"/>
      <c r="M71" s="398"/>
      <c r="N71" s="398"/>
      <c r="O71" s="398"/>
      <c r="P71" s="398"/>
      <c r="Q71" s="399"/>
      <c r="R71" s="388" t="str">
        <f>IFERROR(VLOOKUP($B$8&amp;"-"&amp;$B71,構成員入金済み!$A$1:$G$2999,5,FALSE),"")</f>
        <v/>
      </c>
      <c r="S71" s="389"/>
      <c r="T71" s="389"/>
      <c r="U71" s="389"/>
      <c r="V71" s="389"/>
      <c r="W71" s="389"/>
      <c r="X71" s="389"/>
      <c r="Y71" s="396"/>
      <c r="Z71" s="400" t="str">
        <f>IFERROR(VLOOKUP($B$8&amp;"-"&amp;$B71,構成員入金済み!$A$1:$G$2999,6,FALSE),"")</f>
        <v/>
      </c>
      <c r="AA71" s="401"/>
      <c r="AB71" s="401"/>
      <c r="AC71" s="401"/>
      <c r="AD71" s="401"/>
      <c r="AE71" s="401"/>
      <c r="AF71" s="401"/>
      <c r="AG71" s="402"/>
      <c r="AH71" s="388" t="str">
        <f>IFERROR(VLOOKUP($B$8&amp;"-"&amp;$B71,構成員入金済み!$A$1:$G$2999,7,FALSE),"")</f>
        <v/>
      </c>
      <c r="AI71" s="389"/>
      <c r="AJ71" s="390"/>
    </row>
    <row r="72" spans="2:36" ht="22.5" customHeight="1" x14ac:dyDescent="0.15">
      <c r="B72" s="391">
        <f t="shared" si="1"/>
        <v>36</v>
      </c>
      <c r="C72" s="392"/>
      <c r="D72" s="393" t="str">
        <f>IFERROR(VLOOKUP($B$8&amp;"-"&amp;$B72,構成員入金済み!$A$1:$G$2999,3,FALSE),"")</f>
        <v/>
      </c>
      <c r="E72" s="394"/>
      <c r="F72" s="395"/>
      <c r="G72" s="388" t="str">
        <f>IFERROR(VLOOKUP($B$8&amp;"-"&amp;$B72,構成員入金済み!$A$1:$G$2999,2,FALSE),"")</f>
        <v/>
      </c>
      <c r="H72" s="389"/>
      <c r="I72" s="389"/>
      <c r="J72" s="396"/>
      <c r="K72" s="397" t="str">
        <f>IFERROR(VLOOKUP($B$8&amp;"-"&amp;$B72,構成員入金済み!$A$1:$G$2999,4,FALSE),"")</f>
        <v/>
      </c>
      <c r="L72" s="398"/>
      <c r="M72" s="398"/>
      <c r="N72" s="398"/>
      <c r="O72" s="398"/>
      <c r="P72" s="398"/>
      <c r="Q72" s="399"/>
      <c r="R72" s="388" t="str">
        <f>IFERROR(VLOOKUP($B$8&amp;"-"&amp;$B72,構成員入金済み!$A$1:$G$2999,5,FALSE),"")</f>
        <v/>
      </c>
      <c r="S72" s="389"/>
      <c r="T72" s="389"/>
      <c r="U72" s="389"/>
      <c r="V72" s="389"/>
      <c r="W72" s="389"/>
      <c r="X72" s="389"/>
      <c r="Y72" s="396"/>
      <c r="Z72" s="400" t="str">
        <f>IFERROR(VLOOKUP($B$8&amp;"-"&amp;$B72,構成員入金済み!$A$1:$G$2999,6,FALSE),"")</f>
        <v/>
      </c>
      <c r="AA72" s="401"/>
      <c r="AB72" s="401"/>
      <c r="AC72" s="401"/>
      <c r="AD72" s="401"/>
      <c r="AE72" s="401"/>
      <c r="AF72" s="401"/>
      <c r="AG72" s="402"/>
      <c r="AH72" s="388" t="str">
        <f>IFERROR(VLOOKUP($B$8&amp;"-"&amp;$B72,構成員入金済み!$A$1:$G$2999,7,FALSE),"")</f>
        <v/>
      </c>
      <c r="AI72" s="389"/>
      <c r="AJ72" s="390"/>
    </row>
    <row r="73" spans="2:36" ht="22.5" customHeight="1" x14ac:dyDescent="0.15">
      <c r="B73" s="391">
        <f t="shared" si="1"/>
        <v>37</v>
      </c>
      <c r="C73" s="392"/>
      <c r="D73" s="393" t="str">
        <f>IFERROR(VLOOKUP($B$8&amp;"-"&amp;$B73,構成員入金済み!$A$1:$G$2999,3,FALSE),"")</f>
        <v/>
      </c>
      <c r="E73" s="394"/>
      <c r="F73" s="395"/>
      <c r="G73" s="388" t="str">
        <f>IFERROR(VLOOKUP($B$8&amp;"-"&amp;$B73,構成員入金済み!$A$1:$G$2999,2,FALSE),"")</f>
        <v/>
      </c>
      <c r="H73" s="389"/>
      <c r="I73" s="389"/>
      <c r="J73" s="396"/>
      <c r="K73" s="397" t="str">
        <f>IFERROR(VLOOKUP($B$8&amp;"-"&amp;$B73,構成員入金済み!$A$1:$G$2999,4,FALSE),"")</f>
        <v/>
      </c>
      <c r="L73" s="398"/>
      <c r="M73" s="398"/>
      <c r="N73" s="398"/>
      <c r="O73" s="398"/>
      <c r="P73" s="398"/>
      <c r="Q73" s="399"/>
      <c r="R73" s="388" t="str">
        <f>IFERROR(VLOOKUP($B$8&amp;"-"&amp;$B73,構成員入金済み!$A$1:$G$2999,5,FALSE),"")</f>
        <v/>
      </c>
      <c r="S73" s="389"/>
      <c r="T73" s="389"/>
      <c r="U73" s="389"/>
      <c r="V73" s="389"/>
      <c r="W73" s="389"/>
      <c r="X73" s="389"/>
      <c r="Y73" s="396"/>
      <c r="Z73" s="400" t="str">
        <f>IFERROR(VLOOKUP($B$8&amp;"-"&amp;$B73,構成員入金済み!$A$1:$G$2999,6,FALSE),"")</f>
        <v/>
      </c>
      <c r="AA73" s="401"/>
      <c r="AB73" s="401"/>
      <c r="AC73" s="401"/>
      <c r="AD73" s="401"/>
      <c r="AE73" s="401"/>
      <c r="AF73" s="401"/>
      <c r="AG73" s="402"/>
      <c r="AH73" s="388" t="str">
        <f>IFERROR(VLOOKUP($B$8&amp;"-"&amp;$B73,構成員入金済み!$A$1:$G$2999,7,FALSE),"")</f>
        <v/>
      </c>
      <c r="AI73" s="389"/>
      <c r="AJ73" s="390"/>
    </row>
    <row r="74" spans="2:36" ht="22.5" customHeight="1" x14ac:dyDescent="0.15">
      <c r="B74" s="391">
        <f t="shared" si="1"/>
        <v>38</v>
      </c>
      <c r="C74" s="392"/>
      <c r="D74" s="393" t="str">
        <f>IFERROR(VLOOKUP($B$8&amp;"-"&amp;$B74,構成員入金済み!$A$1:$G$2999,3,FALSE),"")</f>
        <v/>
      </c>
      <c r="E74" s="394"/>
      <c r="F74" s="395"/>
      <c r="G74" s="388" t="str">
        <f>IFERROR(VLOOKUP($B$8&amp;"-"&amp;$B74,構成員入金済み!$A$1:$G$2999,2,FALSE),"")</f>
        <v/>
      </c>
      <c r="H74" s="389"/>
      <c r="I74" s="389"/>
      <c r="J74" s="396"/>
      <c r="K74" s="397" t="str">
        <f>IFERROR(VLOOKUP($B$8&amp;"-"&amp;$B74,構成員入金済み!$A$1:$G$2999,4,FALSE),"")</f>
        <v/>
      </c>
      <c r="L74" s="398"/>
      <c r="M74" s="398"/>
      <c r="N74" s="398"/>
      <c r="O74" s="398"/>
      <c r="P74" s="398"/>
      <c r="Q74" s="399"/>
      <c r="R74" s="388" t="str">
        <f>IFERROR(VLOOKUP($B$8&amp;"-"&amp;$B74,構成員入金済み!$A$1:$G$2999,5,FALSE),"")</f>
        <v/>
      </c>
      <c r="S74" s="389"/>
      <c r="T74" s="389"/>
      <c r="U74" s="389"/>
      <c r="V74" s="389"/>
      <c r="W74" s="389"/>
      <c r="X74" s="389"/>
      <c r="Y74" s="396"/>
      <c r="Z74" s="400" t="str">
        <f>IFERROR(VLOOKUP($B$8&amp;"-"&amp;$B74,構成員入金済み!$A$1:$G$2999,6,FALSE),"")</f>
        <v/>
      </c>
      <c r="AA74" s="401"/>
      <c r="AB74" s="401"/>
      <c r="AC74" s="401"/>
      <c r="AD74" s="401"/>
      <c r="AE74" s="401"/>
      <c r="AF74" s="401"/>
      <c r="AG74" s="402"/>
      <c r="AH74" s="388" t="str">
        <f>IFERROR(VLOOKUP($B$8&amp;"-"&amp;$B74,構成員入金済み!$A$1:$G$2999,7,FALSE),"")</f>
        <v/>
      </c>
      <c r="AI74" s="389"/>
      <c r="AJ74" s="390"/>
    </row>
    <row r="75" spans="2:36" ht="22.5" customHeight="1" x14ac:dyDescent="0.15">
      <c r="B75" s="391">
        <f t="shared" si="1"/>
        <v>39</v>
      </c>
      <c r="C75" s="392"/>
      <c r="D75" s="393" t="str">
        <f>IFERROR(VLOOKUP($B$8&amp;"-"&amp;$B75,構成員入金済み!$A$1:$G$2999,3,FALSE),"")</f>
        <v/>
      </c>
      <c r="E75" s="394"/>
      <c r="F75" s="395"/>
      <c r="G75" s="388" t="str">
        <f>IFERROR(VLOOKUP($B$8&amp;"-"&amp;$B75,構成員入金済み!$A$1:$G$2999,2,FALSE),"")</f>
        <v/>
      </c>
      <c r="H75" s="389"/>
      <c r="I75" s="389"/>
      <c r="J75" s="396"/>
      <c r="K75" s="397" t="str">
        <f>IFERROR(VLOOKUP($B$8&amp;"-"&amp;$B75,構成員入金済み!$A$1:$G$2999,4,FALSE),"")</f>
        <v/>
      </c>
      <c r="L75" s="398"/>
      <c r="M75" s="398"/>
      <c r="N75" s="398"/>
      <c r="O75" s="398"/>
      <c r="P75" s="398"/>
      <c r="Q75" s="399"/>
      <c r="R75" s="388" t="str">
        <f>IFERROR(VLOOKUP($B$8&amp;"-"&amp;$B75,構成員入金済み!$A$1:$G$2999,5,FALSE),"")</f>
        <v/>
      </c>
      <c r="S75" s="389"/>
      <c r="T75" s="389"/>
      <c r="U75" s="389"/>
      <c r="V75" s="389"/>
      <c r="W75" s="389"/>
      <c r="X75" s="389"/>
      <c r="Y75" s="396"/>
      <c r="Z75" s="400" t="str">
        <f>IFERROR(VLOOKUP($B$8&amp;"-"&amp;$B75,構成員入金済み!$A$1:$G$2999,6,FALSE),"")</f>
        <v/>
      </c>
      <c r="AA75" s="401"/>
      <c r="AB75" s="401"/>
      <c r="AC75" s="401"/>
      <c r="AD75" s="401"/>
      <c r="AE75" s="401"/>
      <c r="AF75" s="401"/>
      <c r="AG75" s="402"/>
      <c r="AH75" s="388" t="str">
        <f>IFERROR(VLOOKUP($B$8&amp;"-"&amp;$B75,構成員入金済み!$A$1:$G$2999,7,FALSE),"")</f>
        <v/>
      </c>
      <c r="AI75" s="389"/>
      <c r="AJ75" s="390"/>
    </row>
    <row r="76" spans="2:36" ht="22.5" customHeight="1" x14ac:dyDescent="0.15">
      <c r="B76" s="391">
        <f t="shared" si="1"/>
        <v>40</v>
      </c>
      <c r="C76" s="392"/>
      <c r="D76" s="393" t="str">
        <f>IFERROR(VLOOKUP($B$8&amp;"-"&amp;$B76,構成員入金済み!$A$1:$G$2999,3,FALSE),"")</f>
        <v/>
      </c>
      <c r="E76" s="394"/>
      <c r="F76" s="395"/>
      <c r="G76" s="388" t="str">
        <f>IFERROR(VLOOKUP($B$8&amp;"-"&amp;$B76,構成員入金済み!$A$1:$G$2999,2,FALSE),"")</f>
        <v/>
      </c>
      <c r="H76" s="389"/>
      <c r="I76" s="389"/>
      <c r="J76" s="396"/>
      <c r="K76" s="397" t="str">
        <f>IFERROR(VLOOKUP($B$8&amp;"-"&amp;$B76,構成員入金済み!$A$1:$G$2999,4,FALSE),"")</f>
        <v/>
      </c>
      <c r="L76" s="398"/>
      <c r="M76" s="398"/>
      <c r="N76" s="398"/>
      <c r="O76" s="398"/>
      <c r="P76" s="398"/>
      <c r="Q76" s="399"/>
      <c r="R76" s="388" t="str">
        <f>IFERROR(VLOOKUP($B$8&amp;"-"&amp;$B76,構成員入金済み!$A$1:$G$2999,5,FALSE),"")</f>
        <v/>
      </c>
      <c r="S76" s="389"/>
      <c r="T76" s="389"/>
      <c r="U76" s="389"/>
      <c r="V76" s="389"/>
      <c r="W76" s="389"/>
      <c r="X76" s="389"/>
      <c r="Y76" s="396"/>
      <c r="Z76" s="400" t="str">
        <f>IFERROR(VLOOKUP($B$8&amp;"-"&amp;$B76,構成員入金済み!$A$1:$G$2999,6,FALSE),"")</f>
        <v/>
      </c>
      <c r="AA76" s="401"/>
      <c r="AB76" s="401"/>
      <c r="AC76" s="401"/>
      <c r="AD76" s="401"/>
      <c r="AE76" s="401"/>
      <c r="AF76" s="401"/>
      <c r="AG76" s="402"/>
      <c r="AH76" s="388" t="str">
        <f>IFERROR(VLOOKUP($B$8&amp;"-"&amp;$B76,構成員入金済み!$A$1:$G$2999,7,FALSE),"")</f>
        <v/>
      </c>
      <c r="AI76" s="389"/>
      <c r="AJ76" s="390"/>
    </row>
    <row r="77" spans="2:36" ht="22.5" customHeight="1" x14ac:dyDescent="0.15">
      <c r="B77" s="391">
        <f t="shared" si="1"/>
        <v>41</v>
      </c>
      <c r="C77" s="392"/>
      <c r="D77" s="393" t="str">
        <f>IFERROR(VLOOKUP($B$8&amp;"-"&amp;$B77,構成員入金済み!$A$1:$G$2999,3,FALSE),"")</f>
        <v/>
      </c>
      <c r="E77" s="394"/>
      <c r="F77" s="395"/>
      <c r="G77" s="388" t="str">
        <f>IFERROR(VLOOKUP($B$8&amp;"-"&amp;$B77,構成員入金済み!$A$1:$G$2999,2,FALSE),"")</f>
        <v/>
      </c>
      <c r="H77" s="389"/>
      <c r="I77" s="389"/>
      <c r="J77" s="396"/>
      <c r="K77" s="397" t="str">
        <f>IFERROR(VLOOKUP($B$8&amp;"-"&amp;$B77,構成員入金済み!$A$1:$G$2999,4,FALSE),"")</f>
        <v/>
      </c>
      <c r="L77" s="398"/>
      <c r="M77" s="398"/>
      <c r="N77" s="398"/>
      <c r="O77" s="398"/>
      <c r="P77" s="398"/>
      <c r="Q77" s="399"/>
      <c r="R77" s="388" t="str">
        <f>IFERROR(VLOOKUP($B$8&amp;"-"&amp;$B77,構成員入金済み!$A$1:$G$2999,5,FALSE),"")</f>
        <v/>
      </c>
      <c r="S77" s="389"/>
      <c r="T77" s="389"/>
      <c r="U77" s="389"/>
      <c r="V77" s="389"/>
      <c r="W77" s="389"/>
      <c r="X77" s="389"/>
      <c r="Y77" s="396"/>
      <c r="Z77" s="400" t="str">
        <f>IFERROR(VLOOKUP($B$8&amp;"-"&amp;$B77,構成員入金済み!$A$1:$G$2999,6,FALSE),"")</f>
        <v/>
      </c>
      <c r="AA77" s="401"/>
      <c r="AB77" s="401"/>
      <c r="AC77" s="401"/>
      <c r="AD77" s="401"/>
      <c r="AE77" s="401"/>
      <c r="AF77" s="401"/>
      <c r="AG77" s="402"/>
      <c r="AH77" s="388" t="str">
        <f>IFERROR(VLOOKUP($B$8&amp;"-"&amp;$B77,構成員入金済み!$A$1:$G$2999,7,FALSE),"")</f>
        <v/>
      </c>
      <c r="AI77" s="389"/>
      <c r="AJ77" s="390"/>
    </row>
    <row r="78" spans="2:36" ht="22.5" customHeight="1" x14ac:dyDescent="0.15">
      <c r="B78" s="391">
        <f t="shared" si="1"/>
        <v>42</v>
      </c>
      <c r="C78" s="392"/>
      <c r="D78" s="393" t="str">
        <f>IFERROR(VLOOKUP($B$8&amp;"-"&amp;$B78,構成員入金済み!$A$1:$G$2999,3,FALSE),"")</f>
        <v/>
      </c>
      <c r="E78" s="394"/>
      <c r="F78" s="395"/>
      <c r="G78" s="388" t="str">
        <f>IFERROR(VLOOKUP($B$8&amp;"-"&amp;$B78,構成員入金済み!$A$1:$G$2999,2,FALSE),"")</f>
        <v/>
      </c>
      <c r="H78" s="389"/>
      <c r="I78" s="389"/>
      <c r="J78" s="396"/>
      <c r="K78" s="397" t="str">
        <f>IFERROR(VLOOKUP($B$8&amp;"-"&amp;$B78,構成員入金済み!$A$1:$G$2999,4,FALSE),"")</f>
        <v/>
      </c>
      <c r="L78" s="398"/>
      <c r="M78" s="398"/>
      <c r="N78" s="398"/>
      <c r="O78" s="398"/>
      <c r="P78" s="398"/>
      <c r="Q78" s="399"/>
      <c r="R78" s="388" t="str">
        <f>IFERROR(VLOOKUP($B$8&amp;"-"&amp;$B78,構成員入金済み!$A$1:$G$2999,5,FALSE),"")</f>
        <v/>
      </c>
      <c r="S78" s="389"/>
      <c r="T78" s="389"/>
      <c r="U78" s="389"/>
      <c r="V78" s="389"/>
      <c r="W78" s="389"/>
      <c r="X78" s="389"/>
      <c r="Y78" s="396"/>
      <c r="Z78" s="400" t="str">
        <f>IFERROR(VLOOKUP($B$8&amp;"-"&amp;$B78,構成員入金済み!$A$1:$G$2999,6,FALSE),"")</f>
        <v/>
      </c>
      <c r="AA78" s="401"/>
      <c r="AB78" s="401"/>
      <c r="AC78" s="401"/>
      <c r="AD78" s="401"/>
      <c r="AE78" s="401"/>
      <c r="AF78" s="401"/>
      <c r="AG78" s="402"/>
      <c r="AH78" s="388" t="str">
        <f>IFERROR(VLOOKUP($B$8&amp;"-"&amp;$B78,構成員入金済み!$A$1:$G$2999,7,FALSE),"")</f>
        <v/>
      </c>
      <c r="AI78" s="389"/>
      <c r="AJ78" s="390"/>
    </row>
    <row r="79" spans="2:36" ht="22.5" customHeight="1" x14ac:dyDescent="0.15">
      <c r="B79" s="391">
        <f t="shared" si="1"/>
        <v>43</v>
      </c>
      <c r="C79" s="392"/>
      <c r="D79" s="393" t="str">
        <f>IFERROR(VLOOKUP($B$8&amp;"-"&amp;$B79,構成員入金済み!$A$1:$G$2999,3,FALSE),"")</f>
        <v/>
      </c>
      <c r="E79" s="394"/>
      <c r="F79" s="395"/>
      <c r="G79" s="388" t="str">
        <f>IFERROR(VLOOKUP($B$8&amp;"-"&amp;$B79,構成員入金済み!$A$1:$G$2999,2,FALSE),"")</f>
        <v/>
      </c>
      <c r="H79" s="389"/>
      <c r="I79" s="389"/>
      <c r="J79" s="396"/>
      <c r="K79" s="397" t="str">
        <f>IFERROR(VLOOKUP($B$8&amp;"-"&amp;$B79,構成員入金済み!$A$1:$G$2999,4,FALSE),"")</f>
        <v/>
      </c>
      <c r="L79" s="398"/>
      <c r="M79" s="398"/>
      <c r="N79" s="398"/>
      <c r="O79" s="398"/>
      <c r="P79" s="398"/>
      <c r="Q79" s="399"/>
      <c r="R79" s="388" t="str">
        <f>IFERROR(VLOOKUP($B$8&amp;"-"&amp;$B79,構成員入金済み!$A$1:$G$2999,5,FALSE),"")</f>
        <v/>
      </c>
      <c r="S79" s="389"/>
      <c r="T79" s="389"/>
      <c r="U79" s="389"/>
      <c r="V79" s="389"/>
      <c r="W79" s="389"/>
      <c r="X79" s="389"/>
      <c r="Y79" s="396"/>
      <c r="Z79" s="400" t="str">
        <f>IFERROR(VLOOKUP($B$8&amp;"-"&amp;$B79,構成員入金済み!$A$1:$G$2999,6,FALSE),"")</f>
        <v/>
      </c>
      <c r="AA79" s="401"/>
      <c r="AB79" s="401"/>
      <c r="AC79" s="401"/>
      <c r="AD79" s="401"/>
      <c r="AE79" s="401"/>
      <c r="AF79" s="401"/>
      <c r="AG79" s="402"/>
      <c r="AH79" s="388" t="str">
        <f>IFERROR(VLOOKUP($B$8&amp;"-"&amp;$B79,構成員入金済み!$A$1:$G$2999,7,FALSE),"")</f>
        <v/>
      </c>
      <c r="AI79" s="389"/>
      <c r="AJ79" s="390"/>
    </row>
    <row r="80" spans="2:36" ht="22.5" customHeight="1" x14ac:dyDescent="0.15">
      <c r="B80" s="391">
        <f t="shared" si="1"/>
        <v>44</v>
      </c>
      <c r="C80" s="392"/>
      <c r="D80" s="393" t="str">
        <f>IFERROR(VLOOKUP($B$8&amp;"-"&amp;$B80,構成員入金済み!$A$1:$G$2999,3,FALSE),"")</f>
        <v/>
      </c>
      <c r="E80" s="394"/>
      <c r="F80" s="395"/>
      <c r="G80" s="388" t="str">
        <f>IFERROR(VLOOKUP($B$8&amp;"-"&amp;$B80,構成員入金済み!$A$1:$G$2999,2,FALSE),"")</f>
        <v/>
      </c>
      <c r="H80" s="389"/>
      <c r="I80" s="389"/>
      <c r="J80" s="396"/>
      <c r="K80" s="397" t="str">
        <f>IFERROR(VLOOKUP($B$8&amp;"-"&amp;$B80,構成員入金済み!$A$1:$G$2999,4,FALSE),"")</f>
        <v/>
      </c>
      <c r="L80" s="398"/>
      <c r="M80" s="398"/>
      <c r="N80" s="398"/>
      <c r="O80" s="398"/>
      <c r="P80" s="398"/>
      <c r="Q80" s="399"/>
      <c r="R80" s="388" t="str">
        <f>IFERROR(VLOOKUP($B$8&amp;"-"&amp;$B80,構成員入金済み!$A$1:$G$2999,5,FALSE),"")</f>
        <v/>
      </c>
      <c r="S80" s="389"/>
      <c r="T80" s="389"/>
      <c r="U80" s="389"/>
      <c r="V80" s="389"/>
      <c r="W80" s="389"/>
      <c r="X80" s="389"/>
      <c r="Y80" s="396"/>
      <c r="Z80" s="400" t="str">
        <f>IFERROR(VLOOKUP($B$8&amp;"-"&amp;$B80,構成員入金済み!$A$1:$G$2999,6,FALSE),"")</f>
        <v/>
      </c>
      <c r="AA80" s="401"/>
      <c r="AB80" s="401"/>
      <c r="AC80" s="401"/>
      <c r="AD80" s="401"/>
      <c r="AE80" s="401"/>
      <c r="AF80" s="401"/>
      <c r="AG80" s="402"/>
      <c r="AH80" s="388" t="str">
        <f>IFERROR(VLOOKUP($B$8&amp;"-"&amp;$B80,構成員入金済み!$A$1:$G$2999,7,FALSE),"")</f>
        <v/>
      </c>
      <c r="AI80" s="389"/>
      <c r="AJ80" s="390"/>
    </row>
    <row r="81" spans="1:37" ht="22.5" customHeight="1" x14ac:dyDescent="0.15">
      <c r="B81" s="391">
        <f t="shared" si="1"/>
        <v>45</v>
      </c>
      <c r="C81" s="392"/>
      <c r="D81" s="393" t="str">
        <f>IFERROR(VLOOKUP($B$8&amp;"-"&amp;$B81,構成員入金済み!$A$1:$G$2999,3,FALSE),"")</f>
        <v/>
      </c>
      <c r="E81" s="394"/>
      <c r="F81" s="395"/>
      <c r="G81" s="388" t="str">
        <f>IFERROR(VLOOKUP($B$8&amp;"-"&amp;$B81,構成員入金済み!$A$1:$G$2999,2,FALSE),"")</f>
        <v/>
      </c>
      <c r="H81" s="389"/>
      <c r="I81" s="389"/>
      <c r="J81" s="396"/>
      <c r="K81" s="397" t="str">
        <f>IFERROR(VLOOKUP($B$8&amp;"-"&amp;$B81,構成員入金済み!$A$1:$G$2999,4,FALSE),"")</f>
        <v/>
      </c>
      <c r="L81" s="398"/>
      <c r="M81" s="398"/>
      <c r="N81" s="398"/>
      <c r="O81" s="398"/>
      <c r="P81" s="398"/>
      <c r="Q81" s="399"/>
      <c r="R81" s="388" t="str">
        <f>IFERROR(VLOOKUP($B$8&amp;"-"&amp;$B81,構成員入金済み!$A$1:$G$2999,5,FALSE),"")</f>
        <v/>
      </c>
      <c r="S81" s="389"/>
      <c r="T81" s="389"/>
      <c r="U81" s="389"/>
      <c r="V81" s="389"/>
      <c r="W81" s="389"/>
      <c r="X81" s="389"/>
      <c r="Y81" s="396"/>
      <c r="Z81" s="400" t="str">
        <f>IFERROR(VLOOKUP($B$8&amp;"-"&amp;$B81,構成員入金済み!$A$1:$G$2999,6,FALSE),"")</f>
        <v/>
      </c>
      <c r="AA81" s="401"/>
      <c r="AB81" s="401"/>
      <c r="AC81" s="401"/>
      <c r="AD81" s="401"/>
      <c r="AE81" s="401"/>
      <c r="AF81" s="401"/>
      <c r="AG81" s="402"/>
      <c r="AH81" s="388" t="str">
        <f>IFERROR(VLOOKUP($B$8&amp;"-"&amp;$B81,構成員入金済み!$A$1:$G$2999,7,FALSE),"")</f>
        <v/>
      </c>
      <c r="AI81" s="389"/>
      <c r="AJ81" s="390"/>
    </row>
    <row r="82" spans="1:37" ht="22.5" customHeight="1" x14ac:dyDescent="0.15">
      <c r="B82" s="391">
        <f t="shared" si="1"/>
        <v>46</v>
      </c>
      <c r="C82" s="392"/>
      <c r="D82" s="393" t="str">
        <f>IFERROR(VLOOKUP($B$8&amp;"-"&amp;$B82,構成員入金済み!$A$1:$G$2999,3,FALSE),"")</f>
        <v/>
      </c>
      <c r="E82" s="394"/>
      <c r="F82" s="395"/>
      <c r="G82" s="388" t="str">
        <f>IFERROR(VLOOKUP($B$8&amp;"-"&amp;$B82,構成員入金済み!$A$1:$G$2999,2,FALSE),"")</f>
        <v/>
      </c>
      <c r="H82" s="389"/>
      <c r="I82" s="389"/>
      <c r="J82" s="396"/>
      <c r="K82" s="397" t="str">
        <f>IFERROR(VLOOKUP($B$8&amp;"-"&amp;$B82,構成員入金済み!$A$1:$G$2999,4,FALSE),"")</f>
        <v/>
      </c>
      <c r="L82" s="398"/>
      <c r="M82" s="398"/>
      <c r="N82" s="398"/>
      <c r="O82" s="398"/>
      <c r="P82" s="398"/>
      <c r="Q82" s="399"/>
      <c r="R82" s="388" t="str">
        <f>IFERROR(VLOOKUP($B$8&amp;"-"&amp;$B82,構成員入金済み!$A$1:$G$2999,5,FALSE),"")</f>
        <v/>
      </c>
      <c r="S82" s="389"/>
      <c r="T82" s="389"/>
      <c r="U82" s="389"/>
      <c r="V82" s="389"/>
      <c r="W82" s="389"/>
      <c r="X82" s="389"/>
      <c r="Y82" s="396"/>
      <c r="Z82" s="400" t="str">
        <f>IFERROR(VLOOKUP($B$8&amp;"-"&amp;$B82,構成員入金済み!$A$1:$G$2999,6,FALSE),"")</f>
        <v/>
      </c>
      <c r="AA82" s="401"/>
      <c r="AB82" s="401"/>
      <c r="AC82" s="401"/>
      <c r="AD82" s="401"/>
      <c r="AE82" s="401"/>
      <c r="AF82" s="401"/>
      <c r="AG82" s="402"/>
      <c r="AH82" s="388" t="str">
        <f>IFERROR(VLOOKUP($B$8&amp;"-"&amp;$B82,構成員入金済み!$A$1:$G$2999,7,FALSE),"")</f>
        <v/>
      </c>
      <c r="AI82" s="389"/>
      <c r="AJ82" s="390"/>
    </row>
    <row r="83" spans="1:37" ht="22.5" customHeight="1" x14ac:dyDescent="0.15">
      <c r="B83" s="391">
        <f t="shared" si="1"/>
        <v>47</v>
      </c>
      <c r="C83" s="392"/>
      <c r="D83" s="393" t="str">
        <f>IFERROR(VLOOKUP($B$8&amp;"-"&amp;$B83,構成員入金済み!$A$1:$G$2999,3,FALSE),"")</f>
        <v/>
      </c>
      <c r="E83" s="394"/>
      <c r="F83" s="395"/>
      <c r="G83" s="388" t="str">
        <f>IFERROR(VLOOKUP($B$8&amp;"-"&amp;$B83,構成員入金済み!$A$1:$G$2999,2,FALSE),"")</f>
        <v/>
      </c>
      <c r="H83" s="389"/>
      <c r="I83" s="389"/>
      <c r="J83" s="396"/>
      <c r="K83" s="397" t="str">
        <f>IFERROR(VLOOKUP($B$8&amp;"-"&amp;$B83,構成員入金済み!$A$1:$G$2999,4,FALSE),"")</f>
        <v/>
      </c>
      <c r="L83" s="398"/>
      <c r="M83" s="398"/>
      <c r="N83" s="398"/>
      <c r="O83" s="398"/>
      <c r="P83" s="398"/>
      <c r="Q83" s="399"/>
      <c r="R83" s="388" t="str">
        <f>IFERROR(VLOOKUP($B$8&amp;"-"&amp;$B83,構成員入金済み!$A$1:$G$2999,5,FALSE),"")</f>
        <v/>
      </c>
      <c r="S83" s="389"/>
      <c r="T83" s="389"/>
      <c r="U83" s="389"/>
      <c r="V83" s="389"/>
      <c r="W83" s="389"/>
      <c r="X83" s="389"/>
      <c r="Y83" s="396"/>
      <c r="Z83" s="400" t="str">
        <f>IFERROR(VLOOKUP($B$8&amp;"-"&amp;$B83,構成員入金済み!$A$1:$G$2999,6,FALSE),"")</f>
        <v/>
      </c>
      <c r="AA83" s="401"/>
      <c r="AB83" s="401"/>
      <c r="AC83" s="401"/>
      <c r="AD83" s="401"/>
      <c r="AE83" s="401"/>
      <c r="AF83" s="401"/>
      <c r="AG83" s="402"/>
      <c r="AH83" s="388" t="str">
        <f>IFERROR(VLOOKUP($B$8&amp;"-"&amp;$B83,構成員入金済み!$A$1:$G$2999,7,FALSE),"")</f>
        <v/>
      </c>
      <c r="AI83" s="389"/>
      <c r="AJ83" s="390"/>
    </row>
    <row r="84" spans="1:37" ht="22.5" customHeight="1" x14ac:dyDescent="0.15">
      <c r="B84" s="391">
        <f t="shared" si="1"/>
        <v>48</v>
      </c>
      <c r="C84" s="392"/>
      <c r="D84" s="393" t="str">
        <f>IFERROR(VLOOKUP($B$8&amp;"-"&amp;$B84,構成員入金済み!$A$1:$G$2999,3,FALSE),"")</f>
        <v/>
      </c>
      <c r="E84" s="394"/>
      <c r="F84" s="395"/>
      <c r="G84" s="388" t="str">
        <f>IFERROR(VLOOKUP($B$8&amp;"-"&amp;$B84,構成員入金済み!$A$1:$G$2999,2,FALSE),"")</f>
        <v/>
      </c>
      <c r="H84" s="389"/>
      <c r="I84" s="389"/>
      <c r="J84" s="396"/>
      <c r="K84" s="397" t="str">
        <f>IFERROR(VLOOKUP($B$8&amp;"-"&amp;$B84,構成員入金済み!$A$1:$G$2999,4,FALSE),"")</f>
        <v/>
      </c>
      <c r="L84" s="398"/>
      <c r="M84" s="398"/>
      <c r="N84" s="398"/>
      <c r="O84" s="398"/>
      <c r="P84" s="398"/>
      <c r="Q84" s="399"/>
      <c r="R84" s="388" t="str">
        <f>IFERROR(VLOOKUP($B$8&amp;"-"&amp;$B84,構成員入金済み!$A$1:$G$2999,5,FALSE),"")</f>
        <v/>
      </c>
      <c r="S84" s="389"/>
      <c r="T84" s="389"/>
      <c r="U84" s="389"/>
      <c r="V84" s="389"/>
      <c r="W84" s="389"/>
      <c r="X84" s="389"/>
      <c r="Y84" s="396"/>
      <c r="Z84" s="400" t="str">
        <f>IFERROR(VLOOKUP($B$8&amp;"-"&amp;$B84,構成員入金済み!$A$1:$G$2999,6,FALSE),"")</f>
        <v/>
      </c>
      <c r="AA84" s="401"/>
      <c r="AB84" s="401"/>
      <c r="AC84" s="401"/>
      <c r="AD84" s="401"/>
      <c r="AE84" s="401"/>
      <c r="AF84" s="401"/>
      <c r="AG84" s="402"/>
      <c r="AH84" s="388" t="str">
        <f>IFERROR(VLOOKUP($B$8&amp;"-"&amp;$B84,構成員入金済み!$A$1:$G$2999,7,FALSE),"")</f>
        <v/>
      </c>
      <c r="AI84" s="389"/>
      <c r="AJ84" s="390"/>
    </row>
    <row r="85" spans="1:37" ht="22.5" customHeight="1" x14ac:dyDescent="0.15">
      <c r="B85" s="391">
        <f t="shared" si="1"/>
        <v>49</v>
      </c>
      <c r="C85" s="392"/>
      <c r="D85" s="393" t="str">
        <f>IFERROR(VLOOKUP($B$8&amp;"-"&amp;$B85,構成員入金済み!$A$1:$G$2999,3,FALSE),"")</f>
        <v/>
      </c>
      <c r="E85" s="394"/>
      <c r="F85" s="395"/>
      <c r="G85" s="388" t="str">
        <f>IFERROR(VLOOKUP($B$8&amp;"-"&amp;$B85,構成員入金済み!$A$1:$G$2999,2,FALSE),"")</f>
        <v/>
      </c>
      <c r="H85" s="389"/>
      <c r="I85" s="389"/>
      <c r="J85" s="396"/>
      <c r="K85" s="397" t="str">
        <f>IFERROR(VLOOKUP($B$8&amp;"-"&amp;$B85,構成員入金済み!$A$1:$G$2999,4,FALSE),"")</f>
        <v/>
      </c>
      <c r="L85" s="398"/>
      <c r="M85" s="398"/>
      <c r="N85" s="398"/>
      <c r="O85" s="398"/>
      <c r="P85" s="398"/>
      <c r="Q85" s="399"/>
      <c r="R85" s="388" t="str">
        <f>IFERROR(VLOOKUP($B$8&amp;"-"&amp;$B85,構成員入金済み!$A$1:$G$2999,5,FALSE),"")</f>
        <v/>
      </c>
      <c r="S85" s="389"/>
      <c r="T85" s="389"/>
      <c r="U85" s="389"/>
      <c r="V85" s="389"/>
      <c r="W85" s="389"/>
      <c r="X85" s="389"/>
      <c r="Y85" s="396"/>
      <c r="Z85" s="400" t="str">
        <f>IFERROR(VLOOKUP($B$8&amp;"-"&amp;$B85,構成員入金済み!$A$1:$G$2999,6,FALSE),"")</f>
        <v/>
      </c>
      <c r="AA85" s="401"/>
      <c r="AB85" s="401"/>
      <c r="AC85" s="401"/>
      <c r="AD85" s="401"/>
      <c r="AE85" s="401"/>
      <c r="AF85" s="401"/>
      <c r="AG85" s="402"/>
      <c r="AH85" s="388" t="str">
        <f>IFERROR(VLOOKUP($B$8&amp;"-"&amp;$B85,構成員入金済み!$A$1:$G$2999,7,FALSE),"")</f>
        <v/>
      </c>
      <c r="AI85" s="389"/>
      <c r="AJ85" s="390"/>
    </row>
    <row r="86" spans="1:37" ht="22.5" customHeight="1" x14ac:dyDescent="0.15">
      <c r="B86" s="391">
        <f t="shared" si="1"/>
        <v>50</v>
      </c>
      <c r="C86" s="392"/>
      <c r="D86" s="393" t="str">
        <f>IFERROR(VLOOKUP($B$8&amp;"-"&amp;$B86,構成員入金済み!$A$1:$G$2999,3,FALSE),"")</f>
        <v/>
      </c>
      <c r="E86" s="394"/>
      <c r="F86" s="395"/>
      <c r="G86" s="388" t="str">
        <f>IFERROR(VLOOKUP($B$8&amp;"-"&amp;$B86,構成員入金済み!$A$1:$G$2999,2,FALSE),"")</f>
        <v/>
      </c>
      <c r="H86" s="389"/>
      <c r="I86" s="389"/>
      <c r="J86" s="396"/>
      <c r="K86" s="397" t="str">
        <f>IFERROR(VLOOKUP($B$8&amp;"-"&amp;$B86,構成員入金済み!$A$1:$G$2999,4,FALSE),"")</f>
        <v/>
      </c>
      <c r="L86" s="398"/>
      <c r="M86" s="398"/>
      <c r="N86" s="398"/>
      <c r="O86" s="398"/>
      <c r="P86" s="398"/>
      <c r="Q86" s="399"/>
      <c r="R86" s="388" t="str">
        <f>IFERROR(VLOOKUP($B$8&amp;"-"&amp;$B86,構成員入金済み!$A$1:$G$2999,5,FALSE),"")</f>
        <v/>
      </c>
      <c r="S86" s="389"/>
      <c r="T86" s="389"/>
      <c r="U86" s="389"/>
      <c r="V86" s="389"/>
      <c r="W86" s="389"/>
      <c r="X86" s="389"/>
      <c r="Y86" s="396"/>
      <c r="Z86" s="400" t="str">
        <f>IFERROR(VLOOKUP($B$8&amp;"-"&amp;$B86,構成員入金済み!$A$1:$G$2999,6,FALSE),"")</f>
        <v/>
      </c>
      <c r="AA86" s="401"/>
      <c r="AB86" s="401"/>
      <c r="AC86" s="401"/>
      <c r="AD86" s="401"/>
      <c r="AE86" s="401"/>
      <c r="AF86" s="401"/>
      <c r="AG86" s="402"/>
      <c r="AH86" s="388" t="str">
        <f>IFERROR(VLOOKUP($B$8&amp;"-"&amp;$B86,構成員入金済み!$A$1:$G$2999,7,FALSE),"")</f>
        <v/>
      </c>
      <c r="AI86" s="389"/>
      <c r="AJ86" s="390"/>
    </row>
    <row r="87" spans="1:37" ht="22.5" customHeight="1" x14ac:dyDescent="0.15">
      <c r="B87" s="391">
        <f t="shared" si="1"/>
        <v>51</v>
      </c>
      <c r="C87" s="392"/>
      <c r="D87" s="393" t="str">
        <f>IFERROR(VLOOKUP($B$8&amp;"-"&amp;$B87,構成員入金済み!$A$1:$G$2999,3,FALSE),"")</f>
        <v/>
      </c>
      <c r="E87" s="394"/>
      <c r="F87" s="395"/>
      <c r="G87" s="388" t="str">
        <f>IFERROR(VLOOKUP($B$8&amp;"-"&amp;$B87,構成員入金済み!$A$1:$G$2999,2,FALSE),"")</f>
        <v/>
      </c>
      <c r="H87" s="389"/>
      <c r="I87" s="389"/>
      <c r="J87" s="396"/>
      <c r="K87" s="397" t="str">
        <f>IFERROR(VLOOKUP($B$8&amp;"-"&amp;$B87,構成員入金済み!$A$1:$G$2999,4,FALSE),"")</f>
        <v/>
      </c>
      <c r="L87" s="398"/>
      <c r="M87" s="398"/>
      <c r="N87" s="398"/>
      <c r="O87" s="398"/>
      <c r="P87" s="398"/>
      <c r="Q87" s="399"/>
      <c r="R87" s="388" t="str">
        <f>IFERROR(VLOOKUP($B$8&amp;"-"&amp;$B87,構成員入金済み!$A$1:$G$2999,5,FALSE),"")</f>
        <v/>
      </c>
      <c r="S87" s="389"/>
      <c r="T87" s="389"/>
      <c r="U87" s="389"/>
      <c r="V87" s="389"/>
      <c r="W87" s="389"/>
      <c r="X87" s="389"/>
      <c r="Y87" s="396"/>
      <c r="Z87" s="400" t="str">
        <f>IFERROR(VLOOKUP($B$8&amp;"-"&amp;$B87,構成員入金済み!$A$1:$G$2999,6,FALSE),"")</f>
        <v/>
      </c>
      <c r="AA87" s="401"/>
      <c r="AB87" s="401"/>
      <c r="AC87" s="401"/>
      <c r="AD87" s="401"/>
      <c r="AE87" s="401"/>
      <c r="AF87" s="401"/>
      <c r="AG87" s="402"/>
      <c r="AH87" s="388" t="str">
        <f>IFERROR(VLOOKUP($B$8&amp;"-"&amp;$B87,構成員入金済み!$A$1:$G$2999,7,FALSE),"")</f>
        <v/>
      </c>
      <c r="AI87" s="389"/>
      <c r="AJ87" s="390"/>
    </row>
    <row r="88" spans="1:37" ht="22.5" customHeight="1" x14ac:dyDescent="0.15">
      <c r="B88" s="391">
        <f t="shared" si="1"/>
        <v>52</v>
      </c>
      <c r="C88" s="392"/>
      <c r="D88" s="393" t="str">
        <f>IFERROR(VLOOKUP($B$8&amp;"-"&amp;$B88,構成員入金済み!$A$1:$G$2999,3,FALSE),"")</f>
        <v/>
      </c>
      <c r="E88" s="394"/>
      <c r="F88" s="395"/>
      <c r="G88" s="388" t="str">
        <f>IFERROR(VLOOKUP($B$8&amp;"-"&amp;$B88,構成員入金済み!$A$1:$G$2999,2,FALSE),"")</f>
        <v/>
      </c>
      <c r="H88" s="389"/>
      <c r="I88" s="389"/>
      <c r="J88" s="396"/>
      <c r="K88" s="397" t="str">
        <f>IFERROR(VLOOKUP($B$8&amp;"-"&amp;$B88,構成員入金済み!$A$1:$G$2999,4,FALSE),"")</f>
        <v/>
      </c>
      <c r="L88" s="398"/>
      <c r="M88" s="398"/>
      <c r="N88" s="398"/>
      <c r="O88" s="398"/>
      <c r="P88" s="398"/>
      <c r="Q88" s="399"/>
      <c r="R88" s="388" t="str">
        <f>IFERROR(VLOOKUP($B$8&amp;"-"&amp;$B88,構成員入金済み!$A$1:$G$2999,5,FALSE),"")</f>
        <v/>
      </c>
      <c r="S88" s="389"/>
      <c r="T88" s="389"/>
      <c r="U88" s="389"/>
      <c r="V88" s="389"/>
      <c r="W88" s="389"/>
      <c r="X88" s="389"/>
      <c r="Y88" s="396"/>
      <c r="Z88" s="400" t="str">
        <f>IFERROR(VLOOKUP($B$8&amp;"-"&amp;$B88,構成員入金済み!$A$1:$G$2999,6,FALSE),"")</f>
        <v/>
      </c>
      <c r="AA88" s="401"/>
      <c r="AB88" s="401"/>
      <c r="AC88" s="401"/>
      <c r="AD88" s="401"/>
      <c r="AE88" s="401"/>
      <c r="AF88" s="401"/>
      <c r="AG88" s="402"/>
      <c r="AH88" s="388" t="str">
        <f>IFERROR(VLOOKUP($B$8&amp;"-"&amp;$B88,構成員入金済み!$A$1:$G$2999,7,FALSE),"")</f>
        <v/>
      </c>
      <c r="AI88" s="389"/>
      <c r="AJ88" s="390"/>
    </row>
    <row r="89" spans="1:37" ht="22.5" customHeight="1" x14ac:dyDescent="0.15">
      <c r="B89" s="391">
        <f t="shared" si="1"/>
        <v>53</v>
      </c>
      <c r="C89" s="392"/>
      <c r="D89" s="393" t="str">
        <f>IFERROR(VLOOKUP($B$8&amp;"-"&amp;$B89,構成員入金済み!$A$1:$G$2999,3,FALSE),"")</f>
        <v/>
      </c>
      <c r="E89" s="394"/>
      <c r="F89" s="395"/>
      <c r="G89" s="388" t="str">
        <f>IFERROR(VLOOKUP($B$8&amp;"-"&amp;$B89,構成員入金済み!$A$1:$G$2999,2,FALSE),"")</f>
        <v/>
      </c>
      <c r="H89" s="389"/>
      <c r="I89" s="389"/>
      <c r="J89" s="396"/>
      <c r="K89" s="397" t="str">
        <f>IFERROR(VLOOKUP($B$8&amp;"-"&amp;$B89,構成員入金済み!$A$1:$G$2999,4,FALSE),"")</f>
        <v/>
      </c>
      <c r="L89" s="398"/>
      <c r="M89" s="398"/>
      <c r="N89" s="398"/>
      <c r="O89" s="398"/>
      <c r="P89" s="398"/>
      <c r="Q89" s="399"/>
      <c r="R89" s="388" t="str">
        <f>IFERROR(VLOOKUP($B$8&amp;"-"&amp;$B89,構成員入金済み!$A$1:$G$2999,5,FALSE),"")</f>
        <v/>
      </c>
      <c r="S89" s="389"/>
      <c r="T89" s="389"/>
      <c r="U89" s="389"/>
      <c r="V89" s="389"/>
      <c r="W89" s="389"/>
      <c r="X89" s="389"/>
      <c r="Y89" s="396"/>
      <c r="Z89" s="400" t="str">
        <f>IFERROR(VLOOKUP($B$8&amp;"-"&amp;$B89,構成員入金済み!$A$1:$G$2999,6,FALSE),"")</f>
        <v/>
      </c>
      <c r="AA89" s="401"/>
      <c r="AB89" s="401"/>
      <c r="AC89" s="401"/>
      <c r="AD89" s="401"/>
      <c r="AE89" s="401"/>
      <c r="AF89" s="401"/>
      <c r="AG89" s="402"/>
      <c r="AH89" s="388" t="str">
        <f>IFERROR(VLOOKUP($B$8&amp;"-"&amp;$B89,構成員入金済み!$A$1:$G$2999,7,FALSE),"")</f>
        <v/>
      </c>
      <c r="AI89" s="389"/>
      <c r="AJ89" s="390"/>
    </row>
    <row r="90" spans="1:37" ht="22.5" customHeight="1" x14ac:dyDescent="0.15">
      <c r="B90" s="391">
        <f t="shared" si="1"/>
        <v>54</v>
      </c>
      <c r="C90" s="392"/>
      <c r="D90" s="393" t="str">
        <f>IFERROR(VLOOKUP($B$8&amp;"-"&amp;$B90,構成員入金済み!$A$1:$G$2999,3,FALSE),"")</f>
        <v/>
      </c>
      <c r="E90" s="394"/>
      <c r="F90" s="395"/>
      <c r="G90" s="388" t="str">
        <f>IFERROR(VLOOKUP($B$8&amp;"-"&amp;$B90,構成員入金済み!$A$1:$G$2999,2,FALSE),"")</f>
        <v/>
      </c>
      <c r="H90" s="389"/>
      <c r="I90" s="389"/>
      <c r="J90" s="396"/>
      <c r="K90" s="397" t="str">
        <f>IFERROR(VLOOKUP($B$8&amp;"-"&amp;$B90,構成員入金済み!$A$1:$G$2999,4,FALSE),"")</f>
        <v/>
      </c>
      <c r="L90" s="398"/>
      <c r="M90" s="398"/>
      <c r="N90" s="398"/>
      <c r="O90" s="398"/>
      <c r="P90" s="398"/>
      <c r="Q90" s="399"/>
      <c r="R90" s="388" t="str">
        <f>IFERROR(VLOOKUP($B$8&amp;"-"&amp;$B90,構成員入金済み!$A$1:$G$2999,5,FALSE),"")</f>
        <v/>
      </c>
      <c r="S90" s="389"/>
      <c r="T90" s="389"/>
      <c r="U90" s="389"/>
      <c r="V90" s="389"/>
      <c r="W90" s="389"/>
      <c r="X90" s="389"/>
      <c r="Y90" s="396"/>
      <c r="Z90" s="400" t="str">
        <f>IFERROR(VLOOKUP($B$8&amp;"-"&amp;$B90,構成員入金済み!$A$1:$G$2999,6,FALSE),"")</f>
        <v/>
      </c>
      <c r="AA90" s="401"/>
      <c r="AB90" s="401"/>
      <c r="AC90" s="401"/>
      <c r="AD90" s="401"/>
      <c r="AE90" s="401"/>
      <c r="AF90" s="401"/>
      <c r="AG90" s="402"/>
      <c r="AH90" s="388" t="str">
        <f>IFERROR(VLOOKUP($B$8&amp;"-"&amp;$B90,構成員入金済み!$A$1:$G$2999,7,FALSE),"")</f>
        <v/>
      </c>
      <c r="AI90" s="389"/>
      <c r="AJ90" s="390"/>
    </row>
    <row r="91" spans="1:37" ht="22.5" customHeight="1" thickBot="1" x14ac:dyDescent="0.2">
      <c r="B91" s="376">
        <f>B90+1</f>
        <v>55</v>
      </c>
      <c r="C91" s="377"/>
      <c r="D91" s="378" t="str">
        <f>IFERROR(VLOOKUP($B$8&amp;"-"&amp;$B91,構成員入金済み!$A$1:$G$2999,3,FALSE),"")</f>
        <v/>
      </c>
      <c r="E91" s="379"/>
      <c r="F91" s="380"/>
      <c r="G91" s="373" t="str">
        <f>IFERROR(VLOOKUP($B$8&amp;"-"&amp;$B91,構成員入金済み!$A$1:$G$2999,2,FALSE),"")</f>
        <v/>
      </c>
      <c r="H91" s="374"/>
      <c r="I91" s="374"/>
      <c r="J91" s="381"/>
      <c r="K91" s="382" t="str">
        <f>IFERROR(VLOOKUP($B$8&amp;"-"&amp;$B91,構成員入金済み!$A$1:$G$2999,4,FALSE),"")</f>
        <v/>
      </c>
      <c r="L91" s="383"/>
      <c r="M91" s="383"/>
      <c r="N91" s="383"/>
      <c r="O91" s="383"/>
      <c r="P91" s="383"/>
      <c r="Q91" s="384"/>
      <c r="R91" s="373" t="str">
        <f>IFERROR(VLOOKUP($B$8&amp;"-"&amp;$B91,構成員入金済み!$A$1:$G$2999,5,FALSE),"")</f>
        <v/>
      </c>
      <c r="S91" s="374"/>
      <c r="T91" s="374"/>
      <c r="U91" s="374"/>
      <c r="V91" s="374"/>
      <c r="W91" s="374"/>
      <c r="X91" s="374"/>
      <c r="Y91" s="381"/>
      <c r="Z91" s="385" t="str">
        <f>IFERROR(VLOOKUP($B$8&amp;"-"&amp;$B91,構成員入金済み!$A$1:$G$2999,6,FALSE),"")</f>
        <v/>
      </c>
      <c r="AA91" s="386"/>
      <c r="AB91" s="386"/>
      <c r="AC91" s="386"/>
      <c r="AD91" s="386"/>
      <c r="AE91" s="386"/>
      <c r="AF91" s="386"/>
      <c r="AG91" s="387"/>
      <c r="AH91" s="373" t="str">
        <f>IFERROR(VLOOKUP($B$8&amp;"-"&amp;$B91,構成員入金済み!$A$1:$G$2999,7,FALSE),"")</f>
        <v/>
      </c>
      <c r="AI91" s="374"/>
      <c r="AJ91" s="375"/>
    </row>
    <row r="94" spans="1:37" x14ac:dyDescent="0.15">
      <c r="A94" s="25"/>
      <c r="B94" s="415" t="s">
        <v>111</v>
      </c>
      <c r="C94" s="415"/>
      <c r="D94" s="415"/>
      <c r="E94" s="415"/>
      <c r="F94" s="417" t="str">
        <f>$B$8</f>
        <v>宮城県</v>
      </c>
      <c r="G94" s="417"/>
      <c r="H94" s="417"/>
      <c r="I94" s="417"/>
      <c r="J94" s="417"/>
      <c r="K94" s="417" t="s">
        <v>112</v>
      </c>
      <c r="L94" s="417"/>
      <c r="M94" s="417"/>
      <c r="N94" s="419" t="str">
        <f>$S$9</f>
        <v/>
      </c>
      <c r="O94" s="419"/>
      <c r="P94" s="419"/>
      <c r="Q94" s="419"/>
      <c r="R94" s="419"/>
      <c r="S94" s="419"/>
      <c r="T94" s="419"/>
      <c r="U94" s="419"/>
      <c r="V94" s="419"/>
      <c r="W94" s="419"/>
      <c r="X94" s="419"/>
      <c r="Y94" s="419"/>
      <c r="Z94" s="419"/>
      <c r="AA94" s="421">
        <f ca="1">$AE$3</f>
        <v>42884</v>
      </c>
      <c r="AB94" s="421"/>
      <c r="AC94" s="421"/>
      <c r="AD94" s="421"/>
      <c r="AE94" s="421"/>
      <c r="AF94" s="423" t="s">
        <v>113</v>
      </c>
      <c r="AG94" s="423"/>
      <c r="AH94" s="423"/>
      <c r="AI94" s="425">
        <v>3</v>
      </c>
      <c r="AJ94" s="425"/>
      <c r="AK94" s="30"/>
    </row>
    <row r="95" spans="1:37" ht="14.25" thickBot="1" x14ac:dyDescent="0.2">
      <c r="A95" s="25"/>
      <c r="B95" s="416"/>
      <c r="C95" s="416"/>
      <c r="D95" s="416"/>
      <c r="E95" s="416"/>
      <c r="F95" s="418"/>
      <c r="G95" s="418"/>
      <c r="H95" s="418"/>
      <c r="I95" s="418"/>
      <c r="J95" s="418"/>
      <c r="K95" s="418"/>
      <c r="L95" s="418"/>
      <c r="M95" s="418"/>
      <c r="N95" s="420"/>
      <c r="O95" s="420"/>
      <c r="P95" s="420"/>
      <c r="Q95" s="420"/>
      <c r="R95" s="420"/>
      <c r="S95" s="420"/>
      <c r="T95" s="420"/>
      <c r="U95" s="420"/>
      <c r="V95" s="420"/>
      <c r="W95" s="420"/>
      <c r="X95" s="420"/>
      <c r="Y95" s="420"/>
      <c r="Z95" s="420"/>
      <c r="AA95" s="422"/>
      <c r="AB95" s="422"/>
      <c r="AC95" s="422"/>
      <c r="AD95" s="422"/>
      <c r="AE95" s="422"/>
      <c r="AF95" s="424"/>
      <c r="AG95" s="424"/>
      <c r="AH95" s="424"/>
      <c r="AI95" s="426"/>
      <c r="AJ95" s="426"/>
      <c r="AK95" s="30"/>
    </row>
    <row r="96" spans="1:37" ht="22.5" customHeight="1" x14ac:dyDescent="0.15">
      <c r="B96" s="405" t="s">
        <v>31</v>
      </c>
      <c r="C96" s="406"/>
      <c r="D96" s="406"/>
      <c r="E96" s="406"/>
      <c r="F96" s="406"/>
      <c r="G96" s="406"/>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7"/>
    </row>
    <row r="97" spans="2:36" ht="22.5" customHeight="1" x14ac:dyDescent="0.15">
      <c r="B97" s="408" t="s">
        <v>84</v>
      </c>
      <c r="C97" s="409"/>
      <c r="D97" s="410" t="s">
        <v>114</v>
      </c>
      <c r="E97" s="411"/>
      <c r="F97" s="412"/>
      <c r="G97" s="411" t="s">
        <v>86</v>
      </c>
      <c r="H97" s="411"/>
      <c r="I97" s="411"/>
      <c r="J97" s="412"/>
      <c r="K97" s="427" t="s">
        <v>51</v>
      </c>
      <c r="L97" s="411"/>
      <c r="M97" s="411"/>
      <c r="N97" s="411"/>
      <c r="O97" s="411"/>
      <c r="P97" s="411"/>
      <c r="Q97" s="412"/>
      <c r="R97" s="413" t="s">
        <v>87</v>
      </c>
      <c r="S97" s="413"/>
      <c r="T97" s="413"/>
      <c r="U97" s="413"/>
      <c r="V97" s="413"/>
      <c r="W97" s="413"/>
      <c r="X97" s="413"/>
      <c r="Y97" s="413"/>
      <c r="Z97" s="413" t="s">
        <v>32</v>
      </c>
      <c r="AA97" s="413"/>
      <c r="AB97" s="413"/>
      <c r="AC97" s="413"/>
      <c r="AD97" s="413"/>
      <c r="AE97" s="413"/>
      <c r="AF97" s="413"/>
      <c r="AG97" s="413"/>
      <c r="AH97" s="413" t="s">
        <v>33</v>
      </c>
      <c r="AI97" s="413"/>
      <c r="AJ97" s="414"/>
    </row>
    <row r="98" spans="2:36" ht="22.5" customHeight="1" x14ac:dyDescent="0.15">
      <c r="B98" s="403">
        <v>56</v>
      </c>
      <c r="C98" s="404"/>
      <c r="D98" s="393" t="str">
        <f>IFERROR(VLOOKUP($B$8&amp;"-"&amp;$B98,構成員入金済み!$A$1:$G$2999,3,FALSE),"")</f>
        <v/>
      </c>
      <c r="E98" s="394"/>
      <c r="F98" s="395"/>
      <c r="G98" s="388" t="str">
        <f>IFERROR(VLOOKUP($B$8&amp;"-"&amp;$B98,構成員入金済み!$A$1:$G$2999,2,FALSE),"")</f>
        <v/>
      </c>
      <c r="H98" s="389"/>
      <c r="I98" s="389"/>
      <c r="J98" s="396"/>
      <c r="K98" s="397" t="str">
        <f>IFERROR(VLOOKUP($B$8&amp;"-"&amp;$B98,構成員入金済み!$A$1:$G$2999,4,FALSE),"")</f>
        <v/>
      </c>
      <c r="L98" s="398"/>
      <c r="M98" s="398"/>
      <c r="N98" s="398"/>
      <c r="O98" s="398"/>
      <c r="P98" s="398"/>
      <c r="Q98" s="399"/>
      <c r="R98" s="388" t="str">
        <f>IFERROR(VLOOKUP($B$8&amp;"-"&amp;$B98,構成員入金済み!$A$1:$G$2999,5,FALSE),"")</f>
        <v/>
      </c>
      <c r="S98" s="389"/>
      <c r="T98" s="389"/>
      <c r="U98" s="389"/>
      <c r="V98" s="389"/>
      <c r="W98" s="389"/>
      <c r="X98" s="389"/>
      <c r="Y98" s="396"/>
      <c r="Z98" s="400" t="str">
        <f>IFERROR(VLOOKUP($B$8&amp;"-"&amp;$B98,構成員入金済み!$A$1:$G$2999,6,FALSE),"")</f>
        <v/>
      </c>
      <c r="AA98" s="401"/>
      <c r="AB98" s="401"/>
      <c r="AC98" s="401"/>
      <c r="AD98" s="401"/>
      <c r="AE98" s="401"/>
      <c r="AF98" s="401"/>
      <c r="AG98" s="402"/>
      <c r="AH98" s="388" t="str">
        <f>IFERROR(VLOOKUP($B$8&amp;"-"&amp;$B98,構成員入金済み!$A$1:$G$2999,7,FALSE),"")</f>
        <v/>
      </c>
      <c r="AI98" s="389"/>
      <c r="AJ98" s="390"/>
    </row>
    <row r="99" spans="2:36" ht="22.5" customHeight="1" x14ac:dyDescent="0.15">
      <c r="B99" s="391">
        <f>B98+1</f>
        <v>57</v>
      </c>
      <c r="C99" s="392"/>
      <c r="D99" s="393" t="str">
        <f>IFERROR(VLOOKUP($B$8&amp;"-"&amp;$B99,構成員入金済み!$A$1:$G$2999,3,FALSE),"")</f>
        <v/>
      </c>
      <c r="E99" s="394"/>
      <c r="F99" s="395"/>
      <c r="G99" s="388" t="str">
        <f>IFERROR(VLOOKUP($B$8&amp;"-"&amp;$B99,構成員入金済み!$A$1:$G$2999,2,FALSE),"")</f>
        <v/>
      </c>
      <c r="H99" s="389"/>
      <c r="I99" s="389"/>
      <c r="J99" s="396"/>
      <c r="K99" s="397" t="str">
        <f>IFERROR(VLOOKUP($B$8&amp;"-"&amp;$B99,構成員入金済み!$A$1:$G$2999,4,FALSE),"")</f>
        <v/>
      </c>
      <c r="L99" s="398"/>
      <c r="M99" s="398"/>
      <c r="N99" s="398"/>
      <c r="O99" s="398"/>
      <c r="P99" s="398"/>
      <c r="Q99" s="399"/>
      <c r="R99" s="388" t="str">
        <f>IFERROR(VLOOKUP($B$8&amp;"-"&amp;$B99,構成員入金済み!$A$1:$G$2999,5,FALSE),"")</f>
        <v/>
      </c>
      <c r="S99" s="389"/>
      <c r="T99" s="389"/>
      <c r="U99" s="389"/>
      <c r="V99" s="389"/>
      <c r="W99" s="389"/>
      <c r="X99" s="389"/>
      <c r="Y99" s="396"/>
      <c r="Z99" s="400" t="str">
        <f>IFERROR(VLOOKUP($B$8&amp;"-"&amp;$B99,構成員入金済み!$A$1:$G$2999,6,FALSE),"")</f>
        <v/>
      </c>
      <c r="AA99" s="401"/>
      <c r="AB99" s="401"/>
      <c r="AC99" s="401"/>
      <c r="AD99" s="401"/>
      <c r="AE99" s="401"/>
      <c r="AF99" s="401"/>
      <c r="AG99" s="402"/>
      <c r="AH99" s="388" t="str">
        <f>IFERROR(VLOOKUP($B$8&amp;"-"&amp;$B99,構成員入金済み!$A$1:$G$2999,7,FALSE),"")</f>
        <v/>
      </c>
      <c r="AI99" s="389"/>
      <c r="AJ99" s="390"/>
    </row>
    <row r="100" spans="2:36" ht="22.5" customHeight="1" x14ac:dyDescent="0.15">
      <c r="B100" s="391">
        <f t="shared" ref="B100:B131" si="2">B99+1</f>
        <v>58</v>
      </c>
      <c r="C100" s="392"/>
      <c r="D100" s="393" t="str">
        <f>IFERROR(VLOOKUP($B$8&amp;"-"&amp;$B100,構成員入金済み!$A$1:$G$2999,3,FALSE),"")</f>
        <v/>
      </c>
      <c r="E100" s="394"/>
      <c r="F100" s="395"/>
      <c r="G100" s="388" t="str">
        <f>IFERROR(VLOOKUP($B$8&amp;"-"&amp;$B100,構成員入金済み!$A$1:$G$2999,2,FALSE),"")</f>
        <v/>
      </c>
      <c r="H100" s="389"/>
      <c r="I100" s="389"/>
      <c r="J100" s="396"/>
      <c r="K100" s="397" t="str">
        <f>IFERROR(VLOOKUP($B$8&amp;"-"&amp;$B100,構成員入金済み!$A$1:$G$2999,4,FALSE),"")</f>
        <v/>
      </c>
      <c r="L100" s="398"/>
      <c r="M100" s="398"/>
      <c r="N100" s="398"/>
      <c r="O100" s="398"/>
      <c r="P100" s="398"/>
      <c r="Q100" s="399"/>
      <c r="R100" s="388" t="str">
        <f>IFERROR(VLOOKUP($B$8&amp;"-"&amp;$B100,構成員入金済み!$A$1:$G$2999,5,FALSE),"")</f>
        <v/>
      </c>
      <c r="S100" s="389"/>
      <c r="T100" s="389"/>
      <c r="U100" s="389"/>
      <c r="V100" s="389"/>
      <c r="W100" s="389"/>
      <c r="X100" s="389"/>
      <c r="Y100" s="396"/>
      <c r="Z100" s="400" t="str">
        <f>IFERROR(VLOOKUP($B$8&amp;"-"&amp;$B100,構成員入金済み!$A$1:$G$2999,6,FALSE),"")</f>
        <v/>
      </c>
      <c r="AA100" s="401"/>
      <c r="AB100" s="401"/>
      <c r="AC100" s="401"/>
      <c r="AD100" s="401"/>
      <c r="AE100" s="401"/>
      <c r="AF100" s="401"/>
      <c r="AG100" s="402"/>
      <c r="AH100" s="388" t="str">
        <f>IFERROR(VLOOKUP($B$8&amp;"-"&amp;$B100,構成員入金済み!$A$1:$G$2999,7,FALSE),"")</f>
        <v/>
      </c>
      <c r="AI100" s="389"/>
      <c r="AJ100" s="390"/>
    </row>
    <row r="101" spans="2:36" ht="22.5" customHeight="1" x14ac:dyDescent="0.15">
      <c r="B101" s="391">
        <f t="shared" si="2"/>
        <v>59</v>
      </c>
      <c r="C101" s="392"/>
      <c r="D101" s="393" t="str">
        <f>IFERROR(VLOOKUP($B$8&amp;"-"&amp;$B101,構成員入金済み!$A$1:$G$2999,3,FALSE),"")</f>
        <v/>
      </c>
      <c r="E101" s="394"/>
      <c r="F101" s="395"/>
      <c r="G101" s="388" t="str">
        <f>IFERROR(VLOOKUP($B$8&amp;"-"&amp;$B101,構成員入金済み!$A$1:$G$2999,2,FALSE),"")</f>
        <v/>
      </c>
      <c r="H101" s="389"/>
      <c r="I101" s="389"/>
      <c r="J101" s="396"/>
      <c r="K101" s="397" t="str">
        <f>IFERROR(VLOOKUP($B$8&amp;"-"&amp;$B101,構成員入金済み!$A$1:$G$2999,4,FALSE),"")</f>
        <v/>
      </c>
      <c r="L101" s="398"/>
      <c r="M101" s="398"/>
      <c r="N101" s="398"/>
      <c r="O101" s="398"/>
      <c r="P101" s="398"/>
      <c r="Q101" s="399"/>
      <c r="R101" s="388" t="str">
        <f>IFERROR(VLOOKUP($B$8&amp;"-"&amp;$B101,構成員入金済み!$A$1:$G$2999,5,FALSE),"")</f>
        <v/>
      </c>
      <c r="S101" s="389"/>
      <c r="T101" s="389"/>
      <c r="U101" s="389"/>
      <c r="V101" s="389"/>
      <c r="W101" s="389"/>
      <c r="X101" s="389"/>
      <c r="Y101" s="396"/>
      <c r="Z101" s="400" t="str">
        <f>IFERROR(VLOOKUP($B$8&amp;"-"&amp;$B101,構成員入金済み!$A$1:$G$2999,6,FALSE),"")</f>
        <v/>
      </c>
      <c r="AA101" s="401"/>
      <c r="AB101" s="401"/>
      <c r="AC101" s="401"/>
      <c r="AD101" s="401"/>
      <c r="AE101" s="401"/>
      <c r="AF101" s="401"/>
      <c r="AG101" s="402"/>
      <c r="AH101" s="388" t="str">
        <f>IFERROR(VLOOKUP($B$8&amp;"-"&amp;$B101,構成員入金済み!$A$1:$G$2999,7,FALSE),"")</f>
        <v/>
      </c>
      <c r="AI101" s="389"/>
      <c r="AJ101" s="390"/>
    </row>
    <row r="102" spans="2:36" ht="22.5" customHeight="1" x14ac:dyDescent="0.15">
      <c r="B102" s="391">
        <f t="shared" si="2"/>
        <v>60</v>
      </c>
      <c r="C102" s="392"/>
      <c r="D102" s="393" t="str">
        <f>IFERROR(VLOOKUP($B$8&amp;"-"&amp;$B102,構成員入金済み!$A$1:$G$2999,3,FALSE),"")</f>
        <v/>
      </c>
      <c r="E102" s="394"/>
      <c r="F102" s="395"/>
      <c r="G102" s="388" t="str">
        <f>IFERROR(VLOOKUP($B$8&amp;"-"&amp;$B102,構成員入金済み!$A$1:$G$2999,2,FALSE),"")</f>
        <v/>
      </c>
      <c r="H102" s="389"/>
      <c r="I102" s="389"/>
      <c r="J102" s="396"/>
      <c r="K102" s="397" t="str">
        <f>IFERROR(VLOOKUP($B$8&amp;"-"&amp;$B102,構成員入金済み!$A$1:$G$2999,4,FALSE),"")</f>
        <v/>
      </c>
      <c r="L102" s="398"/>
      <c r="M102" s="398"/>
      <c r="N102" s="398"/>
      <c r="O102" s="398"/>
      <c r="P102" s="398"/>
      <c r="Q102" s="399"/>
      <c r="R102" s="388" t="str">
        <f>IFERROR(VLOOKUP($B$8&amp;"-"&amp;$B102,構成員入金済み!$A$1:$G$2999,5,FALSE),"")</f>
        <v/>
      </c>
      <c r="S102" s="389"/>
      <c r="T102" s="389"/>
      <c r="U102" s="389"/>
      <c r="V102" s="389"/>
      <c r="W102" s="389"/>
      <c r="X102" s="389"/>
      <c r="Y102" s="396"/>
      <c r="Z102" s="400" t="str">
        <f>IFERROR(VLOOKUP($B$8&amp;"-"&amp;$B102,構成員入金済み!$A$1:$G$2999,6,FALSE),"")</f>
        <v/>
      </c>
      <c r="AA102" s="401"/>
      <c r="AB102" s="401"/>
      <c r="AC102" s="401"/>
      <c r="AD102" s="401"/>
      <c r="AE102" s="401"/>
      <c r="AF102" s="401"/>
      <c r="AG102" s="402"/>
      <c r="AH102" s="388" t="str">
        <f>IFERROR(VLOOKUP($B$8&amp;"-"&amp;$B102,構成員入金済み!$A$1:$G$2999,7,FALSE),"")</f>
        <v/>
      </c>
      <c r="AI102" s="389"/>
      <c r="AJ102" s="390"/>
    </row>
    <row r="103" spans="2:36" ht="22.5" customHeight="1" x14ac:dyDescent="0.15">
      <c r="B103" s="391">
        <f t="shared" si="2"/>
        <v>61</v>
      </c>
      <c r="C103" s="392"/>
      <c r="D103" s="393" t="str">
        <f>IFERROR(VLOOKUP($B$8&amp;"-"&amp;$B103,構成員入金済み!$A$1:$G$2999,3,FALSE),"")</f>
        <v/>
      </c>
      <c r="E103" s="394"/>
      <c r="F103" s="395"/>
      <c r="G103" s="388" t="str">
        <f>IFERROR(VLOOKUP($B$8&amp;"-"&amp;$B103,構成員入金済み!$A$1:$G$2999,2,FALSE),"")</f>
        <v/>
      </c>
      <c r="H103" s="389"/>
      <c r="I103" s="389"/>
      <c r="J103" s="396"/>
      <c r="K103" s="397" t="str">
        <f>IFERROR(VLOOKUP($B$8&amp;"-"&amp;$B103,構成員入金済み!$A$1:$G$2999,4,FALSE),"")</f>
        <v/>
      </c>
      <c r="L103" s="398"/>
      <c r="M103" s="398"/>
      <c r="N103" s="398"/>
      <c r="O103" s="398"/>
      <c r="P103" s="398"/>
      <c r="Q103" s="399"/>
      <c r="R103" s="388" t="str">
        <f>IFERROR(VLOOKUP($B$8&amp;"-"&amp;$B103,構成員入金済み!$A$1:$G$2999,5,FALSE),"")</f>
        <v/>
      </c>
      <c r="S103" s="389"/>
      <c r="T103" s="389"/>
      <c r="U103" s="389"/>
      <c r="V103" s="389"/>
      <c r="W103" s="389"/>
      <c r="X103" s="389"/>
      <c r="Y103" s="396"/>
      <c r="Z103" s="400" t="str">
        <f>IFERROR(VLOOKUP($B$8&amp;"-"&amp;$B103,構成員入金済み!$A$1:$G$2999,6,FALSE),"")</f>
        <v/>
      </c>
      <c r="AA103" s="401"/>
      <c r="AB103" s="401"/>
      <c r="AC103" s="401"/>
      <c r="AD103" s="401"/>
      <c r="AE103" s="401"/>
      <c r="AF103" s="401"/>
      <c r="AG103" s="402"/>
      <c r="AH103" s="388" t="str">
        <f>IFERROR(VLOOKUP($B$8&amp;"-"&amp;$B103,構成員入金済み!$A$1:$G$2999,7,FALSE),"")</f>
        <v/>
      </c>
      <c r="AI103" s="389"/>
      <c r="AJ103" s="390"/>
    </row>
    <row r="104" spans="2:36" ht="22.5" customHeight="1" x14ac:dyDescent="0.15">
      <c r="B104" s="391">
        <f t="shared" si="2"/>
        <v>62</v>
      </c>
      <c r="C104" s="392"/>
      <c r="D104" s="393" t="str">
        <f>IFERROR(VLOOKUP($B$8&amp;"-"&amp;$B104,構成員入金済み!$A$1:$G$2999,3,FALSE),"")</f>
        <v/>
      </c>
      <c r="E104" s="394"/>
      <c r="F104" s="395"/>
      <c r="G104" s="388" t="str">
        <f>IFERROR(VLOOKUP($B$8&amp;"-"&amp;$B104,構成員入金済み!$A$1:$G$2999,2,FALSE),"")</f>
        <v/>
      </c>
      <c r="H104" s="389"/>
      <c r="I104" s="389"/>
      <c r="J104" s="396"/>
      <c r="K104" s="397" t="str">
        <f>IFERROR(VLOOKUP($B$8&amp;"-"&amp;$B104,構成員入金済み!$A$1:$G$2999,4,FALSE),"")</f>
        <v/>
      </c>
      <c r="L104" s="398"/>
      <c r="M104" s="398"/>
      <c r="N104" s="398"/>
      <c r="O104" s="398"/>
      <c r="P104" s="398"/>
      <c r="Q104" s="399"/>
      <c r="R104" s="388" t="str">
        <f>IFERROR(VLOOKUP($B$8&amp;"-"&amp;$B104,構成員入金済み!$A$1:$G$2999,5,FALSE),"")</f>
        <v/>
      </c>
      <c r="S104" s="389"/>
      <c r="T104" s="389"/>
      <c r="U104" s="389"/>
      <c r="V104" s="389"/>
      <c r="W104" s="389"/>
      <c r="X104" s="389"/>
      <c r="Y104" s="396"/>
      <c r="Z104" s="400" t="str">
        <f>IFERROR(VLOOKUP($B$8&amp;"-"&amp;$B104,構成員入金済み!$A$1:$G$2999,6,FALSE),"")</f>
        <v/>
      </c>
      <c r="AA104" s="401"/>
      <c r="AB104" s="401"/>
      <c r="AC104" s="401"/>
      <c r="AD104" s="401"/>
      <c r="AE104" s="401"/>
      <c r="AF104" s="401"/>
      <c r="AG104" s="402"/>
      <c r="AH104" s="388" t="str">
        <f>IFERROR(VLOOKUP($B$8&amp;"-"&amp;$B104,構成員入金済み!$A$1:$G$2999,7,FALSE),"")</f>
        <v/>
      </c>
      <c r="AI104" s="389"/>
      <c r="AJ104" s="390"/>
    </row>
    <row r="105" spans="2:36" ht="22.5" customHeight="1" x14ac:dyDescent="0.15">
      <c r="B105" s="391">
        <f t="shared" si="2"/>
        <v>63</v>
      </c>
      <c r="C105" s="392"/>
      <c r="D105" s="393" t="str">
        <f>IFERROR(VLOOKUP($B$8&amp;"-"&amp;$B105,構成員入金済み!$A$1:$G$2999,3,FALSE),"")</f>
        <v/>
      </c>
      <c r="E105" s="394"/>
      <c r="F105" s="395"/>
      <c r="G105" s="388" t="str">
        <f>IFERROR(VLOOKUP($B$8&amp;"-"&amp;$B105,構成員入金済み!$A$1:$G$2999,2,FALSE),"")</f>
        <v/>
      </c>
      <c r="H105" s="389"/>
      <c r="I105" s="389"/>
      <c r="J105" s="396"/>
      <c r="K105" s="397" t="str">
        <f>IFERROR(VLOOKUP($B$8&amp;"-"&amp;$B105,構成員入金済み!$A$1:$G$2999,4,FALSE),"")</f>
        <v/>
      </c>
      <c r="L105" s="398"/>
      <c r="M105" s="398"/>
      <c r="N105" s="398"/>
      <c r="O105" s="398"/>
      <c r="P105" s="398"/>
      <c r="Q105" s="399"/>
      <c r="R105" s="388" t="str">
        <f>IFERROR(VLOOKUP($B$8&amp;"-"&amp;$B105,構成員入金済み!$A$1:$G$2999,5,FALSE),"")</f>
        <v/>
      </c>
      <c r="S105" s="389"/>
      <c r="T105" s="389"/>
      <c r="U105" s="389"/>
      <c r="V105" s="389"/>
      <c r="W105" s="389"/>
      <c r="X105" s="389"/>
      <c r="Y105" s="396"/>
      <c r="Z105" s="400" t="str">
        <f>IFERROR(VLOOKUP($B$8&amp;"-"&amp;$B105,構成員入金済み!$A$1:$G$2999,6,FALSE),"")</f>
        <v/>
      </c>
      <c r="AA105" s="401"/>
      <c r="AB105" s="401"/>
      <c r="AC105" s="401"/>
      <c r="AD105" s="401"/>
      <c r="AE105" s="401"/>
      <c r="AF105" s="401"/>
      <c r="AG105" s="402"/>
      <c r="AH105" s="388" t="str">
        <f>IFERROR(VLOOKUP($B$8&amp;"-"&amp;$B105,構成員入金済み!$A$1:$G$2999,7,FALSE),"")</f>
        <v/>
      </c>
      <c r="AI105" s="389"/>
      <c r="AJ105" s="390"/>
    </row>
    <row r="106" spans="2:36" ht="22.5" customHeight="1" x14ac:dyDescent="0.15">
      <c r="B106" s="391">
        <f t="shared" si="2"/>
        <v>64</v>
      </c>
      <c r="C106" s="392"/>
      <c r="D106" s="393" t="str">
        <f>IFERROR(VLOOKUP($B$8&amp;"-"&amp;$B106,構成員入金済み!$A$1:$G$2999,3,FALSE),"")</f>
        <v/>
      </c>
      <c r="E106" s="394"/>
      <c r="F106" s="395"/>
      <c r="G106" s="388" t="str">
        <f>IFERROR(VLOOKUP($B$8&amp;"-"&amp;$B106,構成員入金済み!$A$1:$G$2999,2,FALSE),"")</f>
        <v/>
      </c>
      <c r="H106" s="389"/>
      <c r="I106" s="389"/>
      <c r="J106" s="396"/>
      <c r="K106" s="397" t="str">
        <f>IFERROR(VLOOKUP($B$8&amp;"-"&amp;$B106,構成員入金済み!$A$1:$G$2999,4,FALSE),"")</f>
        <v/>
      </c>
      <c r="L106" s="398"/>
      <c r="M106" s="398"/>
      <c r="N106" s="398"/>
      <c r="O106" s="398"/>
      <c r="P106" s="398"/>
      <c r="Q106" s="399"/>
      <c r="R106" s="388" t="str">
        <f>IFERROR(VLOOKUP($B$8&amp;"-"&amp;$B106,構成員入金済み!$A$1:$G$2999,5,FALSE),"")</f>
        <v/>
      </c>
      <c r="S106" s="389"/>
      <c r="T106" s="389"/>
      <c r="U106" s="389"/>
      <c r="V106" s="389"/>
      <c r="W106" s="389"/>
      <c r="X106" s="389"/>
      <c r="Y106" s="396"/>
      <c r="Z106" s="400" t="str">
        <f>IFERROR(VLOOKUP($B$8&amp;"-"&amp;$B106,構成員入金済み!$A$1:$G$2999,6,FALSE),"")</f>
        <v/>
      </c>
      <c r="AA106" s="401"/>
      <c r="AB106" s="401"/>
      <c r="AC106" s="401"/>
      <c r="AD106" s="401"/>
      <c r="AE106" s="401"/>
      <c r="AF106" s="401"/>
      <c r="AG106" s="402"/>
      <c r="AH106" s="388" t="str">
        <f>IFERROR(VLOOKUP($B$8&amp;"-"&amp;$B106,構成員入金済み!$A$1:$G$2999,7,FALSE),"")</f>
        <v/>
      </c>
      <c r="AI106" s="389"/>
      <c r="AJ106" s="390"/>
    </row>
    <row r="107" spans="2:36" ht="22.5" customHeight="1" x14ac:dyDescent="0.15">
      <c r="B107" s="391">
        <f t="shared" si="2"/>
        <v>65</v>
      </c>
      <c r="C107" s="392"/>
      <c r="D107" s="393" t="str">
        <f>IFERROR(VLOOKUP($B$8&amp;"-"&amp;$B107,構成員入金済み!$A$1:$G$2999,3,FALSE),"")</f>
        <v/>
      </c>
      <c r="E107" s="394"/>
      <c r="F107" s="395"/>
      <c r="G107" s="388" t="str">
        <f>IFERROR(VLOOKUP($B$8&amp;"-"&amp;$B107,構成員入金済み!$A$1:$G$2999,2,FALSE),"")</f>
        <v/>
      </c>
      <c r="H107" s="389"/>
      <c r="I107" s="389"/>
      <c r="J107" s="396"/>
      <c r="K107" s="397" t="str">
        <f>IFERROR(VLOOKUP($B$8&amp;"-"&amp;$B107,構成員入金済み!$A$1:$G$2999,4,FALSE),"")</f>
        <v/>
      </c>
      <c r="L107" s="398"/>
      <c r="M107" s="398"/>
      <c r="N107" s="398"/>
      <c r="O107" s="398"/>
      <c r="P107" s="398"/>
      <c r="Q107" s="399"/>
      <c r="R107" s="388" t="str">
        <f>IFERROR(VLOOKUP($B$8&amp;"-"&amp;$B107,構成員入金済み!$A$1:$G$2999,5,FALSE),"")</f>
        <v/>
      </c>
      <c r="S107" s="389"/>
      <c r="T107" s="389"/>
      <c r="U107" s="389"/>
      <c r="V107" s="389"/>
      <c r="W107" s="389"/>
      <c r="X107" s="389"/>
      <c r="Y107" s="396"/>
      <c r="Z107" s="400" t="str">
        <f>IFERROR(VLOOKUP($B$8&amp;"-"&amp;$B107,構成員入金済み!$A$1:$G$2999,6,FALSE),"")</f>
        <v/>
      </c>
      <c r="AA107" s="401"/>
      <c r="AB107" s="401"/>
      <c r="AC107" s="401"/>
      <c r="AD107" s="401"/>
      <c r="AE107" s="401"/>
      <c r="AF107" s="401"/>
      <c r="AG107" s="402"/>
      <c r="AH107" s="388" t="str">
        <f>IFERROR(VLOOKUP($B$8&amp;"-"&amp;$B107,構成員入金済み!$A$1:$G$2999,7,FALSE),"")</f>
        <v/>
      </c>
      <c r="AI107" s="389"/>
      <c r="AJ107" s="390"/>
    </row>
    <row r="108" spans="2:36" ht="22.5" customHeight="1" x14ac:dyDescent="0.15">
      <c r="B108" s="391">
        <f t="shared" si="2"/>
        <v>66</v>
      </c>
      <c r="C108" s="392"/>
      <c r="D108" s="393" t="str">
        <f>IFERROR(VLOOKUP($B$8&amp;"-"&amp;$B108,構成員入金済み!$A$1:$G$2999,3,FALSE),"")</f>
        <v/>
      </c>
      <c r="E108" s="394"/>
      <c r="F108" s="395"/>
      <c r="G108" s="388" t="str">
        <f>IFERROR(VLOOKUP($B$8&amp;"-"&amp;$B108,構成員入金済み!$A$1:$G$2999,2,FALSE),"")</f>
        <v/>
      </c>
      <c r="H108" s="389"/>
      <c r="I108" s="389"/>
      <c r="J108" s="396"/>
      <c r="K108" s="397" t="str">
        <f>IFERROR(VLOOKUP($B$8&amp;"-"&amp;$B108,構成員入金済み!$A$1:$G$2999,4,FALSE),"")</f>
        <v/>
      </c>
      <c r="L108" s="398"/>
      <c r="M108" s="398"/>
      <c r="N108" s="398"/>
      <c r="O108" s="398"/>
      <c r="P108" s="398"/>
      <c r="Q108" s="399"/>
      <c r="R108" s="388" t="str">
        <f>IFERROR(VLOOKUP($B$8&amp;"-"&amp;$B108,構成員入金済み!$A$1:$G$2999,5,FALSE),"")</f>
        <v/>
      </c>
      <c r="S108" s="389"/>
      <c r="T108" s="389"/>
      <c r="U108" s="389"/>
      <c r="V108" s="389"/>
      <c r="W108" s="389"/>
      <c r="X108" s="389"/>
      <c r="Y108" s="396"/>
      <c r="Z108" s="400" t="str">
        <f>IFERROR(VLOOKUP($B$8&amp;"-"&amp;$B108,構成員入金済み!$A$1:$G$2999,6,FALSE),"")</f>
        <v/>
      </c>
      <c r="AA108" s="401"/>
      <c r="AB108" s="401"/>
      <c r="AC108" s="401"/>
      <c r="AD108" s="401"/>
      <c r="AE108" s="401"/>
      <c r="AF108" s="401"/>
      <c r="AG108" s="402"/>
      <c r="AH108" s="388" t="str">
        <f>IFERROR(VLOOKUP($B$8&amp;"-"&amp;$B108,構成員入金済み!$A$1:$G$2999,7,FALSE),"")</f>
        <v/>
      </c>
      <c r="AI108" s="389"/>
      <c r="AJ108" s="390"/>
    </row>
    <row r="109" spans="2:36" ht="22.5" customHeight="1" x14ac:dyDescent="0.15">
      <c r="B109" s="391">
        <f t="shared" si="2"/>
        <v>67</v>
      </c>
      <c r="C109" s="392"/>
      <c r="D109" s="393" t="str">
        <f>IFERROR(VLOOKUP($B$8&amp;"-"&amp;$B109,構成員入金済み!$A$1:$G$2999,3,FALSE),"")</f>
        <v/>
      </c>
      <c r="E109" s="394"/>
      <c r="F109" s="395"/>
      <c r="G109" s="388" t="str">
        <f>IFERROR(VLOOKUP($B$8&amp;"-"&amp;$B109,構成員入金済み!$A$1:$G$2999,2,FALSE),"")</f>
        <v/>
      </c>
      <c r="H109" s="389"/>
      <c r="I109" s="389"/>
      <c r="J109" s="396"/>
      <c r="K109" s="397" t="str">
        <f>IFERROR(VLOOKUP($B$8&amp;"-"&amp;$B109,構成員入金済み!$A$1:$G$2999,4,FALSE),"")</f>
        <v/>
      </c>
      <c r="L109" s="398"/>
      <c r="M109" s="398"/>
      <c r="N109" s="398"/>
      <c r="O109" s="398"/>
      <c r="P109" s="398"/>
      <c r="Q109" s="399"/>
      <c r="R109" s="388" t="str">
        <f>IFERROR(VLOOKUP($B$8&amp;"-"&amp;$B109,構成員入金済み!$A$1:$G$2999,5,FALSE),"")</f>
        <v/>
      </c>
      <c r="S109" s="389"/>
      <c r="T109" s="389"/>
      <c r="U109" s="389"/>
      <c r="V109" s="389"/>
      <c r="W109" s="389"/>
      <c r="X109" s="389"/>
      <c r="Y109" s="396"/>
      <c r="Z109" s="400" t="str">
        <f>IFERROR(VLOOKUP($B$8&amp;"-"&amp;$B109,構成員入金済み!$A$1:$G$2999,6,FALSE),"")</f>
        <v/>
      </c>
      <c r="AA109" s="401"/>
      <c r="AB109" s="401"/>
      <c r="AC109" s="401"/>
      <c r="AD109" s="401"/>
      <c r="AE109" s="401"/>
      <c r="AF109" s="401"/>
      <c r="AG109" s="402"/>
      <c r="AH109" s="388" t="str">
        <f>IFERROR(VLOOKUP($B$8&amp;"-"&amp;$B109,構成員入金済み!$A$1:$G$2999,7,FALSE),"")</f>
        <v/>
      </c>
      <c r="AI109" s="389"/>
      <c r="AJ109" s="390"/>
    </row>
    <row r="110" spans="2:36" ht="22.5" customHeight="1" x14ac:dyDescent="0.15">
      <c r="B110" s="391">
        <f t="shared" si="2"/>
        <v>68</v>
      </c>
      <c r="C110" s="392"/>
      <c r="D110" s="393" t="str">
        <f>IFERROR(VLOOKUP($B$8&amp;"-"&amp;$B110,構成員入金済み!$A$1:$G$2999,3,FALSE),"")</f>
        <v/>
      </c>
      <c r="E110" s="394"/>
      <c r="F110" s="395"/>
      <c r="G110" s="388" t="str">
        <f>IFERROR(VLOOKUP($B$8&amp;"-"&amp;$B110,構成員入金済み!$A$1:$G$2999,2,FALSE),"")</f>
        <v/>
      </c>
      <c r="H110" s="389"/>
      <c r="I110" s="389"/>
      <c r="J110" s="396"/>
      <c r="K110" s="397" t="str">
        <f>IFERROR(VLOOKUP($B$8&amp;"-"&amp;$B110,構成員入金済み!$A$1:$G$2999,4,FALSE),"")</f>
        <v/>
      </c>
      <c r="L110" s="398"/>
      <c r="M110" s="398"/>
      <c r="N110" s="398"/>
      <c r="O110" s="398"/>
      <c r="P110" s="398"/>
      <c r="Q110" s="399"/>
      <c r="R110" s="388" t="str">
        <f>IFERROR(VLOOKUP($B$8&amp;"-"&amp;$B110,構成員入金済み!$A$1:$G$2999,5,FALSE),"")</f>
        <v/>
      </c>
      <c r="S110" s="389"/>
      <c r="T110" s="389"/>
      <c r="U110" s="389"/>
      <c r="V110" s="389"/>
      <c r="W110" s="389"/>
      <c r="X110" s="389"/>
      <c r="Y110" s="396"/>
      <c r="Z110" s="400" t="str">
        <f>IFERROR(VLOOKUP($B$8&amp;"-"&amp;$B110,構成員入金済み!$A$1:$G$2999,6,FALSE),"")</f>
        <v/>
      </c>
      <c r="AA110" s="401"/>
      <c r="AB110" s="401"/>
      <c r="AC110" s="401"/>
      <c r="AD110" s="401"/>
      <c r="AE110" s="401"/>
      <c r="AF110" s="401"/>
      <c r="AG110" s="402"/>
      <c r="AH110" s="388" t="str">
        <f>IFERROR(VLOOKUP($B$8&amp;"-"&amp;$B110,構成員入金済み!$A$1:$G$2999,7,FALSE),"")</f>
        <v/>
      </c>
      <c r="AI110" s="389"/>
      <c r="AJ110" s="390"/>
    </row>
    <row r="111" spans="2:36" ht="22.5" customHeight="1" x14ac:dyDescent="0.15">
      <c r="B111" s="391">
        <f t="shared" si="2"/>
        <v>69</v>
      </c>
      <c r="C111" s="392"/>
      <c r="D111" s="393" t="str">
        <f>IFERROR(VLOOKUP($B$8&amp;"-"&amp;$B111,構成員入金済み!$A$1:$G$2999,3,FALSE),"")</f>
        <v/>
      </c>
      <c r="E111" s="394"/>
      <c r="F111" s="395"/>
      <c r="G111" s="388" t="str">
        <f>IFERROR(VLOOKUP($B$8&amp;"-"&amp;$B111,構成員入金済み!$A$1:$G$2999,2,FALSE),"")</f>
        <v/>
      </c>
      <c r="H111" s="389"/>
      <c r="I111" s="389"/>
      <c r="J111" s="396"/>
      <c r="K111" s="397" t="str">
        <f>IFERROR(VLOOKUP($B$8&amp;"-"&amp;$B111,構成員入金済み!$A$1:$G$2999,4,FALSE),"")</f>
        <v/>
      </c>
      <c r="L111" s="398"/>
      <c r="M111" s="398"/>
      <c r="N111" s="398"/>
      <c r="O111" s="398"/>
      <c r="P111" s="398"/>
      <c r="Q111" s="399"/>
      <c r="R111" s="388" t="str">
        <f>IFERROR(VLOOKUP($B$8&amp;"-"&amp;$B111,構成員入金済み!$A$1:$G$2999,5,FALSE),"")</f>
        <v/>
      </c>
      <c r="S111" s="389"/>
      <c r="T111" s="389"/>
      <c r="U111" s="389"/>
      <c r="V111" s="389"/>
      <c r="W111" s="389"/>
      <c r="X111" s="389"/>
      <c r="Y111" s="396"/>
      <c r="Z111" s="400" t="str">
        <f>IFERROR(VLOOKUP($B$8&amp;"-"&amp;$B111,構成員入金済み!$A$1:$G$2999,6,FALSE),"")</f>
        <v/>
      </c>
      <c r="AA111" s="401"/>
      <c r="AB111" s="401"/>
      <c r="AC111" s="401"/>
      <c r="AD111" s="401"/>
      <c r="AE111" s="401"/>
      <c r="AF111" s="401"/>
      <c r="AG111" s="402"/>
      <c r="AH111" s="388" t="str">
        <f>IFERROR(VLOOKUP($B$8&amp;"-"&amp;$B111,構成員入金済み!$A$1:$G$2999,7,FALSE),"")</f>
        <v/>
      </c>
      <c r="AI111" s="389"/>
      <c r="AJ111" s="390"/>
    </row>
    <row r="112" spans="2:36" ht="22.5" customHeight="1" x14ac:dyDescent="0.15">
      <c r="B112" s="391">
        <f t="shared" si="2"/>
        <v>70</v>
      </c>
      <c r="C112" s="392"/>
      <c r="D112" s="393" t="str">
        <f>IFERROR(VLOOKUP($B$8&amp;"-"&amp;$B112,構成員入金済み!$A$1:$G$2999,3,FALSE),"")</f>
        <v/>
      </c>
      <c r="E112" s="394"/>
      <c r="F112" s="395"/>
      <c r="G112" s="388" t="str">
        <f>IFERROR(VLOOKUP($B$8&amp;"-"&amp;$B112,構成員入金済み!$A$1:$G$2999,2,FALSE),"")</f>
        <v/>
      </c>
      <c r="H112" s="389"/>
      <c r="I112" s="389"/>
      <c r="J112" s="396"/>
      <c r="K112" s="397" t="str">
        <f>IFERROR(VLOOKUP($B$8&amp;"-"&amp;$B112,構成員入金済み!$A$1:$G$2999,4,FALSE),"")</f>
        <v/>
      </c>
      <c r="L112" s="398"/>
      <c r="M112" s="398"/>
      <c r="N112" s="398"/>
      <c r="O112" s="398"/>
      <c r="P112" s="398"/>
      <c r="Q112" s="399"/>
      <c r="R112" s="388" t="str">
        <f>IFERROR(VLOOKUP($B$8&amp;"-"&amp;$B112,構成員入金済み!$A$1:$G$2999,5,FALSE),"")</f>
        <v/>
      </c>
      <c r="S112" s="389"/>
      <c r="T112" s="389"/>
      <c r="U112" s="389"/>
      <c r="V112" s="389"/>
      <c r="W112" s="389"/>
      <c r="X112" s="389"/>
      <c r="Y112" s="396"/>
      <c r="Z112" s="400" t="str">
        <f>IFERROR(VLOOKUP($B$8&amp;"-"&amp;$B112,構成員入金済み!$A$1:$G$2999,6,FALSE),"")</f>
        <v/>
      </c>
      <c r="AA112" s="401"/>
      <c r="AB112" s="401"/>
      <c r="AC112" s="401"/>
      <c r="AD112" s="401"/>
      <c r="AE112" s="401"/>
      <c r="AF112" s="401"/>
      <c r="AG112" s="402"/>
      <c r="AH112" s="388" t="str">
        <f>IFERROR(VLOOKUP($B$8&amp;"-"&amp;$B112,構成員入金済み!$A$1:$G$2999,7,FALSE),"")</f>
        <v/>
      </c>
      <c r="AI112" s="389"/>
      <c r="AJ112" s="390"/>
    </row>
    <row r="113" spans="2:36" ht="22.5" customHeight="1" x14ac:dyDescent="0.15">
      <c r="B113" s="391">
        <f t="shared" si="2"/>
        <v>71</v>
      </c>
      <c r="C113" s="392"/>
      <c r="D113" s="393" t="str">
        <f>IFERROR(VLOOKUP($B$8&amp;"-"&amp;$B113,構成員入金済み!$A$1:$G$2999,3,FALSE),"")</f>
        <v/>
      </c>
      <c r="E113" s="394"/>
      <c r="F113" s="395"/>
      <c r="G113" s="388" t="str">
        <f>IFERROR(VLOOKUP($B$8&amp;"-"&amp;$B113,構成員入金済み!$A$1:$G$2999,2,FALSE),"")</f>
        <v/>
      </c>
      <c r="H113" s="389"/>
      <c r="I113" s="389"/>
      <c r="J113" s="396"/>
      <c r="K113" s="397" t="str">
        <f>IFERROR(VLOOKUP($B$8&amp;"-"&amp;$B113,構成員入金済み!$A$1:$G$2999,4,FALSE),"")</f>
        <v/>
      </c>
      <c r="L113" s="398"/>
      <c r="M113" s="398"/>
      <c r="N113" s="398"/>
      <c r="O113" s="398"/>
      <c r="P113" s="398"/>
      <c r="Q113" s="399"/>
      <c r="R113" s="388" t="str">
        <f>IFERROR(VLOOKUP($B$8&amp;"-"&amp;$B113,構成員入金済み!$A$1:$G$2999,5,FALSE),"")</f>
        <v/>
      </c>
      <c r="S113" s="389"/>
      <c r="T113" s="389"/>
      <c r="U113" s="389"/>
      <c r="V113" s="389"/>
      <c r="W113" s="389"/>
      <c r="X113" s="389"/>
      <c r="Y113" s="396"/>
      <c r="Z113" s="400" t="str">
        <f>IFERROR(VLOOKUP($B$8&amp;"-"&amp;$B113,構成員入金済み!$A$1:$G$2999,6,FALSE),"")</f>
        <v/>
      </c>
      <c r="AA113" s="401"/>
      <c r="AB113" s="401"/>
      <c r="AC113" s="401"/>
      <c r="AD113" s="401"/>
      <c r="AE113" s="401"/>
      <c r="AF113" s="401"/>
      <c r="AG113" s="402"/>
      <c r="AH113" s="388" t="str">
        <f>IFERROR(VLOOKUP($B$8&amp;"-"&amp;$B113,構成員入金済み!$A$1:$G$2999,7,FALSE),"")</f>
        <v/>
      </c>
      <c r="AI113" s="389"/>
      <c r="AJ113" s="390"/>
    </row>
    <row r="114" spans="2:36" ht="22.5" customHeight="1" x14ac:dyDescent="0.15">
      <c r="B114" s="391">
        <f t="shared" si="2"/>
        <v>72</v>
      </c>
      <c r="C114" s="392"/>
      <c r="D114" s="393" t="str">
        <f>IFERROR(VLOOKUP($B$8&amp;"-"&amp;$B114,構成員入金済み!$A$1:$G$2999,3,FALSE),"")</f>
        <v/>
      </c>
      <c r="E114" s="394"/>
      <c r="F114" s="395"/>
      <c r="G114" s="388" t="str">
        <f>IFERROR(VLOOKUP($B$8&amp;"-"&amp;$B114,構成員入金済み!$A$1:$G$2999,2,FALSE),"")</f>
        <v/>
      </c>
      <c r="H114" s="389"/>
      <c r="I114" s="389"/>
      <c r="J114" s="396"/>
      <c r="K114" s="397" t="str">
        <f>IFERROR(VLOOKUP($B$8&amp;"-"&amp;$B114,構成員入金済み!$A$1:$G$2999,4,FALSE),"")</f>
        <v/>
      </c>
      <c r="L114" s="398"/>
      <c r="M114" s="398"/>
      <c r="N114" s="398"/>
      <c r="O114" s="398"/>
      <c r="P114" s="398"/>
      <c r="Q114" s="399"/>
      <c r="R114" s="388" t="str">
        <f>IFERROR(VLOOKUP($B$8&amp;"-"&amp;$B114,構成員入金済み!$A$1:$G$2999,5,FALSE),"")</f>
        <v/>
      </c>
      <c r="S114" s="389"/>
      <c r="T114" s="389"/>
      <c r="U114" s="389"/>
      <c r="V114" s="389"/>
      <c r="W114" s="389"/>
      <c r="X114" s="389"/>
      <c r="Y114" s="396"/>
      <c r="Z114" s="400" t="str">
        <f>IFERROR(VLOOKUP($B$8&amp;"-"&amp;$B114,構成員入金済み!$A$1:$G$2999,6,FALSE),"")</f>
        <v/>
      </c>
      <c r="AA114" s="401"/>
      <c r="AB114" s="401"/>
      <c r="AC114" s="401"/>
      <c r="AD114" s="401"/>
      <c r="AE114" s="401"/>
      <c r="AF114" s="401"/>
      <c r="AG114" s="402"/>
      <c r="AH114" s="388" t="str">
        <f>IFERROR(VLOOKUP($B$8&amp;"-"&amp;$B114,構成員入金済み!$A$1:$G$2999,7,FALSE),"")</f>
        <v/>
      </c>
      <c r="AI114" s="389"/>
      <c r="AJ114" s="390"/>
    </row>
    <row r="115" spans="2:36" ht="22.5" customHeight="1" x14ac:dyDescent="0.15">
      <c r="B115" s="391">
        <f t="shared" si="2"/>
        <v>73</v>
      </c>
      <c r="C115" s="392"/>
      <c r="D115" s="393" t="str">
        <f>IFERROR(VLOOKUP($B$8&amp;"-"&amp;$B115,構成員入金済み!$A$1:$G$2999,3,FALSE),"")</f>
        <v/>
      </c>
      <c r="E115" s="394"/>
      <c r="F115" s="395"/>
      <c r="G115" s="388" t="str">
        <f>IFERROR(VLOOKUP($B$8&amp;"-"&amp;$B115,構成員入金済み!$A$1:$G$2999,2,FALSE),"")</f>
        <v/>
      </c>
      <c r="H115" s="389"/>
      <c r="I115" s="389"/>
      <c r="J115" s="396"/>
      <c r="K115" s="397" t="str">
        <f>IFERROR(VLOOKUP($B$8&amp;"-"&amp;$B115,構成員入金済み!$A$1:$G$2999,4,FALSE),"")</f>
        <v/>
      </c>
      <c r="L115" s="398"/>
      <c r="M115" s="398"/>
      <c r="N115" s="398"/>
      <c r="O115" s="398"/>
      <c r="P115" s="398"/>
      <c r="Q115" s="399"/>
      <c r="R115" s="388" t="str">
        <f>IFERROR(VLOOKUP($B$8&amp;"-"&amp;$B115,構成員入金済み!$A$1:$G$2999,5,FALSE),"")</f>
        <v/>
      </c>
      <c r="S115" s="389"/>
      <c r="T115" s="389"/>
      <c r="U115" s="389"/>
      <c r="V115" s="389"/>
      <c r="W115" s="389"/>
      <c r="X115" s="389"/>
      <c r="Y115" s="396"/>
      <c r="Z115" s="400" t="str">
        <f>IFERROR(VLOOKUP($B$8&amp;"-"&amp;$B115,構成員入金済み!$A$1:$G$2999,6,FALSE),"")</f>
        <v/>
      </c>
      <c r="AA115" s="401"/>
      <c r="AB115" s="401"/>
      <c r="AC115" s="401"/>
      <c r="AD115" s="401"/>
      <c r="AE115" s="401"/>
      <c r="AF115" s="401"/>
      <c r="AG115" s="402"/>
      <c r="AH115" s="388" t="str">
        <f>IFERROR(VLOOKUP($B$8&amp;"-"&amp;$B115,構成員入金済み!$A$1:$G$2999,7,FALSE),"")</f>
        <v/>
      </c>
      <c r="AI115" s="389"/>
      <c r="AJ115" s="390"/>
    </row>
    <row r="116" spans="2:36" ht="22.5" customHeight="1" x14ac:dyDescent="0.15">
      <c r="B116" s="391">
        <f t="shared" si="2"/>
        <v>74</v>
      </c>
      <c r="C116" s="392"/>
      <c r="D116" s="393" t="str">
        <f>IFERROR(VLOOKUP($B$8&amp;"-"&amp;$B116,構成員入金済み!$A$1:$G$2999,3,FALSE),"")</f>
        <v/>
      </c>
      <c r="E116" s="394"/>
      <c r="F116" s="395"/>
      <c r="G116" s="388" t="str">
        <f>IFERROR(VLOOKUP($B$8&amp;"-"&amp;$B116,構成員入金済み!$A$1:$G$2999,2,FALSE),"")</f>
        <v/>
      </c>
      <c r="H116" s="389"/>
      <c r="I116" s="389"/>
      <c r="J116" s="396"/>
      <c r="K116" s="397" t="str">
        <f>IFERROR(VLOOKUP($B$8&amp;"-"&amp;$B116,構成員入金済み!$A$1:$G$2999,4,FALSE),"")</f>
        <v/>
      </c>
      <c r="L116" s="398"/>
      <c r="M116" s="398"/>
      <c r="N116" s="398"/>
      <c r="O116" s="398"/>
      <c r="P116" s="398"/>
      <c r="Q116" s="399"/>
      <c r="R116" s="388" t="str">
        <f>IFERROR(VLOOKUP($B$8&amp;"-"&amp;$B116,構成員入金済み!$A$1:$G$2999,5,FALSE),"")</f>
        <v/>
      </c>
      <c r="S116" s="389"/>
      <c r="T116" s="389"/>
      <c r="U116" s="389"/>
      <c r="V116" s="389"/>
      <c r="W116" s="389"/>
      <c r="X116" s="389"/>
      <c r="Y116" s="396"/>
      <c r="Z116" s="400" t="str">
        <f>IFERROR(VLOOKUP($B$8&amp;"-"&amp;$B116,構成員入金済み!$A$1:$G$2999,6,FALSE),"")</f>
        <v/>
      </c>
      <c r="AA116" s="401"/>
      <c r="AB116" s="401"/>
      <c r="AC116" s="401"/>
      <c r="AD116" s="401"/>
      <c r="AE116" s="401"/>
      <c r="AF116" s="401"/>
      <c r="AG116" s="402"/>
      <c r="AH116" s="388" t="str">
        <f>IFERROR(VLOOKUP($B$8&amp;"-"&amp;$B116,構成員入金済み!$A$1:$G$2999,7,FALSE),"")</f>
        <v/>
      </c>
      <c r="AI116" s="389"/>
      <c r="AJ116" s="390"/>
    </row>
    <row r="117" spans="2:36" ht="22.5" customHeight="1" x14ac:dyDescent="0.15">
      <c r="B117" s="391">
        <f t="shared" si="2"/>
        <v>75</v>
      </c>
      <c r="C117" s="392"/>
      <c r="D117" s="393" t="str">
        <f>IFERROR(VLOOKUP($B$8&amp;"-"&amp;$B117,構成員入金済み!$A$1:$G$2999,3,FALSE),"")</f>
        <v/>
      </c>
      <c r="E117" s="394"/>
      <c r="F117" s="395"/>
      <c r="G117" s="388" t="str">
        <f>IFERROR(VLOOKUP($B$8&amp;"-"&amp;$B117,構成員入金済み!$A$1:$G$2999,2,FALSE),"")</f>
        <v/>
      </c>
      <c r="H117" s="389"/>
      <c r="I117" s="389"/>
      <c r="J117" s="396"/>
      <c r="K117" s="397" t="str">
        <f>IFERROR(VLOOKUP($B$8&amp;"-"&amp;$B117,構成員入金済み!$A$1:$G$2999,4,FALSE),"")</f>
        <v/>
      </c>
      <c r="L117" s="398"/>
      <c r="M117" s="398"/>
      <c r="N117" s="398"/>
      <c r="O117" s="398"/>
      <c r="P117" s="398"/>
      <c r="Q117" s="399"/>
      <c r="R117" s="388" t="str">
        <f>IFERROR(VLOOKUP($B$8&amp;"-"&amp;$B117,構成員入金済み!$A$1:$G$2999,5,FALSE),"")</f>
        <v/>
      </c>
      <c r="S117" s="389"/>
      <c r="T117" s="389"/>
      <c r="U117" s="389"/>
      <c r="V117" s="389"/>
      <c r="W117" s="389"/>
      <c r="X117" s="389"/>
      <c r="Y117" s="396"/>
      <c r="Z117" s="400" t="str">
        <f>IFERROR(VLOOKUP($B$8&amp;"-"&amp;$B117,構成員入金済み!$A$1:$G$2999,6,FALSE),"")</f>
        <v/>
      </c>
      <c r="AA117" s="401"/>
      <c r="AB117" s="401"/>
      <c r="AC117" s="401"/>
      <c r="AD117" s="401"/>
      <c r="AE117" s="401"/>
      <c r="AF117" s="401"/>
      <c r="AG117" s="402"/>
      <c r="AH117" s="388" t="str">
        <f>IFERROR(VLOOKUP($B$8&amp;"-"&amp;$B117,構成員入金済み!$A$1:$G$2999,7,FALSE),"")</f>
        <v/>
      </c>
      <c r="AI117" s="389"/>
      <c r="AJ117" s="390"/>
    </row>
    <row r="118" spans="2:36" ht="22.5" customHeight="1" x14ac:dyDescent="0.15">
      <c r="B118" s="391">
        <f t="shared" si="2"/>
        <v>76</v>
      </c>
      <c r="C118" s="392"/>
      <c r="D118" s="393" t="str">
        <f>IFERROR(VLOOKUP($B$8&amp;"-"&amp;$B118,構成員入金済み!$A$1:$G$2999,3,FALSE),"")</f>
        <v/>
      </c>
      <c r="E118" s="394"/>
      <c r="F118" s="395"/>
      <c r="G118" s="388" t="str">
        <f>IFERROR(VLOOKUP($B$8&amp;"-"&amp;$B118,構成員入金済み!$A$1:$G$2999,2,FALSE),"")</f>
        <v/>
      </c>
      <c r="H118" s="389"/>
      <c r="I118" s="389"/>
      <c r="J118" s="396"/>
      <c r="K118" s="397" t="str">
        <f>IFERROR(VLOOKUP($B$8&amp;"-"&amp;$B118,構成員入金済み!$A$1:$G$2999,4,FALSE),"")</f>
        <v/>
      </c>
      <c r="L118" s="398"/>
      <c r="M118" s="398"/>
      <c r="N118" s="398"/>
      <c r="O118" s="398"/>
      <c r="P118" s="398"/>
      <c r="Q118" s="399"/>
      <c r="R118" s="388" t="str">
        <f>IFERROR(VLOOKUP($B$8&amp;"-"&amp;$B118,構成員入金済み!$A$1:$G$2999,5,FALSE),"")</f>
        <v/>
      </c>
      <c r="S118" s="389"/>
      <c r="T118" s="389"/>
      <c r="U118" s="389"/>
      <c r="V118" s="389"/>
      <c r="W118" s="389"/>
      <c r="X118" s="389"/>
      <c r="Y118" s="396"/>
      <c r="Z118" s="400" t="str">
        <f>IFERROR(VLOOKUP($B$8&amp;"-"&amp;$B118,構成員入金済み!$A$1:$G$2999,6,FALSE),"")</f>
        <v/>
      </c>
      <c r="AA118" s="401"/>
      <c r="AB118" s="401"/>
      <c r="AC118" s="401"/>
      <c r="AD118" s="401"/>
      <c r="AE118" s="401"/>
      <c r="AF118" s="401"/>
      <c r="AG118" s="402"/>
      <c r="AH118" s="388" t="str">
        <f>IFERROR(VLOOKUP($B$8&amp;"-"&amp;$B118,構成員入金済み!$A$1:$G$2999,7,FALSE),"")</f>
        <v/>
      </c>
      <c r="AI118" s="389"/>
      <c r="AJ118" s="390"/>
    </row>
    <row r="119" spans="2:36" ht="22.5" customHeight="1" x14ac:dyDescent="0.15">
      <c r="B119" s="391">
        <f t="shared" si="2"/>
        <v>77</v>
      </c>
      <c r="C119" s="392"/>
      <c r="D119" s="393" t="str">
        <f>IFERROR(VLOOKUP($B$8&amp;"-"&amp;$B119,構成員入金済み!$A$1:$G$2999,3,FALSE),"")</f>
        <v/>
      </c>
      <c r="E119" s="394"/>
      <c r="F119" s="395"/>
      <c r="G119" s="388" t="str">
        <f>IFERROR(VLOOKUP($B$8&amp;"-"&amp;$B119,構成員入金済み!$A$1:$G$2999,2,FALSE),"")</f>
        <v/>
      </c>
      <c r="H119" s="389"/>
      <c r="I119" s="389"/>
      <c r="J119" s="396"/>
      <c r="K119" s="397" t="str">
        <f>IFERROR(VLOOKUP($B$8&amp;"-"&amp;$B119,構成員入金済み!$A$1:$G$2999,4,FALSE),"")</f>
        <v/>
      </c>
      <c r="L119" s="398"/>
      <c r="M119" s="398"/>
      <c r="N119" s="398"/>
      <c r="O119" s="398"/>
      <c r="P119" s="398"/>
      <c r="Q119" s="399"/>
      <c r="R119" s="388" t="str">
        <f>IFERROR(VLOOKUP($B$8&amp;"-"&amp;$B119,構成員入金済み!$A$1:$G$2999,5,FALSE),"")</f>
        <v/>
      </c>
      <c r="S119" s="389"/>
      <c r="T119" s="389"/>
      <c r="U119" s="389"/>
      <c r="V119" s="389"/>
      <c r="W119" s="389"/>
      <c r="X119" s="389"/>
      <c r="Y119" s="396"/>
      <c r="Z119" s="400" t="str">
        <f>IFERROR(VLOOKUP($B$8&amp;"-"&amp;$B119,構成員入金済み!$A$1:$G$2999,6,FALSE),"")</f>
        <v/>
      </c>
      <c r="AA119" s="401"/>
      <c r="AB119" s="401"/>
      <c r="AC119" s="401"/>
      <c r="AD119" s="401"/>
      <c r="AE119" s="401"/>
      <c r="AF119" s="401"/>
      <c r="AG119" s="402"/>
      <c r="AH119" s="388" t="str">
        <f>IFERROR(VLOOKUP($B$8&amp;"-"&amp;$B119,構成員入金済み!$A$1:$G$2999,7,FALSE),"")</f>
        <v/>
      </c>
      <c r="AI119" s="389"/>
      <c r="AJ119" s="390"/>
    </row>
    <row r="120" spans="2:36" ht="22.5" customHeight="1" x14ac:dyDescent="0.15">
      <c r="B120" s="391">
        <f t="shared" si="2"/>
        <v>78</v>
      </c>
      <c r="C120" s="392"/>
      <c r="D120" s="393" t="str">
        <f>IFERROR(VLOOKUP($B$8&amp;"-"&amp;$B120,構成員入金済み!$A$1:$G$2999,3,FALSE),"")</f>
        <v/>
      </c>
      <c r="E120" s="394"/>
      <c r="F120" s="395"/>
      <c r="G120" s="388" t="str">
        <f>IFERROR(VLOOKUP($B$8&amp;"-"&amp;$B120,構成員入金済み!$A$1:$G$2999,2,FALSE),"")</f>
        <v/>
      </c>
      <c r="H120" s="389"/>
      <c r="I120" s="389"/>
      <c r="J120" s="396"/>
      <c r="K120" s="397" t="str">
        <f>IFERROR(VLOOKUP($B$8&amp;"-"&amp;$B120,構成員入金済み!$A$1:$G$2999,4,FALSE),"")</f>
        <v/>
      </c>
      <c r="L120" s="398"/>
      <c r="M120" s="398"/>
      <c r="N120" s="398"/>
      <c r="O120" s="398"/>
      <c r="P120" s="398"/>
      <c r="Q120" s="399"/>
      <c r="R120" s="388" t="str">
        <f>IFERROR(VLOOKUP($B$8&amp;"-"&amp;$B120,構成員入金済み!$A$1:$G$2999,5,FALSE),"")</f>
        <v/>
      </c>
      <c r="S120" s="389"/>
      <c r="T120" s="389"/>
      <c r="U120" s="389"/>
      <c r="V120" s="389"/>
      <c r="W120" s="389"/>
      <c r="X120" s="389"/>
      <c r="Y120" s="396"/>
      <c r="Z120" s="400" t="str">
        <f>IFERROR(VLOOKUP($B$8&amp;"-"&amp;$B120,構成員入金済み!$A$1:$G$2999,6,FALSE),"")</f>
        <v/>
      </c>
      <c r="AA120" s="401"/>
      <c r="AB120" s="401"/>
      <c r="AC120" s="401"/>
      <c r="AD120" s="401"/>
      <c r="AE120" s="401"/>
      <c r="AF120" s="401"/>
      <c r="AG120" s="402"/>
      <c r="AH120" s="388" t="str">
        <f>IFERROR(VLOOKUP($B$8&amp;"-"&amp;$B120,構成員入金済み!$A$1:$G$2999,7,FALSE),"")</f>
        <v/>
      </c>
      <c r="AI120" s="389"/>
      <c r="AJ120" s="390"/>
    </row>
    <row r="121" spans="2:36" ht="22.5" customHeight="1" x14ac:dyDescent="0.15">
      <c r="B121" s="391">
        <f t="shared" si="2"/>
        <v>79</v>
      </c>
      <c r="C121" s="392"/>
      <c r="D121" s="393" t="str">
        <f>IFERROR(VLOOKUP($B$8&amp;"-"&amp;$B121,構成員入金済み!$A$1:$G$2999,3,FALSE),"")</f>
        <v/>
      </c>
      <c r="E121" s="394"/>
      <c r="F121" s="395"/>
      <c r="G121" s="388" t="str">
        <f>IFERROR(VLOOKUP($B$8&amp;"-"&amp;$B121,構成員入金済み!$A$1:$G$2999,2,FALSE),"")</f>
        <v/>
      </c>
      <c r="H121" s="389"/>
      <c r="I121" s="389"/>
      <c r="J121" s="396"/>
      <c r="K121" s="397" t="str">
        <f>IFERROR(VLOOKUP($B$8&amp;"-"&amp;$B121,構成員入金済み!$A$1:$G$2999,4,FALSE),"")</f>
        <v/>
      </c>
      <c r="L121" s="398"/>
      <c r="M121" s="398"/>
      <c r="N121" s="398"/>
      <c r="O121" s="398"/>
      <c r="P121" s="398"/>
      <c r="Q121" s="399"/>
      <c r="R121" s="388" t="str">
        <f>IFERROR(VLOOKUP($B$8&amp;"-"&amp;$B121,構成員入金済み!$A$1:$G$2999,5,FALSE),"")</f>
        <v/>
      </c>
      <c r="S121" s="389"/>
      <c r="T121" s="389"/>
      <c r="U121" s="389"/>
      <c r="V121" s="389"/>
      <c r="W121" s="389"/>
      <c r="X121" s="389"/>
      <c r="Y121" s="396"/>
      <c r="Z121" s="400" t="str">
        <f>IFERROR(VLOOKUP($B$8&amp;"-"&amp;$B121,構成員入金済み!$A$1:$G$2999,6,FALSE),"")</f>
        <v/>
      </c>
      <c r="AA121" s="401"/>
      <c r="AB121" s="401"/>
      <c r="AC121" s="401"/>
      <c r="AD121" s="401"/>
      <c r="AE121" s="401"/>
      <c r="AF121" s="401"/>
      <c r="AG121" s="402"/>
      <c r="AH121" s="388" t="str">
        <f>IFERROR(VLOOKUP($B$8&amp;"-"&amp;$B121,構成員入金済み!$A$1:$G$2999,7,FALSE),"")</f>
        <v/>
      </c>
      <c r="AI121" s="389"/>
      <c r="AJ121" s="390"/>
    </row>
    <row r="122" spans="2:36" ht="22.5" customHeight="1" x14ac:dyDescent="0.15">
      <c r="B122" s="391">
        <f t="shared" si="2"/>
        <v>80</v>
      </c>
      <c r="C122" s="392"/>
      <c r="D122" s="393" t="str">
        <f>IFERROR(VLOOKUP($B$8&amp;"-"&amp;$B122,構成員入金済み!$A$1:$G$2999,3,FALSE),"")</f>
        <v/>
      </c>
      <c r="E122" s="394"/>
      <c r="F122" s="395"/>
      <c r="G122" s="388" t="str">
        <f>IFERROR(VLOOKUP($B$8&amp;"-"&amp;$B122,構成員入金済み!$A$1:$G$2999,2,FALSE),"")</f>
        <v/>
      </c>
      <c r="H122" s="389"/>
      <c r="I122" s="389"/>
      <c r="J122" s="396"/>
      <c r="K122" s="397" t="str">
        <f>IFERROR(VLOOKUP($B$8&amp;"-"&amp;$B122,構成員入金済み!$A$1:$G$2999,4,FALSE),"")</f>
        <v/>
      </c>
      <c r="L122" s="398"/>
      <c r="M122" s="398"/>
      <c r="N122" s="398"/>
      <c r="O122" s="398"/>
      <c r="P122" s="398"/>
      <c r="Q122" s="399"/>
      <c r="R122" s="388" t="str">
        <f>IFERROR(VLOOKUP($B$8&amp;"-"&amp;$B122,構成員入金済み!$A$1:$G$2999,5,FALSE),"")</f>
        <v/>
      </c>
      <c r="S122" s="389"/>
      <c r="T122" s="389"/>
      <c r="U122" s="389"/>
      <c r="V122" s="389"/>
      <c r="W122" s="389"/>
      <c r="X122" s="389"/>
      <c r="Y122" s="396"/>
      <c r="Z122" s="400" t="str">
        <f>IFERROR(VLOOKUP($B$8&amp;"-"&amp;$B122,構成員入金済み!$A$1:$G$2999,6,FALSE),"")</f>
        <v/>
      </c>
      <c r="AA122" s="401"/>
      <c r="AB122" s="401"/>
      <c r="AC122" s="401"/>
      <c r="AD122" s="401"/>
      <c r="AE122" s="401"/>
      <c r="AF122" s="401"/>
      <c r="AG122" s="402"/>
      <c r="AH122" s="388" t="str">
        <f>IFERROR(VLOOKUP($B$8&amp;"-"&amp;$B122,構成員入金済み!$A$1:$G$2999,7,FALSE),"")</f>
        <v/>
      </c>
      <c r="AI122" s="389"/>
      <c r="AJ122" s="390"/>
    </row>
    <row r="123" spans="2:36" ht="22.5" customHeight="1" x14ac:dyDescent="0.15">
      <c r="B123" s="391">
        <f t="shared" si="2"/>
        <v>81</v>
      </c>
      <c r="C123" s="392"/>
      <c r="D123" s="393" t="str">
        <f>IFERROR(VLOOKUP($B$8&amp;"-"&amp;$B123,構成員入金済み!$A$1:$G$2999,3,FALSE),"")</f>
        <v/>
      </c>
      <c r="E123" s="394"/>
      <c r="F123" s="395"/>
      <c r="G123" s="388" t="str">
        <f>IFERROR(VLOOKUP($B$8&amp;"-"&amp;$B123,構成員入金済み!$A$1:$G$2999,2,FALSE),"")</f>
        <v/>
      </c>
      <c r="H123" s="389"/>
      <c r="I123" s="389"/>
      <c r="J123" s="396"/>
      <c r="K123" s="397" t="str">
        <f>IFERROR(VLOOKUP($B$8&amp;"-"&amp;$B123,構成員入金済み!$A$1:$G$2999,4,FALSE),"")</f>
        <v/>
      </c>
      <c r="L123" s="398"/>
      <c r="M123" s="398"/>
      <c r="N123" s="398"/>
      <c r="O123" s="398"/>
      <c r="P123" s="398"/>
      <c r="Q123" s="399"/>
      <c r="R123" s="388" t="str">
        <f>IFERROR(VLOOKUP($B$8&amp;"-"&amp;$B123,構成員入金済み!$A$1:$G$2999,5,FALSE),"")</f>
        <v/>
      </c>
      <c r="S123" s="389"/>
      <c r="T123" s="389"/>
      <c r="U123" s="389"/>
      <c r="V123" s="389"/>
      <c r="W123" s="389"/>
      <c r="X123" s="389"/>
      <c r="Y123" s="396"/>
      <c r="Z123" s="400" t="str">
        <f>IFERROR(VLOOKUP($B$8&amp;"-"&amp;$B123,構成員入金済み!$A$1:$G$2999,6,FALSE),"")</f>
        <v/>
      </c>
      <c r="AA123" s="401"/>
      <c r="AB123" s="401"/>
      <c r="AC123" s="401"/>
      <c r="AD123" s="401"/>
      <c r="AE123" s="401"/>
      <c r="AF123" s="401"/>
      <c r="AG123" s="402"/>
      <c r="AH123" s="388" t="str">
        <f>IFERROR(VLOOKUP($B$8&amp;"-"&amp;$B123,構成員入金済み!$A$1:$G$2999,7,FALSE),"")</f>
        <v/>
      </c>
      <c r="AI123" s="389"/>
      <c r="AJ123" s="390"/>
    </row>
    <row r="124" spans="2:36" ht="22.5" customHeight="1" x14ac:dyDescent="0.15">
      <c r="B124" s="391">
        <f t="shared" si="2"/>
        <v>82</v>
      </c>
      <c r="C124" s="392"/>
      <c r="D124" s="393" t="str">
        <f>IFERROR(VLOOKUP($B$8&amp;"-"&amp;$B124,構成員入金済み!$A$1:$G$2999,3,FALSE),"")</f>
        <v/>
      </c>
      <c r="E124" s="394"/>
      <c r="F124" s="395"/>
      <c r="G124" s="388" t="str">
        <f>IFERROR(VLOOKUP($B$8&amp;"-"&amp;$B124,構成員入金済み!$A$1:$G$2999,2,FALSE),"")</f>
        <v/>
      </c>
      <c r="H124" s="389"/>
      <c r="I124" s="389"/>
      <c r="J124" s="396"/>
      <c r="K124" s="397" t="str">
        <f>IFERROR(VLOOKUP($B$8&amp;"-"&amp;$B124,構成員入金済み!$A$1:$G$2999,4,FALSE),"")</f>
        <v/>
      </c>
      <c r="L124" s="398"/>
      <c r="M124" s="398"/>
      <c r="N124" s="398"/>
      <c r="O124" s="398"/>
      <c r="P124" s="398"/>
      <c r="Q124" s="399"/>
      <c r="R124" s="388" t="str">
        <f>IFERROR(VLOOKUP($B$8&amp;"-"&amp;$B124,構成員入金済み!$A$1:$G$2999,5,FALSE),"")</f>
        <v/>
      </c>
      <c r="S124" s="389"/>
      <c r="T124" s="389"/>
      <c r="U124" s="389"/>
      <c r="V124" s="389"/>
      <c r="W124" s="389"/>
      <c r="X124" s="389"/>
      <c r="Y124" s="396"/>
      <c r="Z124" s="400" t="str">
        <f>IFERROR(VLOOKUP($B$8&amp;"-"&amp;$B124,構成員入金済み!$A$1:$G$2999,6,FALSE),"")</f>
        <v/>
      </c>
      <c r="AA124" s="401"/>
      <c r="AB124" s="401"/>
      <c r="AC124" s="401"/>
      <c r="AD124" s="401"/>
      <c r="AE124" s="401"/>
      <c r="AF124" s="401"/>
      <c r="AG124" s="402"/>
      <c r="AH124" s="388" t="str">
        <f>IFERROR(VLOOKUP($B$8&amp;"-"&amp;$B124,構成員入金済み!$A$1:$G$2999,7,FALSE),"")</f>
        <v/>
      </c>
      <c r="AI124" s="389"/>
      <c r="AJ124" s="390"/>
    </row>
    <row r="125" spans="2:36" ht="22.5" customHeight="1" x14ac:dyDescent="0.15">
      <c r="B125" s="391">
        <f t="shared" si="2"/>
        <v>83</v>
      </c>
      <c r="C125" s="392"/>
      <c r="D125" s="393" t="str">
        <f>IFERROR(VLOOKUP($B$8&amp;"-"&amp;$B125,構成員入金済み!$A$1:$G$2999,3,FALSE),"")</f>
        <v/>
      </c>
      <c r="E125" s="394"/>
      <c r="F125" s="395"/>
      <c r="G125" s="388" t="str">
        <f>IFERROR(VLOOKUP($B$8&amp;"-"&amp;$B125,構成員入金済み!$A$1:$G$2999,2,FALSE),"")</f>
        <v/>
      </c>
      <c r="H125" s="389"/>
      <c r="I125" s="389"/>
      <c r="J125" s="396"/>
      <c r="K125" s="397" t="str">
        <f>IFERROR(VLOOKUP($B$8&amp;"-"&amp;$B125,構成員入金済み!$A$1:$G$2999,4,FALSE),"")</f>
        <v/>
      </c>
      <c r="L125" s="398"/>
      <c r="M125" s="398"/>
      <c r="N125" s="398"/>
      <c r="O125" s="398"/>
      <c r="P125" s="398"/>
      <c r="Q125" s="399"/>
      <c r="R125" s="388" t="str">
        <f>IFERROR(VLOOKUP($B$8&amp;"-"&amp;$B125,構成員入金済み!$A$1:$G$2999,5,FALSE),"")</f>
        <v/>
      </c>
      <c r="S125" s="389"/>
      <c r="T125" s="389"/>
      <c r="U125" s="389"/>
      <c r="V125" s="389"/>
      <c r="W125" s="389"/>
      <c r="X125" s="389"/>
      <c r="Y125" s="396"/>
      <c r="Z125" s="400" t="str">
        <f>IFERROR(VLOOKUP($B$8&amp;"-"&amp;$B125,構成員入金済み!$A$1:$G$2999,6,FALSE),"")</f>
        <v/>
      </c>
      <c r="AA125" s="401"/>
      <c r="AB125" s="401"/>
      <c r="AC125" s="401"/>
      <c r="AD125" s="401"/>
      <c r="AE125" s="401"/>
      <c r="AF125" s="401"/>
      <c r="AG125" s="402"/>
      <c r="AH125" s="388" t="str">
        <f>IFERROR(VLOOKUP($B$8&amp;"-"&amp;$B125,構成員入金済み!$A$1:$G$2999,7,FALSE),"")</f>
        <v/>
      </c>
      <c r="AI125" s="389"/>
      <c r="AJ125" s="390"/>
    </row>
    <row r="126" spans="2:36" ht="22.5" customHeight="1" x14ac:dyDescent="0.15">
      <c r="B126" s="391">
        <f t="shared" si="2"/>
        <v>84</v>
      </c>
      <c r="C126" s="392"/>
      <c r="D126" s="393" t="str">
        <f>IFERROR(VLOOKUP($B$8&amp;"-"&amp;$B126,構成員入金済み!$A$1:$G$2999,3,FALSE),"")</f>
        <v/>
      </c>
      <c r="E126" s="394"/>
      <c r="F126" s="395"/>
      <c r="G126" s="388" t="str">
        <f>IFERROR(VLOOKUP($B$8&amp;"-"&amp;$B126,構成員入金済み!$A$1:$G$2999,2,FALSE),"")</f>
        <v/>
      </c>
      <c r="H126" s="389"/>
      <c r="I126" s="389"/>
      <c r="J126" s="396"/>
      <c r="K126" s="397" t="str">
        <f>IFERROR(VLOOKUP($B$8&amp;"-"&amp;$B126,構成員入金済み!$A$1:$G$2999,4,FALSE),"")</f>
        <v/>
      </c>
      <c r="L126" s="398"/>
      <c r="M126" s="398"/>
      <c r="N126" s="398"/>
      <c r="O126" s="398"/>
      <c r="P126" s="398"/>
      <c r="Q126" s="399"/>
      <c r="R126" s="388" t="str">
        <f>IFERROR(VLOOKUP($B$8&amp;"-"&amp;$B126,構成員入金済み!$A$1:$G$2999,5,FALSE),"")</f>
        <v/>
      </c>
      <c r="S126" s="389"/>
      <c r="T126" s="389"/>
      <c r="U126" s="389"/>
      <c r="V126" s="389"/>
      <c r="W126" s="389"/>
      <c r="X126" s="389"/>
      <c r="Y126" s="396"/>
      <c r="Z126" s="400" t="str">
        <f>IFERROR(VLOOKUP($B$8&amp;"-"&amp;$B126,構成員入金済み!$A$1:$G$2999,6,FALSE),"")</f>
        <v/>
      </c>
      <c r="AA126" s="401"/>
      <c r="AB126" s="401"/>
      <c r="AC126" s="401"/>
      <c r="AD126" s="401"/>
      <c r="AE126" s="401"/>
      <c r="AF126" s="401"/>
      <c r="AG126" s="402"/>
      <c r="AH126" s="388" t="str">
        <f>IFERROR(VLOOKUP($B$8&amp;"-"&amp;$B126,構成員入金済み!$A$1:$G$2999,7,FALSE),"")</f>
        <v/>
      </c>
      <c r="AI126" s="389"/>
      <c r="AJ126" s="390"/>
    </row>
    <row r="127" spans="2:36" ht="22.5" customHeight="1" x14ac:dyDescent="0.15">
      <c r="B127" s="391">
        <f t="shared" si="2"/>
        <v>85</v>
      </c>
      <c r="C127" s="392"/>
      <c r="D127" s="393" t="str">
        <f>IFERROR(VLOOKUP($B$8&amp;"-"&amp;$B127,構成員入金済み!$A$1:$G$2999,3,FALSE),"")</f>
        <v/>
      </c>
      <c r="E127" s="394"/>
      <c r="F127" s="395"/>
      <c r="G127" s="388" t="str">
        <f>IFERROR(VLOOKUP($B$8&amp;"-"&amp;$B127,構成員入金済み!$A$1:$G$2999,2,FALSE),"")</f>
        <v/>
      </c>
      <c r="H127" s="389"/>
      <c r="I127" s="389"/>
      <c r="J127" s="396"/>
      <c r="K127" s="397" t="str">
        <f>IFERROR(VLOOKUP($B$8&amp;"-"&amp;$B127,構成員入金済み!$A$1:$G$2999,4,FALSE),"")</f>
        <v/>
      </c>
      <c r="L127" s="398"/>
      <c r="M127" s="398"/>
      <c r="N127" s="398"/>
      <c r="O127" s="398"/>
      <c r="P127" s="398"/>
      <c r="Q127" s="399"/>
      <c r="R127" s="388" t="str">
        <f>IFERROR(VLOOKUP($B$8&amp;"-"&amp;$B127,構成員入金済み!$A$1:$G$2999,5,FALSE),"")</f>
        <v/>
      </c>
      <c r="S127" s="389"/>
      <c r="T127" s="389"/>
      <c r="U127" s="389"/>
      <c r="V127" s="389"/>
      <c r="W127" s="389"/>
      <c r="X127" s="389"/>
      <c r="Y127" s="396"/>
      <c r="Z127" s="400" t="str">
        <f>IFERROR(VLOOKUP($B$8&amp;"-"&amp;$B127,構成員入金済み!$A$1:$G$2999,6,FALSE),"")</f>
        <v/>
      </c>
      <c r="AA127" s="401"/>
      <c r="AB127" s="401"/>
      <c r="AC127" s="401"/>
      <c r="AD127" s="401"/>
      <c r="AE127" s="401"/>
      <c r="AF127" s="401"/>
      <c r="AG127" s="402"/>
      <c r="AH127" s="388" t="str">
        <f>IFERROR(VLOOKUP($B$8&amp;"-"&amp;$B127,構成員入金済み!$A$1:$G$2999,7,FALSE),"")</f>
        <v/>
      </c>
      <c r="AI127" s="389"/>
      <c r="AJ127" s="390"/>
    </row>
    <row r="128" spans="2:36" ht="22.5" customHeight="1" x14ac:dyDescent="0.15">
      <c r="B128" s="391">
        <f t="shared" si="2"/>
        <v>86</v>
      </c>
      <c r="C128" s="392"/>
      <c r="D128" s="393" t="str">
        <f>IFERROR(VLOOKUP($B$8&amp;"-"&amp;$B128,構成員入金済み!$A$1:$G$2999,3,FALSE),"")</f>
        <v/>
      </c>
      <c r="E128" s="394"/>
      <c r="F128" s="395"/>
      <c r="G128" s="388" t="str">
        <f>IFERROR(VLOOKUP($B$8&amp;"-"&amp;$B128,構成員入金済み!$A$1:$G$2999,2,FALSE),"")</f>
        <v/>
      </c>
      <c r="H128" s="389"/>
      <c r="I128" s="389"/>
      <c r="J128" s="396"/>
      <c r="K128" s="397" t="str">
        <f>IFERROR(VLOOKUP($B$8&amp;"-"&amp;$B128,構成員入金済み!$A$1:$G$2999,4,FALSE),"")</f>
        <v/>
      </c>
      <c r="L128" s="398"/>
      <c r="M128" s="398"/>
      <c r="N128" s="398"/>
      <c r="O128" s="398"/>
      <c r="P128" s="398"/>
      <c r="Q128" s="399"/>
      <c r="R128" s="388" t="str">
        <f>IFERROR(VLOOKUP($B$8&amp;"-"&amp;$B128,構成員入金済み!$A$1:$G$2999,5,FALSE),"")</f>
        <v/>
      </c>
      <c r="S128" s="389"/>
      <c r="T128" s="389"/>
      <c r="U128" s="389"/>
      <c r="V128" s="389"/>
      <c r="W128" s="389"/>
      <c r="X128" s="389"/>
      <c r="Y128" s="396"/>
      <c r="Z128" s="400" t="str">
        <f>IFERROR(VLOOKUP($B$8&amp;"-"&amp;$B128,構成員入金済み!$A$1:$G$2999,6,FALSE),"")</f>
        <v/>
      </c>
      <c r="AA128" s="401"/>
      <c r="AB128" s="401"/>
      <c r="AC128" s="401"/>
      <c r="AD128" s="401"/>
      <c r="AE128" s="401"/>
      <c r="AF128" s="401"/>
      <c r="AG128" s="402"/>
      <c r="AH128" s="388" t="str">
        <f>IFERROR(VLOOKUP($B$8&amp;"-"&amp;$B128,構成員入金済み!$A$1:$G$2999,7,FALSE),"")</f>
        <v/>
      </c>
      <c r="AI128" s="389"/>
      <c r="AJ128" s="390"/>
    </row>
    <row r="129" spans="1:37" ht="22.5" customHeight="1" x14ac:dyDescent="0.15">
      <c r="B129" s="391">
        <f t="shared" si="2"/>
        <v>87</v>
      </c>
      <c r="C129" s="392"/>
      <c r="D129" s="393" t="str">
        <f>IFERROR(VLOOKUP($B$8&amp;"-"&amp;$B129,構成員入金済み!$A$1:$G$2999,3,FALSE),"")</f>
        <v/>
      </c>
      <c r="E129" s="394"/>
      <c r="F129" s="395"/>
      <c r="G129" s="388" t="str">
        <f>IFERROR(VLOOKUP($B$8&amp;"-"&amp;$B129,構成員入金済み!$A$1:$G$2999,2,FALSE),"")</f>
        <v/>
      </c>
      <c r="H129" s="389"/>
      <c r="I129" s="389"/>
      <c r="J129" s="396"/>
      <c r="K129" s="397" t="str">
        <f>IFERROR(VLOOKUP($B$8&amp;"-"&amp;$B129,構成員入金済み!$A$1:$G$2999,4,FALSE),"")</f>
        <v/>
      </c>
      <c r="L129" s="398"/>
      <c r="M129" s="398"/>
      <c r="N129" s="398"/>
      <c r="O129" s="398"/>
      <c r="P129" s="398"/>
      <c r="Q129" s="399"/>
      <c r="R129" s="388" t="str">
        <f>IFERROR(VLOOKUP($B$8&amp;"-"&amp;$B129,構成員入金済み!$A$1:$G$2999,5,FALSE),"")</f>
        <v/>
      </c>
      <c r="S129" s="389"/>
      <c r="T129" s="389"/>
      <c r="U129" s="389"/>
      <c r="V129" s="389"/>
      <c r="W129" s="389"/>
      <c r="X129" s="389"/>
      <c r="Y129" s="396"/>
      <c r="Z129" s="400" t="str">
        <f>IFERROR(VLOOKUP($B$8&amp;"-"&amp;$B129,構成員入金済み!$A$1:$G$2999,6,FALSE),"")</f>
        <v/>
      </c>
      <c r="AA129" s="401"/>
      <c r="AB129" s="401"/>
      <c r="AC129" s="401"/>
      <c r="AD129" s="401"/>
      <c r="AE129" s="401"/>
      <c r="AF129" s="401"/>
      <c r="AG129" s="402"/>
      <c r="AH129" s="388" t="str">
        <f>IFERROR(VLOOKUP($B$8&amp;"-"&amp;$B129,構成員入金済み!$A$1:$G$2999,7,FALSE),"")</f>
        <v/>
      </c>
      <c r="AI129" s="389"/>
      <c r="AJ129" s="390"/>
    </row>
    <row r="130" spans="1:37" ht="22.5" customHeight="1" x14ac:dyDescent="0.15">
      <c r="B130" s="391">
        <f t="shared" si="2"/>
        <v>88</v>
      </c>
      <c r="C130" s="392"/>
      <c r="D130" s="393" t="str">
        <f>IFERROR(VLOOKUP($B$8&amp;"-"&amp;$B130,構成員入金済み!$A$1:$G$2999,3,FALSE),"")</f>
        <v/>
      </c>
      <c r="E130" s="394"/>
      <c r="F130" s="395"/>
      <c r="G130" s="388" t="str">
        <f>IFERROR(VLOOKUP($B$8&amp;"-"&amp;$B130,構成員入金済み!$A$1:$G$2999,2,FALSE),"")</f>
        <v/>
      </c>
      <c r="H130" s="389"/>
      <c r="I130" s="389"/>
      <c r="J130" s="396"/>
      <c r="K130" s="397" t="str">
        <f>IFERROR(VLOOKUP($B$8&amp;"-"&amp;$B130,構成員入金済み!$A$1:$G$2999,4,FALSE),"")</f>
        <v/>
      </c>
      <c r="L130" s="398"/>
      <c r="M130" s="398"/>
      <c r="N130" s="398"/>
      <c r="O130" s="398"/>
      <c r="P130" s="398"/>
      <c r="Q130" s="399"/>
      <c r="R130" s="388" t="str">
        <f>IFERROR(VLOOKUP($B$8&amp;"-"&amp;$B130,構成員入金済み!$A$1:$G$2999,5,FALSE),"")</f>
        <v/>
      </c>
      <c r="S130" s="389"/>
      <c r="T130" s="389"/>
      <c r="U130" s="389"/>
      <c r="V130" s="389"/>
      <c r="W130" s="389"/>
      <c r="X130" s="389"/>
      <c r="Y130" s="396"/>
      <c r="Z130" s="400" t="str">
        <f>IFERROR(VLOOKUP($B$8&amp;"-"&amp;$B130,構成員入金済み!$A$1:$G$2999,6,FALSE),"")</f>
        <v/>
      </c>
      <c r="AA130" s="401"/>
      <c r="AB130" s="401"/>
      <c r="AC130" s="401"/>
      <c r="AD130" s="401"/>
      <c r="AE130" s="401"/>
      <c r="AF130" s="401"/>
      <c r="AG130" s="402"/>
      <c r="AH130" s="388" t="str">
        <f>IFERROR(VLOOKUP($B$8&amp;"-"&amp;$B130,構成員入金済み!$A$1:$G$2999,7,FALSE),"")</f>
        <v/>
      </c>
      <c r="AI130" s="389"/>
      <c r="AJ130" s="390"/>
    </row>
    <row r="131" spans="1:37" ht="22.5" customHeight="1" x14ac:dyDescent="0.15">
      <c r="B131" s="391">
        <f t="shared" si="2"/>
        <v>89</v>
      </c>
      <c r="C131" s="392"/>
      <c r="D131" s="393" t="str">
        <f>IFERROR(VLOOKUP($B$8&amp;"-"&amp;$B131,構成員入金済み!$A$1:$G$2999,3,FALSE),"")</f>
        <v/>
      </c>
      <c r="E131" s="394"/>
      <c r="F131" s="395"/>
      <c r="G131" s="388" t="str">
        <f>IFERROR(VLOOKUP($B$8&amp;"-"&amp;$B131,構成員入金済み!$A$1:$G$2999,2,FALSE),"")</f>
        <v/>
      </c>
      <c r="H131" s="389"/>
      <c r="I131" s="389"/>
      <c r="J131" s="396"/>
      <c r="K131" s="397" t="str">
        <f>IFERROR(VLOOKUP($B$8&amp;"-"&amp;$B131,構成員入金済み!$A$1:$G$2999,4,FALSE),"")</f>
        <v/>
      </c>
      <c r="L131" s="398"/>
      <c r="M131" s="398"/>
      <c r="N131" s="398"/>
      <c r="O131" s="398"/>
      <c r="P131" s="398"/>
      <c r="Q131" s="399"/>
      <c r="R131" s="388" t="str">
        <f>IFERROR(VLOOKUP($B$8&amp;"-"&amp;$B131,構成員入金済み!$A$1:$G$2999,5,FALSE),"")</f>
        <v/>
      </c>
      <c r="S131" s="389"/>
      <c r="T131" s="389"/>
      <c r="U131" s="389"/>
      <c r="V131" s="389"/>
      <c r="W131" s="389"/>
      <c r="X131" s="389"/>
      <c r="Y131" s="396"/>
      <c r="Z131" s="400" t="str">
        <f>IFERROR(VLOOKUP($B$8&amp;"-"&amp;$B131,構成員入金済み!$A$1:$G$2999,6,FALSE),"")</f>
        <v/>
      </c>
      <c r="AA131" s="401"/>
      <c r="AB131" s="401"/>
      <c r="AC131" s="401"/>
      <c r="AD131" s="401"/>
      <c r="AE131" s="401"/>
      <c r="AF131" s="401"/>
      <c r="AG131" s="402"/>
      <c r="AH131" s="388" t="str">
        <f>IFERROR(VLOOKUP($B$8&amp;"-"&amp;$B131,構成員入金済み!$A$1:$G$2999,7,FALSE),"")</f>
        <v/>
      </c>
      <c r="AI131" s="389"/>
      <c r="AJ131" s="390"/>
    </row>
    <row r="132" spans="1:37" ht="22.5" customHeight="1" thickBot="1" x14ac:dyDescent="0.2">
      <c r="B132" s="376">
        <f>B131+1</f>
        <v>90</v>
      </c>
      <c r="C132" s="377"/>
      <c r="D132" s="378" t="str">
        <f>IFERROR(VLOOKUP($B$8&amp;"-"&amp;$B132,構成員入金済み!$A$1:$G$2999,3,FALSE),"")</f>
        <v/>
      </c>
      <c r="E132" s="379"/>
      <c r="F132" s="380"/>
      <c r="G132" s="373" t="str">
        <f>IFERROR(VLOOKUP($B$8&amp;"-"&amp;$B132,構成員入金済み!$A$1:$G$2999,2,FALSE),"")</f>
        <v/>
      </c>
      <c r="H132" s="374"/>
      <c r="I132" s="374"/>
      <c r="J132" s="381"/>
      <c r="K132" s="382" t="str">
        <f>IFERROR(VLOOKUP($B$8&amp;"-"&amp;$B132,構成員入金済み!$A$1:$G$2999,4,FALSE),"")</f>
        <v/>
      </c>
      <c r="L132" s="383"/>
      <c r="M132" s="383"/>
      <c r="N132" s="383"/>
      <c r="O132" s="383"/>
      <c r="P132" s="383"/>
      <c r="Q132" s="384"/>
      <c r="R132" s="373" t="str">
        <f>IFERROR(VLOOKUP($B$8&amp;"-"&amp;$B132,構成員入金済み!$A$1:$G$2999,5,FALSE),"")</f>
        <v/>
      </c>
      <c r="S132" s="374"/>
      <c r="T132" s="374"/>
      <c r="U132" s="374"/>
      <c r="V132" s="374"/>
      <c r="W132" s="374"/>
      <c r="X132" s="374"/>
      <c r="Y132" s="381"/>
      <c r="Z132" s="385" t="str">
        <f>IFERROR(VLOOKUP($B$8&amp;"-"&amp;$B132,構成員入金済み!$A$1:$G$2999,6,FALSE),"")</f>
        <v/>
      </c>
      <c r="AA132" s="386"/>
      <c r="AB132" s="386"/>
      <c r="AC132" s="386"/>
      <c r="AD132" s="386"/>
      <c r="AE132" s="386"/>
      <c r="AF132" s="386"/>
      <c r="AG132" s="387"/>
      <c r="AH132" s="373" t="str">
        <f>IFERROR(VLOOKUP($B$8&amp;"-"&amp;$B132,構成員入金済み!$A$1:$G$2999,7,FALSE),"")</f>
        <v/>
      </c>
      <c r="AI132" s="374"/>
      <c r="AJ132" s="375"/>
    </row>
    <row r="133" spans="1:37" ht="13.5" customHeight="1" x14ac:dyDescent="0.15"/>
    <row r="134" spans="1:37" ht="13.5" customHeight="1" x14ac:dyDescent="0.15"/>
    <row r="135" spans="1:37" ht="13.5" customHeight="1" x14ac:dyDescent="0.15">
      <c r="A135" s="25"/>
      <c r="B135" s="415" t="s">
        <v>111</v>
      </c>
      <c r="C135" s="415"/>
      <c r="D135" s="415"/>
      <c r="E135" s="415"/>
      <c r="F135" s="417" t="str">
        <f>$B$8</f>
        <v>宮城県</v>
      </c>
      <c r="G135" s="417"/>
      <c r="H135" s="417"/>
      <c r="I135" s="417"/>
      <c r="J135" s="417"/>
      <c r="K135" s="417" t="s">
        <v>112</v>
      </c>
      <c r="L135" s="417"/>
      <c r="M135" s="417"/>
      <c r="N135" s="419" t="str">
        <f>$S$9</f>
        <v/>
      </c>
      <c r="O135" s="419"/>
      <c r="P135" s="419"/>
      <c r="Q135" s="419"/>
      <c r="R135" s="419"/>
      <c r="S135" s="419"/>
      <c r="T135" s="419"/>
      <c r="U135" s="419"/>
      <c r="V135" s="419"/>
      <c r="W135" s="419"/>
      <c r="X135" s="419"/>
      <c r="Y135" s="419"/>
      <c r="Z135" s="419"/>
      <c r="AA135" s="421">
        <f ca="1">$AE$3</f>
        <v>42884</v>
      </c>
      <c r="AB135" s="421"/>
      <c r="AC135" s="421"/>
      <c r="AD135" s="421"/>
      <c r="AE135" s="421"/>
      <c r="AF135" s="423" t="s">
        <v>113</v>
      </c>
      <c r="AG135" s="423"/>
      <c r="AH135" s="423"/>
      <c r="AI135" s="425">
        <v>4</v>
      </c>
      <c r="AJ135" s="425"/>
      <c r="AK135" s="30"/>
    </row>
    <row r="136" spans="1:37" ht="13.5" customHeight="1" thickBot="1" x14ac:dyDescent="0.2">
      <c r="A136" s="25"/>
      <c r="B136" s="416"/>
      <c r="C136" s="416"/>
      <c r="D136" s="416"/>
      <c r="E136" s="416"/>
      <c r="F136" s="418"/>
      <c r="G136" s="418"/>
      <c r="H136" s="418"/>
      <c r="I136" s="418"/>
      <c r="J136" s="418"/>
      <c r="K136" s="418"/>
      <c r="L136" s="418"/>
      <c r="M136" s="418"/>
      <c r="N136" s="420"/>
      <c r="O136" s="420"/>
      <c r="P136" s="420"/>
      <c r="Q136" s="420"/>
      <c r="R136" s="420"/>
      <c r="S136" s="420"/>
      <c r="T136" s="420"/>
      <c r="U136" s="420"/>
      <c r="V136" s="420"/>
      <c r="W136" s="420"/>
      <c r="X136" s="420"/>
      <c r="Y136" s="420"/>
      <c r="Z136" s="420"/>
      <c r="AA136" s="422"/>
      <c r="AB136" s="422"/>
      <c r="AC136" s="422"/>
      <c r="AD136" s="422"/>
      <c r="AE136" s="422"/>
      <c r="AF136" s="424"/>
      <c r="AG136" s="424"/>
      <c r="AH136" s="424"/>
      <c r="AI136" s="426"/>
      <c r="AJ136" s="426"/>
      <c r="AK136" s="30"/>
    </row>
    <row r="137" spans="1:37" ht="22.5" customHeight="1" x14ac:dyDescent="0.15">
      <c r="B137" s="405" t="s">
        <v>31</v>
      </c>
      <c r="C137" s="406"/>
      <c r="D137" s="406"/>
      <c r="E137" s="406"/>
      <c r="F137" s="406"/>
      <c r="G137" s="406"/>
      <c r="H137" s="406"/>
      <c r="I137" s="406"/>
      <c r="J137" s="406"/>
      <c r="K137" s="406"/>
      <c r="L137" s="406"/>
      <c r="M137" s="406"/>
      <c r="N137" s="406"/>
      <c r="O137" s="406"/>
      <c r="P137" s="406"/>
      <c r="Q137" s="406"/>
      <c r="R137" s="406"/>
      <c r="S137" s="406"/>
      <c r="T137" s="406"/>
      <c r="U137" s="406"/>
      <c r="V137" s="406"/>
      <c r="W137" s="406"/>
      <c r="X137" s="406"/>
      <c r="Y137" s="406"/>
      <c r="Z137" s="406"/>
      <c r="AA137" s="406"/>
      <c r="AB137" s="406"/>
      <c r="AC137" s="406"/>
      <c r="AD137" s="406"/>
      <c r="AE137" s="406"/>
      <c r="AF137" s="406"/>
      <c r="AG137" s="406"/>
      <c r="AH137" s="406"/>
      <c r="AI137" s="406"/>
      <c r="AJ137" s="407"/>
    </row>
    <row r="138" spans="1:37" ht="22.5" customHeight="1" x14ac:dyDescent="0.15">
      <c r="B138" s="408" t="s">
        <v>84</v>
      </c>
      <c r="C138" s="409"/>
      <c r="D138" s="410" t="s">
        <v>114</v>
      </c>
      <c r="E138" s="411"/>
      <c r="F138" s="412"/>
      <c r="G138" s="411" t="s">
        <v>86</v>
      </c>
      <c r="H138" s="411"/>
      <c r="I138" s="411"/>
      <c r="J138" s="412"/>
      <c r="K138" s="427" t="s">
        <v>51</v>
      </c>
      <c r="L138" s="411"/>
      <c r="M138" s="411"/>
      <c r="N138" s="411"/>
      <c r="O138" s="411"/>
      <c r="P138" s="411"/>
      <c r="Q138" s="412"/>
      <c r="R138" s="413" t="s">
        <v>87</v>
      </c>
      <c r="S138" s="413"/>
      <c r="T138" s="413"/>
      <c r="U138" s="413"/>
      <c r="V138" s="413"/>
      <c r="W138" s="413"/>
      <c r="X138" s="413"/>
      <c r="Y138" s="413"/>
      <c r="Z138" s="413" t="s">
        <v>32</v>
      </c>
      <c r="AA138" s="413"/>
      <c r="AB138" s="413"/>
      <c r="AC138" s="413"/>
      <c r="AD138" s="413"/>
      <c r="AE138" s="413"/>
      <c r="AF138" s="413"/>
      <c r="AG138" s="413"/>
      <c r="AH138" s="413" t="s">
        <v>33</v>
      </c>
      <c r="AI138" s="413"/>
      <c r="AJ138" s="414"/>
    </row>
    <row r="139" spans="1:37" ht="22.5" customHeight="1" x14ac:dyDescent="0.15">
      <c r="B139" s="403">
        <f>B132+1</f>
        <v>91</v>
      </c>
      <c r="C139" s="404"/>
      <c r="D139" s="393" t="str">
        <f>IFERROR(VLOOKUP($B$8&amp;"-"&amp;$B139,構成員入金済み!$A$1:$G$2999,3,FALSE),"")</f>
        <v/>
      </c>
      <c r="E139" s="394"/>
      <c r="F139" s="395"/>
      <c r="G139" s="388" t="str">
        <f>IFERROR(VLOOKUP($B$8&amp;"-"&amp;$B139,構成員入金済み!$A$1:$G$2999,2,FALSE),"")</f>
        <v/>
      </c>
      <c r="H139" s="389"/>
      <c r="I139" s="389"/>
      <c r="J139" s="396"/>
      <c r="K139" s="397" t="str">
        <f>IFERROR(VLOOKUP($B$8&amp;"-"&amp;$B139,構成員入金済み!$A$1:$G$2999,4,FALSE),"")</f>
        <v/>
      </c>
      <c r="L139" s="398"/>
      <c r="M139" s="398"/>
      <c r="N139" s="398"/>
      <c r="O139" s="398"/>
      <c r="P139" s="398"/>
      <c r="Q139" s="399"/>
      <c r="R139" s="388" t="str">
        <f>IFERROR(VLOOKUP($B$8&amp;"-"&amp;$B139,構成員入金済み!$A$1:$G$2999,5,FALSE),"")</f>
        <v/>
      </c>
      <c r="S139" s="389"/>
      <c r="T139" s="389"/>
      <c r="U139" s="389"/>
      <c r="V139" s="389"/>
      <c r="W139" s="389"/>
      <c r="X139" s="389"/>
      <c r="Y139" s="396"/>
      <c r="Z139" s="400" t="str">
        <f>IFERROR(VLOOKUP($B$8&amp;"-"&amp;$B139,構成員入金済み!$A$1:$G$2999,6,FALSE),"")</f>
        <v/>
      </c>
      <c r="AA139" s="401"/>
      <c r="AB139" s="401"/>
      <c r="AC139" s="401"/>
      <c r="AD139" s="401"/>
      <c r="AE139" s="401"/>
      <c r="AF139" s="401"/>
      <c r="AG139" s="402"/>
      <c r="AH139" s="388" t="str">
        <f>IFERROR(VLOOKUP($B$8&amp;"-"&amp;$B139,構成員入金済み!$A$1:$G$2999,7,FALSE),"")</f>
        <v/>
      </c>
      <c r="AI139" s="389"/>
      <c r="AJ139" s="390"/>
    </row>
    <row r="140" spans="1:37" ht="22.5" customHeight="1" x14ac:dyDescent="0.15">
      <c r="B140" s="391">
        <f>B139+1</f>
        <v>92</v>
      </c>
      <c r="C140" s="392"/>
      <c r="D140" s="393" t="str">
        <f>IFERROR(VLOOKUP($B$8&amp;"-"&amp;$B140,構成員入金済み!$A$1:$G$2999,3,FALSE),"")</f>
        <v/>
      </c>
      <c r="E140" s="394"/>
      <c r="F140" s="395"/>
      <c r="G140" s="388" t="str">
        <f>IFERROR(VLOOKUP($B$8&amp;"-"&amp;$B140,構成員入金済み!$A$1:$G$2999,2,FALSE),"")</f>
        <v/>
      </c>
      <c r="H140" s="389"/>
      <c r="I140" s="389"/>
      <c r="J140" s="396"/>
      <c r="K140" s="397" t="str">
        <f>IFERROR(VLOOKUP($B$8&amp;"-"&amp;$B140,構成員入金済み!$A$1:$G$2999,4,FALSE),"")</f>
        <v/>
      </c>
      <c r="L140" s="398"/>
      <c r="M140" s="398"/>
      <c r="N140" s="398"/>
      <c r="O140" s="398"/>
      <c r="P140" s="398"/>
      <c r="Q140" s="399"/>
      <c r="R140" s="388" t="str">
        <f>IFERROR(VLOOKUP($B$8&amp;"-"&amp;$B140,構成員入金済み!$A$1:$G$2999,5,FALSE),"")</f>
        <v/>
      </c>
      <c r="S140" s="389"/>
      <c r="T140" s="389"/>
      <c r="U140" s="389"/>
      <c r="V140" s="389"/>
      <c r="W140" s="389"/>
      <c r="X140" s="389"/>
      <c r="Y140" s="396"/>
      <c r="Z140" s="400" t="str">
        <f>IFERROR(VLOOKUP($B$8&amp;"-"&amp;$B140,構成員入金済み!$A$1:$G$2999,6,FALSE),"")</f>
        <v/>
      </c>
      <c r="AA140" s="401"/>
      <c r="AB140" s="401"/>
      <c r="AC140" s="401"/>
      <c r="AD140" s="401"/>
      <c r="AE140" s="401"/>
      <c r="AF140" s="401"/>
      <c r="AG140" s="402"/>
      <c r="AH140" s="388" t="str">
        <f>IFERROR(VLOOKUP($B$8&amp;"-"&amp;$B140,構成員入金済み!$A$1:$G$2999,7,FALSE),"")</f>
        <v/>
      </c>
      <c r="AI140" s="389"/>
      <c r="AJ140" s="390"/>
    </row>
    <row r="141" spans="1:37" ht="22.5" customHeight="1" x14ac:dyDescent="0.15">
      <c r="B141" s="391">
        <f t="shared" ref="B141:B172" si="3">B140+1</f>
        <v>93</v>
      </c>
      <c r="C141" s="392"/>
      <c r="D141" s="393" t="str">
        <f>IFERROR(VLOOKUP($B$8&amp;"-"&amp;$B141,構成員入金済み!$A$1:$G$2999,3,FALSE),"")</f>
        <v/>
      </c>
      <c r="E141" s="394"/>
      <c r="F141" s="395"/>
      <c r="G141" s="388" t="str">
        <f>IFERROR(VLOOKUP($B$8&amp;"-"&amp;$B141,構成員入金済み!$A$1:$G$2999,2,FALSE),"")</f>
        <v/>
      </c>
      <c r="H141" s="389"/>
      <c r="I141" s="389"/>
      <c r="J141" s="396"/>
      <c r="K141" s="397" t="str">
        <f>IFERROR(VLOOKUP($B$8&amp;"-"&amp;$B141,構成員入金済み!$A$1:$G$2999,4,FALSE),"")</f>
        <v/>
      </c>
      <c r="L141" s="398"/>
      <c r="M141" s="398"/>
      <c r="N141" s="398"/>
      <c r="O141" s="398"/>
      <c r="P141" s="398"/>
      <c r="Q141" s="399"/>
      <c r="R141" s="388" t="str">
        <f>IFERROR(VLOOKUP($B$8&amp;"-"&amp;$B141,構成員入金済み!$A$1:$G$2999,5,FALSE),"")</f>
        <v/>
      </c>
      <c r="S141" s="389"/>
      <c r="T141" s="389"/>
      <c r="U141" s="389"/>
      <c r="V141" s="389"/>
      <c r="W141" s="389"/>
      <c r="X141" s="389"/>
      <c r="Y141" s="396"/>
      <c r="Z141" s="400" t="str">
        <f>IFERROR(VLOOKUP($B$8&amp;"-"&amp;$B141,構成員入金済み!$A$1:$G$2999,6,FALSE),"")</f>
        <v/>
      </c>
      <c r="AA141" s="401"/>
      <c r="AB141" s="401"/>
      <c r="AC141" s="401"/>
      <c r="AD141" s="401"/>
      <c r="AE141" s="401"/>
      <c r="AF141" s="401"/>
      <c r="AG141" s="402"/>
      <c r="AH141" s="388" t="str">
        <f>IFERROR(VLOOKUP($B$8&amp;"-"&amp;$B141,構成員入金済み!$A$1:$G$2999,7,FALSE),"")</f>
        <v/>
      </c>
      <c r="AI141" s="389"/>
      <c r="AJ141" s="390"/>
    </row>
    <row r="142" spans="1:37" ht="22.5" customHeight="1" x14ac:dyDescent="0.15">
      <c r="B142" s="391">
        <f t="shared" si="3"/>
        <v>94</v>
      </c>
      <c r="C142" s="392"/>
      <c r="D142" s="393" t="str">
        <f>IFERROR(VLOOKUP($B$8&amp;"-"&amp;$B142,構成員入金済み!$A$1:$G$2999,3,FALSE),"")</f>
        <v/>
      </c>
      <c r="E142" s="394"/>
      <c r="F142" s="395"/>
      <c r="G142" s="388" t="str">
        <f>IFERROR(VLOOKUP($B$8&amp;"-"&amp;$B142,構成員入金済み!$A$1:$G$2999,2,FALSE),"")</f>
        <v/>
      </c>
      <c r="H142" s="389"/>
      <c r="I142" s="389"/>
      <c r="J142" s="396"/>
      <c r="K142" s="397" t="str">
        <f>IFERROR(VLOOKUP($B$8&amp;"-"&amp;$B142,構成員入金済み!$A$1:$G$2999,4,FALSE),"")</f>
        <v/>
      </c>
      <c r="L142" s="398"/>
      <c r="M142" s="398"/>
      <c r="N142" s="398"/>
      <c r="O142" s="398"/>
      <c r="P142" s="398"/>
      <c r="Q142" s="399"/>
      <c r="R142" s="388" t="str">
        <f>IFERROR(VLOOKUP($B$8&amp;"-"&amp;$B142,構成員入金済み!$A$1:$G$2999,5,FALSE),"")</f>
        <v/>
      </c>
      <c r="S142" s="389"/>
      <c r="T142" s="389"/>
      <c r="U142" s="389"/>
      <c r="V142" s="389"/>
      <c r="W142" s="389"/>
      <c r="X142" s="389"/>
      <c r="Y142" s="396"/>
      <c r="Z142" s="400" t="str">
        <f>IFERROR(VLOOKUP($B$8&amp;"-"&amp;$B142,構成員入金済み!$A$1:$G$2999,6,FALSE),"")</f>
        <v/>
      </c>
      <c r="AA142" s="401"/>
      <c r="AB142" s="401"/>
      <c r="AC142" s="401"/>
      <c r="AD142" s="401"/>
      <c r="AE142" s="401"/>
      <c r="AF142" s="401"/>
      <c r="AG142" s="402"/>
      <c r="AH142" s="388" t="str">
        <f>IFERROR(VLOOKUP($B$8&amp;"-"&amp;$B142,構成員入金済み!$A$1:$G$2999,7,FALSE),"")</f>
        <v/>
      </c>
      <c r="AI142" s="389"/>
      <c r="AJ142" s="390"/>
    </row>
    <row r="143" spans="1:37" ht="22.5" customHeight="1" x14ac:dyDescent="0.15">
      <c r="B143" s="391">
        <f t="shared" si="3"/>
        <v>95</v>
      </c>
      <c r="C143" s="392"/>
      <c r="D143" s="393" t="str">
        <f>IFERROR(VLOOKUP($B$8&amp;"-"&amp;$B143,構成員入金済み!$A$1:$G$2999,3,FALSE),"")</f>
        <v/>
      </c>
      <c r="E143" s="394"/>
      <c r="F143" s="395"/>
      <c r="G143" s="388" t="str">
        <f>IFERROR(VLOOKUP($B$8&amp;"-"&amp;$B143,構成員入金済み!$A$1:$G$2999,2,FALSE),"")</f>
        <v/>
      </c>
      <c r="H143" s="389"/>
      <c r="I143" s="389"/>
      <c r="J143" s="396"/>
      <c r="K143" s="397" t="str">
        <f>IFERROR(VLOOKUP($B$8&amp;"-"&amp;$B143,構成員入金済み!$A$1:$G$2999,4,FALSE),"")</f>
        <v/>
      </c>
      <c r="L143" s="398"/>
      <c r="M143" s="398"/>
      <c r="N143" s="398"/>
      <c r="O143" s="398"/>
      <c r="P143" s="398"/>
      <c r="Q143" s="399"/>
      <c r="R143" s="388" t="str">
        <f>IFERROR(VLOOKUP($B$8&amp;"-"&amp;$B143,構成員入金済み!$A$1:$G$2999,5,FALSE),"")</f>
        <v/>
      </c>
      <c r="S143" s="389"/>
      <c r="T143" s="389"/>
      <c r="U143" s="389"/>
      <c r="V143" s="389"/>
      <c r="W143" s="389"/>
      <c r="X143" s="389"/>
      <c r="Y143" s="396"/>
      <c r="Z143" s="400" t="str">
        <f>IFERROR(VLOOKUP($B$8&amp;"-"&amp;$B143,構成員入金済み!$A$1:$G$2999,6,FALSE),"")</f>
        <v/>
      </c>
      <c r="AA143" s="401"/>
      <c r="AB143" s="401"/>
      <c r="AC143" s="401"/>
      <c r="AD143" s="401"/>
      <c r="AE143" s="401"/>
      <c r="AF143" s="401"/>
      <c r="AG143" s="402"/>
      <c r="AH143" s="388" t="str">
        <f>IFERROR(VLOOKUP($B$8&amp;"-"&amp;$B143,構成員入金済み!$A$1:$G$2999,7,FALSE),"")</f>
        <v/>
      </c>
      <c r="AI143" s="389"/>
      <c r="AJ143" s="390"/>
    </row>
    <row r="144" spans="1:37" ht="22.5" customHeight="1" x14ac:dyDescent="0.15">
      <c r="B144" s="391">
        <f t="shared" si="3"/>
        <v>96</v>
      </c>
      <c r="C144" s="392"/>
      <c r="D144" s="393" t="str">
        <f>IFERROR(VLOOKUP($B$8&amp;"-"&amp;$B144,構成員入金済み!$A$1:$G$2999,3,FALSE),"")</f>
        <v/>
      </c>
      <c r="E144" s="394"/>
      <c r="F144" s="395"/>
      <c r="G144" s="388" t="str">
        <f>IFERROR(VLOOKUP($B$8&amp;"-"&amp;$B144,構成員入金済み!$A$1:$G$2999,2,FALSE),"")</f>
        <v/>
      </c>
      <c r="H144" s="389"/>
      <c r="I144" s="389"/>
      <c r="J144" s="396"/>
      <c r="K144" s="397" t="str">
        <f>IFERROR(VLOOKUP($B$8&amp;"-"&amp;$B144,構成員入金済み!$A$1:$G$2999,4,FALSE),"")</f>
        <v/>
      </c>
      <c r="L144" s="398"/>
      <c r="M144" s="398"/>
      <c r="N144" s="398"/>
      <c r="O144" s="398"/>
      <c r="P144" s="398"/>
      <c r="Q144" s="399"/>
      <c r="R144" s="388" t="str">
        <f>IFERROR(VLOOKUP($B$8&amp;"-"&amp;$B144,構成員入金済み!$A$1:$G$2999,5,FALSE),"")</f>
        <v/>
      </c>
      <c r="S144" s="389"/>
      <c r="T144" s="389"/>
      <c r="U144" s="389"/>
      <c r="V144" s="389"/>
      <c r="W144" s="389"/>
      <c r="X144" s="389"/>
      <c r="Y144" s="396"/>
      <c r="Z144" s="400" t="str">
        <f>IFERROR(VLOOKUP($B$8&amp;"-"&amp;$B144,構成員入金済み!$A$1:$G$2999,6,FALSE),"")</f>
        <v/>
      </c>
      <c r="AA144" s="401"/>
      <c r="AB144" s="401"/>
      <c r="AC144" s="401"/>
      <c r="AD144" s="401"/>
      <c r="AE144" s="401"/>
      <c r="AF144" s="401"/>
      <c r="AG144" s="402"/>
      <c r="AH144" s="388" t="str">
        <f>IFERROR(VLOOKUP($B$8&amp;"-"&amp;$B144,構成員入金済み!$A$1:$G$2999,7,FALSE),"")</f>
        <v/>
      </c>
      <c r="AI144" s="389"/>
      <c r="AJ144" s="390"/>
    </row>
    <row r="145" spans="2:36" ht="22.5" customHeight="1" x14ac:dyDescent="0.15">
      <c r="B145" s="391">
        <f t="shared" si="3"/>
        <v>97</v>
      </c>
      <c r="C145" s="392"/>
      <c r="D145" s="393" t="str">
        <f>IFERROR(VLOOKUP($B$8&amp;"-"&amp;$B145,構成員入金済み!$A$1:$G$2999,3,FALSE),"")</f>
        <v/>
      </c>
      <c r="E145" s="394"/>
      <c r="F145" s="395"/>
      <c r="G145" s="388" t="str">
        <f>IFERROR(VLOOKUP($B$8&amp;"-"&amp;$B145,構成員入金済み!$A$1:$G$2999,2,FALSE),"")</f>
        <v/>
      </c>
      <c r="H145" s="389"/>
      <c r="I145" s="389"/>
      <c r="J145" s="396"/>
      <c r="K145" s="397" t="str">
        <f>IFERROR(VLOOKUP($B$8&amp;"-"&amp;$B145,構成員入金済み!$A$1:$G$2999,4,FALSE),"")</f>
        <v/>
      </c>
      <c r="L145" s="398"/>
      <c r="M145" s="398"/>
      <c r="N145" s="398"/>
      <c r="O145" s="398"/>
      <c r="P145" s="398"/>
      <c r="Q145" s="399"/>
      <c r="R145" s="388" t="str">
        <f>IFERROR(VLOOKUP($B$8&amp;"-"&amp;$B145,構成員入金済み!$A$1:$G$2999,5,FALSE),"")</f>
        <v/>
      </c>
      <c r="S145" s="389"/>
      <c r="T145" s="389"/>
      <c r="U145" s="389"/>
      <c r="V145" s="389"/>
      <c r="W145" s="389"/>
      <c r="X145" s="389"/>
      <c r="Y145" s="396"/>
      <c r="Z145" s="400" t="str">
        <f>IFERROR(VLOOKUP($B$8&amp;"-"&amp;$B145,構成員入金済み!$A$1:$G$2999,6,FALSE),"")</f>
        <v/>
      </c>
      <c r="AA145" s="401"/>
      <c r="AB145" s="401"/>
      <c r="AC145" s="401"/>
      <c r="AD145" s="401"/>
      <c r="AE145" s="401"/>
      <c r="AF145" s="401"/>
      <c r="AG145" s="402"/>
      <c r="AH145" s="388" t="str">
        <f>IFERROR(VLOOKUP($B$8&amp;"-"&amp;$B145,構成員入金済み!$A$1:$G$2999,7,FALSE),"")</f>
        <v/>
      </c>
      <c r="AI145" s="389"/>
      <c r="AJ145" s="390"/>
    </row>
    <row r="146" spans="2:36" ht="22.5" customHeight="1" x14ac:dyDescent="0.15">
      <c r="B146" s="391">
        <f t="shared" si="3"/>
        <v>98</v>
      </c>
      <c r="C146" s="392"/>
      <c r="D146" s="393" t="str">
        <f>IFERROR(VLOOKUP($B$8&amp;"-"&amp;$B146,構成員入金済み!$A$1:$G$2999,3,FALSE),"")</f>
        <v/>
      </c>
      <c r="E146" s="394"/>
      <c r="F146" s="395"/>
      <c r="G146" s="388" t="str">
        <f>IFERROR(VLOOKUP($B$8&amp;"-"&amp;$B146,構成員入金済み!$A$1:$G$2999,2,FALSE),"")</f>
        <v/>
      </c>
      <c r="H146" s="389"/>
      <c r="I146" s="389"/>
      <c r="J146" s="396"/>
      <c r="K146" s="397" t="str">
        <f>IFERROR(VLOOKUP($B$8&amp;"-"&amp;$B146,構成員入金済み!$A$1:$G$2999,4,FALSE),"")</f>
        <v/>
      </c>
      <c r="L146" s="398"/>
      <c r="M146" s="398"/>
      <c r="N146" s="398"/>
      <c r="O146" s="398"/>
      <c r="P146" s="398"/>
      <c r="Q146" s="399"/>
      <c r="R146" s="388" t="str">
        <f>IFERROR(VLOOKUP($B$8&amp;"-"&amp;$B146,構成員入金済み!$A$1:$G$2999,5,FALSE),"")</f>
        <v/>
      </c>
      <c r="S146" s="389"/>
      <c r="T146" s="389"/>
      <c r="U146" s="389"/>
      <c r="V146" s="389"/>
      <c r="W146" s="389"/>
      <c r="X146" s="389"/>
      <c r="Y146" s="396"/>
      <c r="Z146" s="400" t="str">
        <f>IFERROR(VLOOKUP($B$8&amp;"-"&amp;$B146,構成員入金済み!$A$1:$G$2999,6,FALSE),"")</f>
        <v/>
      </c>
      <c r="AA146" s="401"/>
      <c r="AB146" s="401"/>
      <c r="AC146" s="401"/>
      <c r="AD146" s="401"/>
      <c r="AE146" s="401"/>
      <c r="AF146" s="401"/>
      <c r="AG146" s="402"/>
      <c r="AH146" s="388" t="str">
        <f>IFERROR(VLOOKUP($B$8&amp;"-"&amp;$B146,構成員入金済み!$A$1:$G$2999,7,FALSE),"")</f>
        <v/>
      </c>
      <c r="AI146" s="389"/>
      <c r="AJ146" s="390"/>
    </row>
    <row r="147" spans="2:36" ht="22.5" customHeight="1" x14ac:dyDescent="0.15">
      <c r="B147" s="391">
        <f t="shared" si="3"/>
        <v>99</v>
      </c>
      <c r="C147" s="392"/>
      <c r="D147" s="393" t="str">
        <f>IFERROR(VLOOKUP($B$8&amp;"-"&amp;$B147,構成員入金済み!$A$1:$G$2999,3,FALSE),"")</f>
        <v/>
      </c>
      <c r="E147" s="394"/>
      <c r="F147" s="395"/>
      <c r="G147" s="388" t="str">
        <f>IFERROR(VLOOKUP($B$8&amp;"-"&amp;$B147,構成員入金済み!$A$1:$G$2999,2,FALSE),"")</f>
        <v/>
      </c>
      <c r="H147" s="389"/>
      <c r="I147" s="389"/>
      <c r="J147" s="396"/>
      <c r="K147" s="397" t="str">
        <f>IFERROR(VLOOKUP($B$8&amp;"-"&amp;$B147,構成員入金済み!$A$1:$G$2999,4,FALSE),"")</f>
        <v/>
      </c>
      <c r="L147" s="398"/>
      <c r="M147" s="398"/>
      <c r="N147" s="398"/>
      <c r="O147" s="398"/>
      <c r="P147" s="398"/>
      <c r="Q147" s="399"/>
      <c r="R147" s="388" t="str">
        <f>IFERROR(VLOOKUP($B$8&amp;"-"&amp;$B147,構成員入金済み!$A$1:$G$2999,5,FALSE),"")</f>
        <v/>
      </c>
      <c r="S147" s="389"/>
      <c r="T147" s="389"/>
      <c r="U147" s="389"/>
      <c r="V147" s="389"/>
      <c r="W147" s="389"/>
      <c r="X147" s="389"/>
      <c r="Y147" s="396"/>
      <c r="Z147" s="400" t="str">
        <f>IFERROR(VLOOKUP($B$8&amp;"-"&amp;$B147,構成員入金済み!$A$1:$G$2999,6,FALSE),"")</f>
        <v/>
      </c>
      <c r="AA147" s="401"/>
      <c r="AB147" s="401"/>
      <c r="AC147" s="401"/>
      <c r="AD147" s="401"/>
      <c r="AE147" s="401"/>
      <c r="AF147" s="401"/>
      <c r="AG147" s="402"/>
      <c r="AH147" s="388" t="str">
        <f>IFERROR(VLOOKUP($B$8&amp;"-"&amp;$B147,構成員入金済み!$A$1:$G$2999,7,FALSE),"")</f>
        <v/>
      </c>
      <c r="AI147" s="389"/>
      <c r="AJ147" s="390"/>
    </row>
    <row r="148" spans="2:36" ht="22.5" customHeight="1" x14ac:dyDescent="0.15">
      <c r="B148" s="391">
        <f t="shared" si="3"/>
        <v>100</v>
      </c>
      <c r="C148" s="392"/>
      <c r="D148" s="393" t="str">
        <f>IFERROR(VLOOKUP($B$8&amp;"-"&amp;$B148,構成員入金済み!$A$1:$G$2999,3,FALSE),"")</f>
        <v/>
      </c>
      <c r="E148" s="394"/>
      <c r="F148" s="395"/>
      <c r="G148" s="388" t="str">
        <f>IFERROR(VLOOKUP($B$8&amp;"-"&amp;$B148,構成員入金済み!$A$1:$G$2999,2,FALSE),"")</f>
        <v/>
      </c>
      <c r="H148" s="389"/>
      <c r="I148" s="389"/>
      <c r="J148" s="396"/>
      <c r="K148" s="397" t="str">
        <f>IFERROR(VLOOKUP($B$8&amp;"-"&amp;$B148,構成員入金済み!$A$1:$G$2999,4,FALSE),"")</f>
        <v/>
      </c>
      <c r="L148" s="398"/>
      <c r="M148" s="398"/>
      <c r="N148" s="398"/>
      <c r="O148" s="398"/>
      <c r="P148" s="398"/>
      <c r="Q148" s="399"/>
      <c r="R148" s="388" t="str">
        <f>IFERROR(VLOOKUP($B$8&amp;"-"&amp;$B148,構成員入金済み!$A$1:$G$2999,5,FALSE),"")</f>
        <v/>
      </c>
      <c r="S148" s="389"/>
      <c r="T148" s="389"/>
      <c r="U148" s="389"/>
      <c r="V148" s="389"/>
      <c r="W148" s="389"/>
      <c r="X148" s="389"/>
      <c r="Y148" s="396"/>
      <c r="Z148" s="400" t="str">
        <f>IFERROR(VLOOKUP($B$8&amp;"-"&amp;$B148,構成員入金済み!$A$1:$G$2999,6,FALSE),"")</f>
        <v/>
      </c>
      <c r="AA148" s="401"/>
      <c r="AB148" s="401"/>
      <c r="AC148" s="401"/>
      <c r="AD148" s="401"/>
      <c r="AE148" s="401"/>
      <c r="AF148" s="401"/>
      <c r="AG148" s="402"/>
      <c r="AH148" s="388" t="str">
        <f>IFERROR(VLOOKUP($B$8&amp;"-"&amp;$B148,構成員入金済み!$A$1:$G$2999,7,FALSE),"")</f>
        <v/>
      </c>
      <c r="AI148" s="389"/>
      <c r="AJ148" s="390"/>
    </row>
    <row r="149" spans="2:36" ht="22.5" customHeight="1" x14ac:dyDescent="0.15">
      <c r="B149" s="391">
        <f t="shared" si="3"/>
        <v>101</v>
      </c>
      <c r="C149" s="392"/>
      <c r="D149" s="393" t="str">
        <f>IFERROR(VLOOKUP($B$8&amp;"-"&amp;$B149,構成員入金済み!$A$1:$G$2999,3,FALSE),"")</f>
        <v/>
      </c>
      <c r="E149" s="394"/>
      <c r="F149" s="395"/>
      <c r="G149" s="388" t="str">
        <f>IFERROR(VLOOKUP($B$8&amp;"-"&amp;$B149,構成員入金済み!$A$1:$G$2999,2,FALSE),"")</f>
        <v/>
      </c>
      <c r="H149" s="389"/>
      <c r="I149" s="389"/>
      <c r="J149" s="396"/>
      <c r="K149" s="397" t="str">
        <f>IFERROR(VLOOKUP($B$8&amp;"-"&amp;$B149,構成員入金済み!$A$1:$G$2999,4,FALSE),"")</f>
        <v/>
      </c>
      <c r="L149" s="398"/>
      <c r="M149" s="398"/>
      <c r="N149" s="398"/>
      <c r="O149" s="398"/>
      <c r="P149" s="398"/>
      <c r="Q149" s="399"/>
      <c r="R149" s="388" t="str">
        <f>IFERROR(VLOOKUP($B$8&amp;"-"&amp;$B149,構成員入金済み!$A$1:$G$2999,5,FALSE),"")</f>
        <v/>
      </c>
      <c r="S149" s="389"/>
      <c r="T149" s="389"/>
      <c r="U149" s="389"/>
      <c r="V149" s="389"/>
      <c r="W149" s="389"/>
      <c r="X149" s="389"/>
      <c r="Y149" s="396"/>
      <c r="Z149" s="400" t="str">
        <f>IFERROR(VLOOKUP($B$8&amp;"-"&amp;$B149,構成員入金済み!$A$1:$G$2999,6,FALSE),"")</f>
        <v/>
      </c>
      <c r="AA149" s="401"/>
      <c r="AB149" s="401"/>
      <c r="AC149" s="401"/>
      <c r="AD149" s="401"/>
      <c r="AE149" s="401"/>
      <c r="AF149" s="401"/>
      <c r="AG149" s="402"/>
      <c r="AH149" s="388" t="str">
        <f>IFERROR(VLOOKUP($B$8&amp;"-"&amp;$B149,構成員入金済み!$A$1:$G$2999,7,FALSE),"")</f>
        <v/>
      </c>
      <c r="AI149" s="389"/>
      <c r="AJ149" s="390"/>
    </row>
    <row r="150" spans="2:36" ht="22.5" customHeight="1" x14ac:dyDescent="0.15">
      <c r="B150" s="391">
        <f t="shared" si="3"/>
        <v>102</v>
      </c>
      <c r="C150" s="392"/>
      <c r="D150" s="393" t="str">
        <f>IFERROR(VLOOKUP($B$8&amp;"-"&amp;$B150,構成員入金済み!$A$1:$G$2999,3,FALSE),"")</f>
        <v/>
      </c>
      <c r="E150" s="394"/>
      <c r="F150" s="395"/>
      <c r="G150" s="388" t="str">
        <f>IFERROR(VLOOKUP($B$8&amp;"-"&amp;$B150,構成員入金済み!$A$1:$G$2999,2,FALSE),"")</f>
        <v/>
      </c>
      <c r="H150" s="389"/>
      <c r="I150" s="389"/>
      <c r="J150" s="396"/>
      <c r="K150" s="397" t="str">
        <f>IFERROR(VLOOKUP($B$8&amp;"-"&amp;$B150,構成員入金済み!$A$1:$G$2999,4,FALSE),"")</f>
        <v/>
      </c>
      <c r="L150" s="398"/>
      <c r="M150" s="398"/>
      <c r="N150" s="398"/>
      <c r="O150" s="398"/>
      <c r="P150" s="398"/>
      <c r="Q150" s="399"/>
      <c r="R150" s="388" t="str">
        <f>IFERROR(VLOOKUP($B$8&amp;"-"&amp;$B150,構成員入金済み!$A$1:$G$2999,5,FALSE),"")</f>
        <v/>
      </c>
      <c r="S150" s="389"/>
      <c r="T150" s="389"/>
      <c r="U150" s="389"/>
      <c r="V150" s="389"/>
      <c r="W150" s="389"/>
      <c r="X150" s="389"/>
      <c r="Y150" s="396"/>
      <c r="Z150" s="400" t="str">
        <f>IFERROR(VLOOKUP($B$8&amp;"-"&amp;$B150,構成員入金済み!$A$1:$G$2999,6,FALSE),"")</f>
        <v/>
      </c>
      <c r="AA150" s="401"/>
      <c r="AB150" s="401"/>
      <c r="AC150" s="401"/>
      <c r="AD150" s="401"/>
      <c r="AE150" s="401"/>
      <c r="AF150" s="401"/>
      <c r="AG150" s="402"/>
      <c r="AH150" s="388" t="str">
        <f>IFERROR(VLOOKUP($B$8&amp;"-"&amp;$B150,構成員入金済み!$A$1:$G$2999,7,FALSE),"")</f>
        <v/>
      </c>
      <c r="AI150" s="389"/>
      <c r="AJ150" s="390"/>
    </row>
    <row r="151" spans="2:36" ht="22.5" customHeight="1" x14ac:dyDescent="0.15">
      <c r="B151" s="391">
        <f t="shared" si="3"/>
        <v>103</v>
      </c>
      <c r="C151" s="392"/>
      <c r="D151" s="393" t="str">
        <f>IFERROR(VLOOKUP($B$8&amp;"-"&amp;$B151,構成員入金済み!$A$1:$G$2999,3,FALSE),"")</f>
        <v/>
      </c>
      <c r="E151" s="394"/>
      <c r="F151" s="395"/>
      <c r="G151" s="388" t="str">
        <f>IFERROR(VLOOKUP($B$8&amp;"-"&amp;$B151,構成員入金済み!$A$1:$G$2999,2,FALSE),"")</f>
        <v/>
      </c>
      <c r="H151" s="389"/>
      <c r="I151" s="389"/>
      <c r="J151" s="396"/>
      <c r="K151" s="397" t="str">
        <f>IFERROR(VLOOKUP($B$8&amp;"-"&amp;$B151,構成員入金済み!$A$1:$G$2999,4,FALSE),"")</f>
        <v/>
      </c>
      <c r="L151" s="398"/>
      <c r="M151" s="398"/>
      <c r="N151" s="398"/>
      <c r="O151" s="398"/>
      <c r="P151" s="398"/>
      <c r="Q151" s="399"/>
      <c r="R151" s="388" t="str">
        <f>IFERROR(VLOOKUP($B$8&amp;"-"&amp;$B151,構成員入金済み!$A$1:$G$2999,5,FALSE),"")</f>
        <v/>
      </c>
      <c r="S151" s="389"/>
      <c r="T151" s="389"/>
      <c r="U151" s="389"/>
      <c r="V151" s="389"/>
      <c r="W151" s="389"/>
      <c r="X151" s="389"/>
      <c r="Y151" s="396"/>
      <c r="Z151" s="400" t="str">
        <f>IFERROR(VLOOKUP($B$8&amp;"-"&amp;$B151,構成員入金済み!$A$1:$G$2999,6,FALSE),"")</f>
        <v/>
      </c>
      <c r="AA151" s="401"/>
      <c r="AB151" s="401"/>
      <c r="AC151" s="401"/>
      <c r="AD151" s="401"/>
      <c r="AE151" s="401"/>
      <c r="AF151" s="401"/>
      <c r="AG151" s="402"/>
      <c r="AH151" s="388" t="str">
        <f>IFERROR(VLOOKUP($B$8&amp;"-"&amp;$B151,構成員入金済み!$A$1:$G$2999,7,FALSE),"")</f>
        <v/>
      </c>
      <c r="AI151" s="389"/>
      <c r="AJ151" s="390"/>
    </row>
    <row r="152" spans="2:36" ht="22.5" customHeight="1" x14ac:dyDescent="0.15">
      <c r="B152" s="391">
        <f t="shared" si="3"/>
        <v>104</v>
      </c>
      <c r="C152" s="392"/>
      <c r="D152" s="393" t="str">
        <f>IFERROR(VLOOKUP($B$8&amp;"-"&amp;$B152,構成員入金済み!$A$1:$G$2999,3,FALSE),"")</f>
        <v/>
      </c>
      <c r="E152" s="394"/>
      <c r="F152" s="395"/>
      <c r="G152" s="388" t="str">
        <f>IFERROR(VLOOKUP($B$8&amp;"-"&amp;$B152,構成員入金済み!$A$1:$G$2999,2,FALSE),"")</f>
        <v/>
      </c>
      <c r="H152" s="389"/>
      <c r="I152" s="389"/>
      <c r="J152" s="396"/>
      <c r="K152" s="397" t="str">
        <f>IFERROR(VLOOKUP($B$8&amp;"-"&amp;$B152,構成員入金済み!$A$1:$G$2999,4,FALSE),"")</f>
        <v/>
      </c>
      <c r="L152" s="398"/>
      <c r="M152" s="398"/>
      <c r="N152" s="398"/>
      <c r="O152" s="398"/>
      <c r="P152" s="398"/>
      <c r="Q152" s="399"/>
      <c r="R152" s="388" t="str">
        <f>IFERROR(VLOOKUP($B$8&amp;"-"&amp;$B152,構成員入金済み!$A$1:$G$2999,5,FALSE),"")</f>
        <v/>
      </c>
      <c r="S152" s="389"/>
      <c r="T152" s="389"/>
      <c r="U152" s="389"/>
      <c r="V152" s="389"/>
      <c r="W152" s="389"/>
      <c r="X152" s="389"/>
      <c r="Y152" s="396"/>
      <c r="Z152" s="400" t="str">
        <f>IFERROR(VLOOKUP($B$8&amp;"-"&amp;$B152,構成員入金済み!$A$1:$G$2999,6,FALSE),"")</f>
        <v/>
      </c>
      <c r="AA152" s="401"/>
      <c r="AB152" s="401"/>
      <c r="AC152" s="401"/>
      <c r="AD152" s="401"/>
      <c r="AE152" s="401"/>
      <c r="AF152" s="401"/>
      <c r="AG152" s="402"/>
      <c r="AH152" s="388" t="str">
        <f>IFERROR(VLOOKUP($B$8&amp;"-"&amp;$B152,構成員入金済み!$A$1:$G$2999,7,FALSE),"")</f>
        <v/>
      </c>
      <c r="AI152" s="389"/>
      <c r="AJ152" s="390"/>
    </row>
    <row r="153" spans="2:36" ht="22.5" customHeight="1" x14ac:dyDescent="0.15">
      <c r="B153" s="391">
        <f t="shared" si="3"/>
        <v>105</v>
      </c>
      <c r="C153" s="392"/>
      <c r="D153" s="393" t="str">
        <f>IFERROR(VLOOKUP($B$8&amp;"-"&amp;$B153,構成員入金済み!$A$1:$G$2999,3,FALSE),"")</f>
        <v/>
      </c>
      <c r="E153" s="394"/>
      <c r="F153" s="395"/>
      <c r="G153" s="388" t="str">
        <f>IFERROR(VLOOKUP($B$8&amp;"-"&amp;$B153,構成員入金済み!$A$1:$G$2999,2,FALSE),"")</f>
        <v/>
      </c>
      <c r="H153" s="389"/>
      <c r="I153" s="389"/>
      <c r="J153" s="396"/>
      <c r="K153" s="397" t="str">
        <f>IFERROR(VLOOKUP($B$8&amp;"-"&amp;$B153,構成員入金済み!$A$1:$G$2999,4,FALSE),"")</f>
        <v/>
      </c>
      <c r="L153" s="398"/>
      <c r="M153" s="398"/>
      <c r="N153" s="398"/>
      <c r="O153" s="398"/>
      <c r="P153" s="398"/>
      <c r="Q153" s="399"/>
      <c r="R153" s="388" t="str">
        <f>IFERROR(VLOOKUP($B$8&amp;"-"&amp;$B153,構成員入金済み!$A$1:$G$2999,5,FALSE),"")</f>
        <v/>
      </c>
      <c r="S153" s="389"/>
      <c r="T153" s="389"/>
      <c r="U153" s="389"/>
      <c r="V153" s="389"/>
      <c r="W153" s="389"/>
      <c r="X153" s="389"/>
      <c r="Y153" s="396"/>
      <c r="Z153" s="400" t="str">
        <f>IFERROR(VLOOKUP($B$8&amp;"-"&amp;$B153,構成員入金済み!$A$1:$G$2999,6,FALSE),"")</f>
        <v/>
      </c>
      <c r="AA153" s="401"/>
      <c r="AB153" s="401"/>
      <c r="AC153" s="401"/>
      <c r="AD153" s="401"/>
      <c r="AE153" s="401"/>
      <c r="AF153" s="401"/>
      <c r="AG153" s="402"/>
      <c r="AH153" s="388" t="str">
        <f>IFERROR(VLOOKUP($B$8&amp;"-"&amp;$B153,構成員入金済み!$A$1:$G$2999,7,FALSE),"")</f>
        <v/>
      </c>
      <c r="AI153" s="389"/>
      <c r="AJ153" s="390"/>
    </row>
    <row r="154" spans="2:36" ht="22.5" customHeight="1" x14ac:dyDescent="0.15">
      <c r="B154" s="391">
        <f t="shared" si="3"/>
        <v>106</v>
      </c>
      <c r="C154" s="392"/>
      <c r="D154" s="393" t="str">
        <f>IFERROR(VLOOKUP($B$8&amp;"-"&amp;$B154,構成員入金済み!$A$1:$G$2999,3,FALSE),"")</f>
        <v/>
      </c>
      <c r="E154" s="394"/>
      <c r="F154" s="395"/>
      <c r="G154" s="388" t="str">
        <f>IFERROR(VLOOKUP($B$8&amp;"-"&amp;$B154,構成員入金済み!$A$1:$G$2999,2,FALSE),"")</f>
        <v/>
      </c>
      <c r="H154" s="389"/>
      <c r="I154" s="389"/>
      <c r="J154" s="396"/>
      <c r="K154" s="397" t="str">
        <f>IFERROR(VLOOKUP($B$8&amp;"-"&amp;$B154,構成員入金済み!$A$1:$G$2999,4,FALSE),"")</f>
        <v/>
      </c>
      <c r="L154" s="398"/>
      <c r="M154" s="398"/>
      <c r="N154" s="398"/>
      <c r="O154" s="398"/>
      <c r="P154" s="398"/>
      <c r="Q154" s="399"/>
      <c r="R154" s="388" t="str">
        <f>IFERROR(VLOOKUP($B$8&amp;"-"&amp;$B154,構成員入金済み!$A$1:$G$2999,5,FALSE),"")</f>
        <v/>
      </c>
      <c r="S154" s="389"/>
      <c r="T154" s="389"/>
      <c r="U154" s="389"/>
      <c r="V154" s="389"/>
      <c r="W154" s="389"/>
      <c r="X154" s="389"/>
      <c r="Y154" s="396"/>
      <c r="Z154" s="400" t="str">
        <f>IFERROR(VLOOKUP($B$8&amp;"-"&amp;$B154,構成員入金済み!$A$1:$G$2999,6,FALSE),"")</f>
        <v/>
      </c>
      <c r="AA154" s="401"/>
      <c r="AB154" s="401"/>
      <c r="AC154" s="401"/>
      <c r="AD154" s="401"/>
      <c r="AE154" s="401"/>
      <c r="AF154" s="401"/>
      <c r="AG154" s="402"/>
      <c r="AH154" s="388" t="str">
        <f>IFERROR(VLOOKUP($B$8&amp;"-"&amp;$B154,構成員入金済み!$A$1:$G$2999,7,FALSE),"")</f>
        <v/>
      </c>
      <c r="AI154" s="389"/>
      <c r="AJ154" s="390"/>
    </row>
    <row r="155" spans="2:36" ht="22.5" customHeight="1" x14ac:dyDescent="0.15">
      <c r="B155" s="391">
        <f t="shared" si="3"/>
        <v>107</v>
      </c>
      <c r="C155" s="392"/>
      <c r="D155" s="393" t="str">
        <f>IFERROR(VLOOKUP($B$8&amp;"-"&amp;$B155,構成員入金済み!$A$1:$G$2999,3,FALSE),"")</f>
        <v/>
      </c>
      <c r="E155" s="394"/>
      <c r="F155" s="395"/>
      <c r="G155" s="388" t="str">
        <f>IFERROR(VLOOKUP($B$8&amp;"-"&amp;$B155,構成員入金済み!$A$1:$G$2999,2,FALSE),"")</f>
        <v/>
      </c>
      <c r="H155" s="389"/>
      <c r="I155" s="389"/>
      <c r="J155" s="396"/>
      <c r="K155" s="397" t="str">
        <f>IFERROR(VLOOKUP($B$8&amp;"-"&amp;$B155,構成員入金済み!$A$1:$G$2999,4,FALSE),"")</f>
        <v/>
      </c>
      <c r="L155" s="398"/>
      <c r="M155" s="398"/>
      <c r="N155" s="398"/>
      <c r="O155" s="398"/>
      <c r="P155" s="398"/>
      <c r="Q155" s="399"/>
      <c r="R155" s="388" t="str">
        <f>IFERROR(VLOOKUP($B$8&amp;"-"&amp;$B155,構成員入金済み!$A$1:$G$2999,5,FALSE),"")</f>
        <v/>
      </c>
      <c r="S155" s="389"/>
      <c r="T155" s="389"/>
      <c r="U155" s="389"/>
      <c r="V155" s="389"/>
      <c r="W155" s="389"/>
      <c r="X155" s="389"/>
      <c r="Y155" s="396"/>
      <c r="Z155" s="400" t="str">
        <f>IFERROR(VLOOKUP($B$8&amp;"-"&amp;$B155,構成員入金済み!$A$1:$G$2999,6,FALSE),"")</f>
        <v/>
      </c>
      <c r="AA155" s="401"/>
      <c r="AB155" s="401"/>
      <c r="AC155" s="401"/>
      <c r="AD155" s="401"/>
      <c r="AE155" s="401"/>
      <c r="AF155" s="401"/>
      <c r="AG155" s="402"/>
      <c r="AH155" s="388" t="str">
        <f>IFERROR(VLOOKUP($B$8&amp;"-"&amp;$B155,構成員入金済み!$A$1:$G$2999,7,FALSE),"")</f>
        <v/>
      </c>
      <c r="AI155" s="389"/>
      <c r="AJ155" s="390"/>
    </row>
    <row r="156" spans="2:36" ht="22.5" customHeight="1" x14ac:dyDescent="0.15">
      <c r="B156" s="391">
        <f t="shared" si="3"/>
        <v>108</v>
      </c>
      <c r="C156" s="392"/>
      <c r="D156" s="393" t="str">
        <f>IFERROR(VLOOKUP($B$8&amp;"-"&amp;$B156,構成員入金済み!$A$1:$G$2999,3,FALSE),"")</f>
        <v/>
      </c>
      <c r="E156" s="394"/>
      <c r="F156" s="395"/>
      <c r="G156" s="388" t="str">
        <f>IFERROR(VLOOKUP($B$8&amp;"-"&amp;$B156,構成員入金済み!$A$1:$G$2999,2,FALSE),"")</f>
        <v/>
      </c>
      <c r="H156" s="389"/>
      <c r="I156" s="389"/>
      <c r="J156" s="396"/>
      <c r="K156" s="397" t="str">
        <f>IFERROR(VLOOKUP($B$8&amp;"-"&amp;$B156,構成員入金済み!$A$1:$G$2999,4,FALSE),"")</f>
        <v/>
      </c>
      <c r="L156" s="398"/>
      <c r="M156" s="398"/>
      <c r="N156" s="398"/>
      <c r="O156" s="398"/>
      <c r="P156" s="398"/>
      <c r="Q156" s="399"/>
      <c r="R156" s="388" t="str">
        <f>IFERROR(VLOOKUP($B$8&amp;"-"&amp;$B156,構成員入金済み!$A$1:$G$2999,5,FALSE),"")</f>
        <v/>
      </c>
      <c r="S156" s="389"/>
      <c r="T156" s="389"/>
      <c r="U156" s="389"/>
      <c r="V156" s="389"/>
      <c r="W156" s="389"/>
      <c r="X156" s="389"/>
      <c r="Y156" s="396"/>
      <c r="Z156" s="400" t="str">
        <f>IFERROR(VLOOKUP($B$8&amp;"-"&amp;$B156,構成員入金済み!$A$1:$G$2999,6,FALSE),"")</f>
        <v/>
      </c>
      <c r="AA156" s="401"/>
      <c r="AB156" s="401"/>
      <c r="AC156" s="401"/>
      <c r="AD156" s="401"/>
      <c r="AE156" s="401"/>
      <c r="AF156" s="401"/>
      <c r="AG156" s="402"/>
      <c r="AH156" s="388" t="str">
        <f>IFERROR(VLOOKUP($B$8&amp;"-"&amp;$B156,構成員入金済み!$A$1:$G$2999,7,FALSE),"")</f>
        <v/>
      </c>
      <c r="AI156" s="389"/>
      <c r="AJ156" s="390"/>
    </row>
    <row r="157" spans="2:36" ht="22.5" customHeight="1" x14ac:dyDescent="0.15">
      <c r="B157" s="391">
        <f t="shared" si="3"/>
        <v>109</v>
      </c>
      <c r="C157" s="392"/>
      <c r="D157" s="393" t="str">
        <f>IFERROR(VLOOKUP($B$8&amp;"-"&amp;$B157,構成員入金済み!$A$1:$G$2999,3,FALSE),"")</f>
        <v/>
      </c>
      <c r="E157" s="394"/>
      <c r="F157" s="395"/>
      <c r="G157" s="388" t="str">
        <f>IFERROR(VLOOKUP($B$8&amp;"-"&amp;$B157,構成員入金済み!$A$1:$G$2999,2,FALSE),"")</f>
        <v/>
      </c>
      <c r="H157" s="389"/>
      <c r="I157" s="389"/>
      <c r="J157" s="396"/>
      <c r="K157" s="397" t="str">
        <f>IFERROR(VLOOKUP($B$8&amp;"-"&amp;$B157,構成員入金済み!$A$1:$G$2999,4,FALSE),"")</f>
        <v/>
      </c>
      <c r="L157" s="398"/>
      <c r="M157" s="398"/>
      <c r="N157" s="398"/>
      <c r="O157" s="398"/>
      <c r="P157" s="398"/>
      <c r="Q157" s="399"/>
      <c r="R157" s="388" t="str">
        <f>IFERROR(VLOOKUP($B$8&amp;"-"&amp;$B157,構成員入金済み!$A$1:$G$2999,5,FALSE),"")</f>
        <v/>
      </c>
      <c r="S157" s="389"/>
      <c r="T157" s="389"/>
      <c r="U157" s="389"/>
      <c r="V157" s="389"/>
      <c r="W157" s="389"/>
      <c r="X157" s="389"/>
      <c r="Y157" s="396"/>
      <c r="Z157" s="400" t="str">
        <f>IFERROR(VLOOKUP($B$8&amp;"-"&amp;$B157,構成員入金済み!$A$1:$G$2999,6,FALSE),"")</f>
        <v/>
      </c>
      <c r="AA157" s="401"/>
      <c r="AB157" s="401"/>
      <c r="AC157" s="401"/>
      <c r="AD157" s="401"/>
      <c r="AE157" s="401"/>
      <c r="AF157" s="401"/>
      <c r="AG157" s="402"/>
      <c r="AH157" s="388" t="str">
        <f>IFERROR(VLOOKUP($B$8&amp;"-"&amp;$B157,構成員入金済み!$A$1:$G$2999,7,FALSE),"")</f>
        <v/>
      </c>
      <c r="AI157" s="389"/>
      <c r="AJ157" s="390"/>
    </row>
    <row r="158" spans="2:36" ht="22.5" customHeight="1" x14ac:dyDescent="0.15">
      <c r="B158" s="391">
        <f t="shared" si="3"/>
        <v>110</v>
      </c>
      <c r="C158" s="392"/>
      <c r="D158" s="393" t="str">
        <f>IFERROR(VLOOKUP($B$8&amp;"-"&amp;$B158,構成員入金済み!$A$1:$G$2999,3,FALSE),"")</f>
        <v/>
      </c>
      <c r="E158" s="394"/>
      <c r="F158" s="395"/>
      <c r="G158" s="388" t="str">
        <f>IFERROR(VLOOKUP($B$8&amp;"-"&amp;$B158,構成員入金済み!$A$1:$G$2999,2,FALSE),"")</f>
        <v/>
      </c>
      <c r="H158" s="389"/>
      <c r="I158" s="389"/>
      <c r="J158" s="396"/>
      <c r="K158" s="397" t="str">
        <f>IFERROR(VLOOKUP($B$8&amp;"-"&amp;$B158,構成員入金済み!$A$1:$G$2999,4,FALSE),"")</f>
        <v/>
      </c>
      <c r="L158" s="398"/>
      <c r="M158" s="398"/>
      <c r="N158" s="398"/>
      <c r="O158" s="398"/>
      <c r="P158" s="398"/>
      <c r="Q158" s="399"/>
      <c r="R158" s="388" t="str">
        <f>IFERROR(VLOOKUP($B$8&amp;"-"&amp;$B158,構成員入金済み!$A$1:$G$2999,5,FALSE),"")</f>
        <v/>
      </c>
      <c r="S158" s="389"/>
      <c r="T158" s="389"/>
      <c r="U158" s="389"/>
      <c r="V158" s="389"/>
      <c r="W158" s="389"/>
      <c r="X158" s="389"/>
      <c r="Y158" s="396"/>
      <c r="Z158" s="400" t="str">
        <f>IFERROR(VLOOKUP($B$8&amp;"-"&amp;$B158,構成員入金済み!$A$1:$G$2999,6,FALSE),"")</f>
        <v/>
      </c>
      <c r="AA158" s="401"/>
      <c r="AB158" s="401"/>
      <c r="AC158" s="401"/>
      <c r="AD158" s="401"/>
      <c r="AE158" s="401"/>
      <c r="AF158" s="401"/>
      <c r="AG158" s="402"/>
      <c r="AH158" s="388" t="str">
        <f>IFERROR(VLOOKUP($B$8&amp;"-"&amp;$B158,構成員入金済み!$A$1:$G$2999,7,FALSE),"")</f>
        <v/>
      </c>
      <c r="AI158" s="389"/>
      <c r="AJ158" s="390"/>
    </row>
    <row r="159" spans="2:36" ht="22.5" customHeight="1" x14ac:dyDescent="0.15">
      <c r="B159" s="391">
        <f t="shared" si="3"/>
        <v>111</v>
      </c>
      <c r="C159" s="392"/>
      <c r="D159" s="393" t="str">
        <f>IFERROR(VLOOKUP($B$8&amp;"-"&amp;$B159,構成員入金済み!$A$1:$G$2999,3,FALSE),"")</f>
        <v/>
      </c>
      <c r="E159" s="394"/>
      <c r="F159" s="395"/>
      <c r="G159" s="388" t="str">
        <f>IFERROR(VLOOKUP($B$8&amp;"-"&amp;$B159,構成員入金済み!$A$1:$G$2999,2,FALSE),"")</f>
        <v/>
      </c>
      <c r="H159" s="389"/>
      <c r="I159" s="389"/>
      <c r="J159" s="396"/>
      <c r="K159" s="397" t="str">
        <f>IFERROR(VLOOKUP($B$8&amp;"-"&amp;$B159,構成員入金済み!$A$1:$G$2999,4,FALSE),"")</f>
        <v/>
      </c>
      <c r="L159" s="398"/>
      <c r="M159" s="398"/>
      <c r="N159" s="398"/>
      <c r="O159" s="398"/>
      <c r="P159" s="398"/>
      <c r="Q159" s="399"/>
      <c r="R159" s="388" t="str">
        <f>IFERROR(VLOOKUP($B$8&amp;"-"&amp;$B159,構成員入金済み!$A$1:$G$2999,5,FALSE),"")</f>
        <v/>
      </c>
      <c r="S159" s="389"/>
      <c r="T159" s="389"/>
      <c r="U159" s="389"/>
      <c r="V159" s="389"/>
      <c r="W159" s="389"/>
      <c r="X159" s="389"/>
      <c r="Y159" s="396"/>
      <c r="Z159" s="400" t="str">
        <f>IFERROR(VLOOKUP($B$8&amp;"-"&amp;$B159,構成員入金済み!$A$1:$G$2999,6,FALSE),"")</f>
        <v/>
      </c>
      <c r="AA159" s="401"/>
      <c r="AB159" s="401"/>
      <c r="AC159" s="401"/>
      <c r="AD159" s="401"/>
      <c r="AE159" s="401"/>
      <c r="AF159" s="401"/>
      <c r="AG159" s="402"/>
      <c r="AH159" s="388" t="str">
        <f>IFERROR(VLOOKUP($B$8&amp;"-"&amp;$B159,構成員入金済み!$A$1:$G$2999,7,FALSE),"")</f>
        <v/>
      </c>
      <c r="AI159" s="389"/>
      <c r="AJ159" s="390"/>
    </row>
    <row r="160" spans="2:36" ht="22.5" customHeight="1" x14ac:dyDescent="0.15">
      <c r="B160" s="391">
        <f t="shared" si="3"/>
        <v>112</v>
      </c>
      <c r="C160" s="392"/>
      <c r="D160" s="393" t="str">
        <f>IFERROR(VLOOKUP($B$8&amp;"-"&amp;$B160,構成員入金済み!$A$1:$G$2999,3,FALSE),"")</f>
        <v/>
      </c>
      <c r="E160" s="394"/>
      <c r="F160" s="395"/>
      <c r="G160" s="388" t="str">
        <f>IFERROR(VLOOKUP($B$8&amp;"-"&amp;$B160,構成員入金済み!$A$1:$G$2999,2,FALSE),"")</f>
        <v/>
      </c>
      <c r="H160" s="389"/>
      <c r="I160" s="389"/>
      <c r="J160" s="396"/>
      <c r="K160" s="397" t="str">
        <f>IFERROR(VLOOKUP($B$8&amp;"-"&amp;$B160,構成員入金済み!$A$1:$G$2999,4,FALSE),"")</f>
        <v/>
      </c>
      <c r="L160" s="398"/>
      <c r="M160" s="398"/>
      <c r="N160" s="398"/>
      <c r="O160" s="398"/>
      <c r="P160" s="398"/>
      <c r="Q160" s="399"/>
      <c r="R160" s="388" t="str">
        <f>IFERROR(VLOOKUP($B$8&amp;"-"&amp;$B160,構成員入金済み!$A$1:$G$2999,5,FALSE),"")</f>
        <v/>
      </c>
      <c r="S160" s="389"/>
      <c r="T160" s="389"/>
      <c r="U160" s="389"/>
      <c r="V160" s="389"/>
      <c r="W160" s="389"/>
      <c r="X160" s="389"/>
      <c r="Y160" s="396"/>
      <c r="Z160" s="400" t="str">
        <f>IFERROR(VLOOKUP($B$8&amp;"-"&amp;$B160,構成員入金済み!$A$1:$G$2999,6,FALSE),"")</f>
        <v/>
      </c>
      <c r="AA160" s="401"/>
      <c r="AB160" s="401"/>
      <c r="AC160" s="401"/>
      <c r="AD160" s="401"/>
      <c r="AE160" s="401"/>
      <c r="AF160" s="401"/>
      <c r="AG160" s="402"/>
      <c r="AH160" s="388" t="str">
        <f>IFERROR(VLOOKUP($B$8&amp;"-"&amp;$B160,構成員入金済み!$A$1:$G$2999,7,FALSE),"")</f>
        <v/>
      </c>
      <c r="AI160" s="389"/>
      <c r="AJ160" s="390"/>
    </row>
    <row r="161" spans="1:40" ht="22.5" customHeight="1" x14ac:dyDescent="0.15">
      <c r="B161" s="391">
        <f t="shared" si="3"/>
        <v>113</v>
      </c>
      <c r="C161" s="392"/>
      <c r="D161" s="393" t="str">
        <f>IFERROR(VLOOKUP($B$8&amp;"-"&amp;$B161,構成員入金済み!$A$1:$G$2999,3,FALSE),"")</f>
        <v/>
      </c>
      <c r="E161" s="394"/>
      <c r="F161" s="395"/>
      <c r="G161" s="388" t="str">
        <f>IFERROR(VLOOKUP($B$8&amp;"-"&amp;$B161,構成員入金済み!$A$1:$G$2999,2,FALSE),"")</f>
        <v/>
      </c>
      <c r="H161" s="389"/>
      <c r="I161" s="389"/>
      <c r="J161" s="396"/>
      <c r="K161" s="397" t="str">
        <f>IFERROR(VLOOKUP($B$8&amp;"-"&amp;$B161,構成員入金済み!$A$1:$G$2999,4,FALSE),"")</f>
        <v/>
      </c>
      <c r="L161" s="398"/>
      <c r="M161" s="398"/>
      <c r="N161" s="398"/>
      <c r="O161" s="398"/>
      <c r="P161" s="398"/>
      <c r="Q161" s="399"/>
      <c r="R161" s="388" t="str">
        <f>IFERROR(VLOOKUP($B$8&amp;"-"&amp;$B161,構成員入金済み!$A$1:$G$2999,5,FALSE),"")</f>
        <v/>
      </c>
      <c r="S161" s="389"/>
      <c r="T161" s="389"/>
      <c r="U161" s="389"/>
      <c r="V161" s="389"/>
      <c r="W161" s="389"/>
      <c r="X161" s="389"/>
      <c r="Y161" s="396"/>
      <c r="Z161" s="400" t="str">
        <f>IFERROR(VLOOKUP($B$8&amp;"-"&amp;$B161,構成員入金済み!$A$1:$G$2999,6,FALSE),"")</f>
        <v/>
      </c>
      <c r="AA161" s="401"/>
      <c r="AB161" s="401"/>
      <c r="AC161" s="401"/>
      <c r="AD161" s="401"/>
      <c r="AE161" s="401"/>
      <c r="AF161" s="401"/>
      <c r="AG161" s="402"/>
      <c r="AH161" s="388" t="str">
        <f>IFERROR(VLOOKUP($B$8&amp;"-"&amp;$B161,構成員入金済み!$A$1:$G$2999,7,FALSE),"")</f>
        <v/>
      </c>
      <c r="AI161" s="389"/>
      <c r="AJ161" s="390"/>
    </row>
    <row r="162" spans="1:40" ht="22.5" customHeight="1" x14ac:dyDescent="0.15">
      <c r="B162" s="391">
        <f t="shared" si="3"/>
        <v>114</v>
      </c>
      <c r="C162" s="392"/>
      <c r="D162" s="393" t="str">
        <f>IFERROR(VLOOKUP($B$8&amp;"-"&amp;$B162,構成員入金済み!$A$1:$G$2999,3,FALSE),"")</f>
        <v/>
      </c>
      <c r="E162" s="394"/>
      <c r="F162" s="395"/>
      <c r="G162" s="388" t="str">
        <f>IFERROR(VLOOKUP($B$8&amp;"-"&amp;$B162,構成員入金済み!$A$1:$G$2999,2,FALSE),"")</f>
        <v/>
      </c>
      <c r="H162" s="389"/>
      <c r="I162" s="389"/>
      <c r="J162" s="396"/>
      <c r="K162" s="397" t="str">
        <f>IFERROR(VLOOKUP($B$8&amp;"-"&amp;$B162,構成員入金済み!$A$1:$G$2999,4,FALSE),"")</f>
        <v/>
      </c>
      <c r="L162" s="398"/>
      <c r="M162" s="398"/>
      <c r="N162" s="398"/>
      <c r="O162" s="398"/>
      <c r="P162" s="398"/>
      <c r="Q162" s="399"/>
      <c r="R162" s="388" t="str">
        <f>IFERROR(VLOOKUP($B$8&amp;"-"&amp;$B162,構成員入金済み!$A$1:$G$2999,5,FALSE),"")</f>
        <v/>
      </c>
      <c r="S162" s="389"/>
      <c r="T162" s="389"/>
      <c r="U162" s="389"/>
      <c r="V162" s="389"/>
      <c r="W162" s="389"/>
      <c r="X162" s="389"/>
      <c r="Y162" s="396"/>
      <c r="Z162" s="400" t="str">
        <f>IFERROR(VLOOKUP($B$8&amp;"-"&amp;$B162,構成員入金済み!$A$1:$G$2999,6,FALSE),"")</f>
        <v/>
      </c>
      <c r="AA162" s="401"/>
      <c r="AB162" s="401"/>
      <c r="AC162" s="401"/>
      <c r="AD162" s="401"/>
      <c r="AE162" s="401"/>
      <c r="AF162" s="401"/>
      <c r="AG162" s="402"/>
      <c r="AH162" s="388" t="str">
        <f>IFERROR(VLOOKUP($B$8&amp;"-"&amp;$B162,構成員入金済み!$A$1:$G$2999,7,FALSE),"")</f>
        <v/>
      </c>
      <c r="AI162" s="389"/>
      <c r="AJ162" s="390"/>
    </row>
    <row r="163" spans="1:40" ht="22.5" customHeight="1" x14ac:dyDescent="0.15">
      <c r="B163" s="391">
        <f t="shared" si="3"/>
        <v>115</v>
      </c>
      <c r="C163" s="392"/>
      <c r="D163" s="393" t="str">
        <f>IFERROR(VLOOKUP($B$8&amp;"-"&amp;$B163,構成員入金済み!$A$1:$G$2999,3,FALSE),"")</f>
        <v/>
      </c>
      <c r="E163" s="394"/>
      <c r="F163" s="395"/>
      <c r="G163" s="388" t="str">
        <f>IFERROR(VLOOKUP($B$8&amp;"-"&amp;$B163,構成員入金済み!$A$1:$G$2999,2,FALSE),"")</f>
        <v/>
      </c>
      <c r="H163" s="389"/>
      <c r="I163" s="389"/>
      <c r="J163" s="396"/>
      <c r="K163" s="397" t="str">
        <f>IFERROR(VLOOKUP($B$8&amp;"-"&amp;$B163,構成員入金済み!$A$1:$G$2999,4,FALSE),"")</f>
        <v/>
      </c>
      <c r="L163" s="398"/>
      <c r="M163" s="398"/>
      <c r="N163" s="398"/>
      <c r="O163" s="398"/>
      <c r="P163" s="398"/>
      <c r="Q163" s="399"/>
      <c r="R163" s="388" t="str">
        <f>IFERROR(VLOOKUP($B$8&amp;"-"&amp;$B163,構成員入金済み!$A$1:$G$2999,5,FALSE),"")</f>
        <v/>
      </c>
      <c r="S163" s="389"/>
      <c r="T163" s="389"/>
      <c r="U163" s="389"/>
      <c r="V163" s="389"/>
      <c r="W163" s="389"/>
      <c r="X163" s="389"/>
      <c r="Y163" s="396"/>
      <c r="Z163" s="400" t="str">
        <f>IFERROR(VLOOKUP($B$8&amp;"-"&amp;$B163,構成員入金済み!$A$1:$G$2999,6,FALSE),"")</f>
        <v/>
      </c>
      <c r="AA163" s="401"/>
      <c r="AB163" s="401"/>
      <c r="AC163" s="401"/>
      <c r="AD163" s="401"/>
      <c r="AE163" s="401"/>
      <c r="AF163" s="401"/>
      <c r="AG163" s="402"/>
      <c r="AH163" s="388" t="str">
        <f>IFERROR(VLOOKUP($B$8&amp;"-"&amp;$B163,構成員入金済み!$A$1:$G$2999,7,FALSE),"")</f>
        <v/>
      </c>
      <c r="AI163" s="389"/>
      <c r="AJ163" s="390"/>
    </row>
    <row r="164" spans="1:40" ht="22.5" customHeight="1" x14ac:dyDescent="0.15">
      <c r="B164" s="391">
        <f t="shared" si="3"/>
        <v>116</v>
      </c>
      <c r="C164" s="392"/>
      <c r="D164" s="393" t="str">
        <f>IFERROR(VLOOKUP($B$8&amp;"-"&amp;$B164,構成員入金済み!$A$1:$G$2999,3,FALSE),"")</f>
        <v/>
      </c>
      <c r="E164" s="394"/>
      <c r="F164" s="395"/>
      <c r="G164" s="388" t="str">
        <f>IFERROR(VLOOKUP($B$8&amp;"-"&amp;$B164,構成員入金済み!$A$1:$G$2999,2,FALSE),"")</f>
        <v/>
      </c>
      <c r="H164" s="389"/>
      <c r="I164" s="389"/>
      <c r="J164" s="396"/>
      <c r="K164" s="397" t="str">
        <f>IFERROR(VLOOKUP($B$8&amp;"-"&amp;$B164,構成員入金済み!$A$1:$G$2999,4,FALSE),"")</f>
        <v/>
      </c>
      <c r="L164" s="398"/>
      <c r="M164" s="398"/>
      <c r="N164" s="398"/>
      <c r="O164" s="398"/>
      <c r="P164" s="398"/>
      <c r="Q164" s="399"/>
      <c r="R164" s="388" t="str">
        <f>IFERROR(VLOOKUP($B$8&amp;"-"&amp;$B164,構成員入金済み!$A$1:$G$2999,5,FALSE),"")</f>
        <v/>
      </c>
      <c r="S164" s="389"/>
      <c r="T164" s="389"/>
      <c r="U164" s="389"/>
      <c r="V164" s="389"/>
      <c r="W164" s="389"/>
      <c r="X164" s="389"/>
      <c r="Y164" s="396"/>
      <c r="Z164" s="400" t="str">
        <f>IFERROR(VLOOKUP($B$8&amp;"-"&amp;$B164,構成員入金済み!$A$1:$G$2999,6,FALSE),"")</f>
        <v/>
      </c>
      <c r="AA164" s="401"/>
      <c r="AB164" s="401"/>
      <c r="AC164" s="401"/>
      <c r="AD164" s="401"/>
      <c r="AE164" s="401"/>
      <c r="AF164" s="401"/>
      <c r="AG164" s="402"/>
      <c r="AH164" s="388" t="str">
        <f>IFERROR(VLOOKUP($B$8&amp;"-"&amp;$B164,構成員入金済み!$A$1:$G$2999,7,FALSE),"")</f>
        <v/>
      </c>
      <c r="AI164" s="389"/>
      <c r="AJ164" s="390"/>
    </row>
    <row r="165" spans="1:40" ht="22.5" customHeight="1" x14ac:dyDescent="0.15">
      <c r="B165" s="391">
        <f t="shared" si="3"/>
        <v>117</v>
      </c>
      <c r="C165" s="392"/>
      <c r="D165" s="393" t="str">
        <f>IFERROR(VLOOKUP($B$8&amp;"-"&amp;$B165,構成員入金済み!$A$1:$G$2999,3,FALSE),"")</f>
        <v/>
      </c>
      <c r="E165" s="394"/>
      <c r="F165" s="395"/>
      <c r="G165" s="388" t="str">
        <f>IFERROR(VLOOKUP($B$8&amp;"-"&amp;$B165,構成員入金済み!$A$1:$G$2999,2,FALSE),"")</f>
        <v/>
      </c>
      <c r="H165" s="389"/>
      <c r="I165" s="389"/>
      <c r="J165" s="396"/>
      <c r="K165" s="397" t="str">
        <f>IFERROR(VLOOKUP($B$8&amp;"-"&amp;$B165,構成員入金済み!$A$1:$G$2999,4,FALSE),"")</f>
        <v/>
      </c>
      <c r="L165" s="398"/>
      <c r="M165" s="398"/>
      <c r="N165" s="398"/>
      <c r="O165" s="398"/>
      <c r="P165" s="398"/>
      <c r="Q165" s="399"/>
      <c r="R165" s="388" t="str">
        <f>IFERROR(VLOOKUP($B$8&amp;"-"&amp;$B165,構成員入金済み!$A$1:$G$2999,5,FALSE),"")</f>
        <v/>
      </c>
      <c r="S165" s="389"/>
      <c r="T165" s="389"/>
      <c r="U165" s="389"/>
      <c r="V165" s="389"/>
      <c r="W165" s="389"/>
      <c r="X165" s="389"/>
      <c r="Y165" s="396"/>
      <c r="Z165" s="400" t="str">
        <f>IFERROR(VLOOKUP($B$8&amp;"-"&amp;$B165,構成員入金済み!$A$1:$G$2999,6,FALSE),"")</f>
        <v/>
      </c>
      <c r="AA165" s="401"/>
      <c r="AB165" s="401"/>
      <c r="AC165" s="401"/>
      <c r="AD165" s="401"/>
      <c r="AE165" s="401"/>
      <c r="AF165" s="401"/>
      <c r="AG165" s="402"/>
      <c r="AH165" s="388" t="str">
        <f>IFERROR(VLOOKUP($B$8&amp;"-"&amp;$B165,構成員入金済み!$A$1:$G$2999,7,FALSE),"")</f>
        <v/>
      </c>
      <c r="AI165" s="389"/>
      <c r="AJ165" s="390"/>
    </row>
    <row r="166" spans="1:40" ht="22.5" customHeight="1" x14ac:dyDescent="0.15">
      <c r="B166" s="391">
        <f t="shared" si="3"/>
        <v>118</v>
      </c>
      <c r="C166" s="392"/>
      <c r="D166" s="393" t="str">
        <f>IFERROR(VLOOKUP($B$8&amp;"-"&amp;$B166,構成員入金済み!$A$1:$G$2999,3,FALSE),"")</f>
        <v/>
      </c>
      <c r="E166" s="394"/>
      <c r="F166" s="395"/>
      <c r="G166" s="388" t="str">
        <f>IFERROR(VLOOKUP($B$8&amp;"-"&amp;$B166,構成員入金済み!$A$1:$G$2999,2,FALSE),"")</f>
        <v/>
      </c>
      <c r="H166" s="389"/>
      <c r="I166" s="389"/>
      <c r="J166" s="396"/>
      <c r="K166" s="397" t="str">
        <f>IFERROR(VLOOKUP($B$8&amp;"-"&amp;$B166,構成員入金済み!$A$1:$G$2999,4,FALSE),"")</f>
        <v/>
      </c>
      <c r="L166" s="398"/>
      <c r="M166" s="398"/>
      <c r="N166" s="398"/>
      <c r="O166" s="398"/>
      <c r="P166" s="398"/>
      <c r="Q166" s="399"/>
      <c r="R166" s="388" t="str">
        <f>IFERROR(VLOOKUP($B$8&amp;"-"&amp;$B166,構成員入金済み!$A$1:$G$2999,5,FALSE),"")</f>
        <v/>
      </c>
      <c r="S166" s="389"/>
      <c r="T166" s="389"/>
      <c r="U166" s="389"/>
      <c r="V166" s="389"/>
      <c r="W166" s="389"/>
      <c r="X166" s="389"/>
      <c r="Y166" s="396"/>
      <c r="Z166" s="400" t="str">
        <f>IFERROR(VLOOKUP($B$8&amp;"-"&amp;$B166,構成員入金済み!$A$1:$G$2999,6,FALSE),"")</f>
        <v/>
      </c>
      <c r="AA166" s="401"/>
      <c r="AB166" s="401"/>
      <c r="AC166" s="401"/>
      <c r="AD166" s="401"/>
      <c r="AE166" s="401"/>
      <c r="AF166" s="401"/>
      <c r="AG166" s="402"/>
      <c r="AH166" s="388" t="str">
        <f>IFERROR(VLOOKUP($B$8&amp;"-"&amp;$B166,構成員入金済み!$A$1:$G$2999,7,FALSE),"")</f>
        <v/>
      </c>
      <c r="AI166" s="389"/>
      <c r="AJ166" s="390"/>
    </row>
    <row r="167" spans="1:40" ht="22.5" customHeight="1" x14ac:dyDescent="0.15">
      <c r="B167" s="391">
        <f t="shared" si="3"/>
        <v>119</v>
      </c>
      <c r="C167" s="392"/>
      <c r="D167" s="393" t="str">
        <f>IFERROR(VLOOKUP($B$8&amp;"-"&amp;$B167,構成員入金済み!$A$1:$G$2999,3,FALSE),"")</f>
        <v/>
      </c>
      <c r="E167" s="394"/>
      <c r="F167" s="395"/>
      <c r="G167" s="388" t="str">
        <f>IFERROR(VLOOKUP($B$8&amp;"-"&amp;$B167,構成員入金済み!$A$1:$G$2999,2,FALSE),"")</f>
        <v/>
      </c>
      <c r="H167" s="389"/>
      <c r="I167" s="389"/>
      <c r="J167" s="396"/>
      <c r="K167" s="397" t="str">
        <f>IFERROR(VLOOKUP($B$8&amp;"-"&amp;$B167,構成員入金済み!$A$1:$G$2999,4,FALSE),"")</f>
        <v/>
      </c>
      <c r="L167" s="398"/>
      <c r="M167" s="398"/>
      <c r="N167" s="398"/>
      <c r="O167" s="398"/>
      <c r="P167" s="398"/>
      <c r="Q167" s="399"/>
      <c r="R167" s="388" t="str">
        <f>IFERROR(VLOOKUP($B$8&amp;"-"&amp;$B167,構成員入金済み!$A$1:$G$2999,5,FALSE),"")</f>
        <v/>
      </c>
      <c r="S167" s="389"/>
      <c r="T167" s="389"/>
      <c r="U167" s="389"/>
      <c r="V167" s="389"/>
      <c r="W167" s="389"/>
      <c r="X167" s="389"/>
      <c r="Y167" s="396"/>
      <c r="Z167" s="400" t="str">
        <f>IFERROR(VLOOKUP($B$8&amp;"-"&amp;$B167,構成員入金済み!$A$1:$G$2999,6,FALSE),"")</f>
        <v/>
      </c>
      <c r="AA167" s="401"/>
      <c r="AB167" s="401"/>
      <c r="AC167" s="401"/>
      <c r="AD167" s="401"/>
      <c r="AE167" s="401"/>
      <c r="AF167" s="401"/>
      <c r="AG167" s="402"/>
      <c r="AH167" s="388" t="str">
        <f>IFERROR(VLOOKUP($B$8&amp;"-"&amp;$B167,構成員入金済み!$A$1:$G$2999,7,FALSE),"")</f>
        <v/>
      </c>
      <c r="AI167" s="389"/>
      <c r="AJ167" s="390"/>
    </row>
    <row r="168" spans="1:40" ht="22.5" customHeight="1" x14ac:dyDescent="0.15">
      <c r="B168" s="391">
        <f t="shared" si="3"/>
        <v>120</v>
      </c>
      <c r="C168" s="392"/>
      <c r="D168" s="393" t="str">
        <f>IFERROR(VLOOKUP($B$8&amp;"-"&amp;$B168,構成員入金済み!$A$1:$G$2999,3,FALSE),"")</f>
        <v/>
      </c>
      <c r="E168" s="394"/>
      <c r="F168" s="395"/>
      <c r="G168" s="388" t="str">
        <f>IFERROR(VLOOKUP($B$8&amp;"-"&amp;$B168,構成員入金済み!$A$1:$G$2999,2,FALSE),"")</f>
        <v/>
      </c>
      <c r="H168" s="389"/>
      <c r="I168" s="389"/>
      <c r="J168" s="396"/>
      <c r="K168" s="397" t="str">
        <f>IFERROR(VLOOKUP($B$8&amp;"-"&amp;$B168,構成員入金済み!$A$1:$G$2999,4,FALSE),"")</f>
        <v/>
      </c>
      <c r="L168" s="398"/>
      <c r="M168" s="398"/>
      <c r="N168" s="398"/>
      <c r="O168" s="398"/>
      <c r="P168" s="398"/>
      <c r="Q168" s="399"/>
      <c r="R168" s="388" t="str">
        <f>IFERROR(VLOOKUP($B$8&amp;"-"&amp;$B168,構成員入金済み!$A$1:$G$2999,5,FALSE),"")</f>
        <v/>
      </c>
      <c r="S168" s="389"/>
      <c r="T168" s="389"/>
      <c r="U168" s="389"/>
      <c r="V168" s="389"/>
      <c r="W168" s="389"/>
      <c r="X168" s="389"/>
      <c r="Y168" s="396"/>
      <c r="Z168" s="400" t="str">
        <f>IFERROR(VLOOKUP($B$8&amp;"-"&amp;$B168,構成員入金済み!$A$1:$G$2999,6,FALSE),"")</f>
        <v/>
      </c>
      <c r="AA168" s="401"/>
      <c r="AB168" s="401"/>
      <c r="AC168" s="401"/>
      <c r="AD168" s="401"/>
      <c r="AE168" s="401"/>
      <c r="AF168" s="401"/>
      <c r="AG168" s="402"/>
      <c r="AH168" s="388" t="str">
        <f>IFERROR(VLOOKUP($B$8&amp;"-"&amp;$B168,構成員入金済み!$A$1:$G$2999,7,FALSE),"")</f>
        <v/>
      </c>
      <c r="AI168" s="389"/>
      <c r="AJ168" s="390"/>
    </row>
    <row r="169" spans="1:40" ht="22.5" customHeight="1" x14ac:dyDescent="0.15">
      <c r="B169" s="391">
        <f t="shared" si="3"/>
        <v>121</v>
      </c>
      <c r="C169" s="392"/>
      <c r="D169" s="393" t="str">
        <f>IFERROR(VLOOKUP($B$8&amp;"-"&amp;$B169,構成員入金済み!$A$1:$G$2999,3,FALSE),"")</f>
        <v/>
      </c>
      <c r="E169" s="394"/>
      <c r="F169" s="395"/>
      <c r="G169" s="388" t="str">
        <f>IFERROR(VLOOKUP($B$8&amp;"-"&amp;$B169,構成員入金済み!$A$1:$G$2999,2,FALSE),"")</f>
        <v/>
      </c>
      <c r="H169" s="389"/>
      <c r="I169" s="389"/>
      <c r="J169" s="396"/>
      <c r="K169" s="397" t="str">
        <f>IFERROR(VLOOKUP($B$8&amp;"-"&amp;$B169,構成員入金済み!$A$1:$G$2999,4,FALSE),"")</f>
        <v/>
      </c>
      <c r="L169" s="398"/>
      <c r="M169" s="398"/>
      <c r="N169" s="398"/>
      <c r="O169" s="398"/>
      <c r="P169" s="398"/>
      <c r="Q169" s="399"/>
      <c r="R169" s="388" t="str">
        <f>IFERROR(VLOOKUP($B$8&amp;"-"&amp;$B169,構成員入金済み!$A$1:$G$2999,5,FALSE),"")</f>
        <v/>
      </c>
      <c r="S169" s="389"/>
      <c r="T169" s="389"/>
      <c r="U169" s="389"/>
      <c r="V169" s="389"/>
      <c r="W169" s="389"/>
      <c r="X169" s="389"/>
      <c r="Y169" s="396"/>
      <c r="Z169" s="400" t="str">
        <f>IFERROR(VLOOKUP($B$8&amp;"-"&amp;$B169,構成員入金済み!$A$1:$G$2999,6,FALSE),"")</f>
        <v/>
      </c>
      <c r="AA169" s="401"/>
      <c r="AB169" s="401"/>
      <c r="AC169" s="401"/>
      <c r="AD169" s="401"/>
      <c r="AE169" s="401"/>
      <c r="AF169" s="401"/>
      <c r="AG169" s="402"/>
      <c r="AH169" s="388" t="str">
        <f>IFERROR(VLOOKUP($B$8&amp;"-"&amp;$B169,構成員入金済み!$A$1:$G$2999,7,FALSE),"")</f>
        <v/>
      </c>
      <c r="AI169" s="389"/>
      <c r="AJ169" s="390"/>
    </row>
    <row r="170" spans="1:40" ht="22.5" customHeight="1" x14ac:dyDescent="0.15">
      <c r="B170" s="391">
        <f t="shared" si="3"/>
        <v>122</v>
      </c>
      <c r="C170" s="392"/>
      <c r="D170" s="393" t="str">
        <f>IFERROR(VLOOKUP($B$8&amp;"-"&amp;$B170,構成員入金済み!$A$1:$G$2999,3,FALSE),"")</f>
        <v/>
      </c>
      <c r="E170" s="394"/>
      <c r="F170" s="395"/>
      <c r="G170" s="388" t="str">
        <f>IFERROR(VLOOKUP($B$8&amp;"-"&amp;$B170,構成員入金済み!$A$1:$G$2999,2,FALSE),"")</f>
        <v/>
      </c>
      <c r="H170" s="389"/>
      <c r="I170" s="389"/>
      <c r="J170" s="396"/>
      <c r="K170" s="397" t="str">
        <f>IFERROR(VLOOKUP($B$8&amp;"-"&amp;$B170,構成員入金済み!$A$1:$G$2999,4,FALSE),"")</f>
        <v/>
      </c>
      <c r="L170" s="398"/>
      <c r="M170" s="398"/>
      <c r="N170" s="398"/>
      <c r="O170" s="398"/>
      <c r="P170" s="398"/>
      <c r="Q170" s="399"/>
      <c r="R170" s="388" t="str">
        <f>IFERROR(VLOOKUP($B$8&amp;"-"&amp;$B170,構成員入金済み!$A$1:$G$2999,5,FALSE),"")</f>
        <v/>
      </c>
      <c r="S170" s="389"/>
      <c r="T170" s="389"/>
      <c r="U170" s="389"/>
      <c r="V170" s="389"/>
      <c r="W170" s="389"/>
      <c r="X170" s="389"/>
      <c r="Y170" s="396"/>
      <c r="Z170" s="400" t="str">
        <f>IFERROR(VLOOKUP($B$8&amp;"-"&amp;$B170,構成員入金済み!$A$1:$G$2999,6,FALSE),"")</f>
        <v/>
      </c>
      <c r="AA170" s="401"/>
      <c r="AB170" s="401"/>
      <c r="AC170" s="401"/>
      <c r="AD170" s="401"/>
      <c r="AE170" s="401"/>
      <c r="AF170" s="401"/>
      <c r="AG170" s="402"/>
      <c r="AH170" s="388" t="str">
        <f>IFERROR(VLOOKUP($B$8&amp;"-"&amp;$B170,構成員入金済み!$A$1:$G$2999,7,FALSE),"")</f>
        <v/>
      </c>
      <c r="AI170" s="389"/>
      <c r="AJ170" s="390"/>
    </row>
    <row r="171" spans="1:40" ht="22.5" customHeight="1" x14ac:dyDescent="0.15">
      <c r="B171" s="391">
        <f t="shared" si="3"/>
        <v>123</v>
      </c>
      <c r="C171" s="392"/>
      <c r="D171" s="393" t="str">
        <f>IFERROR(VLOOKUP($B$8&amp;"-"&amp;$B171,構成員入金済み!$A$1:$G$2999,3,FALSE),"")</f>
        <v/>
      </c>
      <c r="E171" s="394"/>
      <c r="F171" s="395"/>
      <c r="G171" s="388" t="str">
        <f>IFERROR(VLOOKUP($B$8&amp;"-"&amp;$B171,構成員入金済み!$A$1:$G$2999,2,FALSE),"")</f>
        <v/>
      </c>
      <c r="H171" s="389"/>
      <c r="I171" s="389"/>
      <c r="J171" s="396"/>
      <c r="K171" s="397" t="str">
        <f>IFERROR(VLOOKUP($B$8&amp;"-"&amp;$B171,構成員入金済み!$A$1:$G$2999,4,FALSE),"")</f>
        <v/>
      </c>
      <c r="L171" s="398"/>
      <c r="M171" s="398"/>
      <c r="N171" s="398"/>
      <c r="O171" s="398"/>
      <c r="P171" s="398"/>
      <c r="Q171" s="399"/>
      <c r="R171" s="388" t="str">
        <f>IFERROR(VLOOKUP($B$8&amp;"-"&amp;$B171,構成員入金済み!$A$1:$G$2999,5,FALSE),"")</f>
        <v/>
      </c>
      <c r="S171" s="389"/>
      <c r="T171" s="389"/>
      <c r="U171" s="389"/>
      <c r="V171" s="389"/>
      <c r="W171" s="389"/>
      <c r="X171" s="389"/>
      <c r="Y171" s="396"/>
      <c r="Z171" s="400" t="str">
        <f>IFERROR(VLOOKUP($B$8&amp;"-"&amp;$B171,構成員入金済み!$A$1:$G$2999,6,FALSE),"")</f>
        <v/>
      </c>
      <c r="AA171" s="401"/>
      <c r="AB171" s="401"/>
      <c r="AC171" s="401"/>
      <c r="AD171" s="401"/>
      <c r="AE171" s="401"/>
      <c r="AF171" s="401"/>
      <c r="AG171" s="402"/>
      <c r="AH171" s="388" t="str">
        <f>IFERROR(VLOOKUP($B$8&amp;"-"&amp;$B171,構成員入金済み!$A$1:$G$2999,7,FALSE),"")</f>
        <v/>
      </c>
      <c r="AI171" s="389"/>
      <c r="AJ171" s="390"/>
    </row>
    <row r="172" spans="1:40" ht="22.5" customHeight="1" x14ac:dyDescent="0.15">
      <c r="B172" s="391">
        <f t="shared" si="3"/>
        <v>124</v>
      </c>
      <c r="C172" s="392"/>
      <c r="D172" s="393" t="str">
        <f>IFERROR(VLOOKUP($B$8&amp;"-"&amp;$B172,構成員入金済み!$A$1:$G$2999,3,FALSE),"")</f>
        <v/>
      </c>
      <c r="E172" s="394"/>
      <c r="F172" s="395"/>
      <c r="G172" s="388" t="str">
        <f>IFERROR(VLOOKUP($B$8&amp;"-"&amp;$B172,構成員入金済み!$A$1:$G$2999,2,FALSE),"")</f>
        <v/>
      </c>
      <c r="H172" s="389"/>
      <c r="I172" s="389"/>
      <c r="J172" s="396"/>
      <c r="K172" s="397" t="str">
        <f>IFERROR(VLOOKUP($B$8&amp;"-"&amp;$B172,構成員入金済み!$A$1:$G$2999,4,FALSE),"")</f>
        <v/>
      </c>
      <c r="L172" s="398"/>
      <c r="M172" s="398"/>
      <c r="N172" s="398"/>
      <c r="O172" s="398"/>
      <c r="P172" s="398"/>
      <c r="Q172" s="399"/>
      <c r="R172" s="388" t="str">
        <f>IFERROR(VLOOKUP($B$8&amp;"-"&amp;$B172,構成員入金済み!$A$1:$G$2999,5,FALSE),"")</f>
        <v/>
      </c>
      <c r="S172" s="389"/>
      <c r="T172" s="389"/>
      <c r="U172" s="389"/>
      <c r="V172" s="389"/>
      <c r="W172" s="389"/>
      <c r="X172" s="389"/>
      <c r="Y172" s="396"/>
      <c r="Z172" s="400" t="str">
        <f>IFERROR(VLOOKUP($B$8&amp;"-"&amp;$B172,構成員入金済み!$A$1:$G$2999,6,FALSE),"")</f>
        <v/>
      </c>
      <c r="AA172" s="401"/>
      <c r="AB172" s="401"/>
      <c r="AC172" s="401"/>
      <c r="AD172" s="401"/>
      <c r="AE172" s="401"/>
      <c r="AF172" s="401"/>
      <c r="AG172" s="402"/>
      <c r="AH172" s="388" t="str">
        <f>IFERROR(VLOOKUP($B$8&amp;"-"&amp;$B172,構成員入金済み!$A$1:$G$2999,7,FALSE),"")</f>
        <v/>
      </c>
      <c r="AI172" s="389"/>
      <c r="AJ172" s="390"/>
    </row>
    <row r="173" spans="1:40" ht="22.5" customHeight="1" thickBot="1" x14ac:dyDescent="0.2">
      <c r="B173" s="376">
        <f>B172+1</f>
        <v>125</v>
      </c>
      <c r="C173" s="377"/>
      <c r="D173" s="378" t="str">
        <f>IFERROR(VLOOKUP($B$8&amp;"-"&amp;$B173,構成員入金済み!$A$1:$G$2999,3,FALSE),"")</f>
        <v/>
      </c>
      <c r="E173" s="379"/>
      <c r="F173" s="380"/>
      <c r="G173" s="373" t="str">
        <f>IFERROR(VLOOKUP($B$8&amp;"-"&amp;$B173,構成員入金済み!$A$1:$G$2999,2,FALSE),"")</f>
        <v/>
      </c>
      <c r="H173" s="374"/>
      <c r="I173" s="374"/>
      <c r="J173" s="381"/>
      <c r="K173" s="382" t="str">
        <f>IFERROR(VLOOKUP($B$8&amp;"-"&amp;$B173,構成員入金済み!$A$1:$G$2999,4,FALSE),"")</f>
        <v/>
      </c>
      <c r="L173" s="383"/>
      <c r="M173" s="383"/>
      <c r="N173" s="383"/>
      <c r="O173" s="383"/>
      <c r="P173" s="383"/>
      <c r="Q173" s="384"/>
      <c r="R173" s="373" t="str">
        <f>IFERROR(VLOOKUP($B$8&amp;"-"&amp;$B173,構成員入金済み!$A$1:$G$2999,5,FALSE),"")</f>
        <v/>
      </c>
      <c r="S173" s="374"/>
      <c r="T173" s="374"/>
      <c r="U173" s="374"/>
      <c r="V173" s="374"/>
      <c r="W173" s="374"/>
      <c r="X173" s="374"/>
      <c r="Y173" s="381"/>
      <c r="Z173" s="385" t="str">
        <f>IFERROR(VLOOKUP($B$8&amp;"-"&amp;$B173,構成員入金済み!$A$1:$G$2999,6,FALSE),"")</f>
        <v/>
      </c>
      <c r="AA173" s="386"/>
      <c r="AB173" s="386"/>
      <c r="AC173" s="386"/>
      <c r="AD173" s="386"/>
      <c r="AE173" s="386"/>
      <c r="AF173" s="386"/>
      <c r="AG173" s="387"/>
      <c r="AH173" s="373" t="str">
        <f>IFERROR(VLOOKUP($B$8&amp;"-"&amp;$B173,構成員入金済み!$A$1:$G$2999,7,FALSE),"")</f>
        <v/>
      </c>
      <c r="AI173" s="374"/>
      <c r="AJ173" s="375"/>
    </row>
    <row r="176" spans="1:40" x14ac:dyDescent="0.15">
      <c r="A176" s="83"/>
      <c r="B176" s="415" t="s">
        <v>111</v>
      </c>
      <c r="C176" s="415"/>
      <c r="D176" s="415"/>
      <c r="E176" s="415"/>
      <c r="F176" s="417" t="str">
        <f>$B$8</f>
        <v>宮城県</v>
      </c>
      <c r="G176" s="417"/>
      <c r="H176" s="417"/>
      <c r="I176" s="417"/>
      <c r="J176" s="417"/>
      <c r="K176" s="417" t="s">
        <v>112</v>
      </c>
      <c r="L176" s="417"/>
      <c r="M176" s="417"/>
      <c r="N176" s="419" t="str">
        <f>$S$9</f>
        <v/>
      </c>
      <c r="O176" s="419"/>
      <c r="P176" s="419"/>
      <c r="Q176" s="419"/>
      <c r="R176" s="419"/>
      <c r="S176" s="419"/>
      <c r="T176" s="419"/>
      <c r="U176" s="419"/>
      <c r="V176" s="419"/>
      <c r="W176" s="419"/>
      <c r="X176" s="419"/>
      <c r="Y176" s="419"/>
      <c r="Z176" s="419"/>
      <c r="AA176" s="421">
        <f ca="1">$AE$3</f>
        <v>42884</v>
      </c>
      <c r="AB176" s="421"/>
      <c r="AC176" s="421"/>
      <c r="AD176" s="421"/>
      <c r="AE176" s="421"/>
      <c r="AF176" s="423" t="s">
        <v>113</v>
      </c>
      <c r="AG176" s="423"/>
      <c r="AH176" s="423"/>
      <c r="AI176" s="425">
        <v>5</v>
      </c>
      <c r="AJ176" s="425"/>
      <c r="AK176" s="30"/>
      <c r="AN176" s="75"/>
    </row>
    <row r="177" spans="1:37" ht="14.25" thickBot="1" x14ac:dyDescent="0.2">
      <c r="A177" s="83"/>
      <c r="B177" s="416"/>
      <c r="C177" s="416"/>
      <c r="D177" s="416"/>
      <c r="E177" s="416"/>
      <c r="F177" s="418"/>
      <c r="G177" s="418"/>
      <c r="H177" s="418"/>
      <c r="I177" s="418"/>
      <c r="J177" s="418"/>
      <c r="K177" s="418"/>
      <c r="L177" s="418"/>
      <c r="M177" s="418"/>
      <c r="N177" s="420"/>
      <c r="O177" s="420"/>
      <c r="P177" s="420"/>
      <c r="Q177" s="420"/>
      <c r="R177" s="420"/>
      <c r="S177" s="420"/>
      <c r="T177" s="420"/>
      <c r="U177" s="420"/>
      <c r="V177" s="420"/>
      <c r="W177" s="420"/>
      <c r="X177" s="420"/>
      <c r="Y177" s="420"/>
      <c r="Z177" s="420"/>
      <c r="AA177" s="422"/>
      <c r="AB177" s="422"/>
      <c r="AC177" s="422"/>
      <c r="AD177" s="422"/>
      <c r="AE177" s="422"/>
      <c r="AF177" s="424"/>
      <c r="AG177" s="424"/>
      <c r="AH177" s="424"/>
      <c r="AI177" s="426"/>
      <c r="AJ177" s="426"/>
      <c r="AK177" s="30"/>
    </row>
    <row r="178" spans="1:37" ht="22.5" customHeight="1" x14ac:dyDescent="0.15">
      <c r="A178" s="79"/>
      <c r="B178" s="405" t="s">
        <v>31</v>
      </c>
      <c r="C178" s="406"/>
      <c r="D178" s="406"/>
      <c r="E178" s="406"/>
      <c r="F178" s="406"/>
      <c r="G178" s="406"/>
      <c r="H178" s="406"/>
      <c r="I178" s="406"/>
      <c r="J178" s="406"/>
      <c r="K178" s="406"/>
      <c r="L178" s="406"/>
      <c r="M178" s="406"/>
      <c r="N178" s="406"/>
      <c r="O178" s="406"/>
      <c r="P178" s="406"/>
      <c r="Q178" s="406"/>
      <c r="R178" s="406"/>
      <c r="S178" s="406"/>
      <c r="T178" s="406"/>
      <c r="U178" s="406"/>
      <c r="V178" s="406"/>
      <c r="W178" s="406"/>
      <c r="X178" s="406"/>
      <c r="Y178" s="406"/>
      <c r="Z178" s="406"/>
      <c r="AA178" s="406"/>
      <c r="AB178" s="406"/>
      <c r="AC178" s="406"/>
      <c r="AD178" s="406"/>
      <c r="AE178" s="406"/>
      <c r="AF178" s="406"/>
      <c r="AG178" s="406"/>
      <c r="AH178" s="406"/>
      <c r="AI178" s="406"/>
      <c r="AJ178" s="407"/>
    </row>
    <row r="179" spans="1:37" ht="22.5" customHeight="1" x14ac:dyDescent="0.15">
      <c r="A179" s="79"/>
      <c r="B179" s="408" t="s">
        <v>84</v>
      </c>
      <c r="C179" s="409"/>
      <c r="D179" s="410" t="s">
        <v>114</v>
      </c>
      <c r="E179" s="411"/>
      <c r="F179" s="412"/>
      <c r="G179" s="411" t="s">
        <v>86</v>
      </c>
      <c r="H179" s="411"/>
      <c r="I179" s="411"/>
      <c r="J179" s="412"/>
      <c r="K179" s="427" t="s">
        <v>51</v>
      </c>
      <c r="L179" s="411"/>
      <c r="M179" s="411"/>
      <c r="N179" s="411"/>
      <c r="O179" s="411"/>
      <c r="P179" s="411"/>
      <c r="Q179" s="412"/>
      <c r="R179" s="413" t="s">
        <v>87</v>
      </c>
      <c r="S179" s="413"/>
      <c r="T179" s="413"/>
      <c r="U179" s="413"/>
      <c r="V179" s="413"/>
      <c r="W179" s="413"/>
      <c r="X179" s="413"/>
      <c r="Y179" s="413"/>
      <c r="Z179" s="413" t="s">
        <v>32</v>
      </c>
      <c r="AA179" s="413"/>
      <c r="AB179" s="413"/>
      <c r="AC179" s="413"/>
      <c r="AD179" s="413"/>
      <c r="AE179" s="413"/>
      <c r="AF179" s="413"/>
      <c r="AG179" s="413"/>
      <c r="AH179" s="413" t="s">
        <v>33</v>
      </c>
      <c r="AI179" s="413"/>
      <c r="AJ179" s="414"/>
    </row>
    <row r="180" spans="1:37" ht="22.5" customHeight="1" x14ac:dyDescent="0.15">
      <c r="B180" s="403">
        <f>B173+1</f>
        <v>126</v>
      </c>
      <c r="C180" s="404"/>
      <c r="D180" s="393" t="str">
        <f>IFERROR(VLOOKUP($B$8&amp;"-"&amp;$B180,構成員入金済み!$A$1:$G$2999,3,FALSE),"")</f>
        <v/>
      </c>
      <c r="E180" s="394"/>
      <c r="F180" s="395"/>
      <c r="G180" s="388" t="str">
        <f>IFERROR(VLOOKUP($B$8&amp;"-"&amp;$B180,構成員入金済み!$A$1:$G$2999,2,FALSE),"")</f>
        <v/>
      </c>
      <c r="H180" s="389"/>
      <c r="I180" s="389"/>
      <c r="J180" s="396"/>
      <c r="K180" s="397" t="str">
        <f>IFERROR(VLOOKUP($B$8&amp;"-"&amp;$B180,構成員入金済み!$A$1:$G$2999,4,FALSE),"")</f>
        <v/>
      </c>
      <c r="L180" s="398"/>
      <c r="M180" s="398"/>
      <c r="N180" s="398"/>
      <c r="O180" s="398"/>
      <c r="P180" s="398"/>
      <c r="Q180" s="399"/>
      <c r="R180" s="388" t="str">
        <f>IFERROR(VLOOKUP($B$8&amp;"-"&amp;$B180,構成員入金済み!$A$1:$G$2999,5,FALSE),"")</f>
        <v/>
      </c>
      <c r="S180" s="389"/>
      <c r="T180" s="389"/>
      <c r="U180" s="389"/>
      <c r="V180" s="389"/>
      <c r="W180" s="389"/>
      <c r="X180" s="389"/>
      <c r="Y180" s="396"/>
      <c r="Z180" s="400" t="str">
        <f>IFERROR(VLOOKUP($B$8&amp;"-"&amp;$B180,構成員入金済み!$A$1:$G$2999,6,FALSE),"")</f>
        <v/>
      </c>
      <c r="AA180" s="401"/>
      <c r="AB180" s="401"/>
      <c r="AC180" s="401"/>
      <c r="AD180" s="401"/>
      <c r="AE180" s="401"/>
      <c r="AF180" s="401"/>
      <c r="AG180" s="402"/>
      <c r="AH180" s="388" t="str">
        <f>IFERROR(VLOOKUP($B$8&amp;"-"&amp;$B180,構成員入金済み!$A$1:$G$2999,7,FALSE),"")</f>
        <v/>
      </c>
      <c r="AI180" s="389"/>
      <c r="AJ180" s="390"/>
    </row>
    <row r="181" spans="1:37" ht="22.5" customHeight="1" x14ac:dyDescent="0.15">
      <c r="B181" s="391">
        <f>B180+1</f>
        <v>127</v>
      </c>
      <c r="C181" s="392"/>
      <c r="D181" s="393" t="str">
        <f>IFERROR(VLOOKUP($B$8&amp;"-"&amp;$B181,構成員入金済み!$A$1:$G$2999,3,FALSE),"")</f>
        <v/>
      </c>
      <c r="E181" s="394"/>
      <c r="F181" s="395"/>
      <c r="G181" s="388" t="str">
        <f>IFERROR(VLOOKUP($B$8&amp;"-"&amp;$B181,構成員入金済み!$A$1:$G$2999,2,FALSE),"")</f>
        <v/>
      </c>
      <c r="H181" s="389"/>
      <c r="I181" s="389"/>
      <c r="J181" s="396"/>
      <c r="K181" s="397" t="str">
        <f>IFERROR(VLOOKUP($B$8&amp;"-"&amp;$B181,構成員入金済み!$A$1:$G$2999,4,FALSE),"")</f>
        <v/>
      </c>
      <c r="L181" s="398"/>
      <c r="M181" s="398"/>
      <c r="N181" s="398"/>
      <c r="O181" s="398"/>
      <c r="P181" s="398"/>
      <c r="Q181" s="399"/>
      <c r="R181" s="388" t="str">
        <f>IFERROR(VLOOKUP($B$8&amp;"-"&amp;$B181,構成員入金済み!$A$1:$G$2999,5,FALSE),"")</f>
        <v/>
      </c>
      <c r="S181" s="389"/>
      <c r="T181" s="389"/>
      <c r="U181" s="389"/>
      <c r="V181" s="389"/>
      <c r="W181" s="389"/>
      <c r="X181" s="389"/>
      <c r="Y181" s="396"/>
      <c r="Z181" s="400" t="str">
        <f>IFERROR(VLOOKUP($B$8&amp;"-"&amp;$B181,構成員入金済み!$A$1:$G$2999,6,FALSE),"")</f>
        <v/>
      </c>
      <c r="AA181" s="401"/>
      <c r="AB181" s="401"/>
      <c r="AC181" s="401"/>
      <c r="AD181" s="401"/>
      <c r="AE181" s="401"/>
      <c r="AF181" s="401"/>
      <c r="AG181" s="402"/>
      <c r="AH181" s="388" t="str">
        <f>IFERROR(VLOOKUP($B$8&amp;"-"&amp;$B181,構成員入金済み!$A$1:$G$2999,7,FALSE),"")</f>
        <v/>
      </c>
      <c r="AI181" s="389"/>
      <c r="AJ181" s="390"/>
    </row>
    <row r="182" spans="1:37" ht="22.5" customHeight="1" x14ac:dyDescent="0.15">
      <c r="B182" s="391">
        <f t="shared" ref="B182:B213" si="4">B181+1</f>
        <v>128</v>
      </c>
      <c r="C182" s="392"/>
      <c r="D182" s="393" t="str">
        <f>IFERROR(VLOOKUP($B$8&amp;"-"&amp;$B182,構成員入金済み!$A$1:$G$2999,3,FALSE),"")</f>
        <v/>
      </c>
      <c r="E182" s="394"/>
      <c r="F182" s="395"/>
      <c r="G182" s="388" t="str">
        <f>IFERROR(VLOOKUP($B$8&amp;"-"&amp;$B182,構成員入金済み!$A$1:$G$2999,2,FALSE),"")</f>
        <v/>
      </c>
      <c r="H182" s="389"/>
      <c r="I182" s="389"/>
      <c r="J182" s="396"/>
      <c r="K182" s="397" t="str">
        <f>IFERROR(VLOOKUP($B$8&amp;"-"&amp;$B182,構成員入金済み!$A$1:$G$2999,4,FALSE),"")</f>
        <v/>
      </c>
      <c r="L182" s="398"/>
      <c r="M182" s="398"/>
      <c r="N182" s="398"/>
      <c r="O182" s="398"/>
      <c r="P182" s="398"/>
      <c r="Q182" s="399"/>
      <c r="R182" s="388" t="str">
        <f>IFERROR(VLOOKUP($B$8&amp;"-"&amp;$B182,構成員入金済み!$A$1:$G$2999,5,FALSE),"")</f>
        <v/>
      </c>
      <c r="S182" s="389"/>
      <c r="T182" s="389"/>
      <c r="U182" s="389"/>
      <c r="V182" s="389"/>
      <c r="W182" s="389"/>
      <c r="X182" s="389"/>
      <c r="Y182" s="396"/>
      <c r="Z182" s="400" t="str">
        <f>IFERROR(VLOOKUP($B$8&amp;"-"&amp;$B182,構成員入金済み!$A$1:$G$2999,6,FALSE),"")</f>
        <v/>
      </c>
      <c r="AA182" s="401"/>
      <c r="AB182" s="401"/>
      <c r="AC182" s="401"/>
      <c r="AD182" s="401"/>
      <c r="AE182" s="401"/>
      <c r="AF182" s="401"/>
      <c r="AG182" s="402"/>
      <c r="AH182" s="388" t="str">
        <f>IFERROR(VLOOKUP($B$8&amp;"-"&amp;$B182,構成員入金済み!$A$1:$G$2999,7,FALSE),"")</f>
        <v/>
      </c>
      <c r="AI182" s="389"/>
      <c r="AJ182" s="390"/>
    </row>
    <row r="183" spans="1:37" ht="22.5" customHeight="1" x14ac:dyDescent="0.15">
      <c r="B183" s="391">
        <f t="shared" si="4"/>
        <v>129</v>
      </c>
      <c r="C183" s="392"/>
      <c r="D183" s="393" t="str">
        <f>IFERROR(VLOOKUP($B$8&amp;"-"&amp;$B183,構成員入金済み!$A$1:$G$2999,3,FALSE),"")</f>
        <v/>
      </c>
      <c r="E183" s="394"/>
      <c r="F183" s="395"/>
      <c r="G183" s="388" t="str">
        <f>IFERROR(VLOOKUP($B$8&amp;"-"&amp;$B183,構成員入金済み!$A$1:$G$2999,2,FALSE),"")</f>
        <v/>
      </c>
      <c r="H183" s="389"/>
      <c r="I183" s="389"/>
      <c r="J183" s="396"/>
      <c r="K183" s="397" t="str">
        <f>IFERROR(VLOOKUP($B$8&amp;"-"&amp;$B183,構成員入金済み!$A$1:$G$2999,4,FALSE),"")</f>
        <v/>
      </c>
      <c r="L183" s="398"/>
      <c r="M183" s="398"/>
      <c r="N183" s="398"/>
      <c r="O183" s="398"/>
      <c r="P183" s="398"/>
      <c r="Q183" s="399"/>
      <c r="R183" s="388" t="str">
        <f>IFERROR(VLOOKUP($B$8&amp;"-"&amp;$B183,構成員入金済み!$A$1:$G$2999,5,FALSE),"")</f>
        <v/>
      </c>
      <c r="S183" s="389"/>
      <c r="T183" s="389"/>
      <c r="U183" s="389"/>
      <c r="V183" s="389"/>
      <c r="W183" s="389"/>
      <c r="X183" s="389"/>
      <c r="Y183" s="396"/>
      <c r="Z183" s="400" t="str">
        <f>IFERROR(VLOOKUP($B$8&amp;"-"&amp;$B183,構成員入金済み!$A$1:$G$2999,6,FALSE),"")</f>
        <v/>
      </c>
      <c r="AA183" s="401"/>
      <c r="AB183" s="401"/>
      <c r="AC183" s="401"/>
      <c r="AD183" s="401"/>
      <c r="AE183" s="401"/>
      <c r="AF183" s="401"/>
      <c r="AG183" s="402"/>
      <c r="AH183" s="388" t="str">
        <f>IFERROR(VLOOKUP($B$8&amp;"-"&amp;$B183,構成員入金済み!$A$1:$G$2999,7,FALSE),"")</f>
        <v/>
      </c>
      <c r="AI183" s="389"/>
      <c r="AJ183" s="390"/>
    </row>
    <row r="184" spans="1:37" ht="22.5" customHeight="1" x14ac:dyDescent="0.15">
      <c r="B184" s="391">
        <f t="shared" si="4"/>
        <v>130</v>
      </c>
      <c r="C184" s="392"/>
      <c r="D184" s="393" t="str">
        <f>IFERROR(VLOOKUP($B$8&amp;"-"&amp;$B184,構成員入金済み!$A$1:$G$2999,3,FALSE),"")</f>
        <v/>
      </c>
      <c r="E184" s="394"/>
      <c r="F184" s="395"/>
      <c r="G184" s="388" t="str">
        <f>IFERROR(VLOOKUP($B$8&amp;"-"&amp;$B184,構成員入金済み!$A$1:$G$2999,2,FALSE),"")</f>
        <v/>
      </c>
      <c r="H184" s="389"/>
      <c r="I184" s="389"/>
      <c r="J184" s="396"/>
      <c r="K184" s="397" t="str">
        <f>IFERROR(VLOOKUP($B$8&amp;"-"&amp;$B184,構成員入金済み!$A$1:$G$2999,4,FALSE),"")</f>
        <v/>
      </c>
      <c r="L184" s="398"/>
      <c r="M184" s="398"/>
      <c r="N184" s="398"/>
      <c r="O184" s="398"/>
      <c r="P184" s="398"/>
      <c r="Q184" s="399"/>
      <c r="R184" s="388" t="str">
        <f>IFERROR(VLOOKUP($B$8&amp;"-"&amp;$B184,構成員入金済み!$A$1:$G$2999,5,FALSE),"")</f>
        <v/>
      </c>
      <c r="S184" s="389"/>
      <c r="T184" s="389"/>
      <c r="U184" s="389"/>
      <c r="V184" s="389"/>
      <c r="W184" s="389"/>
      <c r="X184" s="389"/>
      <c r="Y184" s="396"/>
      <c r="Z184" s="400" t="str">
        <f>IFERROR(VLOOKUP($B$8&amp;"-"&amp;$B184,構成員入金済み!$A$1:$G$2999,6,FALSE),"")</f>
        <v/>
      </c>
      <c r="AA184" s="401"/>
      <c r="AB184" s="401"/>
      <c r="AC184" s="401"/>
      <c r="AD184" s="401"/>
      <c r="AE184" s="401"/>
      <c r="AF184" s="401"/>
      <c r="AG184" s="402"/>
      <c r="AH184" s="388" t="str">
        <f>IFERROR(VLOOKUP($B$8&amp;"-"&amp;$B184,構成員入金済み!$A$1:$G$2999,7,FALSE),"")</f>
        <v/>
      </c>
      <c r="AI184" s="389"/>
      <c r="AJ184" s="390"/>
    </row>
    <row r="185" spans="1:37" ht="22.5" customHeight="1" x14ac:dyDescent="0.15">
      <c r="B185" s="391">
        <f t="shared" si="4"/>
        <v>131</v>
      </c>
      <c r="C185" s="392"/>
      <c r="D185" s="393" t="str">
        <f>IFERROR(VLOOKUP($B$8&amp;"-"&amp;$B185,構成員入金済み!$A$1:$G$2999,3,FALSE),"")</f>
        <v/>
      </c>
      <c r="E185" s="394"/>
      <c r="F185" s="395"/>
      <c r="G185" s="388" t="str">
        <f>IFERROR(VLOOKUP($B$8&amp;"-"&amp;$B185,構成員入金済み!$A$1:$G$2999,2,FALSE),"")</f>
        <v/>
      </c>
      <c r="H185" s="389"/>
      <c r="I185" s="389"/>
      <c r="J185" s="396"/>
      <c r="K185" s="397" t="str">
        <f>IFERROR(VLOOKUP($B$8&amp;"-"&amp;$B185,構成員入金済み!$A$1:$G$2999,4,FALSE),"")</f>
        <v/>
      </c>
      <c r="L185" s="398"/>
      <c r="M185" s="398"/>
      <c r="N185" s="398"/>
      <c r="O185" s="398"/>
      <c r="P185" s="398"/>
      <c r="Q185" s="399"/>
      <c r="R185" s="388" t="str">
        <f>IFERROR(VLOOKUP($B$8&amp;"-"&amp;$B185,構成員入金済み!$A$1:$G$2999,5,FALSE),"")</f>
        <v/>
      </c>
      <c r="S185" s="389"/>
      <c r="T185" s="389"/>
      <c r="U185" s="389"/>
      <c r="V185" s="389"/>
      <c r="W185" s="389"/>
      <c r="X185" s="389"/>
      <c r="Y185" s="396"/>
      <c r="Z185" s="400" t="str">
        <f>IFERROR(VLOOKUP($B$8&amp;"-"&amp;$B185,構成員入金済み!$A$1:$G$2999,6,FALSE),"")</f>
        <v/>
      </c>
      <c r="AA185" s="401"/>
      <c r="AB185" s="401"/>
      <c r="AC185" s="401"/>
      <c r="AD185" s="401"/>
      <c r="AE185" s="401"/>
      <c r="AF185" s="401"/>
      <c r="AG185" s="402"/>
      <c r="AH185" s="388" t="str">
        <f>IFERROR(VLOOKUP($B$8&amp;"-"&amp;$B185,構成員入金済み!$A$1:$G$2999,7,FALSE),"")</f>
        <v/>
      </c>
      <c r="AI185" s="389"/>
      <c r="AJ185" s="390"/>
    </row>
    <row r="186" spans="1:37" ht="22.5" customHeight="1" x14ac:dyDescent="0.15">
      <c r="B186" s="391">
        <f t="shared" si="4"/>
        <v>132</v>
      </c>
      <c r="C186" s="392"/>
      <c r="D186" s="393" t="str">
        <f>IFERROR(VLOOKUP($B$8&amp;"-"&amp;$B186,構成員入金済み!$A$1:$G$2999,3,FALSE),"")</f>
        <v/>
      </c>
      <c r="E186" s="394"/>
      <c r="F186" s="395"/>
      <c r="G186" s="388" t="str">
        <f>IFERROR(VLOOKUP($B$8&amp;"-"&amp;$B186,構成員入金済み!$A$1:$G$2999,2,FALSE),"")</f>
        <v/>
      </c>
      <c r="H186" s="389"/>
      <c r="I186" s="389"/>
      <c r="J186" s="396"/>
      <c r="K186" s="397" t="str">
        <f>IFERROR(VLOOKUP($B$8&amp;"-"&amp;$B186,構成員入金済み!$A$1:$G$2999,4,FALSE),"")</f>
        <v/>
      </c>
      <c r="L186" s="398"/>
      <c r="M186" s="398"/>
      <c r="N186" s="398"/>
      <c r="O186" s="398"/>
      <c r="P186" s="398"/>
      <c r="Q186" s="399"/>
      <c r="R186" s="388" t="str">
        <f>IFERROR(VLOOKUP($B$8&amp;"-"&amp;$B186,構成員入金済み!$A$1:$G$2999,5,FALSE),"")</f>
        <v/>
      </c>
      <c r="S186" s="389"/>
      <c r="T186" s="389"/>
      <c r="U186" s="389"/>
      <c r="V186" s="389"/>
      <c r="W186" s="389"/>
      <c r="X186" s="389"/>
      <c r="Y186" s="396"/>
      <c r="Z186" s="400" t="str">
        <f>IFERROR(VLOOKUP($B$8&amp;"-"&amp;$B186,構成員入金済み!$A$1:$G$2999,6,FALSE),"")</f>
        <v/>
      </c>
      <c r="AA186" s="401"/>
      <c r="AB186" s="401"/>
      <c r="AC186" s="401"/>
      <c r="AD186" s="401"/>
      <c r="AE186" s="401"/>
      <c r="AF186" s="401"/>
      <c r="AG186" s="402"/>
      <c r="AH186" s="388" t="str">
        <f>IFERROR(VLOOKUP($B$8&amp;"-"&amp;$B186,構成員入金済み!$A$1:$G$2999,7,FALSE),"")</f>
        <v/>
      </c>
      <c r="AI186" s="389"/>
      <c r="AJ186" s="390"/>
    </row>
    <row r="187" spans="1:37" ht="22.5" customHeight="1" x14ac:dyDescent="0.15">
      <c r="B187" s="391">
        <f t="shared" si="4"/>
        <v>133</v>
      </c>
      <c r="C187" s="392"/>
      <c r="D187" s="393" t="str">
        <f>IFERROR(VLOOKUP($B$8&amp;"-"&amp;$B187,構成員入金済み!$A$1:$G$2999,3,FALSE),"")</f>
        <v/>
      </c>
      <c r="E187" s="394"/>
      <c r="F187" s="395"/>
      <c r="G187" s="388" t="str">
        <f>IFERROR(VLOOKUP($B$8&amp;"-"&amp;$B187,構成員入金済み!$A$1:$G$2999,2,FALSE),"")</f>
        <v/>
      </c>
      <c r="H187" s="389"/>
      <c r="I187" s="389"/>
      <c r="J187" s="396"/>
      <c r="K187" s="397" t="str">
        <f>IFERROR(VLOOKUP($B$8&amp;"-"&amp;$B187,構成員入金済み!$A$1:$G$2999,4,FALSE),"")</f>
        <v/>
      </c>
      <c r="L187" s="398"/>
      <c r="M187" s="398"/>
      <c r="N187" s="398"/>
      <c r="O187" s="398"/>
      <c r="P187" s="398"/>
      <c r="Q187" s="399"/>
      <c r="R187" s="388" t="str">
        <f>IFERROR(VLOOKUP($B$8&amp;"-"&amp;$B187,構成員入金済み!$A$1:$G$2999,5,FALSE),"")</f>
        <v/>
      </c>
      <c r="S187" s="389"/>
      <c r="T187" s="389"/>
      <c r="U187" s="389"/>
      <c r="V187" s="389"/>
      <c r="W187" s="389"/>
      <c r="X187" s="389"/>
      <c r="Y187" s="396"/>
      <c r="Z187" s="400" t="str">
        <f>IFERROR(VLOOKUP($B$8&amp;"-"&amp;$B187,構成員入金済み!$A$1:$G$2999,6,FALSE),"")</f>
        <v/>
      </c>
      <c r="AA187" s="401"/>
      <c r="AB187" s="401"/>
      <c r="AC187" s="401"/>
      <c r="AD187" s="401"/>
      <c r="AE187" s="401"/>
      <c r="AF187" s="401"/>
      <c r="AG187" s="402"/>
      <c r="AH187" s="388" t="str">
        <f>IFERROR(VLOOKUP($B$8&amp;"-"&amp;$B187,構成員入金済み!$A$1:$G$2999,7,FALSE),"")</f>
        <v/>
      </c>
      <c r="AI187" s="389"/>
      <c r="AJ187" s="390"/>
    </row>
    <row r="188" spans="1:37" ht="22.5" customHeight="1" x14ac:dyDescent="0.15">
      <c r="B188" s="391">
        <f t="shared" si="4"/>
        <v>134</v>
      </c>
      <c r="C188" s="392"/>
      <c r="D188" s="393" t="str">
        <f>IFERROR(VLOOKUP($B$8&amp;"-"&amp;$B188,構成員入金済み!$A$1:$G$2999,3,FALSE),"")</f>
        <v/>
      </c>
      <c r="E188" s="394"/>
      <c r="F188" s="395"/>
      <c r="G188" s="388" t="str">
        <f>IFERROR(VLOOKUP($B$8&amp;"-"&amp;$B188,構成員入金済み!$A$1:$G$2999,2,FALSE),"")</f>
        <v/>
      </c>
      <c r="H188" s="389"/>
      <c r="I188" s="389"/>
      <c r="J188" s="396"/>
      <c r="K188" s="397" t="str">
        <f>IFERROR(VLOOKUP($B$8&amp;"-"&amp;$B188,構成員入金済み!$A$1:$G$2999,4,FALSE),"")</f>
        <v/>
      </c>
      <c r="L188" s="398"/>
      <c r="M188" s="398"/>
      <c r="N188" s="398"/>
      <c r="O188" s="398"/>
      <c r="P188" s="398"/>
      <c r="Q188" s="399"/>
      <c r="R188" s="388" t="str">
        <f>IFERROR(VLOOKUP($B$8&amp;"-"&amp;$B188,構成員入金済み!$A$1:$G$2999,5,FALSE),"")</f>
        <v/>
      </c>
      <c r="S188" s="389"/>
      <c r="T188" s="389"/>
      <c r="U188" s="389"/>
      <c r="V188" s="389"/>
      <c r="W188" s="389"/>
      <c r="X188" s="389"/>
      <c r="Y188" s="396"/>
      <c r="Z188" s="400" t="str">
        <f>IFERROR(VLOOKUP($B$8&amp;"-"&amp;$B188,構成員入金済み!$A$1:$G$2999,6,FALSE),"")</f>
        <v/>
      </c>
      <c r="AA188" s="401"/>
      <c r="AB188" s="401"/>
      <c r="AC188" s="401"/>
      <c r="AD188" s="401"/>
      <c r="AE188" s="401"/>
      <c r="AF188" s="401"/>
      <c r="AG188" s="402"/>
      <c r="AH188" s="388" t="str">
        <f>IFERROR(VLOOKUP($B$8&amp;"-"&amp;$B188,構成員入金済み!$A$1:$G$2999,7,FALSE),"")</f>
        <v/>
      </c>
      <c r="AI188" s="389"/>
      <c r="AJ188" s="390"/>
    </row>
    <row r="189" spans="1:37" ht="22.5" customHeight="1" x14ac:dyDescent="0.15">
      <c r="B189" s="391">
        <f t="shared" si="4"/>
        <v>135</v>
      </c>
      <c r="C189" s="392"/>
      <c r="D189" s="393" t="str">
        <f>IFERROR(VLOOKUP($B$8&amp;"-"&amp;$B189,構成員入金済み!$A$1:$G$2999,3,FALSE),"")</f>
        <v/>
      </c>
      <c r="E189" s="394"/>
      <c r="F189" s="395"/>
      <c r="G189" s="388" t="str">
        <f>IFERROR(VLOOKUP($B$8&amp;"-"&amp;$B189,構成員入金済み!$A$1:$G$2999,2,FALSE),"")</f>
        <v/>
      </c>
      <c r="H189" s="389"/>
      <c r="I189" s="389"/>
      <c r="J189" s="396"/>
      <c r="K189" s="397" t="str">
        <f>IFERROR(VLOOKUP($B$8&amp;"-"&amp;$B189,構成員入金済み!$A$1:$G$2999,4,FALSE),"")</f>
        <v/>
      </c>
      <c r="L189" s="398"/>
      <c r="M189" s="398"/>
      <c r="N189" s="398"/>
      <c r="O189" s="398"/>
      <c r="P189" s="398"/>
      <c r="Q189" s="399"/>
      <c r="R189" s="388" t="str">
        <f>IFERROR(VLOOKUP($B$8&amp;"-"&amp;$B189,構成員入金済み!$A$1:$G$2999,5,FALSE),"")</f>
        <v/>
      </c>
      <c r="S189" s="389"/>
      <c r="T189" s="389"/>
      <c r="U189" s="389"/>
      <c r="V189" s="389"/>
      <c r="W189" s="389"/>
      <c r="X189" s="389"/>
      <c r="Y189" s="396"/>
      <c r="Z189" s="400" t="str">
        <f>IFERROR(VLOOKUP($B$8&amp;"-"&amp;$B189,構成員入金済み!$A$1:$G$2999,6,FALSE),"")</f>
        <v/>
      </c>
      <c r="AA189" s="401"/>
      <c r="AB189" s="401"/>
      <c r="AC189" s="401"/>
      <c r="AD189" s="401"/>
      <c r="AE189" s="401"/>
      <c r="AF189" s="401"/>
      <c r="AG189" s="402"/>
      <c r="AH189" s="388" t="str">
        <f>IFERROR(VLOOKUP($B$8&amp;"-"&amp;$B189,構成員入金済み!$A$1:$G$2999,7,FALSE),"")</f>
        <v/>
      </c>
      <c r="AI189" s="389"/>
      <c r="AJ189" s="390"/>
    </row>
    <row r="190" spans="1:37" ht="22.5" customHeight="1" x14ac:dyDescent="0.15">
      <c r="B190" s="391">
        <f t="shared" si="4"/>
        <v>136</v>
      </c>
      <c r="C190" s="392"/>
      <c r="D190" s="393" t="str">
        <f>IFERROR(VLOOKUP($B$8&amp;"-"&amp;$B190,構成員入金済み!$A$1:$G$2999,3,FALSE),"")</f>
        <v/>
      </c>
      <c r="E190" s="394"/>
      <c r="F190" s="395"/>
      <c r="G190" s="388" t="str">
        <f>IFERROR(VLOOKUP($B$8&amp;"-"&amp;$B190,構成員入金済み!$A$1:$G$2999,2,FALSE),"")</f>
        <v/>
      </c>
      <c r="H190" s="389"/>
      <c r="I190" s="389"/>
      <c r="J190" s="396"/>
      <c r="K190" s="397" t="str">
        <f>IFERROR(VLOOKUP($B$8&amp;"-"&amp;$B190,構成員入金済み!$A$1:$G$2999,4,FALSE),"")</f>
        <v/>
      </c>
      <c r="L190" s="398"/>
      <c r="M190" s="398"/>
      <c r="N190" s="398"/>
      <c r="O190" s="398"/>
      <c r="P190" s="398"/>
      <c r="Q190" s="399"/>
      <c r="R190" s="388" t="str">
        <f>IFERROR(VLOOKUP($B$8&amp;"-"&amp;$B190,構成員入金済み!$A$1:$G$2999,5,FALSE),"")</f>
        <v/>
      </c>
      <c r="S190" s="389"/>
      <c r="T190" s="389"/>
      <c r="U190" s="389"/>
      <c r="V190" s="389"/>
      <c r="W190" s="389"/>
      <c r="X190" s="389"/>
      <c r="Y190" s="396"/>
      <c r="Z190" s="400" t="str">
        <f>IFERROR(VLOOKUP($B$8&amp;"-"&amp;$B190,構成員入金済み!$A$1:$G$2999,6,FALSE),"")</f>
        <v/>
      </c>
      <c r="AA190" s="401"/>
      <c r="AB190" s="401"/>
      <c r="AC190" s="401"/>
      <c r="AD190" s="401"/>
      <c r="AE190" s="401"/>
      <c r="AF190" s="401"/>
      <c r="AG190" s="402"/>
      <c r="AH190" s="388" t="str">
        <f>IFERROR(VLOOKUP($B$8&amp;"-"&amp;$B190,構成員入金済み!$A$1:$G$2999,7,FALSE),"")</f>
        <v/>
      </c>
      <c r="AI190" s="389"/>
      <c r="AJ190" s="390"/>
    </row>
    <row r="191" spans="1:37" ht="22.5" customHeight="1" x14ac:dyDescent="0.15">
      <c r="B191" s="391">
        <f t="shared" si="4"/>
        <v>137</v>
      </c>
      <c r="C191" s="392"/>
      <c r="D191" s="393" t="str">
        <f>IFERROR(VLOOKUP($B$8&amp;"-"&amp;$B191,構成員入金済み!$A$1:$G$2999,3,FALSE),"")</f>
        <v/>
      </c>
      <c r="E191" s="394"/>
      <c r="F191" s="395"/>
      <c r="G191" s="388" t="str">
        <f>IFERROR(VLOOKUP($B$8&amp;"-"&amp;$B191,構成員入金済み!$A$1:$G$2999,2,FALSE),"")</f>
        <v/>
      </c>
      <c r="H191" s="389"/>
      <c r="I191" s="389"/>
      <c r="J191" s="396"/>
      <c r="K191" s="397" t="str">
        <f>IFERROR(VLOOKUP($B$8&amp;"-"&amp;$B191,構成員入金済み!$A$1:$G$2999,4,FALSE),"")</f>
        <v/>
      </c>
      <c r="L191" s="398"/>
      <c r="M191" s="398"/>
      <c r="N191" s="398"/>
      <c r="O191" s="398"/>
      <c r="P191" s="398"/>
      <c r="Q191" s="399"/>
      <c r="R191" s="388" t="str">
        <f>IFERROR(VLOOKUP($B$8&amp;"-"&amp;$B191,構成員入金済み!$A$1:$G$2999,5,FALSE),"")</f>
        <v/>
      </c>
      <c r="S191" s="389"/>
      <c r="T191" s="389"/>
      <c r="U191" s="389"/>
      <c r="V191" s="389"/>
      <c r="W191" s="389"/>
      <c r="X191" s="389"/>
      <c r="Y191" s="396"/>
      <c r="Z191" s="400" t="str">
        <f>IFERROR(VLOOKUP($B$8&amp;"-"&amp;$B191,構成員入金済み!$A$1:$G$2999,6,FALSE),"")</f>
        <v/>
      </c>
      <c r="AA191" s="401"/>
      <c r="AB191" s="401"/>
      <c r="AC191" s="401"/>
      <c r="AD191" s="401"/>
      <c r="AE191" s="401"/>
      <c r="AF191" s="401"/>
      <c r="AG191" s="402"/>
      <c r="AH191" s="388" t="str">
        <f>IFERROR(VLOOKUP($B$8&amp;"-"&amp;$B191,構成員入金済み!$A$1:$G$2999,7,FALSE),"")</f>
        <v/>
      </c>
      <c r="AI191" s="389"/>
      <c r="AJ191" s="390"/>
    </row>
    <row r="192" spans="1:37" ht="22.5" customHeight="1" x14ac:dyDescent="0.15">
      <c r="B192" s="391">
        <f t="shared" si="4"/>
        <v>138</v>
      </c>
      <c r="C192" s="392"/>
      <c r="D192" s="393" t="str">
        <f>IFERROR(VLOOKUP($B$8&amp;"-"&amp;$B192,構成員入金済み!$A$1:$G$2999,3,FALSE),"")</f>
        <v/>
      </c>
      <c r="E192" s="394"/>
      <c r="F192" s="395"/>
      <c r="G192" s="388" t="str">
        <f>IFERROR(VLOOKUP($B$8&amp;"-"&amp;$B192,構成員入金済み!$A$1:$G$2999,2,FALSE),"")</f>
        <v/>
      </c>
      <c r="H192" s="389"/>
      <c r="I192" s="389"/>
      <c r="J192" s="396"/>
      <c r="K192" s="397" t="str">
        <f>IFERROR(VLOOKUP($B$8&amp;"-"&amp;$B192,構成員入金済み!$A$1:$G$2999,4,FALSE),"")</f>
        <v/>
      </c>
      <c r="L192" s="398"/>
      <c r="M192" s="398"/>
      <c r="N192" s="398"/>
      <c r="O192" s="398"/>
      <c r="P192" s="398"/>
      <c r="Q192" s="399"/>
      <c r="R192" s="388" t="str">
        <f>IFERROR(VLOOKUP($B$8&amp;"-"&amp;$B192,構成員入金済み!$A$1:$G$2999,5,FALSE),"")</f>
        <v/>
      </c>
      <c r="S192" s="389"/>
      <c r="T192" s="389"/>
      <c r="U192" s="389"/>
      <c r="V192" s="389"/>
      <c r="W192" s="389"/>
      <c r="X192" s="389"/>
      <c r="Y192" s="396"/>
      <c r="Z192" s="400" t="str">
        <f>IFERROR(VLOOKUP($B$8&amp;"-"&amp;$B192,構成員入金済み!$A$1:$G$2999,6,FALSE),"")</f>
        <v/>
      </c>
      <c r="AA192" s="401"/>
      <c r="AB192" s="401"/>
      <c r="AC192" s="401"/>
      <c r="AD192" s="401"/>
      <c r="AE192" s="401"/>
      <c r="AF192" s="401"/>
      <c r="AG192" s="402"/>
      <c r="AH192" s="388" t="str">
        <f>IFERROR(VLOOKUP($B$8&amp;"-"&amp;$B192,構成員入金済み!$A$1:$G$2999,7,FALSE),"")</f>
        <v/>
      </c>
      <c r="AI192" s="389"/>
      <c r="AJ192" s="390"/>
    </row>
    <row r="193" spans="2:36" ht="22.5" customHeight="1" x14ac:dyDescent="0.15">
      <c r="B193" s="391">
        <f t="shared" si="4"/>
        <v>139</v>
      </c>
      <c r="C193" s="392"/>
      <c r="D193" s="393" t="str">
        <f>IFERROR(VLOOKUP($B$8&amp;"-"&amp;$B193,構成員入金済み!$A$1:$G$2999,3,FALSE),"")</f>
        <v/>
      </c>
      <c r="E193" s="394"/>
      <c r="F193" s="395"/>
      <c r="G193" s="388" t="str">
        <f>IFERROR(VLOOKUP($B$8&amp;"-"&amp;$B193,構成員入金済み!$A$1:$G$2999,2,FALSE),"")</f>
        <v/>
      </c>
      <c r="H193" s="389"/>
      <c r="I193" s="389"/>
      <c r="J193" s="396"/>
      <c r="K193" s="397" t="str">
        <f>IFERROR(VLOOKUP($B$8&amp;"-"&amp;$B193,構成員入金済み!$A$1:$G$2999,4,FALSE),"")</f>
        <v/>
      </c>
      <c r="L193" s="398"/>
      <c r="M193" s="398"/>
      <c r="N193" s="398"/>
      <c r="O193" s="398"/>
      <c r="P193" s="398"/>
      <c r="Q193" s="399"/>
      <c r="R193" s="388" t="str">
        <f>IFERROR(VLOOKUP($B$8&amp;"-"&amp;$B193,構成員入金済み!$A$1:$G$2999,5,FALSE),"")</f>
        <v/>
      </c>
      <c r="S193" s="389"/>
      <c r="T193" s="389"/>
      <c r="U193" s="389"/>
      <c r="V193" s="389"/>
      <c r="W193" s="389"/>
      <c r="X193" s="389"/>
      <c r="Y193" s="396"/>
      <c r="Z193" s="400" t="str">
        <f>IFERROR(VLOOKUP($B$8&amp;"-"&amp;$B193,構成員入金済み!$A$1:$G$2999,6,FALSE),"")</f>
        <v/>
      </c>
      <c r="AA193" s="401"/>
      <c r="AB193" s="401"/>
      <c r="AC193" s="401"/>
      <c r="AD193" s="401"/>
      <c r="AE193" s="401"/>
      <c r="AF193" s="401"/>
      <c r="AG193" s="402"/>
      <c r="AH193" s="388" t="str">
        <f>IFERROR(VLOOKUP($B$8&amp;"-"&amp;$B193,構成員入金済み!$A$1:$G$2999,7,FALSE),"")</f>
        <v/>
      </c>
      <c r="AI193" s="389"/>
      <c r="AJ193" s="390"/>
    </row>
    <row r="194" spans="2:36" ht="22.5" customHeight="1" x14ac:dyDescent="0.15">
      <c r="B194" s="391">
        <f t="shared" si="4"/>
        <v>140</v>
      </c>
      <c r="C194" s="392"/>
      <c r="D194" s="393" t="str">
        <f>IFERROR(VLOOKUP($B$8&amp;"-"&amp;$B194,構成員入金済み!$A$1:$G$2999,3,FALSE),"")</f>
        <v/>
      </c>
      <c r="E194" s="394"/>
      <c r="F194" s="395"/>
      <c r="G194" s="388" t="str">
        <f>IFERROR(VLOOKUP($B$8&amp;"-"&amp;$B194,構成員入金済み!$A$1:$G$2999,2,FALSE),"")</f>
        <v/>
      </c>
      <c r="H194" s="389"/>
      <c r="I194" s="389"/>
      <c r="J194" s="396"/>
      <c r="K194" s="397" t="str">
        <f>IFERROR(VLOOKUP($B$8&amp;"-"&amp;$B194,構成員入金済み!$A$1:$G$2999,4,FALSE),"")</f>
        <v/>
      </c>
      <c r="L194" s="398"/>
      <c r="M194" s="398"/>
      <c r="N194" s="398"/>
      <c r="O194" s="398"/>
      <c r="P194" s="398"/>
      <c r="Q194" s="399"/>
      <c r="R194" s="388" t="str">
        <f>IFERROR(VLOOKUP($B$8&amp;"-"&amp;$B194,構成員入金済み!$A$1:$G$2999,5,FALSE),"")</f>
        <v/>
      </c>
      <c r="S194" s="389"/>
      <c r="T194" s="389"/>
      <c r="U194" s="389"/>
      <c r="V194" s="389"/>
      <c r="W194" s="389"/>
      <c r="X194" s="389"/>
      <c r="Y194" s="396"/>
      <c r="Z194" s="400" t="str">
        <f>IFERROR(VLOOKUP($B$8&amp;"-"&amp;$B194,構成員入金済み!$A$1:$G$2999,6,FALSE),"")</f>
        <v/>
      </c>
      <c r="AA194" s="401"/>
      <c r="AB194" s="401"/>
      <c r="AC194" s="401"/>
      <c r="AD194" s="401"/>
      <c r="AE194" s="401"/>
      <c r="AF194" s="401"/>
      <c r="AG194" s="402"/>
      <c r="AH194" s="388" t="str">
        <f>IFERROR(VLOOKUP($B$8&amp;"-"&amp;$B194,構成員入金済み!$A$1:$G$2999,7,FALSE),"")</f>
        <v/>
      </c>
      <c r="AI194" s="389"/>
      <c r="AJ194" s="390"/>
    </row>
    <row r="195" spans="2:36" ht="22.5" customHeight="1" x14ac:dyDescent="0.15">
      <c r="B195" s="391">
        <f t="shared" si="4"/>
        <v>141</v>
      </c>
      <c r="C195" s="392"/>
      <c r="D195" s="393" t="str">
        <f>IFERROR(VLOOKUP($B$8&amp;"-"&amp;$B195,構成員入金済み!$A$1:$G$2999,3,FALSE),"")</f>
        <v/>
      </c>
      <c r="E195" s="394"/>
      <c r="F195" s="395"/>
      <c r="G195" s="388" t="str">
        <f>IFERROR(VLOOKUP($B$8&amp;"-"&amp;$B195,構成員入金済み!$A$1:$G$2999,2,FALSE),"")</f>
        <v/>
      </c>
      <c r="H195" s="389"/>
      <c r="I195" s="389"/>
      <c r="J195" s="396"/>
      <c r="K195" s="397" t="str">
        <f>IFERROR(VLOOKUP($B$8&amp;"-"&amp;$B195,構成員入金済み!$A$1:$G$2999,4,FALSE),"")</f>
        <v/>
      </c>
      <c r="L195" s="398"/>
      <c r="M195" s="398"/>
      <c r="N195" s="398"/>
      <c r="O195" s="398"/>
      <c r="P195" s="398"/>
      <c r="Q195" s="399"/>
      <c r="R195" s="388" t="str">
        <f>IFERROR(VLOOKUP($B$8&amp;"-"&amp;$B195,構成員入金済み!$A$1:$G$2999,5,FALSE),"")</f>
        <v/>
      </c>
      <c r="S195" s="389"/>
      <c r="T195" s="389"/>
      <c r="U195" s="389"/>
      <c r="V195" s="389"/>
      <c r="W195" s="389"/>
      <c r="X195" s="389"/>
      <c r="Y195" s="396"/>
      <c r="Z195" s="400" t="str">
        <f>IFERROR(VLOOKUP($B$8&amp;"-"&amp;$B195,構成員入金済み!$A$1:$G$2999,6,FALSE),"")</f>
        <v/>
      </c>
      <c r="AA195" s="401"/>
      <c r="AB195" s="401"/>
      <c r="AC195" s="401"/>
      <c r="AD195" s="401"/>
      <c r="AE195" s="401"/>
      <c r="AF195" s="401"/>
      <c r="AG195" s="402"/>
      <c r="AH195" s="388" t="str">
        <f>IFERROR(VLOOKUP($B$8&amp;"-"&amp;$B195,構成員入金済み!$A$1:$G$2999,7,FALSE),"")</f>
        <v/>
      </c>
      <c r="AI195" s="389"/>
      <c r="AJ195" s="390"/>
    </row>
    <row r="196" spans="2:36" ht="22.5" customHeight="1" x14ac:dyDescent="0.15">
      <c r="B196" s="391">
        <f t="shared" si="4"/>
        <v>142</v>
      </c>
      <c r="C196" s="392"/>
      <c r="D196" s="393" t="str">
        <f>IFERROR(VLOOKUP($B$8&amp;"-"&amp;$B196,構成員入金済み!$A$1:$G$2999,3,FALSE),"")</f>
        <v/>
      </c>
      <c r="E196" s="394"/>
      <c r="F196" s="395"/>
      <c r="G196" s="388" t="str">
        <f>IFERROR(VLOOKUP($B$8&amp;"-"&amp;$B196,構成員入金済み!$A$1:$G$2999,2,FALSE),"")</f>
        <v/>
      </c>
      <c r="H196" s="389"/>
      <c r="I196" s="389"/>
      <c r="J196" s="396"/>
      <c r="K196" s="397" t="str">
        <f>IFERROR(VLOOKUP($B$8&amp;"-"&amp;$B196,構成員入金済み!$A$1:$G$2999,4,FALSE),"")</f>
        <v/>
      </c>
      <c r="L196" s="398"/>
      <c r="M196" s="398"/>
      <c r="N196" s="398"/>
      <c r="O196" s="398"/>
      <c r="P196" s="398"/>
      <c r="Q196" s="399"/>
      <c r="R196" s="388" t="str">
        <f>IFERROR(VLOOKUP($B$8&amp;"-"&amp;$B196,構成員入金済み!$A$1:$G$2999,5,FALSE),"")</f>
        <v/>
      </c>
      <c r="S196" s="389"/>
      <c r="T196" s="389"/>
      <c r="U196" s="389"/>
      <c r="V196" s="389"/>
      <c r="W196" s="389"/>
      <c r="X196" s="389"/>
      <c r="Y196" s="396"/>
      <c r="Z196" s="400" t="str">
        <f>IFERROR(VLOOKUP($B$8&amp;"-"&amp;$B196,構成員入金済み!$A$1:$G$2999,6,FALSE),"")</f>
        <v/>
      </c>
      <c r="AA196" s="401"/>
      <c r="AB196" s="401"/>
      <c r="AC196" s="401"/>
      <c r="AD196" s="401"/>
      <c r="AE196" s="401"/>
      <c r="AF196" s="401"/>
      <c r="AG196" s="402"/>
      <c r="AH196" s="388" t="str">
        <f>IFERROR(VLOOKUP($B$8&amp;"-"&amp;$B196,構成員入金済み!$A$1:$G$2999,7,FALSE),"")</f>
        <v/>
      </c>
      <c r="AI196" s="389"/>
      <c r="AJ196" s="390"/>
    </row>
    <row r="197" spans="2:36" ht="22.5" customHeight="1" x14ac:dyDescent="0.15">
      <c r="B197" s="391">
        <f t="shared" si="4"/>
        <v>143</v>
      </c>
      <c r="C197" s="392"/>
      <c r="D197" s="393" t="str">
        <f>IFERROR(VLOOKUP($B$8&amp;"-"&amp;$B197,構成員入金済み!$A$1:$G$2999,3,FALSE),"")</f>
        <v/>
      </c>
      <c r="E197" s="394"/>
      <c r="F197" s="395"/>
      <c r="G197" s="388" t="str">
        <f>IFERROR(VLOOKUP($B$8&amp;"-"&amp;$B197,構成員入金済み!$A$1:$G$2999,2,FALSE),"")</f>
        <v/>
      </c>
      <c r="H197" s="389"/>
      <c r="I197" s="389"/>
      <c r="J197" s="396"/>
      <c r="K197" s="397" t="str">
        <f>IFERROR(VLOOKUP($B$8&amp;"-"&amp;$B197,構成員入金済み!$A$1:$G$2999,4,FALSE),"")</f>
        <v/>
      </c>
      <c r="L197" s="398"/>
      <c r="M197" s="398"/>
      <c r="N197" s="398"/>
      <c r="O197" s="398"/>
      <c r="P197" s="398"/>
      <c r="Q197" s="399"/>
      <c r="R197" s="388" t="str">
        <f>IFERROR(VLOOKUP($B$8&amp;"-"&amp;$B197,構成員入金済み!$A$1:$G$2999,5,FALSE),"")</f>
        <v/>
      </c>
      <c r="S197" s="389"/>
      <c r="T197" s="389"/>
      <c r="U197" s="389"/>
      <c r="V197" s="389"/>
      <c r="W197" s="389"/>
      <c r="X197" s="389"/>
      <c r="Y197" s="396"/>
      <c r="Z197" s="400" t="str">
        <f>IFERROR(VLOOKUP($B$8&amp;"-"&amp;$B197,構成員入金済み!$A$1:$G$2999,6,FALSE),"")</f>
        <v/>
      </c>
      <c r="AA197" s="401"/>
      <c r="AB197" s="401"/>
      <c r="AC197" s="401"/>
      <c r="AD197" s="401"/>
      <c r="AE197" s="401"/>
      <c r="AF197" s="401"/>
      <c r="AG197" s="402"/>
      <c r="AH197" s="388" t="str">
        <f>IFERROR(VLOOKUP($B$8&amp;"-"&amp;$B197,構成員入金済み!$A$1:$G$2999,7,FALSE),"")</f>
        <v/>
      </c>
      <c r="AI197" s="389"/>
      <c r="AJ197" s="390"/>
    </row>
    <row r="198" spans="2:36" ht="22.5" customHeight="1" x14ac:dyDescent="0.15">
      <c r="B198" s="391">
        <f t="shared" si="4"/>
        <v>144</v>
      </c>
      <c r="C198" s="392"/>
      <c r="D198" s="393" t="str">
        <f>IFERROR(VLOOKUP($B$8&amp;"-"&amp;$B198,構成員入金済み!$A$1:$G$2999,3,FALSE),"")</f>
        <v/>
      </c>
      <c r="E198" s="394"/>
      <c r="F198" s="395"/>
      <c r="G198" s="388" t="str">
        <f>IFERROR(VLOOKUP($B$8&amp;"-"&amp;$B198,構成員入金済み!$A$1:$G$2999,2,FALSE),"")</f>
        <v/>
      </c>
      <c r="H198" s="389"/>
      <c r="I198" s="389"/>
      <c r="J198" s="396"/>
      <c r="K198" s="397" t="str">
        <f>IFERROR(VLOOKUP($B$8&amp;"-"&amp;$B198,構成員入金済み!$A$1:$G$2999,4,FALSE),"")</f>
        <v/>
      </c>
      <c r="L198" s="398"/>
      <c r="M198" s="398"/>
      <c r="N198" s="398"/>
      <c r="O198" s="398"/>
      <c r="P198" s="398"/>
      <c r="Q198" s="399"/>
      <c r="R198" s="388" t="str">
        <f>IFERROR(VLOOKUP($B$8&amp;"-"&amp;$B198,構成員入金済み!$A$1:$G$2999,5,FALSE),"")</f>
        <v/>
      </c>
      <c r="S198" s="389"/>
      <c r="T198" s="389"/>
      <c r="U198" s="389"/>
      <c r="V198" s="389"/>
      <c r="W198" s="389"/>
      <c r="X198" s="389"/>
      <c r="Y198" s="396"/>
      <c r="Z198" s="400" t="str">
        <f>IFERROR(VLOOKUP($B$8&amp;"-"&amp;$B198,構成員入金済み!$A$1:$G$2999,6,FALSE),"")</f>
        <v/>
      </c>
      <c r="AA198" s="401"/>
      <c r="AB198" s="401"/>
      <c r="AC198" s="401"/>
      <c r="AD198" s="401"/>
      <c r="AE198" s="401"/>
      <c r="AF198" s="401"/>
      <c r="AG198" s="402"/>
      <c r="AH198" s="388" t="str">
        <f>IFERROR(VLOOKUP($B$8&amp;"-"&amp;$B198,構成員入金済み!$A$1:$G$2999,7,FALSE),"")</f>
        <v/>
      </c>
      <c r="AI198" s="389"/>
      <c r="AJ198" s="390"/>
    </row>
    <row r="199" spans="2:36" ht="22.5" customHeight="1" x14ac:dyDescent="0.15">
      <c r="B199" s="391">
        <f t="shared" si="4"/>
        <v>145</v>
      </c>
      <c r="C199" s="392"/>
      <c r="D199" s="393" t="str">
        <f>IFERROR(VLOOKUP($B$8&amp;"-"&amp;$B199,構成員入金済み!$A$1:$G$2999,3,FALSE),"")</f>
        <v/>
      </c>
      <c r="E199" s="394"/>
      <c r="F199" s="395"/>
      <c r="G199" s="388" t="str">
        <f>IFERROR(VLOOKUP($B$8&amp;"-"&amp;$B199,構成員入金済み!$A$1:$G$2999,2,FALSE),"")</f>
        <v/>
      </c>
      <c r="H199" s="389"/>
      <c r="I199" s="389"/>
      <c r="J199" s="396"/>
      <c r="K199" s="397" t="str">
        <f>IFERROR(VLOOKUP($B$8&amp;"-"&amp;$B199,構成員入金済み!$A$1:$G$2999,4,FALSE),"")</f>
        <v/>
      </c>
      <c r="L199" s="398"/>
      <c r="M199" s="398"/>
      <c r="N199" s="398"/>
      <c r="O199" s="398"/>
      <c r="P199" s="398"/>
      <c r="Q199" s="399"/>
      <c r="R199" s="388" t="str">
        <f>IFERROR(VLOOKUP($B$8&amp;"-"&amp;$B199,構成員入金済み!$A$1:$G$2999,5,FALSE),"")</f>
        <v/>
      </c>
      <c r="S199" s="389"/>
      <c r="T199" s="389"/>
      <c r="U199" s="389"/>
      <c r="V199" s="389"/>
      <c r="W199" s="389"/>
      <c r="X199" s="389"/>
      <c r="Y199" s="396"/>
      <c r="Z199" s="400" t="str">
        <f>IFERROR(VLOOKUP($B$8&amp;"-"&amp;$B199,構成員入金済み!$A$1:$G$2999,6,FALSE),"")</f>
        <v/>
      </c>
      <c r="AA199" s="401"/>
      <c r="AB199" s="401"/>
      <c r="AC199" s="401"/>
      <c r="AD199" s="401"/>
      <c r="AE199" s="401"/>
      <c r="AF199" s="401"/>
      <c r="AG199" s="402"/>
      <c r="AH199" s="388" t="str">
        <f>IFERROR(VLOOKUP($B$8&amp;"-"&amp;$B199,構成員入金済み!$A$1:$G$2999,7,FALSE),"")</f>
        <v/>
      </c>
      <c r="AI199" s="389"/>
      <c r="AJ199" s="390"/>
    </row>
    <row r="200" spans="2:36" ht="22.5" customHeight="1" x14ac:dyDescent="0.15">
      <c r="B200" s="391">
        <f t="shared" si="4"/>
        <v>146</v>
      </c>
      <c r="C200" s="392"/>
      <c r="D200" s="393" t="str">
        <f>IFERROR(VLOOKUP($B$8&amp;"-"&amp;$B200,構成員入金済み!$A$1:$G$2999,3,FALSE),"")</f>
        <v/>
      </c>
      <c r="E200" s="394"/>
      <c r="F200" s="395"/>
      <c r="G200" s="388" t="str">
        <f>IFERROR(VLOOKUP($B$8&amp;"-"&amp;$B200,構成員入金済み!$A$1:$G$2999,2,FALSE),"")</f>
        <v/>
      </c>
      <c r="H200" s="389"/>
      <c r="I200" s="389"/>
      <c r="J200" s="396"/>
      <c r="K200" s="397" t="str">
        <f>IFERROR(VLOOKUP($B$8&amp;"-"&amp;$B200,構成員入金済み!$A$1:$G$2999,4,FALSE),"")</f>
        <v/>
      </c>
      <c r="L200" s="398"/>
      <c r="M200" s="398"/>
      <c r="N200" s="398"/>
      <c r="O200" s="398"/>
      <c r="P200" s="398"/>
      <c r="Q200" s="399"/>
      <c r="R200" s="388" t="str">
        <f>IFERROR(VLOOKUP($B$8&amp;"-"&amp;$B200,構成員入金済み!$A$1:$G$2999,5,FALSE),"")</f>
        <v/>
      </c>
      <c r="S200" s="389"/>
      <c r="T200" s="389"/>
      <c r="U200" s="389"/>
      <c r="V200" s="389"/>
      <c r="W200" s="389"/>
      <c r="X200" s="389"/>
      <c r="Y200" s="396"/>
      <c r="Z200" s="400" t="str">
        <f>IFERROR(VLOOKUP($B$8&amp;"-"&amp;$B200,構成員入金済み!$A$1:$G$2999,6,FALSE),"")</f>
        <v/>
      </c>
      <c r="AA200" s="401"/>
      <c r="AB200" s="401"/>
      <c r="AC200" s="401"/>
      <c r="AD200" s="401"/>
      <c r="AE200" s="401"/>
      <c r="AF200" s="401"/>
      <c r="AG200" s="402"/>
      <c r="AH200" s="388" t="str">
        <f>IFERROR(VLOOKUP($B$8&amp;"-"&amp;$B200,構成員入金済み!$A$1:$G$2999,7,FALSE),"")</f>
        <v/>
      </c>
      <c r="AI200" s="389"/>
      <c r="AJ200" s="390"/>
    </row>
    <row r="201" spans="2:36" ht="22.5" customHeight="1" x14ac:dyDescent="0.15">
      <c r="B201" s="391">
        <f t="shared" si="4"/>
        <v>147</v>
      </c>
      <c r="C201" s="392"/>
      <c r="D201" s="393" t="str">
        <f>IFERROR(VLOOKUP($B$8&amp;"-"&amp;$B201,構成員入金済み!$A$1:$G$2999,3,FALSE),"")</f>
        <v/>
      </c>
      <c r="E201" s="394"/>
      <c r="F201" s="395"/>
      <c r="G201" s="388" t="str">
        <f>IFERROR(VLOOKUP($B$8&amp;"-"&amp;$B201,構成員入金済み!$A$1:$G$2999,2,FALSE),"")</f>
        <v/>
      </c>
      <c r="H201" s="389"/>
      <c r="I201" s="389"/>
      <c r="J201" s="396"/>
      <c r="K201" s="397" t="str">
        <f>IFERROR(VLOOKUP($B$8&amp;"-"&amp;$B201,構成員入金済み!$A$1:$G$2999,4,FALSE),"")</f>
        <v/>
      </c>
      <c r="L201" s="398"/>
      <c r="M201" s="398"/>
      <c r="N201" s="398"/>
      <c r="O201" s="398"/>
      <c r="P201" s="398"/>
      <c r="Q201" s="399"/>
      <c r="R201" s="388" t="str">
        <f>IFERROR(VLOOKUP($B$8&amp;"-"&amp;$B201,構成員入金済み!$A$1:$G$2999,5,FALSE),"")</f>
        <v/>
      </c>
      <c r="S201" s="389"/>
      <c r="T201" s="389"/>
      <c r="U201" s="389"/>
      <c r="V201" s="389"/>
      <c r="W201" s="389"/>
      <c r="X201" s="389"/>
      <c r="Y201" s="396"/>
      <c r="Z201" s="400" t="str">
        <f>IFERROR(VLOOKUP($B$8&amp;"-"&amp;$B201,構成員入金済み!$A$1:$G$2999,6,FALSE),"")</f>
        <v/>
      </c>
      <c r="AA201" s="401"/>
      <c r="AB201" s="401"/>
      <c r="AC201" s="401"/>
      <c r="AD201" s="401"/>
      <c r="AE201" s="401"/>
      <c r="AF201" s="401"/>
      <c r="AG201" s="402"/>
      <c r="AH201" s="388" t="str">
        <f>IFERROR(VLOOKUP($B$8&amp;"-"&amp;$B201,構成員入金済み!$A$1:$G$2999,7,FALSE),"")</f>
        <v/>
      </c>
      <c r="AI201" s="389"/>
      <c r="AJ201" s="390"/>
    </row>
    <row r="202" spans="2:36" ht="22.5" customHeight="1" x14ac:dyDescent="0.15">
      <c r="B202" s="391">
        <f t="shared" si="4"/>
        <v>148</v>
      </c>
      <c r="C202" s="392"/>
      <c r="D202" s="393" t="str">
        <f>IFERROR(VLOOKUP($B$8&amp;"-"&amp;$B202,構成員入金済み!$A$1:$G$2999,3,FALSE),"")</f>
        <v/>
      </c>
      <c r="E202" s="394"/>
      <c r="F202" s="395"/>
      <c r="G202" s="388" t="str">
        <f>IFERROR(VLOOKUP($B$8&amp;"-"&amp;$B202,構成員入金済み!$A$1:$G$2999,2,FALSE),"")</f>
        <v/>
      </c>
      <c r="H202" s="389"/>
      <c r="I202" s="389"/>
      <c r="J202" s="396"/>
      <c r="K202" s="397" t="str">
        <f>IFERROR(VLOOKUP($B$8&amp;"-"&amp;$B202,構成員入金済み!$A$1:$G$2999,4,FALSE),"")</f>
        <v/>
      </c>
      <c r="L202" s="398"/>
      <c r="M202" s="398"/>
      <c r="N202" s="398"/>
      <c r="O202" s="398"/>
      <c r="P202" s="398"/>
      <c r="Q202" s="399"/>
      <c r="R202" s="388" t="str">
        <f>IFERROR(VLOOKUP($B$8&amp;"-"&amp;$B202,構成員入金済み!$A$1:$G$2999,5,FALSE),"")</f>
        <v/>
      </c>
      <c r="S202" s="389"/>
      <c r="T202" s="389"/>
      <c r="U202" s="389"/>
      <c r="V202" s="389"/>
      <c r="W202" s="389"/>
      <c r="X202" s="389"/>
      <c r="Y202" s="396"/>
      <c r="Z202" s="400" t="str">
        <f>IFERROR(VLOOKUP($B$8&amp;"-"&amp;$B202,構成員入金済み!$A$1:$G$2999,6,FALSE),"")</f>
        <v/>
      </c>
      <c r="AA202" s="401"/>
      <c r="AB202" s="401"/>
      <c r="AC202" s="401"/>
      <c r="AD202" s="401"/>
      <c r="AE202" s="401"/>
      <c r="AF202" s="401"/>
      <c r="AG202" s="402"/>
      <c r="AH202" s="388" t="str">
        <f>IFERROR(VLOOKUP($B$8&amp;"-"&amp;$B202,構成員入金済み!$A$1:$G$2999,7,FALSE),"")</f>
        <v/>
      </c>
      <c r="AI202" s="389"/>
      <c r="AJ202" s="390"/>
    </row>
    <row r="203" spans="2:36" ht="22.5" customHeight="1" x14ac:dyDescent="0.15">
      <c r="B203" s="391">
        <f t="shared" si="4"/>
        <v>149</v>
      </c>
      <c r="C203" s="392"/>
      <c r="D203" s="393" t="str">
        <f>IFERROR(VLOOKUP($B$8&amp;"-"&amp;$B203,構成員入金済み!$A$1:$G$2999,3,FALSE),"")</f>
        <v/>
      </c>
      <c r="E203" s="394"/>
      <c r="F203" s="395"/>
      <c r="G203" s="388" t="str">
        <f>IFERROR(VLOOKUP($B$8&amp;"-"&amp;$B203,構成員入金済み!$A$1:$G$2999,2,FALSE),"")</f>
        <v/>
      </c>
      <c r="H203" s="389"/>
      <c r="I203" s="389"/>
      <c r="J203" s="396"/>
      <c r="K203" s="397" t="str">
        <f>IFERROR(VLOOKUP($B$8&amp;"-"&amp;$B203,構成員入金済み!$A$1:$G$2999,4,FALSE),"")</f>
        <v/>
      </c>
      <c r="L203" s="398"/>
      <c r="M203" s="398"/>
      <c r="N203" s="398"/>
      <c r="O203" s="398"/>
      <c r="P203" s="398"/>
      <c r="Q203" s="399"/>
      <c r="R203" s="388" t="str">
        <f>IFERROR(VLOOKUP($B$8&amp;"-"&amp;$B203,構成員入金済み!$A$1:$G$2999,5,FALSE),"")</f>
        <v/>
      </c>
      <c r="S203" s="389"/>
      <c r="T203" s="389"/>
      <c r="U203" s="389"/>
      <c r="V203" s="389"/>
      <c r="W203" s="389"/>
      <c r="X203" s="389"/>
      <c r="Y203" s="396"/>
      <c r="Z203" s="400" t="str">
        <f>IFERROR(VLOOKUP($B$8&amp;"-"&amp;$B203,構成員入金済み!$A$1:$G$2999,6,FALSE),"")</f>
        <v/>
      </c>
      <c r="AA203" s="401"/>
      <c r="AB203" s="401"/>
      <c r="AC203" s="401"/>
      <c r="AD203" s="401"/>
      <c r="AE203" s="401"/>
      <c r="AF203" s="401"/>
      <c r="AG203" s="402"/>
      <c r="AH203" s="388" t="str">
        <f>IFERROR(VLOOKUP($B$8&amp;"-"&amp;$B203,構成員入金済み!$A$1:$G$2999,7,FALSE),"")</f>
        <v/>
      </c>
      <c r="AI203" s="389"/>
      <c r="AJ203" s="390"/>
    </row>
    <row r="204" spans="2:36" ht="22.5" customHeight="1" x14ac:dyDescent="0.15">
      <c r="B204" s="391">
        <f t="shared" si="4"/>
        <v>150</v>
      </c>
      <c r="C204" s="392"/>
      <c r="D204" s="393" t="str">
        <f>IFERROR(VLOOKUP($B$8&amp;"-"&amp;$B204,構成員入金済み!$A$1:$G$2999,3,FALSE),"")</f>
        <v/>
      </c>
      <c r="E204" s="394"/>
      <c r="F204" s="395"/>
      <c r="G204" s="388" t="str">
        <f>IFERROR(VLOOKUP($B$8&amp;"-"&amp;$B204,構成員入金済み!$A$1:$G$2999,2,FALSE),"")</f>
        <v/>
      </c>
      <c r="H204" s="389"/>
      <c r="I204" s="389"/>
      <c r="J204" s="396"/>
      <c r="K204" s="397" t="str">
        <f>IFERROR(VLOOKUP($B$8&amp;"-"&amp;$B204,構成員入金済み!$A$1:$G$2999,4,FALSE),"")</f>
        <v/>
      </c>
      <c r="L204" s="398"/>
      <c r="M204" s="398"/>
      <c r="N204" s="398"/>
      <c r="O204" s="398"/>
      <c r="P204" s="398"/>
      <c r="Q204" s="399"/>
      <c r="R204" s="388" t="str">
        <f>IFERROR(VLOOKUP($B$8&amp;"-"&amp;$B204,構成員入金済み!$A$1:$G$2999,5,FALSE),"")</f>
        <v/>
      </c>
      <c r="S204" s="389"/>
      <c r="T204" s="389"/>
      <c r="U204" s="389"/>
      <c r="V204" s="389"/>
      <c r="W204" s="389"/>
      <c r="X204" s="389"/>
      <c r="Y204" s="396"/>
      <c r="Z204" s="400" t="str">
        <f>IFERROR(VLOOKUP($B$8&amp;"-"&amp;$B204,構成員入金済み!$A$1:$G$2999,6,FALSE),"")</f>
        <v/>
      </c>
      <c r="AA204" s="401"/>
      <c r="AB204" s="401"/>
      <c r="AC204" s="401"/>
      <c r="AD204" s="401"/>
      <c r="AE204" s="401"/>
      <c r="AF204" s="401"/>
      <c r="AG204" s="402"/>
      <c r="AH204" s="388" t="str">
        <f>IFERROR(VLOOKUP($B$8&amp;"-"&amp;$B204,構成員入金済み!$A$1:$G$2999,7,FALSE),"")</f>
        <v/>
      </c>
      <c r="AI204" s="389"/>
      <c r="AJ204" s="390"/>
    </row>
    <row r="205" spans="2:36" ht="22.5" customHeight="1" x14ac:dyDescent="0.15">
      <c r="B205" s="391">
        <f t="shared" si="4"/>
        <v>151</v>
      </c>
      <c r="C205" s="392"/>
      <c r="D205" s="393" t="str">
        <f>IFERROR(VLOOKUP($B$8&amp;"-"&amp;$B205,構成員入金済み!$A$1:$G$2999,3,FALSE),"")</f>
        <v/>
      </c>
      <c r="E205" s="394"/>
      <c r="F205" s="395"/>
      <c r="G205" s="388" t="str">
        <f>IFERROR(VLOOKUP($B$8&amp;"-"&amp;$B205,構成員入金済み!$A$1:$G$2999,2,FALSE),"")</f>
        <v/>
      </c>
      <c r="H205" s="389"/>
      <c r="I205" s="389"/>
      <c r="J205" s="396"/>
      <c r="K205" s="397" t="str">
        <f>IFERROR(VLOOKUP($B$8&amp;"-"&amp;$B205,構成員入金済み!$A$1:$G$2999,4,FALSE),"")</f>
        <v/>
      </c>
      <c r="L205" s="398"/>
      <c r="M205" s="398"/>
      <c r="N205" s="398"/>
      <c r="O205" s="398"/>
      <c r="P205" s="398"/>
      <c r="Q205" s="399"/>
      <c r="R205" s="388" t="str">
        <f>IFERROR(VLOOKUP($B$8&amp;"-"&amp;$B205,構成員入金済み!$A$1:$G$2999,5,FALSE),"")</f>
        <v/>
      </c>
      <c r="S205" s="389"/>
      <c r="T205" s="389"/>
      <c r="U205" s="389"/>
      <c r="V205" s="389"/>
      <c r="W205" s="389"/>
      <c r="X205" s="389"/>
      <c r="Y205" s="396"/>
      <c r="Z205" s="400" t="str">
        <f>IFERROR(VLOOKUP($B$8&amp;"-"&amp;$B205,構成員入金済み!$A$1:$G$2999,6,FALSE),"")</f>
        <v/>
      </c>
      <c r="AA205" s="401"/>
      <c r="AB205" s="401"/>
      <c r="AC205" s="401"/>
      <c r="AD205" s="401"/>
      <c r="AE205" s="401"/>
      <c r="AF205" s="401"/>
      <c r="AG205" s="402"/>
      <c r="AH205" s="388" t="str">
        <f>IFERROR(VLOOKUP($B$8&amp;"-"&amp;$B205,構成員入金済み!$A$1:$G$2999,7,FALSE),"")</f>
        <v/>
      </c>
      <c r="AI205" s="389"/>
      <c r="AJ205" s="390"/>
    </row>
    <row r="206" spans="2:36" ht="22.5" customHeight="1" x14ac:dyDescent="0.15">
      <c r="B206" s="391">
        <f t="shared" si="4"/>
        <v>152</v>
      </c>
      <c r="C206" s="392"/>
      <c r="D206" s="393" t="str">
        <f>IFERROR(VLOOKUP($B$8&amp;"-"&amp;$B206,構成員入金済み!$A$1:$G$2999,3,FALSE),"")</f>
        <v/>
      </c>
      <c r="E206" s="394"/>
      <c r="F206" s="395"/>
      <c r="G206" s="388" t="str">
        <f>IFERROR(VLOOKUP($B$8&amp;"-"&amp;$B206,構成員入金済み!$A$1:$G$2999,2,FALSE),"")</f>
        <v/>
      </c>
      <c r="H206" s="389"/>
      <c r="I206" s="389"/>
      <c r="J206" s="396"/>
      <c r="K206" s="397" t="str">
        <f>IFERROR(VLOOKUP($B$8&amp;"-"&amp;$B206,構成員入金済み!$A$1:$G$2999,4,FALSE),"")</f>
        <v/>
      </c>
      <c r="L206" s="398"/>
      <c r="M206" s="398"/>
      <c r="N206" s="398"/>
      <c r="O206" s="398"/>
      <c r="P206" s="398"/>
      <c r="Q206" s="399"/>
      <c r="R206" s="388" t="str">
        <f>IFERROR(VLOOKUP($B$8&amp;"-"&amp;$B206,構成員入金済み!$A$1:$G$2999,5,FALSE),"")</f>
        <v/>
      </c>
      <c r="S206" s="389"/>
      <c r="T206" s="389"/>
      <c r="U206" s="389"/>
      <c r="V206" s="389"/>
      <c r="W206" s="389"/>
      <c r="X206" s="389"/>
      <c r="Y206" s="396"/>
      <c r="Z206" s="400" t="str">
        <f>IFERROR(VLOOKUP($B$8&amp;"-"&amp;$B206,構成員入金済み!$A$1:$G$2999,6,FALSE),"")</f>
        <v/>
      </c>
      <c r="AA206" s="401"/>
      <c r="AB206" s="401"/>
      <c r="AC206" s="401"/>
      <c r="AD206" s="401"/>
      <c r="AE206" s="401"/>
      <c r="AF206" s="401"/>
      <c r="AG206" s="402"/>
      <c r="AH206" s="388" t="str">
        <f>IFERROR(VLOOKUP($B$8&amp;"-"&amp;$B206,構成員入金済み!$A$1:$G$2999,7,FALSE),"")</f>
        <v/>
      </c>
      <c r="AI206" s="389"/>
      <c r="AJ206" s="390"/>
    </row>
    <row r="207" spans="2:36" ht="22.5" customHeight="1" x14ac:dyDescent="0.15">
      <c r="B207" s="391">
        <f t="shared" si="4"/>
        <v>153</v>
      </c>
      <c r="C207" s="392"/>
      <c r="D207" s="393" t="str">
        <f>IFERROR(VLOOKUP($B$8&amp;"-"&amp;$B207,構成員入金済み!$A$1:$G$2999,3,FALSE),"")</f>
        <v/>
      </c>
      <c r="E207" s="394"/>
      <c r="F207" s="395"/>
      <c r="G207" s="388" t="str">
        <f>IFERROR(VLOOKUP($B$8&amp;"-"&amp;$B207,構成員入金済み!$A$1:$G$2999,2,FALSE),"")</f>
        <v/>
      </c>
      <c r="H207" s="389"/>
      <c r="I207" s="389"/>
      <c r="J207" s="396"/>
      <c r="K207" s="397" t="str">
        <f>IFERROR(VLOOKUP($B$8&amp;"-"&amp;$B207,構成員入金済み!$A$1:$G$2999,4,FALSE),"")</f>
        <v/>
      </c>
      <c r="L207" s="398"/>
      <c r="M207" s="398"/>
      <c r="N207" s="398"/>
      <c r="O207" s="398"/>
      <c r="P207" s="398"/>
      <c r="Q207" s="399"/>
      <c r="R207" s="388" t="str">
        <f>IFERROR(VLOOKUP($B$8&amp;"-"&amp;$B207,構成員入金済み!$A$1:$G$2999,5,FALSE),"")</f>
        <v/>
      </c>
      <c r="S207" s="389"/>
      <c r="T207" s="389"/>
      <c r="U207" s="389"/>
      <c r="V207" s="389"/>
      <c r="W207" s="389"/>
      <c r="X207" s="389"/>
      <c r="Y207" s="396"/>
      <c r="Z207" s="400" t="str">
        <f>IFERROR(VLOOKUP($B$8&amp;"-"&amp;$B207,構成員入金済み!$A$1:$G$2999,6,FALSE),"")</f>
        <v/>
      </c>
      <c r="AA207" s="401"/>
      <c r="AB207" s="401"/>
      <c r="AC207" s="401"/>
      <c r="AD207" s="401"/>
      <c r="AE207" s="401"/>
      <c r="AF207" s="401"/>
      <c r="AG207" s="402"/>
      <c r="AH207" s="388" t="str">
        <f>IFERROR(VLOOKUP($B$8&amp;"-"&amp;$B207,構成員入金済み!$A$1:$G$2999,7,FALSE),"")</f>
        <v/>
      </c>
      <c r="AI207" s="389"/>
      <c r="AJ207" s="390"/>
    </row>
    <row r="208" spans="2:36" ht="22.5" customHeight="1" x14ac:dyDescent="0.15">
      <c r="B208" s="391">
        <f t="shared" si="4"/>
        <v>154</v>
      </c>
      <c r="C208" s="392"/>
      <c r="D208" s="393" t="str">
        <f>IFERROR(VLOOKUP($B$8&amp;"-"&amp;$B208,構成員入金済み!$A$1:$G$2999,3,FALSE),"")</f>
        <v/>
      </c>
      <c r="E208" s="394"/>
      <c r="F208" s="395"/>
      <c r="G208" s="388" t="str">
        <f>IFERROR(VLOOKUP($B$8&amp;"-"&amp;$B208,構成員入金済み!$A$1:$G$2999,2,FALSE),"")</f>
        <v/>
      </c>
      <c r="H208" s="389"/>
      <c r="I208" s="389"/>
      <c r="J208" s="396"/>
      <c r="K208" s="397" t="str">
        <f>IFERROR(VLOOKUP($B$8&amp;"-"&amp;$B208,構成員入金済み!$A$1:$G$2999,4,FALSE),"")</f>
        <v/>
      </c>
      <c r="L208" s="398"/>
      <c r="M208" s="398"/>
      <c r="N208" s="398"/>
      <c r="O208" s="398"/>
      <c r="P208" s="398"/>
      <c r="Q208" s="399"/>
      <c r="R208" s="388" t="str">
        <f>IFERROR(VLOOKUP($B$8&amp;"-"&amp;$B208,構成員入金済み!$A$1:$G$2999,5,FALSE),"")</f>
        <v/>
      </c>
      <c r="S208" s="389"/>
      <c r="T208" s="389"/>
      <c r="U208" s="389"/>
      <c r="V208" s="389"/>
      <c r="W208" s="389"/>
      <c r="X208" s="389"/>
      <c r="Y208" s="396"/>
      <c r="Z208" s="400" t="str">
        <f>IFERROR(VLOOKUP($B$8&amp;"-"&amp;$B208,構成員入金済み!$A$1:$G$2999,6,FALSE),"")</f>
        <v/>
      </c>
      <c r="AA208" s="401"/>
      <c r="AB208" s="401"/>
      <c r="AC208" s="401"/>
      <c r="AD208" s="401"/>
      <c r="AE208" s="401"/>
      <c r="AF208" s="401"/>
      <c r="AG208" s="402"/>
      <c r="AH208" s="388" t="str">
        <f>IFERROR(VLOOKUP($B$8&amp;"-"&amp;$B208,構成員入金済み!$A$1:$G$2999,7,FALSE),"")</f>
        <v/>
      </c>
      <c r="AI208" s="389"/>
      <c r="AJ208" s="390"/>
    </row>
    <row r="209" spans="2:36" ht="22.5" customHeight="1" x14ac:dyDescent="0.15">
      <c r="B209" s="391">
        <f t="shared" si="4"/>
        <v>155</v>
      </c>
      <c r="C209" s="392"/>
      <c r="D209" s="393" t="str">
        <f>IFERROR(VLOOKUP($B$8&amp;"-"&amp;$B209,構成員入金済み!$A$1:$G$2999,3,FALSE),"")</f>
        <v/>
      </c>
      <c r="E209" s="394"/>
      <c r="F209" s="395"/>
      <c r="G209" s="388" t="str">
        <f>IFERROR(VLOOKUP($B$8&amp;"-"&amp;$B209,構成員入金済み!$A$1:$G$2999,2,FALSE),"")</f>
        <v/>
      </c>
      <c r="H209" s="389"/>
      <c r="I209" s="389"/>
      <c r="J209" s="396"/>
      <c r="K209" s="397" t="str">
        <f>IFERROR(VLOOKUP($B$8&amp;"-"&amp;$B209,構成員入金済み!$A$1:$G$2999,4,FALSE),"")</f>
        <v/>
      </c>
      <c r="L209" s="398"/>
      <c r="M209" s="398"/>
      <c r="N209" s="398"/>
      <c r="O209" s="398"/>
      <c r="P209" s="398"/>
      <c r="Q209" s="399"/>
      <c r="R209" s="388" t="str">
        <f>IFERROR(VLOOKUP($B$8&amp;"-"&amp;$B209,構成員入金済み!$A$1:$G$2999,5,FALSE),"")</f>
        <v/>
      </c>
      <c r="S209" s="389"/>
      <c r="T209" s="389"/>
      <c r="U209" s="389"/>
      <c r="V209" s="389"/>
      <c r="W209" s="389"/>
      <c r="X209" s="389"/>
      <c r="Y209" s="396"/>
      <c r="Z209" s="400" t="str">
        <f>IFERROR(VLOOKUP($B$8&amp;"-"&amp;$B209,構成員入金済み!$A$1:$G$2999,6,FALSE),"")</f>
        <v/>
      </c>
      <c r="AA209" s="401"/>
      <c r="AB209" s="401"/>
      <c r="AC209" s="401"/>
      <c r="AD209" s="401"/>
      <c r="AE209" s="401"/>
      <c r="AF209" s="401"/>
      <c r="AG209" s="402"/>
      <c r="AH209" s="388" t="str">
        <f>IFERROR(VLOOKUP($B$8&amp;"-"&amp;$B209,構成員入金済み!$A$1:$G$2999,7,FALSE),"")</f>
        <v/>
      </c>
      <c r="AI209" s="389"/>
      <c r="AJ209" s="390"/>
    </row>
    <row r="210" spans="2:36" ht="22.5" customHeight="1" x14ac:dyDescent="0.15">
      <c r="B210" s="391">
        <f t="shared" si="4"/>
        <v>156</v>
      </c>
      <c r="C210" s="392"/>
      <c r="D210" s="393" t="str">
        <f>IFERROR(VLOOKUP($B$8&amp;"-"&amp;$B210,構成員入金済み!$A$1:$G$2999,3,FALSE),"")</f>
        <v/>
      </c>
      <c r="E210" s="394"/>
      <c r="F210" s="395"/>
      <c r="G210" s="388" t="str">
        <f>IFERROR(VLOOKUP($B$8&amp;"-"&amp;$B210,構成員入金済み!$A$1:$G$2999,2,FALSE),"")</f>
        <v/>
      </c>
      <c r="H210" s="389"/>
      <c r="I210" s="389"/>
      <c r="J210" s="396"/>
      <c r="K210" s="397" t="str">
        <f>IFERROR(VLOOKUP($B$8&amp;"-"&amp;$B210,構成員入金済み!$A$1:$G$2999,4,FALSE),"")</f>
        <v/>
      </c>
      <c r="L210" s="398"/>
      <c r="M210" s="398"/>
      <c r="N210" s="398"/>
      <c r="O210" s="398"/>
      <c r="P210" s="398"/>
      <c r="Q210" s="399"/>
      <c r="R210" s="388" t="str">
        <f>IFERROR(VLOOKUP($B$8&amp;"-"&amp;$B210,構成員入金済み!$A$1:$G$2999,5,FALSE),"")</f>
        <v/>
      </c>
      <c r="S210" s="389"/>
      <c r="T210" s="389"/>
      <c r="U210" s="389"/>
      <c r="V210" s="389"/>
      <c r="W210" s="389"/>
      <c r="X210" s="389"/>
      <c r="Y210" s="396"/>
      <c r="Z210" s="400" t="str">
        <f>IFERROR(VLOOKUP($B$8&amp;"-"&amp;$B210,構成員入金済み!$A$1:$G$2999,6,FALSE),"")</f>
        <v/>
      </c>
      <c r="AA210" s="401"/>
      <c r="AB210" s="401"/>
      <c r="AC210" s="401"/>
      <c r="AD210" s="401"/>
      <c r="AE210" s="401"/>
      <c r="AF210" s="401"/>
      <c r="AG210" s="402"/>
      <c r="AH210" s="388" t="str">
        <f>IFERROR(VLOOKUP($B$8&amp;"-"&amp;$B210,構成員入金済み!$A$1:$G$2999,7,FALSE),"")</f>
        <v/>
      </c>
      <c r="AI210" s="389"/>
      <c r="AJ210" s="390"/>
    </row>
    <row r="211" spans="2:36" ht="22.5" customHeight="1" x14ac:dyDescent="0.15">
      <c r="B211" s="391">
        <f t="shared" si="4"/>
        <v>157</v>
      </c>
      <c r="C211" s="392"/>
      <c r="D211" s="393" t="str">
        <f>IFERROR(VLOOKUP($B$8&amp;"-"&amp;$B211,構成員入金済み!$A$1:$G$2999,3,FALSE),"")</f>
        <v/>
      </c>
      <c r="E211" s="394"/>
      <c r="F211" s="395"/>
      <c r="G211" s="388" t="str">
        <f>IFERROR(VLOOKUP($B$8&amp;"-"&amp;$B211,構成員入金済み!$A$1:$G$2999,2,FALSE),"")</f>
        <v/>
      </c>
      <c r="H211" s="389"/>
      <c r="I211" s="389"/>
      <c r="J211" s="396"/>
      <c r="K211" s="397" t="str">
        <f>IFERROR(VLOOKUP($B$8&amp;"-"&amp;$B211,構成員入金済み!$A$1:$G$2999,4,FALSE),"")</f>
        <v/>
      </c>
      <c r="L211" s="398"/>
      <c r="M211" s="398"/>
      <c r="N211" s="398"/>
      <c r="O211" s="398"/>
      <c r="P211" s="398"/>
      <c r="Q211" s="399"/>
      <c r="R211" s="388" t="str">
        <f>IFERROR(VLOOKUP($B$8&amp;"-"&amp;$B211,構成員入金済み!$A$1:$G$2999,5,FALSE),"")</f>
        <v/>
      </c>
      <c r="S211" s="389"/>
      <c r="T211" s="389"/>
      <c r="U211" s="389"/>
      <c r="V211" s="389"/>
      <c r="W211" s="389"/>
      <c r="X211" s="389"/>
      <c r="Y211" s="396"/>
      <c r="Z211" s="400" t="str">
        <f>IFERROR(VLOOKUP($B$8&amp;"-"&amp;$B211,構成員入金済み!$A$1:$G$2999,6,FALSE),"")</f>
        <v/>
      </c>
      <c r="AA211" s="401"/>
      <c r="AB211" s="401"/>
      <c r="AC211" s="401"/>
      <c r="AD211" s="401"/>
      <c r="AE211" s="401"/>
      <c r="AF211" s="401"/>
      <c r="AG211" s="402"/>
      <c r="AH211" s="388" t="str">
        <f>IFERROR(VLOOKUP($B$8&amp;"-"&amp;$B211,構成員入金済み!$A$1:$G$2999,7,FALSE),"")</f>
        <v/>
      </c>
      <c r="AI211" s="389"/>
      <c r="AJ211" s="390"/>
    </row>
    <row r="212" spans="2:36" ht="22.5" customHeight="1" x14ac:dyDescent="0.15">
      <c r="B212" s="391">
        <f t="shared" si="4"/>
        <v>158</v>
      </c>
      <c r="C212" s="392"/>
      <c r="D212" s="393" t="str">
        <f>IFERROR(VLOOKUP($B$8&amp;"-"&amp;$B212,構成員入金済み!$A$1:$G$2999,3,FALSE),"")</f>
        <v/>
      </c>
      <c r="E212" s="394"/>
      <c r="F212" s="395"/>
      <c r="G212" s="388" t="str">
        <f>IFERROR(VLOOKUP($B$8&amp;"-"&amp;$B212,構成員入金済み!$A$1:$G$2999,2,FALSE),"")</f>
        <v/>
      </c>
      <c r="H212" s="389"/>
      <c r="I212" s="389"/>
      <c r="J212" s="396"/>
      <c r="K212" s="397" t="str">
        <f>IFERROR(VLOOKUP($B$8&amp;"-"&amp;$B212,構成員入金済み!$A$1:$G$2999,4,FALSE),"")</f>
        <v/>
      </c>
      <c r="L212" s="398"/>
      <c r="M212" s="398"/>
      <c r="N212" s="398"/>
      <c r="O212" s="398"/>
      <c r="P212" s="398"/>
      <c r="Q212" s="399"/>
      <c r="R212" s="388" t="str">
        <f>IFERROR(VLOOKUP($B$8&amp;"-"&amp;$B212,構成員入金済み!$A$1:$G$2999,5,FALSE),"")</f>
        <v/>
      </c>
      <c r="S212" s="389"/>
      <c r="T212" s="389"/>
      <c r="U212" s="389"/>
      <c r="V212" s="389"/>
      <c r="W212" s="389"/>
      <c r="X212" s="389"/>
      <c r="Y212" s="396"/>
      <c r="Z212" s="400" t="str">
        <f>IFERROR(VLOOKUP($B$8&amp;"-"&amp;$B212,構成員入金済み!$A$1:$G$2999,6,FALSE),"")</f>
        <v/>
      </c>
      <c r="AA212" s="401"/>
      <c r="AB212" s="401"/>
      <c r="AC212" s="401"/>
      <c r="AD212" s="401"/>
      <c r="AE212" s="401"/>
      <c r="AF212" s="401"/>
      <c r="AG212" s="402"/>
      <c r="AH212" s="388" t="str">
        <f>IFERROR(VLOOKUP($B$8&amp;"-"&amp;$B212,構成員入金済み!$A$1:$G$2999,7,FALSE),"")</f>
        <v/>
      </c>
      <c r="AI212" s="389"/>
      <c r="AJ212" s="390"/>
    </row>
    <row r="213" spans="2:36" ht="22.5" customHeight="1" x14ac:dyDescent="0.15">
      <c r="B213" s="391">
        <f t="shared" si="4"/>
        <v>159</v>
      </c>
      <c r="C213" s="392"/>
      <c r="D213" s="393" t="str">
        <f>IFERROR(VLOOKUP($B$8&amp;"-"&amp;$B213,構成員入金済み!$A$1:$G$2999,3,FALSE),"")</f>
        <v/>
      </c>
      <c r="E213" s="394"/>
      <c r="F213" s="395"/>
      <c r="G213" s="388" t="str">
        <f>IFERROR(VLOOKUP($B$8&amp;"-"&amp;$B213,構成員入金済み!$A$1:$G$2999,2,FALSE),"")</f>
        <v/>
      </c>
      <c r="H213" s="389"/>
      <c r="I213" s="389"/>
      <c r="J213" s="396"/>
      <c r="K213" s="397" t="str">
        <f>IFERROR(VLOOKUP($B$8&amp;"-"&amp;$B213,構成員入金済み!$A$1:$G$2999,4,FALSE),"")</f>
        <v/>
      </c>
      <c r="L213" s="398"/>
      <c r="M213" s="398"/>
      <c r="N213" s="398"/>
      <c r="O213" s="398"/>
      <c r="P213" s="398"/>
      <c r="Q213" s="399"/>
      <c r="R213" s="388" t="str">
        <f>IFERROR(VLOOKUP($B$8&amp;"-"&amp;$B213,構成員入金済み!$A$1:$G$2999,5,FALSE),"")</f>
        <v/>
      </c>
      <c r="S213" s="389"/>
      <c r="T213" s="389"/>
      <c r="U213" s="389"/>
      <c r="V213" s="389"/>
      <c r="W213" s="389"/>
      <c r="X213" s="389"/>
      <c r="Y213" s="396"/>
      <c r="Z213" s="400" t="str">
        <f>IFERROR(VLOOKUP($B$8&amp;"-"&amp;$B213,構成員入金済み!$A$1:$G$2999,6,FALSE),"")</f>
        <v/>
      </c>
      <c r="AA213" s="401"/>
      <c r="AB213" s="401"/>
      <c r="AC213" s="401"/>
      <c r="AD213" s="401"/>
      <c r="AE213" s="401"/>
      <c r="AF213" s="401"/>
      <c r="AG213" s="402"/>
      <c r="AH213" s="388" t="str">
        <f>IFERROR(VLOOKUP($B$8&amp;"-"&amp;$B213,構成員入金済み!$A$1:$G$2999,7,FALSE),"")</f>
        <v/>
      </c>
      <c r="AI213" s="389"/>
      <c r="AJ213" s="390"/>
    </row>
    <row r="214" spans="2:36" ht="22.5" customHeight="1" thickBot="1" x14ac:dyDescent="0.2">
      <c r="B214" s="376">
        <f>B213+1</f>
        <v>160</v>
      </c>
      <c r="C214" s="377"/>
      <c r="D214" s="378" t="str">
        <f>IFERROR(VLOOKUP($B$8&amp;"-"&amp;$B214,構成員入金済み!$A$1:$G$2999,3,FALSE),"")</f>
        <v/>
      </c>
      <c r="E214" s="379"/>
      <c r="F214" s="380"/>
      <c r="G214" s="373" t="str">
        <f>IFERROR(VLOOKUP($B$8&amp;"-"&amp;$B214,構成員入金済み!$A$1:$G$2999,2,FALSE),"")</f>
        <v/>
      </c>
      <c r="H214" s="374"/>
      <c r="I214" s="374"/>
      <c r="J214" s="381"/>
      <c r="K214" s="382" t="str">
        <f>IFERROR(VLOOKUP($B$8&amp;"-"&amp;$B214,構成員入金済み!$A$1:$G$2999,4,FALSE),"")</f>
        <v/>
      </c>
      <c r="L214" s="383"/>
      <c r="M214" s="383"/>
      <c r="N214" s="383"/>
      <c r="O214" s="383"/>
      <c r="P214" s="383"/>
      <c r="Q214" s="384"/>
      <c r="R214" s="373" t="str">
        <f>IFERROR(VLOOKUP($B$8&amp;"-"&amp;$B214,構成員入金済み!$A$1:$G$2999,5,FALSE),"")</f>
        <v/>
      </c>
      <c r="S214" s="374"/>
      <c r="T214" s="374"/>
      <c r="U214" s="374"/>
      <c r="V214" s="374"/>
      <c r="W214" s="374"/>
      <c r="X214" s="374"/>
      <c r="Y214" s="381"/>
      <c r="Z214" s="385" t="str">
        <f>IFERROR(VLOOKUP($B$8&amp;"-"&amp;$B214,構成員入金済み!$A$1:$G$2999,6,FALSE),"")</f>
        <v/>
      </c>
      <c r="AA214" s="386"/>
      <c r="AB214" s="386"/>
      <c r="AC214" s="386"/>
      <c r="AD214" s="386"/>
      <c r="AE214" s="386"/>
      <c r="AF214" s="386"/>
      <c r="AG214" s="387"/>
      <c r="AH214" s="373" t="str">
        <f>IFERROR(VLOOKUP($B$8&amp;"-"&amp;$B214,構成員入金済み!$A$1:$G$2999,7,FALSE),"")</f>
        <v/>
      </c>
      <c r="AI214" s="374"/>
      <c r="AJ214" s="375"/>
    </row>
    <row r="215" spans="2:36" ht="17.25" x14ac:dyDescent="0.15">
      <c r="K215" s="18"/>
      <c r="L215" s="18"/>
      <c r="M215" s="18"/>
      <c r="N215" s="18"/>
      <c r="O215" s="18"/>
      <c r="P215" s="18"/>
      <c r="Q215" s="18"/>
    </row>
  </sheetData>
  <mergeCells count="1235">
    <mergeCell ref="AX38:AZ38"/>
    <mergeCell ref="B8:F10"/>
    <mergeCell ref="G8:J10"/>
    <mergeCell ref="K8:N10"/>
    <mergeCell ref="O8:R10"/>
    <mergeCell ref="S8:AJ8"/>
    <mergeCell ref="S9:AJ10"/>
    <mergeCell ref="B1:AJ2"/>
    <mergeCell ref="AL1:AM1"/>
    <mergeCell ref="Z3:AD3"/>
    <mergeCell ref="AE3:AJ3"/>
    <mergeCell ref="B4:AJ5"/>
    <mergeCell ref="B7:F7"/>
    <mergeCell ref="G7:J7"/>
    <mergeCell ref="K7:N7"/>
    <mergeCell ref="O7:R7"/>
    <mergeCell ref="S7:AJ7"/>
    <mergeCell ref="C23:G24"/>
    <mergeCell ref="H23:AJ24"/>
    <mergeCell ref="C25:G26"/>
    <mergeCell ref="H25:S26"/>
    <mergeCell ref="T25:X26"/>
    <mergeCell ref="Y25:AJ26"/>
    <mergeCell ref="Y16:AJ17"/>
    <mergeCell ref="C18:G19"/>
    <mergeCell ref="H18:S19"/>
    <mergeCell ref="T18:X19"/>
    <mergeCell ref="Y18:AJ19"/>
    <mergeCell ref="B21:B28"/>
    <mergeCell ref="C21:G22"/>
    <mergeCell ref="H21:S22"/>
    <mergeCell ref="T21:X22"/>
    <mergeCell ref="Y21:AJ22"/>
    <mergeCell ref="B12:B19"/>
    <mergeCell ref="C12:G13"/>
    <mergeCell ref="H12:S13"/>
    <mergeCell ref="T12:X13"/>
    <mergeCell ref="Y12:AJ13"/>
    <mergeCell ref="C14:G15"/>
    <mergeCell ref="H14:AJ15"/>
    <mergeCell ref="C16:G17"/>
    <mergeCell ref="H16:S17"/>
    <mergeCell ref="T16:X17"/>
    <mergeCell ref="Z31:AG31"/>
    <mergeCell ref="AH31:AJ31"/>
    <mergeCell ref="B32:C32"/>
    <mergeCell ref="D32:F32"/>
    <mergeCell ref="G32:J32"/>
    <mergeCell ref="K32:Q32"/>
    <mergeCell ref="R32:Y32"/>
    <mergeCell ref="Z32:AG32"/>
    <mergeCell ref="AH32:AJ32"/>
    <mergeCell ref="C27:G28"/>
    <mergeCell ref="H27:S28"/>
    <mergeCell ref="T27:X28"/>
    <mergeCell ref="Y27:AJ28"/>
    <mergeCell ref="B30:AJ30"/>
    <mergeCell ref="B31:C31"/>
    <mergeCell ref="D31:F31"/>
    <mergeCell ref="G31:J31"/>
    <mergeCell ref="K31:Q31"/>
    <mergeCell ref="R31:Y31"/>
    <mergeCell ref="AH35:AJ35"/>
    <mergeCell ref="B36:C36"/>
    <mergeCell ref="D36:F36"/>
    <mergeCell ref="G36:J36"/>
    <mergeCell ref="K36:Q36"/>
    <mergeCell ref="R36:Y36"/>
    <mergeCell ref="Z36:AG36"/>
    <mergeCell ref="AH36:AJ36"/>
    <mergeCell ref="B35:C35"/>
    <mergeCell ref="D35:F35"/>
    <mergeCell ref="G35:J35"/>
    <mergeCell ref="K35:Q35"/>
    <mergeCell ref="R35:Y35"/>
    <mergeCell ref="Z35:AG35"/>
    <mergeCell ref="AH33:AJ33"/>
    <mergeCell ref="B34:C34"/>
    <mergeCell ref="D34:F34"/>
    <mergeCell ref="G34:J34"/>
    <mergeCell ref="K34:Q34"/>
    <mergeCell ref="R34:Y34"/>
    <mergeCell ref="Z34:AG34"/>
    <mergeCell ref="AH34:AJ34"/>
    <mergeCell ref="B33:C33"/>
    <mergeCell ref="D33:F33"/>
    <mergeCell ref="G33:J33"/>
    <mergeCell ref="K33:Q33"/>
    <mergeCell ref="R33:Y33"/>
    <mergeCell ref="Z33:AG33"/>
    <mergeCell ref="AH39:AJ39"/>
    <mergeCell ref="B40:C40"/>
    <mergeCell ref="D40:F40"/>
    <mergeCell ref="G40:J40"/>
    <mergeCell ref="K40:Q40"/>
    <mergeCell ref="R40:Y40"/>
    <mergeCell ref="Z40:AG40"/>
    <mergeCell ref="AH40:AJ40"/>
    <mergeCell ref="B39:C39"/>
    <mergeCell ref="D39:F39"/>
    <mergeCell ref="G39:J39"/>
    <mergeCell ref="K39:Q39"/>
    <mergeCell ref="R39:Y39"/>
    <mergeCell ref="Z39:AG39"/>
    <mergeCell ref="AH37:AJ37"/>
    <mergeCell ref="B38:C38"/>
    <mergeCell ref="D38:F38"/>
    <mergeCell ref="G38:J38"/>
    <mergeCell ref="K38:Q38"/>
    <mergeCell ref="R38:Y38"/>
    <mergeCell ref="Z38:AG38"/>
    <mergeCell ref="AH38:AJ38"/>
    <mergeCell ref="B37:C37"/>
    <mergeCell ref="D37:F37"/>
    <mergeCell ref="G37:J37"/>
    <mergeCell ref="K37:Q37"/>
    <mergeCell ref="R37:Y37"/>
    <mergeCell ref="Z37:AG37"/>
    <mergeCell ref="AH43:AJ43"/>
    <mergeCell ref="B44:C44"/>
    <mergeCell ref="D44:F44"/>
    <mergeCell ref="G44:J44"/>
    <mergeCell ref="K44:Q44"/>
    <mergeCell ref="R44:Y44"/>
    <mergeCell ref="Z44:AG44"/>
    <mergeCell ref="AH44:AJ44"/>
    <mergeCell ref="B43:C43"/>
    <mergeCell ref="D43:F43"/>
    <mergeCell ref="G43:J43"/>
    <mergeCell ref="K43:Q43"/>
    <mergeCell ref="R43:Y43"/>
    <mergeCell ref="Z43:AG43"/>
    <mergeCell ref="AH41:AJ41"/>
    <mergeCell ref="B42:C42"/>
    <mergeCell ref="D42:F42"/>
    <mergeCell ref="G42:J42"/>
    <mergeCell ref="K42:Q42"/>
    <mergeCell ref="R42:Y42"/>
    <mergeCell ref="Z42:AG42"/>
    <mergeCell ref="AH42:AJ42"/>
    <mergeCell ref="B41:C41"/>
    <mergeCell ref="D41:F41"/>
    <mergeCell ref="G41:J41"/>
    <mergeCell ref="K41:Q41"/>
    <mergeCell ref="R41:Y41"/>
    <mergeCell ref="Z41:AG41"/>
    <mergeCell ref="AH47:AJ47"/>
    <mergeCell ref="B48:C48"/>
    <mergeCell ref="D48:F48"/>
    <mergeCell ref="G48:J48"/>
    <mergeCell ref="K48:Q48"/>
    <mergeCell ref="R48:Y48"/>
    <mergeCell ref="Z48:AG48"/>
    <mergeCell ref="AH48:AJ48"/>
    <mergeCell ref="B47:C47"/>
    <mergeCell ref="D47:F47"/>
    <mergeCell ref="G47:J47"/>
    <mergeCell ref="K47:Q47"/>
    <mergeCell ref="R47:Y47"/>
    <mergeCell ref="Z47:AG47"/>
    <mergeCell ref="AH45:AJ45"/>
    <mergeCell ref="B46:C46"/>
    <mergeCell ref="D46:F46"/>
    <mergeCell ref="G46:J46"/>
    <mergeCell ref="K46:Q46"/>
    <mergeCell ref="R46:Y46"/>
    <mergeCell ref="Z46:AG46"/>
    <mergeCell ref="AH46:AJ46"/>
    <mergeCell ref="B45:C45"/>
    <mergeCell ref="D45:F45"/>
    <mergeCell ref="G45:J45"/>
    <mergeCell ref="K45:Q45"/>
    <mergeCell ref="R45:Y45"/>
    <mergeCell ref="Z45:AG45"/>
    <mergeCell ref="AH51:AJ51"/>
    <mergeCell ref="B53:E54"/>
    <mergeCell ref="F53:J54"/>
    <mergeCell ref="K53:M54"/>
    <mergeCell ref="N53:Z54"/>
    <mergeCell ref="AA53:AE54"/>
    <mergeCell ref="AF53:AH54"/>
    <mergeCell ref="AI53:AJ54"/>
    <mergeCell ref="B51:C51"/>
    <mergeCell ref="D51:F51"/>
    <mergeCell ref="G51:J51"/>
    <mergeCell ref="K51:Q51"/>
    <mergeCell ref="R51:Y51"/>
    <mergeCell ref="Z51:AG51"/>
    <mergeCell ref="AH49:AJ49"/>
    <mergeCell ref="B50:C50"/>
    <mergeCell ref="D50:F50"/>
    <mergeCell ref="G50:J50"/>
    <mergeCell ref="K50:Q50"/>
    <mergeCell ref="R50:Y50"/>
    <mergeCell ref="Z50:AG50"/>
    <mergeCell ref="AH50:AJ50"/>
    <mergeCell ref="B49:C49"/>
    <mergeCell ref="D49:F49"/>
    <mergeCell ref="G49:J49"/>
    <mergeCell ref="K49:Q49"/>
    <mergeCell ref="R49:Y49"/>
    <mergeCell ref="Z49:AG49"/>
    <mergeCell ref="AH57:AJ57"/>
    <mergeCell ref="B58:C58"/>
    <mergeCell ref="D58:F58"/>
    <mergeCell ref="G58:J58"/>
    <mergeCell ref="K58:Q58"/>
    <mergeCell ref="R58:Y58"/>
    <mergeCell ref="Z58:AG58"/>
    <mergeCell ref="AH58:AJ58"/>
    <mergeCell ref="B57:C57"/>
    <mergeCell ref="D57:F57"/>
    <mergeCell ref="G57:J57"/>
    <mergeCell ref="K57:Q57"/>
    <mergeCell ref="R57:Y57"/>
    <mergeCell ref="Z57:AG57"/>
    <mergeCell ref="B55:AJ55"/>
    <mergeCell ref="B56:C56"/>
    <mergeCell ref="D56:F56"/>
    <mergeCell ref="G56:J56"/>
    <mergeCell ref="K56:Q56"/>
    <mergeCell ref="R56:Y56"/>
    <mergeCell ref="Z56:AG56"/>
    <mergeCell ref="AH56:AJ56"/>
    <mergeCell ref="AH61:AJ61"/>
    <mergeCell ref="B62:C62"/>
    <mergeCell ref="D62:F62"/>
    <mergeCell ref="G62:J62"/>
    <mergeCell ref="K62:Q62"/>
    <mergeCell ref="R62:Y62"/>
    <mergeCell ref="Z62:AG62"/>
    <mergeCell ref="AH62:AJ62"/>
    <mergeCell ref="B61:C61"/>
    <mergeCell ref="D61:F61"/>
    <mergeCell ref="G61:J61"/>
    <mergeCell ref="K61:Q61"/>
    <mergeCell ref="R61:Y61"/>
    <mergeCell ref="Z61:AG61"/>
    <mergeCell ref="AH59:AJ59"/>
    <mergeCell ref="B60:C60"/>
    <mergeCell ref="D60:F60"/>
    <mergeCell ref="G60:J60"/>
    <mergeCell ref="K60:Q60"/>
    <mergeCell ref="R60:Y60"/>
    <mergeCell ref="Z60:AG60"/>
    <mergeCell ref="AH60:AJ60"/>
    <mergeCell ref="B59:C59"/>
    <mergeCell ref="D59:F59"/>
    <mergeCell ref="G59:J59"/>
    <mergeCell ref="K59:Q59"/>
    <mergeCell ref="R59:Y59"/>
    <mergeCell ref="Z59:AG59"/>
    <mergeCell ref="AH65:AJ65"/>
    <mergeCell ref="B66:C66"/>
    <mergeCell ref="D66:F66"/>
    <mergeCell ref="G66:J66"/>
    <mergeCell ref="K66:Q66"/>
    <mergeCell ref="R66:Y66"/>
    <mergeCell ref="Z66:AG66"/>
    <mergeCell ref="AH66:AJ66"/>
    <mergeCell ref="B65:C65"/>
    <mergeCell ref="D65:F65"/>
    <mergeCell ref="G65:J65"/>
    <mergeCell ref="K65:Q65"/>
    <mergeCell ref="R65:Y65"/>
    <mergeCell ref="Z65:AG65"/>
    <mergeCell ref="AH63:AJ63"/>
    <mergeCell ref="B64:C64"/>
    <mergeCell ref="D64:F64"/>
    <mergeCell ref="G64:J64"/>
    <mergeCell ref="K64:Q64"/>
    <mergeCell ref="R64:Y64"/>
    <mergeCell ref="Z64:AG64"/>
    <mergeCell ref="AH64:AJ64"/>
    <mergeCell ref="B63:C63"/>
    <mergeCell ref="D63:F63"/>
    <mergeCell ref="G63:J63"/>
    <mergeCell ref="K63:Q63"/>
    <mergeCell ref="R63:Y63"/>
    <mergeCell ref="Z63:AG63"/>
    <mergeCell ref="AH69:AJ69"/>
    <mergeCell ref="B70:C70"/>
    <mergeCell ref="D70:F70"/>
    <mergeCell ref="G70:J70"/>
    <mergeCell ref="K70:Q70"/>
    <mergeCell ref="R70:Y70"/>
    <mergeCell ref="Z70:AG70"/>
    <mergeCell ref="AH70:AJ70"/>
    <mergeCell ref="B69:C69"/>
    <mergeCell ref="D69:F69"/>
    <mergeCell ref="G69:J69"/>
    <mergeCell ref="K69:Q69"/>
    <mergeCell ref="R69:Y69"/>
    <mergeCell ref="Z69:AG69"/>
    <mergeCell ref="AH67:AJ67"/>
    <mergeCell ref="B68:C68"/>
    <mergeCell ref="D68:F68"/>
    <mergeCell ref="G68:J68"/>
    <mergeCell ref="K68:Q68"/>
    <mergeCell ref="R68:Y68"/>
    <mergeCell ref="Z68:AG68"/>
    <mergeCell ref="AH68:AJ68"/>
    <mergeCell ref="B67:C67"/>
    <mergeCell ref="D67:F67"/>
    <mergeCell ref="G67:J67"/>
    <mergeCell ref="K67:Q67"/>
    <mergeCell ref="R67:Y67"/>
    <mergeCell ref="Z67:AG67"/>
    <mergeCell ref="AH73:AJ73"/>
    <mergeCell ref="B74:C74"/>
    <mergeCell ref="D74:F74"/>
    <mergeCell ref="G74:J74"/>
    <mergeCell ref="K74:Q74"/>
    <mergeCell ref="R74:Y74"/>
    <mergeCell ref="Z74:AG74"/>
    <mergeCell ref="AH74:AJ74"/>
    <mergeCell ref="B73:C73"/>
    <mergeCell ref="D73:F73"/>
    <mergeCell ref="G73:J73"/>
    <mergeCell ref="K73:Q73"/>
    <mergeCell ref="R73:Y73"/>
    <mergeCell ref="Z73:AG73"/>
    <mergeCell ref="AH71:AJ71"/>
    <mergeCell ref="B72:C72"/>
    <mergeCell ref="D72:F72"/>
    <mergeCell ref="G72:J72"/>
    <mergeCell ref="K72:Q72"/>
    <mergeCell ref="R72:Y72"/>
    <mergeCell ref="Z72:AG72"/>
    <mergeCell ref="AH72:AJ72"/>
    <mergeCell ref="B71:C71"/>
    <mergeCell ref="D71:F71"/>
    <mergeCell ref="G71:J71"/>
    <mergeCell ref="K71:Q71"/>
    <mergeCell ref="R71:Y71"/>
    <mergeCell ref="Z71:AG71"/>
    <mergeCell ref="AH77:AJ77"/>
    <mergeCell ref="B78:C78"/>
    <mergeCell ref="D78:F78"/>
    <mergeCell ref="G78:J78"/>
    <mergeCell ref="K78:Q78"/>
    <mergeCell ref="R78:Y78"/>
    <mergeCell ref="Z78:AG78"/>
    <mergeCell ref="AH78:AJ78"/>
    <mergeCell ref="B77:C77"/>
    <mergeCell ref="D77:F77"/>
    <mergeCell ref="G77:J77"/>
    <mergeCell ref="K77:Q77"/>
    <mergeCell ref="R77:Y77"/>
    <mergeCell ref="Z77:AG77"/>
    <mergeCell ref="AH75:AJ75"/>
    <mergeCell ref="B76:C76"/>
    <mergeCell ref="D76:F76"/>
    <mergeCell ref="G76:J76"/>
    <mergeCell ref="K76:Q76"/>
    <mergeCell ref="R76:Y76"/>
    <mergeCell ref="Z76:AG76"/>
    <mergeCell ref="AH76:AJ76"/>
    <mergeCell ref="B75:C75"/>
    <mergeCell ref="D75:F75"/>
    <mergeCell ref="G75:J75"/>
    <mergeCell ref="K75:Q75"/>
    <mergeCell ref="R75:Y75"/>
    <mergeCell ref="Z75:AG75"/>
    <mergeCell ref="AH81:AJ81"/>
    <mergeCell ref="B82:C82"/>
    <mergeCell ref="D82:F82"/>
    <mergeCell ref="G82:J82"/>
    <mergeCell ref="K82:Q82"/>
    <mergeCell ref="R82:Y82"/>
    <mergeCell ref="Z82:AG82"/>
    <mergeCell ref="AH82:AJ82"/>
    <mergeCell ref="B81:C81"/>
    <mergeCell ref="D81:F81"/>
    <mergeCell ref="G81:J81"/>
    <mergeCell ref="K81:Q81"/>
    <mergeCell ref="R81:Y81"/>
    <mergeCell ref="Z81:AG81"/>
    <mergeCell ref="AH79:AJ79"/>
    <mergeCell ref="B80:C80"/>
    <mergeCell ref="D80:F80"/>
    <mergeCell ref="G80:J80"/>
    <mergeCell ref="K80:Q80"/>
    <mergeCell ref="R80:Y80"/>
    <mergeCell ref="Z80:AG80"/>
    <mergeCell ref="AH80:AJ80"/>
    <mergeCell ref="B79:C79"/>
    <mergeCell ref="D79:F79"/>
    <mergeCell ref="G79:J79"/>
    <mergeCell ref="K79:Q79"/>
    <mergeCell ref="R79:Y79"/>
    <mergeCell ref="Z79:AG79"/>
    <mergeCell ref="AH85:AJ85"/>
    <mergeCell ref="B86:C86"/>
    <mergeCell ref="D86:F86"/>
    <mergeCell ref="G86:J86"/>
    <mergeCell ref="K86:Q86"/>
    <mergeCell ref="R86:Y86"/>
    <mergeCell ref="Z86:AG86"/>
    <mergeCell ref="AH86:AJ86"/>
    <mergeCell ref="B85:C85"/>
    <mergeCell ref="D85:F85"/>
    <mergeCell ref="G85:J85"/>
    <mergeCell ref="K85:Q85"/>
    <mergeCell ref="R85:Y85"/>
    <mergeCell ref="Z85:AG85"/>
    <mergeCell ref="AH83:AJ83"/>
    <mergeCell ref="B84:C84"/>
    <mergeCell ref="D84:F84"/>
    <mergeCell ref="G84:J84"/>
    <mergeCell ref="K84:Q84"/>
    <mergeCell ref="R84:Y84"/>
    <mergeCell ref="Z84:AG84"/>
    <mergeCell ref="AH84:AJ84"/>
    <mergeCell ref="B83:C83"/>
    <mergeCell ref="D83:F83"/>
    <mergeCell ref="G83:J83"/>
    <mergeCell ref="K83:Q83"/>
    <mergeCell ref="R83:Y83"/>
    <mergeCell ref="Z83:AG83"/>
    <mergeCell ref="AH89:AJ89"/>
    <mergeCell ref="B90:C90"/>
    <mergeCell ref="D90:F90"/>
    <mergeCell ref="G90:J90"/>
    <mergeCell ref="K90:Q90"/>
    <mergeCell ref="R90:Y90"/>
    <mergeCell ref="Z90:AG90"/>
    <mergeCell ref="AH90:AJ90"/>
    <mergeCell ref="B89:C89"/>
    <mergeCell ref="D89:F89"/>
    <mergeCell ref="G89:J89"/>
    <mergeCell ref="K89:Q89"/>
    <mergeCell ref="R89:Y89"/>
    <mergeCell ref="Z89:AG89"/>
    <mergeCell ref="AH87:AJ87"/>
    <mergeCell ref="B88:C88"/>
    <mergeCell ref="D88:F88"/>
    <mergeCell ref="G88:J88"/>
    <mergeCell ref="K88:Q88"/>
    <mergeCell ref="R88:Y88"/>
    <mergeCell ref="Z88:AG88"/>
    <mergeCell ref="AH88:AJ88"/>
    <mergeCell ref="B87:C87"/>
    <mergeCell ref="D87:F87"/>
    <mergeCell ref="G87:J87"/>
    <mergeCell ref="K87:Q87"/>
    <mergeCell ref="R87:Y87"/>
    <mergeCell ref="Z87:AG87"/>
    <mergeCell ref="B96:AJ96"/>
    <mergeCell ref="B97:C97"/>
    <mergeCell ref="D97:F97"/>
    <mergeCell ref="G97:J97"/>
    <mergeCell ref="K97:Q97"/>
    <mergeCell ref="R97:Y97"/>
    <mergeCell ref="Z97:AG97"/>
    <mergeCell ref="AH97:AJ97"/>
    <mergeCell ref="AH91:AJ91"/>
    <mergeCell ref="B94:E95"/>
    <mergeCell ref="F94:J95"/>
    <mergeCell ref="K94:M95"/>
    <mergeCell ref="N94:Z95"/>
    <mergeCell ref="AA94:AE95"/>
    <mergeCell ref="AF94:AH95"/>
    <mergeCell ref="AI94:AJ95"/>
    <mergeCell ref="B91:C91"/>
    <mergeCell ref="D91:F91"/>
    <mergeCell ref="G91:J91"/>
    <mergeCell ref="K91:Q91"/>
    <mergeCell ref="R91:Y91"/>
    <mergeCell ref="Z91:AG91"/>
    <mergeCell ref="AH100:AJ100"/>
    <mergeCell ref="B101:C101"/>
    <mergeCell ref="D101:F101"/>
    <mergeCell ref="G101:J101"/>
    <mergeCell ref="K101:Q101"/>
    <mergeCell ref="R101:Y101"/>
    <mergeCell ref="Z101:AG101"/>
    <mergeCell ref="AH101:AJ101"/>
    <mergeCell ref="B100:C100"/>
    <mergeCell ref="D100:F100"/>
    <mergeCell ref="G100:J100"/>
    <mergeCell ref="K100:Q100"/>
    <mergeCell ref="R100:Y100"/>
    <mergeCell ref="Z100:AG100"/>
    <mergeCell ref="AH98:AJ98"/>
    <mergeCell ref="B99:C99"/>
    <mergeCell ref="D99:F99"/>
    <mergeCell ref="G99:J99"/>
    <mergeCell ref="K99:Q99"/>
    <mergeCell ref="R99:Y99"/>
    <mergeCell ref="Z99:AG99"/>
    <mergeCell ref="AH99:AJ99"/>
    <mergeCell ref="B98:C98"/>
    <mergeCell ref="D98:F98"/>
    <mergeCell ref="G98:J98"/>
    <mergeCell ref="K98:Q98"/>
    <mergeCell ref="R98:Y98"/>
    <mergeCell ref="Z98:AG98"/>
    <mergeCell ref="AH104:AJ104"/>
    <mergeCell ref="B105:C105"/>
    <mergeCell ref="D105:F105"/>
    <mergeCell ref="G105:J105"/>
    <mergeCell ref="K105:Q105"/>
    <mergeCell ref="R105:Y105"/>
    <mergeCell ref="Z105:AG105"/>
    <mergeCell ref="AH105:AJ105"/>
    <mergeCell ref="B104:C104"/>
    <mergeCell ref="D104:F104"/>
    <mergeCell ref="G104:J104"/>
    <mergeCell ref="K104:Q104"/>
    <mergeCell ref="R104:Y104"/>
    <mergeCell ref="Z104:AG104"/>
    <mergeCell ref="AH102:AJ102"/>
    <mergeCell ref="B103:C103"/>
    <mergeCell ref="D103:F103"/>
    <mergeCell ref="G103:J103"/>
    <mergeCell ref="K103:Q103"/>
    <mergeCell ref="R103:Y103"/>
    <mergeCell ref="Z103:AG103"/>
    <mergeCell ref="AH103:AJ103"/>
    <mergeCell ref="B102:C102"/>
    <mergeCell ref="D102:F102"/>
    <mergeCell ref="G102:J102"/>
    <mergeCell ref="K102:Q102"/>
    <mergeCell ref="R102:Y102"/>
    <mergeCell ref="Z102:AG102"/>
    <mergeCell ref="AH108:AJ108"/>
    <mergeCell ref="B109:C109"/>
    <mergeCell ref="D109:F109"/>
    <mergeCell ref="G109:J109"/>
    <mergeCell ref="K109:Q109"/>
    <mergeCell ref="R109:Y109"/>
    <mergeCell ref="Z109:AG109"/>
    <mergeCell ref="AH109:AJ109"/>
    <mergeCell ref="B108:C108"/>
    <mergeCell ref="D108:F108"/>
    <mergeCell ref="G108:J108"/>
    <mergeCell ref="K108:Q108"/>
    <mergeCell ref="R108:Y108"/>
    <mergeCell ref="Z108:AG108"/>
    <mergeCell ref="AH106:AJ106"/>
    <mergeCell ref="B107:C107"/>
    <mergeCell ref="D107:F107"/>
    <mergeCell ref="G107:J107"/>
    <mergeCell ref="K107:Q107"/>
    <mergeCell ref="R107:Y107"/>
    <mergeCell ref="Z107:AG107"/>
    <mergeCell ref="AH107:AJ107"/>
    <mergeCell ref="B106:C106"/>
    <mergeCell ref="D106:F106"/>
    <mergeCell ref="G106:J106"/>
    <mergeCell ref="K106:Q106"/>
    <mergeCell ref="R106:Y106"/>
    <mergeCell ref="Z106:AG106"/>
    <mergeCell ref="AH112:AJ112"/>
    <mergeCell ref="B113:C113"/>
    <mergeCell ref="D113:F113"/>
    <mergeCell ref="G113:J113"/>
    <mergeCell ref="K113:Q113"/>
    <mergeCell ref="R113:Y113"/>
    <mergeCell ref="Z113:AG113"/>
    <mergeCell ref="AH113:AJ113"/>
    <mergeCell ref="B112:C112"/>
    <mergeCell ref="D112:F112"/>
    <mergeCell ref="G112:J112"/>
    <mergeCell ref="K112:Q112"/>
    <mergeCell ref="R112:Y112"/>
    <mergeCell ref="Z112:AG112"/>
    <mergeCell ref="AH110:AJ110"/>
    <mergeCell ref="B111:C111"/>
    <mergeCell ref="D111:F111"/>
    <mergeCell ref="G111:J111"/>
    <mergeCell ref="K111:Q111"/>
    <mergeCell ref="R111:Y111"/>
    <mergeCell ref="Z111:AG111"/>
    <mergeCell ref="AH111:AJ111"/>
    <mergeCell ref="B110:C110"/>
    <mergeCell ref="D110:F110"/>
    <mergeCell ref="G110:J110"/>
    <mergeCell ref="K110:Q110"/>
    <mergeCell ref="R110:Y110"/>
    <mergeCell ref="Z110:AG110"/>
    <mergeCell ref="AH116:AJ116"/>
    <mergeCell ref="B117:C117"/>
    <mergeCell ref="D117:F117"/>
    <mergeCell ref="G117:J117"/>
    <mergeCell ref="K117:Q117"/>
    <mergeCell ref="R117:Y117"/>
    <mergeCell ref="Z117:AG117"/>
    <mergeCell ref="AH117:AJ117"/>
    <mergeCell ref="B116:C116"/>
    <mergeCell ref="D116:F116"/>
    <mergeCell ref="G116:J116"/>
    <mergeCell ref="K116:Q116"/>
    <mergeCell ref="R116:Y116"/>
    <mergeCell ref="Z116:AG116"/>
    <mergeCell ref="AH114:AJ114"/>
    <mergeCell ref="B115:C115"/>
    <mergeCell ref="D115:F115"/>
    <mergeCell ref="G115:J115"/>
    <mergeCell ref="K115:Q115"/>
    <mergeCell ref="R115:Y115"/>
    <mergeCell ref="Z115:AG115"/>
    <mergeCell ref="AH115:AJ115"/>
    <mergeCell ref="B114:C114"/>
    <mergeCell ref="D114:F114"/>
    <mergeCell ref="G114:J114"/>
    <mergeCell ref="K114:Q114"/>
    <mergeCell ref="R114:Y114"/>
    <mergeCell ref="Z114:AG114"/>
    <mergeCell ref="AH120:AJ120"/>
    <mergeCell ref="B121:C121"/>
    <mergeCell ref="D121:F121"/>
    <mergeCell ref="G121:J121"/>
    <mergeCell ref="K121:Q121"/>
    <mergeCell ref="R121:Y121"/>
    <mergeCell ref="Z121:AG121"/>
    <mergeCell ref="AH121:AJ121"/>
    <mergeCell ref="B120:C120"/>
    <mergeCell ref="D120:F120"/>
    <mergeCell ref="G120:J120"/>
    <mergeCell ref="K120:Q120"/>
    <mergeCell ref="R120:Y120"/>
    <mergeCell ref="Z120:AG120"/>
    <mergeCell ref="AH118:AJ118"/>
    <mergeCell ref="B119:C119"/>
    <mergeCell ref="D119:F119"/>
    <mergeCell ref="G119:J119"/>
    <mergeCell ref="K119:Q119"/>
    <mergeCell ref="R119:Y119"/>
    <mergeCell ref="Z119:AG119"/>
    <mergeCell ref="AH119:AJ119"/>
    <mergeCell ref="B118:C118"/>
    <mergeCell ref="D118:F118"/>
    <mergeCell ref="G118:J118"/>
    <mergeCell ref="K118:Q118"/>
    <mergeCell ref="R118:Y118"/>
    <mergeCell ref="Z118:AG118"/>
    <mergeCell ref="AH124:AJ124"/>
    <mergeCell ref="B125:C125"/>
    <mergeCell ref="D125:F125"/>
    <mergeCell ref="G125:J125"/>
    <mergeCell ref="K125:Q125"/>
    <mergeCell ref="R125:Y125"/>
    <mergeCell ref="Z125:AG125"/>
    <mergeCell ref="AH125:AJ125"/>
    <mergeCell ref="B124:C124"/>
    <mergeCell ref="D124:F124"/>
    <mergeCell ref="G124:J124"/>
    <mergeCell ref="K124:Q124"/>
    <mergeCell ref="R124:Y124"/>
    <mergeCell ref="Z124:AG124"/>
    <mergeCell ref="AH122:AJ122"/>
    <mergeCell ref="B123:C123"/>
    <mergeCell ref="D123:F123"/>
    <mergeCell ref="G123:J123"/>
    <mergeCell ref="K123:Q123"/>
    <mergeCell ref="R123:Y123"/>
    <mergeCell ref="Z123:AG123"/>
    <mergeCell ref="AH123:AJ123"/>
    <mergeCell ref="B122:C122"/>
    <mergeCell ref="D122:F122"/>
    <mergeCell ref="G122:J122"/>
    <mergeCell ref="K122:Q122"/>
    <mergeCell ref="R122:Y122"/>
    <mergeCell ref="Z122:AG122"/>
    <mergeCell ref="AH128:AJ128"/>
    <mergeCell ref="B129:C129"/>
    <mergeCell ref="D129:F129"/>
    <mergeCell ref="G129:J129"/>
    <mergeCell ref="K129:Q129"/>
    <mergeCell ref="R129:Y129"/>
    <mergeCell ref="Z129:AG129"/>
    <mergeCell ref="AH129:AJ129"/>
    <mergeCell ref="B128:C128"/>
    <mergeCell ref="D128:F128"/>
    <mergeCell ref="G128:J128"/>
    <mergeCell ref="K128:Q128"/>
    <mergeCell ref="R128:Y128"/>
    <mergeCell ref="Z128:AG128"/>
    <mergeCell ref="AH126:AJ126"/>
    <mergeCell ref="B127:C127"/>
    <mergeCell ref="D127:F127"/>
    <mergeCell ref="G127:J127"/>
    <mergeCell ref="K127:Q127"/>
    <mergeCell ref="R127:Y127"/>
    <mergeCell ref="Z127:AG127"/>
    <mergeCell ref="AH127:AJ127"/>
    <mergeCell ref="B126:C126"/>
    <mergeCell ref="D126:F126"/>
    <mergeCell ref="G126:J126"/>
    <mergeCell ref="K126:Q126"/>
    <mergeCell ref="R126:Y126"/>
    <mergeCell ref="Z126:AG126"/>
    <mergeCell ref="AH132:AJ132"/>
    <mergeCell ref="B135:E136"/>
    <mergeCell ref="F135:J136"/>
    <mergeCell ref="K135:M136"/>
    <mergeCell ref="N135:Z136"/>
    <mergeCell ref="AA135:AE136"/>
    <mergeCell ref="AF135:AH136"/>
    <mergeCell ref="AI135:AJ136"/>
    <mergeCell ref="B132:C132"/>
    <mergeCell ref="D132:F132"/>
    <mergeCell ref="G132:J132"/>
    <mergeCell ref="K132:Q132"/>
    <mergeCell ref="R132:Y132"/>
    <mergeCell ref="Z132:AG132"/>
    <mergeCell ref="AH130:AJ130"/>
    <mergeCell ref="B131:C131"/>
    <mergeCell ref="D131:F131"/>
    <mergeCell ref="G131:J131"/>
    <mergeCell ref="K131:Q131"/>
    <mergeCell ref="R131:Y131"/>
    <mergeCell ref="Z131:AG131"/>
    <mergeCell ref="AH131:AJ131"/>
    <mergeCell ref="B130:C130"/>
    <mergeCell ref="D130:F130"/>
    <mergeCell ref="G130:J130"/>
    <mergeCell ref="K130:Q130"/>
    <mergeCell ref="R130:Y130"/>
    <mergeCell ref="Z130:AG130"/>
    <mergeCell ref="AH139:AJ139"/>
    <mergeCell ref="B140:C140"/>
    <mergeCell ref="D140:F140"/>
    <mergeCell ref="G140:J140"/>
    <mergeCell ref="K140:Q140"/>
    <mergeCell ref="R140:Y140"/>
    <mergeCell ref="Z140:AG140"/>
    <mergeCell ref="AH140:AJ140"/>
    <mergeCell ref="B139:C139"/>
    <mergeCell ref="D139:F139"/>
    <mergeCell ref="G139:J139"/>
    <mergeCell ref="K139:Q139"/>
    <mergeCell ref="R139:Y139"/>
    <mergeCell ref="Z139:AG139"/>
    <mergeCell ref="B137:AJ137"/>
    <mergeCell ref="B138:C138"/>
    <mergeCell ref="D138:F138"/>
    <mergeCell ref="G138:J138"/>
    <mergeCell ref="K138:Q138"/>
    <mergeCell ref="R138:Y138"/>
    <mergeCell ref="Z138:AG138"/>
    <mergeCell ref="AH138:AJ138"/>
    <mergeCell ref="AH143:AJ143"/>
    <mergeCell ref="B144:C144"/>
    <mergeCell ref="D144:F144"/>
    <mergeCell ref="G144:J144"/>
    <mergeCell ref="K144:Q144"/>
    <mergeCell ref="R144:Y144"/>
    <mergeCell ref="Z144:AG144"/>
    <mergeCell ref="AH144:AJ144"/>
    <mergeCell ref="B143:C143"/>
    <mergeCell ref="D143:F143"/>
    <mergeCell ref="G143:J143"/>
    <mergeCell ref="K143:Q143"/>
    <mergeCell ref="R143:Y143"/>
    <mergeCell ref="Z143:AG143"/>
    <mergeCell ref="AH141:AJ141"/>
    <mergeCell ref="B142:C142"/>
    <mergeCell ref="D142:F142"/>
    <mergeCell ref="G142:J142"/>
    <mergeCell ref="K142:Q142"/>
    <mergeCell ref="R142:Y142"/>
    <mergeCell ref="Z142:AG142"/>
    <mergeCell ref="AH142:AJ142"/>
    <mergeCell ref="B141:C141"/>
    <mergeCell ref="D141:F141"/>
    <mergeCell ref="G141:J141"/>
    <mergeCell ref="K141:Q141"/>
    <mergeCell ref="R141:Y141"/>
    <mergeCell ref="Z141:AG141"/>
    <mergeCell ref="AH147:AJ147"/>
    <mergeCell ref="B148:C148"/>
    <mergeCell ref="D148:F148"/>
    <mergeCell ref="G148:J148"/>
    <mergeCell ref="K148:Q148"/>
    <mergeCell ref="R148:Y148"/>
    <mergeCell ref="Z148:AG148"/>
    <mergeCell ref="AH148:AJ148"/>
    <mergeCell ref="B147:C147"/>
    <mergeCell ref="D147:F147"/>
    <mergeCell ref="G147:J147"/>
    <mergeCell ref="K147:Q147"/>
    <mergeCell ref="R147:Y147"/>
    <mergeCell ref="Z147:AG147"/>
    <mergeCell ref="AH145:AJ145"/>
    <mergeCell ref="B146:C146"/>
    <mergeCell ref="D146:F146"/>
    <mergeCell ref="G146:J146"/>
    <mergeCell ref="K146:Q146"/>
    <mergeCell ref="R146:Y146"/>
    <mergeCell ref="Z146:AG146"/>
    <mergeCell ref="AH146:AJ146"/>
    <mergeCell ref="B145:C145"/>
    <mergeCell ref="D145:F145"/>
    <mergeCell ref="G145:J145"/>
    <mergeCell ref="K145:Q145"/>
    <mergeCell ref="R145:Y145"/>
    <mergeCell ref="Z145:AG145"/>
    <mergeCell ref="AH151:AJ151"/>
    <mergeCell ref="B152:C152"/>
    <mergeCell ref="D152:F152"/>
    <mergeCell ref="G152:J152"/>
    <mergeCell ref="K152:Q152"/>
    <mergeCell ref="R152:Y152"/>
    <mergeCell ref="Z152:AG152"/>
    <mergeCell ref="AH152:AJ152"/>
    <mergeCell ref="B151:C151"/>
    <mergeCell ref="D151:F151"/>
    <mergeCell ref="G151:J151"/>
    <mergeCell ref="K151:Q151"/>
    <mergeCell ref="R151:Y151"/>
    <mergeCell ref="Z151:AG151"/>
    <mergeCell ref="AH149:AJ149"/>
    <mergeCell ref="B150:C150"/>
    <mergeCell ref="D150:F150"/>
    <mergeCell ref="G150:J150"/>
    <mergeCell ref="K150:Q150"/>
    <mergeCell ref="R150:Y150"/>
    <mergeCell ref="Z150:AG150"/>
    <mergeCell ref="AH150:AJ150"/>
    <mergeCell ref="B149:C149"/>
    <mergeCell ref="D149:F149"/>
    <mergeCell ref="G149:J149"/>
    <mergeCell ref="K149:Q149"/>
    <mergeCell ref="R149:Y149"/>
    <mergeCell ref="Z149:AG149"/>
    <mergeCell ref="AH155:AJ155"/>
    <mergeCell ref="B156:C156"/>
    <mergeCell ref="D156:F156"/>
    <mergeCell ref="G156:J156"/>
    <mergeCell ref="K156:Q156"/>
    <mergeCell ref="R156:Y156"/>
    <mergeCell ref="Z156:AG156"/>
    <mergeCell ref="AH156:AJ156"/>
    <mergeCell ref="B155:C155"/>
    <mergeCell ref="D155:F155"/>
    <mergeCell ref="G155:J155"/>
    <mergeCell ref="K155:Q155"/>
    <mergeCell ref="R155:Y155"/>
    <mergeCell ref="Z155:AG155"/>
    <mergeCell ref="AH153:AJ153"/>
    <mergeCell ref="B154:C154"/>
    <mergeCell ref="D154:F154"/>
    <mergeCell ref="G154:J154"/>
    <mergeCell ref="K154:Q154"/>
    <mergeCell ref="R154:Y154"/>
    <mergeCell ref="Z154:AG154"/>
    <mergeCell ref="AH154:AJ154"/>
    <mergeCell ref="B153:C153"/>
    <mergeCell ref="D153:F153"/>
    <mergeCell ref="G153:J153"/>
    <mergeCell ref="K153:Q153"/>
    <mergeCell ref="R153:Y153"/>
    <mergeCell ref="Z153:AG153"/>
    <mergeCell ref="AH159:AJ159"/>
    <mergeCell ref="B160:C160"/>
    <mergeCell ref="D160:F160"/>
    <mergeCell ref="G160:J160"/>
    <mergeCell ref="K160:Q160"/>
    <mergeCell ref="R160:Y160"/>
    <mergeCell ref="Z160:AG160"/>
    <mergeCell ref="AH160:AJ160"/>
    <mergeCell ref="B159:C159"/>
    <mergeCell ref="D159:F159"/>
    <mergeCell ref="G159:J159"/>
    <mergeCell ref="K159:Q159"/>
    <mergeCell ref="R159:Y159"/>
    <mergeCell ref="Z159:AG159"/>
    <mergeCell ref="AH157:AJ157"/>
    <mergeCell ref="B158:C158"/>
    <mergeCell ref="D158:F158"/>
    <mergeCell ref="G158:J158"/>
    <mergeCell ref="K158:Q158"/>
    <mergeCell ref="R158:Y158"/>
    <mergeCell ref="Z158:AG158"/>
    <mergeCell ref="AH158:AJ158"/>
    <mergeCell ref="B157:C157"/>
    <mergeCell ref="D157:F157"/>
    <mergeCell ref="G157:J157"/>
    <mergeCell ref="K157:Q157"/>
    <mergeCell ref="R157:Y157"/>
    <mergeCell ref="Z157:AG157"/>
    <mergeCell ref="AH163:AJ163"/>
    <mergeCell ref="B164:C164"/>
    <mergeCell ref="D164:F164"/>
    <mergeCell ref="G164:J164"/>
    <mergeCell ref="K164:Q164"/>
    <mergeCell ref="R164:Y164"/>
    <mergeCell ref="Z164:AG164"/>
    <mergeCell ref="AH164:AJ164"/>
    <mergeCell ref="B163:C163"/>
    <mergeCell ref="D163:F163"/>
    <mergeCell ref="G163:J163"/>
    <mergeCell ref="K163:Q163"/>
    <mergeCell ref="R163:Y163"/>
    <mergeCell ref="Z163:AG163"/>
    <mergeCell ref="AH161:AJ161"/>
    <mergeCell ref="B162:C162"/>
    <mergeCell ref="D162:F162"/>
    <mergeCell ref="G162:J162"/>
    <mergeCell ref="K162:Q162"/>
    <mergeCell ref="R162:Y162"/>
    <mergeCell ref="Z162:AG162"/>
    <mergeCell ref="AH162:AJ162"/>
    <mergeCell ref="B161:C161"/>
    <mergeCell ref="D161:F161"/>
    <mergeCell ref="G161:J161"/>
    <mergeCell ref="K161:Q161"/>
    <mergeCell ref="R161:Y161"/>
    <mergeCell ref="Z161:AG161"/>
    <mergeCell ref="AH167:AJ167"/>
    <mergeCell ref="B168:C168"/>
    <mergeCell ref="D168:F168"/>
    <mergeCell ref="G168:J168"/>
    <mergeCell ref="K168:Q168"/>
    <mergeCell ref="R168:Y168"/>
    <mergeCell ref="Z168:AG168"/>
    <mergeCell ref="AH168:AJ168"/>
    <mergeCell ref="B167:C167"/>
    <mergeCell ref="D167:F167"/>
    <mergeCell ref="G167:J167"/>
    <mergeCell ref="K167:Q167"/>
    <mergeCell ref="R167:Y167"/>
    <mergeCell ref="Z167:AG167"/>
    <mergeCell ref="AH165:AJ165"/>
    <mergeCell ref="B166:C166"/>
    <mergeCell ref="D166:F166"/>
    <mergeCell ref="G166:J166"/>
    <mergeCell ref="K166:Q166"/>
    <mergeCell ref="R166:Y166"/>
    <mergeCell ref="Z166:AG166"/>
    <mergeCell ref="AH166:AJ166"/>
    <mergeCell ref="B165:C165"/>
    <mergeCell ref="D165:F165"/>
    <mergeCell ref="G165:J165"/>
    <mergeCell ref="K165:Q165"/>
    <mergeCell ref="R165:Y165"/>
    <mergeCell ref="Z165:AG165"/>
    <mergeCell ref="AH171:AJ171"/>
    <mergeCell ref="B172:C172"/>
    <mergeCell ref="D172:F172"/>
    <mergeCell ref="G172:J172"/>
    <mergeCell ref="K172:Q172"/>
    <mergeCell ref="R172:Y172"/>
    <mergeCell ref="Z172:AG172"/>
    <mergeCell ref="AH172:AJ172"/>
    <mergeCell ref="B171:C171"/>
    <mergeCell ref="D171:F171"/>
    <mergeCell ref="G171:J171"/>
    <mergeCell ref="K171:Q171"/>
    <mergeCell ref="R171:Y171"/>
    <mergeCell ref="Z171:AG171"/>
    <mergeCell ref="AH169:AJ169"/>
    <mergeCell ref="B170:C170"/>
    <mergeCell ref="D170:F170"/>
    <mergeCell ref="G170:J170"/>
    <mergeCell ref="K170:Q170"/>
    <mergeCell ref="R170:Y170"/>
    <mergeCell ref="Z170:AG170"/>
    <mergeCell ref="AH170:AJ170"/>
    <mergeCell ref="B169:C169"/>
    <mergeCell ref="D169:F169"/>
    <mergeCell ref="G169:J169"/>
    <mergeCell ref="K169:Q169"/>
    <mergeCell ref="R169:Y169"/>
    <mergeCell ref="Z169:AG169"/>
    <mergeCell ref="B178:AJ178"/>
    <mergeCell ref="B179:C179"/>
    <mergeCell ref="D179:F179"/>
    <mergeCell ref="G179:J179"/>
    <mergeCell ref="R179:Y179"/>
    <mergeCell ref="Z179:AG179"/>
    <mergeCell ref="AH179:AJ179"/>
    <mergeCell ref="AH173:AJ173"/>
    <mergeCell ref="B176:E177"/>
    <mergeCell ref="F176:J177"/>
    <mergeCell ref="K176:M177"/>
    <mergeCell ref="N176:Z177"/>
    <mergeCell ref="AA176:AE177"/>
    <mergeCell ref="AF176:AH177"/>
    <mergeCell ref="AI176:AJ177"/>
    <mergeCell ref="B173:C173"/>
    <mergeCell ref="D173:F173"/>
    <mergeCell ref="G173:J173"/>
    <mergeCell ref="K173:Q173"/>
    <mergeCell ref="R173:Y173"/>
    <mergeCell ref="Z173:AG173"/>
    <mergeCell ref="K179:Q179"/>
    <mergeCell ref="AH182:AJ182"/>
    <mergeCell ref="B183:C183"/>
    <mergeCell ref="D183:F183"/>
    <mergeCell ref="G183:J183"/>
    <mergeCell ref="K183:Q183"/>
    <mergeCell ref="R183:Y183"/>
    <mergeCell ref="Z183:AG183"/>
    <mergeCell ref="AH183:AJ183"/>
    <mergeCell ref="B182:C182"/>
    <mergeCell ref="D182:F182"/>
    <mergeCell ref="G182:J182"/>
    <mergeCell ref="K182:Q182"/>
    <mergeCell ref="R182:Y182"/>
    <mergeCell ref="Z182:AG182"/>
    <mergeCell ref="AH180:AJ180"/>
    <mergeCell ref="B181:C181"/>
    <mergeCell ref="D181:F181"/>
    <mergeCell ref="G181:J181"/>
    <mergeCell ref="K181:Q181"/>
    <mergeCell ref="R181:Y181"/>
    <mergeCell ref="Z181:AG181"/>
    <mergeCell ref="AH181:AJ181"/>
    <mergeCell ref="B180:C180"/>
    <mergeCell ref="D180:F180"/>
    <mergeCell ref="G180:J180"/>
    <mergeCell ref="K180:Q180"/>
    <mergeCell ref="R180:Y180"/>
    <mergeCell ref="Z180:AG180"/>
    <mergeCell ref="AH186:AJ186"/>
    <mergeCell ref="B187:C187"/>
    <mergeCell ref="D187:F187"/>
    <mergeCell ref="G187:J187"/>
    <mergeCell ref="K187:Q187"/>
    <mergeCell ref="R187:Y187"/>
    <mergeCell ref="Z187:AG187"/>
    <mergeCell ref="AH187:AJ187"/>
    <mergeCell ref="B186:C186"/>
    <mergeCell ref="D186:F186"/>
    <mergeCell ref="G186:J186"/>
    <mergeCell ref="K186:Q186"/>
    <mergeCell ref="R186:Y186"/>
    <mergeCell ref="Z186:AG186"/>
    <mergeCell ref="AH184:AJ184"/>
    <mergeCell ref="B185:C185"/>
    <mergeCell ref="D185:F185"/>
    <mergeCell ref="G185:J185"/>
    <mergeCell ref="K185:Q185"/>
    <mergeCell ref="R185:Y185"/>
    <mergeCell ref="Z185:AG185"/>
    <mergeCell ref="AH185:AJ185"/>
    <mergeCell ref="B184:C184"/>
    <mergeCell ref="D184:F184"/>
    <mergeCell ref="G184:J184"/>
    <mergeCell ref="K184:Q184"/>
    <mergeCell ref="R184:Y184"/>
    <mergeCell ref="Z184:AG184"/>
    <mergeCell ref="AH190:AJ190"/>
    <mergeCell ref="B191:C191"/>
    <mergeCell ref="D191:F191"/>
    <mergeCell ref="G191:J191"/>
    <mergeCell ref="K191:Q191"/>
    <mergeCell ref="R191:Y191"/>
    <mergeCell ref="Z191:AG191"/>
    <mergeCell ref="AH191:AJ191"/>
    <mergeCell ref="B190:C190"/>
    <mergeCell ref="D190:F190"/>
    <mergeCell ref="G190:J190"/>
    <mergeCell ref="K190:Q190"/>
    <mergeCell ref="R190:Y190"/>
    <mergeCell ref="Z190:AG190"/>
    <mergeCell ref="AH188:AJ188"/>
    <mergeCell ref="B189:C189"/>
    <mergeCell ref="D189:F189"/>
    <mergeCell ref="G189:J189"/>
    <mergeCell ref="K189:Q189"/>
    <mergeCell ref="R189:Y189"/>
    <mergeCell ref="Z189:AG189"/>
    <mergeCell ref="AH189:AJ189"/>
    <mergeCell ref="B188:C188"/>
    <mergeCell ref="D188:F188"/>
    <mergeCell ref="G188:J188"/>
    <mergeCell ref="K188:Q188"/>
    <mergeCell ref="R188:Y188"/>
    <mergeCell ref="Z188:AG188"/>
    <mergeCell ref="AH194:AJ194"/>
    <mergeCell ref="B195:C195"/>
    <mergeCell ref="D195:F195"/>
    <mergeCell ref="G195:J195"/>
    <mergeCell ref="K195:Q195"/>
    <mergeCell ref="R195:Y195"/>
    <mergeCell ref="Z195:AG195"/>
    <mergeCell ref="AH195:AJ195"/>
    <mergeCell ref="B194:C194"/>
    <mergeCell ref="D194:F194"/>
    <mergeCell ref="G194:J194"/>
    <mergeCell ref="K194:Q194"/>
    <mergeCell ref="R194:Y194"/>
    <mergeCell ref="Z194:AG194"/>
    <mergeCell ref="AH192:AJ192"/>
    <mergeCell ref="B193:C193"/>
    <mergeCell ref="D193:F193"/>
    <mergeCell ref="G193:J193"/>
    <mergeCell ref="K193:Q193"/>
    <mergeCell ref="R193:Y193"/>
    <mergeCell ref="Z193:AG193"/>
    <mergeCell ref="AH193:AJ193"/>
    <mergeCell ref="B192:C192"/>
    <mergeCell ref="D192:F192"/>
    <mergeCell ref="G192:J192"/>
    <mergeCell ref="K192:Q192"/>
    <mergeCell ref="R192:Y192"/>
    <mergeCell ref="Z192:AG192"/>
    <mergeCell ref="AH198:AJ198"/>
    <mergeCell ref="B199:C199"/>
    <mergeCell ref="D199:F199"/>
    <mergeCell ref="G199:J199"/>
    <mergeCell ref="K199:Q199"/>
    <mergeCell ref="R199:Y199"/>
    <mergeCell ref="Z199:AG199"/>
    <mergeCell ref="AH199:AJ199"/>
    <mergeCell ref="B198:C198"/>
    <mergeCell ref="D198:F198"/>
    <mergeCell ref="G198:J198"/>
    <mergeCell ref="K198:Q198"/>
    <mergeCell ref="R198:Y198"/>
    <mergeCell ref="Z198:AG198"/>
    <mergeCell ref="AH196:AJ196"/>
    <mergeCell ref="B197:C197"/>
    <mergeCell ref="D197:F197"/>
    <mergeCell ref="G197:J197"/>
    <mergeCell ref="K197:Q197"/>
    <mergeCell ref="R197:Y197"/>
    <mergeCell ref="Z197:AG197"/>
    <mergeCell ref="AH197:AJ197"/>
    <mergeCell ref="B196:C196"/>
    <mergeCell ref="D196:F196"/>
    <mergeCell ref="G196:J196"/>
    <mergeCell ref="K196:Q196"/>
    <mergeCell ref="R196:Y196"/>
    <mergeCell ref="Z196:AG196"/>
    <mergeCell ref="AH202:AJ202"/>
    <mergeCell ref="B203:C203"/>
    <mergeCell ref="D203:F203"/>
    <mergeCell ref="G203:J203"/>
    <mergeCell ref="K203:Q203"/>
    <mergeCell ref="R203:Y203"/>
    <mergeCell ref="Z203:AG203"/>
    <mergeCell ref="AH203:AJ203"/>
    <mergeCell ref="B202:C202"/>
    <mergeCell ref="D202:F202"/>
    <mergeCell ref="G202:J202"/>
    <mergeCell ref="K202:Q202"/>
    <mergeCell ref="R202:Y202"/>
    <mergeCell ref="Z202:AG202"/>
    <mergeCell ref="AH200:AJ200"/>
    <mergeCell ref="B201:C201"/>
    <mergeCell ref="D201:F201"/>
    <mergeCell ref="G201:J201"/>
    <mergeCell ref="K201:Q201"/>
    <mergeCell ref="R201:Y201"/>
    <mergeCell ref="Z201:AG201"/>
    <mergeCell ref="AH201:AJ201"/>
    <mergeCell ref="B200:C200"/>
    <mergeCell ref="D200:F200"/>
    <mergeCell ref="G200:J200"/>
    <mergeCell ref="K200:Q200"/>
    <mergeCell ref="R200:Y200"/>
    <mergeCell ref="Z200:AG200"/>
    <mergeCell ref="AH206:AJ206"/>
    <mergeCell ref="B207:C207"/>
    <mergeCell ref="D207:F207"/>
    <mergeCell ref="G207:J207"/>
    <mergeCell ref="K207:Q207"/>
    <mergeCell ref="R207:Y207"/>
    <mergeCell ref="Z207:AG207"/>
    <mergeCell ref="AH207:AJ207"/>
    <mergeCell ref="B206:C206"/>
    <mergeCell ref="D206:F206"/>
    <mergeCell ref="G206:J206"/>
    <mergeCell ref="K206:Q206"/>
    <mergeCell ref="R206:Y206"/>
    <mergeCell ref="Z206:AG206"/>
    <mergeCell ref="AH204:AJ204"/>
    <mergeCell ref="B205:C205"/>
    <mergeCell ref="D205:F205"/>
    <mergeCell ref="G205:J205"/>
    <mergeCell ref="K205:Q205"/>
    <mergeCell ref="R205:Y205"/>
    <mergeCell ref="Z205:AG205"/>
    <mergeCell ref="AH205:AJ205"/>
    <mergeCell ref="B204:C204"/>
    <mergeCell ref="D204:F204"/>
    <mergeCell ref="G204:J204"/>
    <mergeCell ref="K204:Q204"/>
    <mergeCell ref="R204:Y204"/>
    <mergeCell ref="Z204:AG204"/>
    <mergeCell ref="AH210:AJ210"/>
    <mergeCell ref="B211:C211"/>
    <mergeCell ref="D211:F211"/>
    <mergeCell ref="G211:J211"/>
    <mergeCell ref="K211:Q211"/>
    <mergeCell ref="R211:Y211"/>
    <mergeCell ref="Z211:AG211"/>
    <mergeCell ref="AH211:AJ211"/>
    <mergeCell ref="B210:C210"/>
    <mergeCell ref="D210:F210"/>
    <mergeCell ref="G210:J210"/>
    <mergeCell ref="K210:Q210"/>
    <mergeCell ref="R210:Y210"/>
    <mergeCell ref="Z210:AG210"/>
    <mergeCell ref="AH208:AJ208"/>
    <mergeCell ref="B209:C209"/>
    <mergeCell ref="D209:F209"/>
    <mergeCell ref="G209:J209"/>
    <mergeCell ref="K209:Q209"/>
    <mergeCell ref="R209:Y209"/>
    <mergeCell ref="Z209:AG209"/>
    <mergeCell ref="AH209:AJ209"/>
    <mergeCell ref="B208:C208"/>
    <mergeCell ref="D208:F208"/>
    <mergeCell ref="G208:J208"/>
    <mergeCell ref="K208:Q208"/>
    <mergeCell ref="R208:Y208"/>
    <mergeCell ref="Z208:AG208"/>
    <mergeCell ref="AH214:AJ214"/>
    <mergeCell ref="B214:C214"/>
    <mergeCell ref="D214:F214"/>
    <mergeCell ref="G214:J214"/>
    <mergeCell ref="K214:Q214"/>
    <mergeCell ref="R214:Y214"/>
    <mergeCell ref="Z214:AG214"/>
    <mergeCell ref="AH212:AJ212"/>
    <mergeCell ref="B213:C213"/>
    <mergeCell ref="D213:F213"/>
    <mergeCell ref="G213:J213"/>
    <mergeCell ref="K213:Q213"/>
    <mergeCell ref="R213:Y213"/>
    <mergeCell ref="Z213:AG213"/>
    <mergeCell ref="AH213:AJ213"/>
    <mergeCell ref="B212:C212"/>
    <mergeCell ref="D212:F212"/>
    <mergeCell ref="G212:J212"/>
    <mergeCell ref="K212:Q212"/>
    <mergeCell ref="R212:Y212"/>
    <mergeCell ref="Z212:AG212"/>
  </mergeCells>
  <phoneticPr fontId="1"/>
  <conditionalFormatting sqref="D1:D138 D174:D179 D215:D1048576">
    <cfRule type="cellIs" dxfId="18" priority="9" operator="equal">
      <formula>"登録"</formula>
    </cfRule>
    <cfRule type="cellIs" dxfId="17" priority="14" operator="equal">
      <formula>"新規"</formula>
    </cfRule>
  </conditionalFormatting>
  <conditionalFormatting sqref="A53:AK55 A57:AK92 A56:K56 R56:AK56">
    <cfRule type="expression" dxfId="16" priority="13">
      <formula>$K$57=""</formula>
    </cfRule>
  </conditionalFormatting>
  <conditionalFormatting sqref="A94:AK96 A98:AK133 A97:K97 R97:AK97">
    <cfRule type="expression" dxfId="15" priority="12">
      <formula>$K$98=""</formula>
    </cfRule>
  </conditionalFormatting>
  <conditionalFormatting sqref="A135:AK137 A139:AJ174 A138:K138 R138:AK138">
    <cfRule type="expression" dxfId="14" priority="11">
      <formula>$K$139=""</formula>
    </cfRule>
  </conditionalFormatting>
  <conditionalFormatting sqref="A175:AK178 A180:AK215 A179:K179 R179:AK179">
    <cfRule type="expression" dxfId="13" priority="10">
      <formula>$K$180=""</formula>
    </cfRule>
  </conditionalFormatting>
  <conditionalFormatting sqref="AX38">
    <cfRule type="cellIs" dxfId="12" priority="7" operator="equal">
      <formula>"登録"</formula>
    </cfRule>
    <cfRule type="cellIs" dxfId="11" priority="8" operator="equal">
      <formula>"新規"</formula>
    </cfRule>
  </conditionalFormatting>
  <conditionalFormatting sqref="D139:D173">
    <cfRule type="cellIs" dxfId="10" priority="4" operator="equal">
      <formula>"登録"</formula>
    </cfRule>
    <cfRule type="cellIs" dxfId="9" priority="6" operator="equal">
      <formula>"新規"</formula>
    </cfRule>
  </conditionalFormatting>
  <conditionalFormatting sqref="A139:AJ173">
    <cfRule type="expression" dxfId="8" priority="5">
      <formula>$K$57=""</formula>
    </cfRule>
  </conditionalFormatting>
  <conditionalFormatting sqref="D180:D214">
    <cfRule type="cellIs" dxfId="7" priority="1" operator="equal">
      <formula>"登録"</formula>
    </cfRule>
    <cfRule type="cellIs" dxfId="6" priority="3" operator="equal">
      <formula>"新規"</formula>
    </cfRule>
  </conditionalFormatting>
  <conditionalFormatting sqref="D180:AJ214">
    <cfRule type="expression" dxfId="5" priority="2">
      <formula>$K$57=""</formula>
    </cfRule>
  </conditionalFormatting>
  <printOptions horizontalCentered="1"/>
  <pageMargins left="0.19685039370078741" right="0.19685039370078741" top="0.31496062992125984" bottom="0" header="0.31496062992125984" footer="0.31496062992125984"/>
  <pageSetup paperSize="9" scale="99" orientation="portrait" horizontalDpi="4294967293" verticalDpi="4294967293" r:id="rId1"/>
  <rowBreaks count="4" manualBreakCount="4">
    <brk id="52" max="36" man="1"/>
    <brk id="93" max="36" man="1"/>
    <brk id="134" max="36" man="1"/>
    <brk id="175"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2999"/>
  <sheetViews>
    <sheetView workbookViewId="0">
      <selection activeCell="R1" sqref="R1"/>
    </sheetView>
  </sheetViews>
  <sheetFormatPr defaultRowHeight="13.5" x14ac:dyDescent="0.15"/>
  <cols>
    <col min="1" max="1" width="7.375" bestFit="1" customWidth="1"/>
    <col min="2" max="2" width="5.25" bestFit="1" customWidth="1"/>
    <col min="3" max="3" width="12.375" bestFit="1" customWidth="1"/>
    <col min="4" max="4" width="15.25" bestFit="1" customWidth="1"/>
    <col min="5" max="5" width="11.625" bestFit="1" customWidth="1"/>
    <col min="6" max="6" width="3.375" bestFit="1" customWidth="1"/>
    <col min="8" max="8" width="11.125" style="72" bestFit="1" customWidth="1"/>
    <col min="9" max="16" width="0" hidden="1" customWidth="1"/>
    <col min="17" max="17" width="9.5" bestFit="1" customWidth="1"/>
  </cols>
  <sheetData>
    <row r="1" spans="1:18" x14ac:dyDescent="0.15">
      <c r="A1" s="70" t="s">
        <v>1548</v>
      </c>
      <c r="B1" s="70" t="s">
        <v>698</v>
      </c>
      <c r="C1" s="70" t="s">
        <v>753</v>
      </c>
      <c r="D1" s="70" t="s">
        <v>580</v>
      </c>
      <c r="E1" s="71">
        <v>37152</v>
      </c>
      <c r="F1" s="70" t="s">
        <v>116</v>
      </c>
      <c r="G1" s="70" t="s">
        <v>233</v>
      </c>
      <c r="H1" s="72" t="s">
        <v>2323</v>
      </c>
      <c r="I1" s="72" t="s">
        <v>1303</v>
      </c>
      <c r="J1" t="s">
        <v>116</v>
      </c>
      <c r="K1" s="74" t="s">
        <v>1207</v>
      </c>
      <c r="L1" s="74" t="s">
        <v>1208</v>
      </c>
      <c r="M1" s="74" t="s">
        <v>1209</v>
      </c>
      <c r="O1" s="72" t="s">
        <v>2324</v>
      </c>
      <c r="Q1" s="73">
        <v>43191</v>
      </c>
      <c r="R1">
        <f>DATEDIF(E1,$Q$1,"y")</f>
        <v>16</v>
      </c>
    </row>
    <row r="2" spans="1:18" x14ac:dyDescent="0.15">
      <c r="A2" s="72" t="s">
        <v>1549</v>
      </c>
      <c r="B2" s="72" t="s">
        <v>698</v>
      </c>
      <c r="C2" s="72" t="s">
        <v>755</v>
      </c>
      <c r="D2" s="72" t="s">
        <v>581</v>
      </c>
      <c r="E2" s="73">
        <v>38245</v>
      </c>
      <c r="F2" s="72" t="s">
        <v>116</v>
      </c>
      <c r="G2" s="72" t="s">
        <v>233</v>
      </c>
      <c r="H2" s="72" t="s">
        <v>2325</v>
      </c>
      <c r="I2" s="72" t="s">
        <v>1303</v>
      </c>
      <c r="J2" s="72" t="s">
        <v>116</v>
      </c>
      <c r="K2">
        <v>524</v>
      </c>
      <c r="L2">
        <v>516</v>
      </c>
      <c r="M2">
        <v>9</v>
      </c>
      <c r="O2" s="72" t="s">
        <v>2326</v>
      </c>
      <c r="R2" s="72">
        <f t="shared" ref="R2:R65" si="0">DATEDIF(E2,$Q$1,"y")</f>
        <v>13</v>
      </c>
    </row>
    <row r="3" spans="1:18" x14ac:dyDescent="0.15">
      <c r="A3" s="72" t="s">
        <v>1550</v>
      </c>
      <c r="B3" s="72" t="s">
        <v>698</v>
      </c>
      <c r="C3" s="72" t="s">
        <v>757</v>
      </c>
      <c r="D3" s="72" t="s">
        <v>585</v>
      </c>
      <c r="E3" s="73">
        <v>38303</v>
      </c>
      <c r="F3" s="72" t="s">
        <v>116</v>
      </c>
      <c r="G3" s="72" t="s">
        <v>233</v>
      </c>
      <c r="H3" s="72" t="s">
        <v>2327</v>
      </c>
      <c r="I3" s="72" t="s">
        <v>1303</v>
      </c>
      <c r="J3" s="72" t="s">
        <v>116</v>
      </c>
      <c r="O3" s="72" t="s">
        <v>2328</v>
      </c>
      <c r="R3" s="72">
        <f t="shared" si="0"/>
        <v>13</v>
      </c>
    </row>
    <row r="4" spans="1:18" x14ac:dyDescent="0.15">
      <c r="A4" s="72" t="s">
        <v>1551</v>
      </c>
      <c r="B4" s="72" t="s">
        <v>698</v>
      </c>
      <c r="C4" s="72" t="s">
        <v>758</v>
      </c>
      <c r="D4" s="72" t="s">
        <v>569</v>
      </c>
      <c r="E4" s="73">
        <v>38792</v>
      </c>
      <c r="F4" s="72" t="s">
        <v>117</v>
      </c>
      <c r="G4" s="72" t="s">
        <v>233</v>
      </c>
      <c r="H4" s="72" t="s">
        <v>2329</v>
      </c>
      <c r="I4" s="72" t="s">
        <v>1303</v>
      </c>
      <c r="J4" s="72" t="s">
        <v>117</v>
      </c>
      <c r="O4" s="72" t="s">
        <v>2330</v>
      </c>
      <c r="R4" s="72">
        <f t="shared" si="0"/>
        <v>12</v>
      </c>
    </row>
    <row r="5" spans="1:18" x14ac:dyDescent="0.15">
      <c r="A5" s="72" t="s">
        <v>1554</v>
      </c>
      <c r="B5" s="72" t="s">
        <v>698</v>
      </c>
      <c r="C5" s="72" t="s">
        <v>759</v>
      </c>
      <c r="D5" s="72" t="s">
        <v>576</v>
      </c>
      <c r="E5" s="73">
        <v>38759</v>
      </c>
      <c r="F5" s="72" t="s">
        <v>116</v>
      </c>
      <c r="G5" s="72" t="s">
        <v>233</v>
      </c>
      <c r="H5" s="72" t="s">
        <v>2331</v>
      </c>
      <c r="I5" s="72" t="s">
        <v>1303</v>
      </c>
      <c r="J5" s="72" t="s">
        <v>116</v>
      </c>
      <c r="O5" s="72" t="s">
        <v>2332</v>
      </c>
      <c r="R5" s="72">
        <f t="shared" si="0"/>
        <v>12</v>
      </c>
    </row>
    <row r="6" spans="1:18" x14ac:dyDescent="0.15">
      <c r="A6" s="72" t="s">
        <v>1555</v>
      </c>
      <c r="B6" s="72" t="s">
        <v>698</v>
      </c>
      <c r="C6" s="72" t="s">
        <v>760</v>
      </c>
      <c r="D6" s="72" t="s">
        <v>568</v>
      </c>
      <c r="E6" s="73">
        <v>38448</v>
      </c>
      <c r="F6" s="72" t="s">
        <v>116</v>
      </c>
      <c r="G6" s="72" t="s">
        <v>233</v>
      </c>
      <c r="H6" s="72" t="s">
        <v>2333</v>
      </c>
      <c r="I6" s="72" t="s">
        <v>1303</v>
      </c>
      <c r="J6" s="72" t="s">
        <v>116</v>
      </c>
      <c r="O6" s="72" t="s">
        <v>2334</v>
      </c>
      <c r="R6" s="72">
        <f t="shared" si="0"/>
        <v>12</v>
      </c>
    </row>
    <row r="7" spans="1:18" x14ac:dyDescent="0.15">
      <c r="A7" s="72" t="s">
        <v>1556</v>
      </c>
      <c r="B7" s="72" t="s">
        <v>698</v>
      </c>
      <c r="C7" s="72" t="s">
        <v>761</v>
      </c>
      <c r="D7" s="72" t="s">
        <v>762</v>
      </c>
      <c r="E7" s="73">
        <v>37762</v>
      </c>
      <c r="F7" s="72" t="s">
        <v>116</v>
      </c>
      <c r="G7" s="72" t="s">
        <v>233</v>
      </c>
      <c r="H7" s="72" t="s">
        <v>2335</v>
      </c>
      <c r="I7" s="72" t="s">
        <v>1303</v>
      </c>
      <c r="J7" s="72" t="s">
        <v>116</v>
      </c>
      <c r="O7" s="72" t="s">
        <v>2336</v>
      </c>
      <c r="R7" s="72">
        <f t="shared" si="0"/>
        <v>14</v>
      </c>
    </row>
    <row r="8" spans="1:18" x14ac:dyDescent="0.15">
      <c r="A8" s="72" t="s">
        <v>1557</v>
      </c>
      <c r="B8" s="72" t="s">
        <v>698</v>
      </c>
      <c r="C8" s="72" t="s">
        <v>763</v>
      </c>
      <c r="D8" s="72" t="s">
        <v>764</v>
      </c>
      <c r="E8" s="73">
        <v>38604</v>
      </c>
      <c r="F8" s="72" t="s">
        <v>116</v>
      </c>
      <c r="G8" s="72" t="s">
        <v>233</v>
      </c>
      <c r="H8" s="72" t="s">
        <v>2337</v>
      </c>
      <c r="I8" s="72" t="s">
        <v>1303</v>
      </c>
      <c r="J8" s="72" t="s">
        <v>116</v>
      </c>
      <c r="O8" s="72" t="s">
        <v>2338</v>
      </c>
      <c r="R8" s="72">
        <f t="shared" si="0"/>
        <v>12</v>
      </c>
    </row>
    <row r="9" spans="1:18" x14ac:dyDescent="0.15">
      <c r="A9" s="72" t="s">
        <v>1558</v>
      </c>
      <c r="B9" s="72" t="s">
        <v>698</v>
      </c>
      <c r="C9" s="72" t="s">
        <v>765</v>
      </c>
      <c r="D9" s="72" t="s">
        <v>766</v>
      </c>
      <c r="E9" s="73">
        <v>39590</v>
      </c>
      <c r="F9" s="72" t="s">
        <v>116</v>
      </c>
      <c r="G9" s="72" t="s">
        <v>233</v>
      </c>
      <c r="H9" s="72" t="s">
        <v>2339</v>
      </c>
      <c r="I9" s="72" t="s">
        <v>1303</v>
      </c>
      <c r="J9" s="72" t="s">
        <v>116</v>
      </c>
      <c r="O9" s="72" t="s">
        <v>2340</v>
      </c>
      <c r="R9" s="72">
        <f t="shared" si="0"/>
        <v>9</v>
      </c>
    </row>
    <row r="10" spans="1:18" x14ac:dyDescent="0.15">
      <c r="A10" s="72" t="s">
        <v>1559</v>
      </c>
      <c r="B10" s="72" t="s">
        <v>698</v>
      </c>
      <c r="C10" s="72" t="s">
        <v>767</v>
      </c>
      <c r="D10" s="72" t="s">
        <v>768</v>
      </c>
      <c r="E10" s="73">
        <v>40542</v>
      </c>
      <c r="F10" s="72" t="s">
        <v>116</v>
      </c>
      <c r="G10" s="72" t="s">
        <v>233</v>
      </c>
      <c r="H10" s="72" t="s">
        <v>2341</v>
      </c>
      <c r="I10" s="72" t="s">
        <v>1303</v>
      </c>
      <c r="J10" s="72" t="s">
        <v>116</v>
      </c>
      <c r="O10" s="72" t="s">
        <v>2342</v>
      </c>
      <c r="R10" s="72">
        <f t="shared" si="0"/>
        <v>7</v>
      </c>
    </row>
    <row r="11" spans="1:18" x14ac:dyDescent="0.15">
      <c r="A11" s="72" t="s">
        <v>1560</v>
      </c>
      <c r="B11" s="72" t="s">
        <v>698</v>
      </c>
      <c r="C11" s="72" t="s">
        <v>769</v>
      </c>
      <c r="D11" s="72" t="s">
        <v>770</v>
      </c>
      <c r="E11" s="73">
        <v>39391</v>
      </c>
      <c r="F11" s="72" t="s">
        <v>116</v>
      </c>
      <c r="G11" s="72" t="s">
        <v>233</v>
      </c>
      <c r="H11" s="72" t="s">
        <v>2343</v>
      </c>
      <c r="I11" s="72" t="s">
        <v>1303</v>
      </c>
      <c r="J11" s="72" t="s">
        <v>116</v>
      </c>
      <c r="O11" s="72" t="s">
        <v>2344</v>
      </c>
      <c r="R11" s="72">
        <f t="shared" si="0"/>
        <v>10</v>
      </c>
    </row>
    <row r="12" spans="1:18" x14ac:dyDescent="0.15">
      <c r="A12" s="72" t="s">
        <v>1561</v>
      </c>
      <c r="B12" s="72" t="s">
        <v>698</v>
      </c>
      <c r="C12" s="72" t="s">
        <v>771</v>
      </c>
      <c r="D12" s="72" t="s">
        <v>772</v>
      </c>
      <c r="E12" s="73">
        <v>39590</v>
      </c>
      <c r="F12" s="72" t="s">
        <v>116</v>
      </c>
      <c r="G12" s="72" t="s">
        <v>233</v>
      </c>
      <c r="H12" s="72" t="s">
        <v>2345</v>
      </c>
      <c r="I12" s="72" t="s">
        <v>1303</v>
      </c>
      <c r="J12" s="72" t="s">
        <v>116</v>
      </c>
      <c r="O12" s="72" t="s">
        <v>2346</v>
      </c>
      <c r="R12" s="72">
        <f t="shared" si="0"/>
        <v>9</v>
      </c>
    </row>
    <row r="13" spans="1:18" x14ac:dyDescent="0.15">
      <c r="A13" s="72" t="s">
        <v>1562</v>
      </c>
      <c r="B13" s="72" t="s">
        <v>698</v>
      </c>
      <c r="C13" s="72" t="s">
        <v>1036</v>
      </c>
      <c r="D13" s="72" t="s">
        <v>1037</v>
      </c>
      <c r="E13" s="73">
        <v>39819</v>
      </c>
      <c r="F13" s="72" t="s">
        <v>116</v>
      </c>
      <c r="G13" s="72" t="s">
        <v>233</v>
      </c>
      <c r="H13" s="72" t="s">
        <v>2347</v>
      </c>
      <c r="I13" s="72" t="s">
        <v>1303</v>
      </c>
      <c r="J13" s="72" t="s">
        <v>116</v>
      </c>
      <c r="O13" s="72" t="s">
        <v>2348</v>
      </c>
      <c r="R13" s="72">
        <f t="shared" si="0"/>
        <v>9</v>
      </c>
    </row>
    <row r="14" spans="1:18" x14ac:dyDescent="0.15">
      <c r="A14" s="72" t="s">
        <v>1563</v>
      </c>
      <c r="B14" s="72" t="s">
        <v>1421</v>
      </c>
      <c r="C14" s="72" t="s">
        <v>754</v>
      </c>
      <c r="D14" s="72" t="s">
        <v>584</v>
      </c>
      <c r="E14" s="73">
        <v>37321</v>
      </c>
      <c r="F14" s="72" t="s">
        <v>116</v>
      </c>
      <c r="G14" s="72">
        <v>0</v>
      </c>
      <c r="H14" s="72" t="s">
        <v>2349</v>
      </c>
      <c r="I14" s="72" t="s">
        <v>2350</v>
      </c>
      <c r="J14" s="72" t="s">
        <v>116</v>
      </c>
      <c r="O14" s="72" t="s">
        <v>2351</v>
      </c>
      <c r="R14" s="72">
        <f t="shared" si="0"/>
        <v>16</v>
      </c>
    </row>
    <row r="15" spans="1:18" x14ac:dyDescent="0.15">
      <c r="A15" s="72" t="s">
        <v>1564</v>
      </c>
      <c r="B15" s="72" t="s">
        <v>698</v>
      </c>
      <c r="C15" s="72" t="s">
        <v>749</v>
      </c>
      <c r="D15" s="72" t="s">
        <v>573</v>
      </c>
      <c r="E15" s="73">
        <v>36218</v>
      </c>
      <c r="F15" s="72" t="s">
        <v>116</v>
      </c>
      <c r="G15" s="72" t="s">
        <v>233</v>
      </c>
      <c r="H15" s="72" t="s">
        <v>2352</v>
      </c>
      <c r="I15" s="72" t="s">
        <v>1303</v>
      </c>
      <c r="J15" s="72" t="s">
        <v>116</v>
      </c>
      <c r="O15" s="72" t="s">
        <v>2353</v>
      </c>
      <c r="R15" s="72">
        <f t="shared" si="0"/>
        <v>19</v>
      </c>
    </row>
    <row r="16" spans="1:18" x14ac:dyDescent="0.15">
      <c r="A16" s="72" t="s">
        <v>1565</v>
      </c>
      <c r="B16" s="72" t="s">
        <v>722</v>
      </c>
      <c r="C16" s="72" t="s">
        <v>750</v>
      </c>
      <c r="D16" s="72" t="s">
        <v>575</v>
      </c>
      <c r="E16" s="73">
        <v>36406</v>
      </c>
      <c r="F16" s="72" t="s">
        <v>116</v>
      </c>
      <c r="G16" s="72" t="s">
        <v>233</v>
      </c>
      <c r="H16" s="72" t="s">
        <v>2354</v>
      </c>
      <c r="I16" s="72" t="s">
        <v>1303</v>
      </c>
      <c r="J16" s="72" t="s">
        <v>116</v>
      </c>
      <c r="O16" s="72" t="s">
        <v>2355</v>
      </c>
      <c r="R16" s="72">
        <f t="shared" si="0"/>
        <v>18</v>
      </c>
    </row>
    <row r="17" spans="1:18" x14ac:dyDescent="0.15">
      <c r="A17" s="72" t="s">
        <v>1566</v>
      </c>
      <c r="B17" s="72" t="s">
        <v>722</v>
      </c>
      <c r="C17" s="72" t="s">
        <v>751</v>
      </c>
      <c r="D17" s="72" t="s">
        <v>586</v>
      </c>
      <c r="E17" s="73">
        <v>36533</v>
      </c>
      <c r="F17" s="72" t="s">
        <v>116</v>
      </c>
      <c r="G17" s="72" t="s">
        <v>233</v>
      </c>
      <c r="H17" s="72" t="s">
        <v>2356</v>
      </c>
      <c r="I17" s="72" t="s">
        <v>1303</v>
      </c>
      <c r="J17" s="72" t="s">
        <v>116</v>
      </c>
      <c r="O17" s="72" t="s">
        <v>2357</v>
      </c>
      <c r="R17" s="72">
        <f t="shared" si="0"/>
        <v>18</v>
      </c>
    </row>
    <row r="18" spans="1:18" x14ac:dyDescent="0.15">
      <c r="A18" s="72" t="s">
        <v>1567</v>
      </c>
      <c r="B18" s="72" t="s">
        <v>722</v>
      </c>
      <c r="C18" s="72" t="s">
        <v>747</v>
      </c>
      <c r="D18" s="72" t="s">
        <v>579</v>
      </c>
      <c r="E18" s="73">
        <v>36148</v>
      </c>
      <c r="F18" s="72" t="s">
        <v>116</v>
      </c>
      <c r="G18" s="72" t="s">
        <v>233</v>
      </c>
      <c r="H18" s="72" t="s">
        <v>2358</v>
      </c>
      <c r="I18" s="72" t="s">
        <v>1303</v>
      </c>
      <c r="J18" s="72" t="s">
        <v>116</v>
      </c>
      <c r="O18" s="72" t="s">
        <v>2359</v>
      </c>
      <c r="R18" s="72">
        <f t="shared" si="0"/>
        <v>19</v>
      </c>
    </row>
    <row r="19" spans="1:18" x14ac:dyDescent="0.15">
      <c r="A19" s="72" t="s">
        <v>1568</v>
      </c>
      <c r="B19" s="72" t="s">
        <v>722</v>
      </c>
      <c r="C19" s="72" t="s">
        <v>748</v>
      </c>
      <c r="D19" s="72" t="s">
        <v>574</v>
      </c>
      <c r="E19" s="73">
        <v>35951</v>
      </c>
      <c r="F19" s="72" t="s">
        <v>116</v>
      </c>
      <c r="G19" s="72" t="s">
        <v>233</v>
      </c>
      <c r="H19" s="72" t="s">
        <v>2360</v>
      </c>
      <c r="I19" s="72" t="s">
        <v>1303</v>
      </c>
      <c r="J19" s="72" t="s">
        <v>116</v>
      </c>
      <c r="O19" s="72" t="s">
        <v>2361</v>
      </c>
      <c r="R19" s="72">
        <f t="shared" si="0"/>
        <v>19</v>
      </c>
    </row>
    <row r="20" spans="1:18" x14ac:dyDescent="0.15">
      <c r="A20" s="72" t="s">
        <v>1569</v>
      </c>
      <c r="B20" s="72" t="s">
        <v>722</v>
      </c>
      <c r="C20" s="72" t="s">
        <v>1552</v>
      </c>
      <c r="D20" s="72" t="s">
        <v>1553</v>
      </c>
      <c r="E20" s="73">
        <v>41158</v>
      </c>
      <c r="F20" s="72" t="s">
        <v>116</v>
      </c>
      <c r="G20" s="72" t="s">
        <v>233</v>
      </c>
      <c r="H20" s="72" t="s">
        <v>2362</v>
      </c>
      <c r="I20" s="72" t="s">
        <v>1303</v>
      </c>
      <c r="J20" s="72" t="s">
        <v>116</v>
      </c>
      <c r="O20" s="72" t="s">
        <v>2363</v>
      </c>
      <c r="R20" s="72">
        <f t="shared" si="0"/>
        <v>5</v>
      </c>
    </row>
    <row r="21" spans="1:18" x14ac:dyDescent="0.15">
      <c r="A21" s="72" t="s">
        <v>1570</v>
      </c>
      <c r="B21" s="72" t="s">
        <v>698</v>
      </c>
      <c r="C21" s="72" t="s">
        <v>869</v>
      </c>
      <c r="D21" s="72" t="s">
        <v>870</v>
      </c>
      <c r="E21" s="73">
        <v>38847</v>
      </c>
      <c r="F21" s="72" t="s">
        <v>116</v>
      </c>
      <c r="G21" s="72" t="s">
        <v>499</v>
      </c>
      <c r="H21" s="72" t="s">
        <v>2364</v>
      </c>
      <c r="I21" s="72" t="s">
        <v>1303</v>
      </c>
      <c r="J21" s="72" t="s">
        <v>116</v>
      </c>
      <c r="O21" s="72" t="s">
        <v>2365</v>
      </c>
      <c r="R21" s="72">
        <f t="shared" si="0"/>
        <v>11</v>
      </c>
    </row>
    <row r="22" spans="1:18" x14ac:dyDescent="0.15">
      <c r="A22" s="72" t="s">
        <v>1571</v>
      </c>
      <c r="B22" s="72" t="s">
        <v>698</v>
      </c>
      <c r="C22" s="72" t="s">
        <v>1399</v>
      </c>
      <c r="D22" s="72" t="s">
        <v>1400</v>
      </c>
      <c r="E22" s="73">
        <v>39106</v>
      </c>
      <c r="F22" s="72" t="s">
        <v>116</v>
      </c>
      <c r="G22" s="72" t="s">
        <v>499</v>
      </c>
      <c r="H22" s="72" t="s">
        <v>2366</v>
      </c>
      <c r="I22" s="72" t="s">
        <v>1303</v>
      </c>
      <c r="J22" s="72" t="s">
        <v>116</v>
      </c>
      <c r="O22" s="72" t="s">
        <v>2367</v>
      </c>
      <c r="R22" s="72">
        <f t="shared" si="0"/>
        <v>11</v>
      </c>
    </row>
    <row r="23" spans="1:18" x14ac:dyDescent="0.15">
      <c r="A23" s="72" t="s">
        <v>1572</v>
      </c>
      <c r="B23" s="72" t="s">
        <v>698</v>
      </c>
      <c r="C23" s="72" t="s">
        <v>871</v>
      </c>
      <c r="D23" s="72" t="s">
        <v>872</v>
      </c>
      <c r="E23" s="73">
        <v>39531</v>
      </c>
      <c r="F23" s="72" t="s">
        <v>116</v>
      </c>
      <c r="G23" s="72" t="s">
        <v>499</v>
      </c>
      <c r="H23" s="72" t="s">
        <v>2368</v>
      </c>
      <c r="I23" s="72" t="s">
        <v>1303</v>
      </c>
      <c r="J23" s="72" t="s">
        <v>116</v>
      </c>
      <c r="O23" s="72" t="s">
        <v>2369</v>
      </c>
      <c r="R23" s="72">
        <f t="shared" si="0"/>
        <v>10</v>
      </c>
    </row>
    <row r="24" spans="1:18" x14ac:dyDescent="0.15">
      <c r="A24" s="72" t="s">
        <v>1573</v>
      </c>
      <c r="B24" s="72" t="s">
        <v>698</v>
      </c>
      <c r="C24" s="72" t="s">
        <v>1030</v>
      </c>
      <c r="D24" s="72" t="s">
        <v>1031</v>
      </c>
      <c r="E24" s="73">
        <v>39267</v>
      </c>
      <c r="F24" s="72" t="s">
        <v>116</v>
      </c>
      <c r="G24" s="72" t="s">
        <v>499</v>
      </c>
      <c r="H24" s="72" t="s">
        <v>2370</v>
      </c>
      <c r="I24" s="72" t="s">
        <v>1303</v>
      </c>
      <c r="J24" s="72" t="s">
        <v>116</v>
      </c>
      <c r="O24" s="72" t="s">
        <v>2371</v>
      </c>
      <c r="R24" s="72">
        <f t="shared" si="0"/>
        <v>10</v>
      </c>
    </row>
    <row r="25" spans="1:18" x14ac:dyDescent="0.15">
      <c r="A25" s="72" t="s">
        <v>1574</v>
      </c>
      <c r="B25" s="72" t="s">
        <v>698</v>
      </c>
      <c r="C25" s="72" t="s">
        <v>1028</v>
      </c>
      <c r="D25" s="72" t="s">
        <v>1029</v>
      </c>
      <c r="E25" s="73">
        <v>39244</v>
      </c>
      <c r="F25" s="72" t="s">
        <v>116</v>
      </c>
      <c r="G25" s="72" t="s">
        <v>499</v>
      </c>
      <c r="H25" s="72" t="s">
        <v>2372</v>
      </c>
      <c r="I25" s="72" t="s">
        <v>1303</v>
      </c>
      <c r="J25" s="72" t="s">
        <v>116</v>
      </c>
      <c r="O25" s="72" t="s">
        <v>2373</v>
      </c>
      <c r="R25" s="72">
        <f t="shared" si="0"/>
        <v>10</v>
      </c>
    </row>
    <row r="26" spans="1:18" x14ac:dyDescent="0.15">
      <c r="A26" s="72" t="s">
        <v>1575</v>
      </c>
      <c r="B26" s="72" t="s">
        <v>698</v>
      </c>
      <c r="C26" s="72" t="s">
        <v>998</v>
      </c>
      <c r="D26" s="72" t="s">
        <v>999</v>
      </c>
      <c r="E26" s="73">
        <v>39273</v>
      </c>
      <c r="F26" s="72" t="s">
        <v>116</v>
      </c>
      <c r="G26" s="72" t="s">
        <v>499</v>
      </c>
      <c r="H26" s="72" t="s">
        <v>2374</v>
      </c>
      <c r="I26" s="72" t="s">
        <v>1303</v>
      </c>
      <c r="J26" s="72" t="s">
        <v>116</v>
      </c>
      <c r="O26" s="72" t="s">
        <v>2375</v>
      </c>
      <c r="R26" s="72">
        <f t="shared" si="0"/>
        <v>10</v>
      </c>
    </row>
    <row r="27" spans="1:18" x14ac:dyDescent="0.15">
      <c r="A27" s="72" t="s">
        <v>1576</v>
      </c>
      <c r="B27" s="72" t="s">
        <v>698</v>
      </c>
      <c r="C27" s="72" t="s">
        <v>1162</v>
      </c>
      <c r="D27" s="72" t="s">
        <v>1163</v>
      </c>
      <c r="E27" s="73">
        <v>39531</v>
      </c>
      <c r="F27" s="72" t="s">
        <v>116</v>
      </c>
      <c r="G27" s="72" t="s">
        <v>499</v>
      </c>
      <c r="H27" s="72" t="s">
        <v>2376</v>
      </c>
      <c r="I27" s="72" t="s">
        <v>1303</v>
      </c>
      <c r="J27" s="72" t="s">
        <v>116</v>
      </c>
      <c r="O27" s="72" t="s">
        <v>2377</v>
      </c>
      <c r="R27" s="72">
        <f t="shared" si="0"/>
        <v>10</v>
      </c>
    </row>
    <row r="28" spans="1:18" x14ac:dyDescent="0.15">
      <c r="A28" s="72" t="s">
        <v>1577</v>
      </c>
      <c r="B28" s="72" t="s">
        <v>698</v>
      </c>
      <c r="C28" s="72" t="s">
        <v>1000</v>
      </c>
      <c r="D28" s="72" t="s">
        <v>1001</v>
      </c>
      <c r="E28" s="73">
        <v>39224</v>
      </c>
      <c r="F28" s="72" t="s">
        <v>116</v>
      </c>
      <c r="G28" s="72" t="s">
        <v>499</v>
      </c>
      <c r="H28" s="72" t="s">
        <v>2378</v>
      </c>
      <c r="I28" s="72" t="s">
        <v>1303</v>
      </c>
      <c r="J28" s="72" t="s">
        <v>116</v>
      </c>
      <c r="O28" s="72" t="s">
        <v>2379</v>
      </c>
      <c r="R28" s="72">
        <f t="shared" si="0"/>
        <v>10</v>
      </c>
    </row>
    <row r="29" spans="1:18" x14ac:dyDescent="0.15">
      <c r="A29" s="72" t="s">
        <v>1578</v>
      </c>
      <c r="B29" s="72" t="s">
        <v>698</v>
      </c>
      <c r="C29" s="72" t="s">
        <v>1002</v>
      </c>
      <c r="D29" s="72" t="s">
        <v>1003</v>
      </c>
      <c r="E29" s="73">
        <v>39323</v>
      </c>
      <c r="F29" s="72" t="s">
        <v>116</v>
      </c>
      <c r="G29" s="72" t="s">
        <v>499</v>
      </c>
      <c r="H29" s="72" t="s">
        <v>2380</v>
      </c>
      <c r="I29" s="72" t="s">
        <v>1303</v>
      </c>
      <c r="J29" s="72" t="s">
        <v>116</v>
      </c>
      <c r="O29" s="72" t="s">
        <v>2381</v>
      </c>
      <c r="R29" s="72">
        <f t="shared" si="0"/>
        <v>10</v>
      </c>
    </row>
    <row r="30" spans="1:18" x14ac:dyDescent="0.15">
      <c r="A30" s="72" t="s">
        <v>1579</v>
      </c>
      <c r="B30" s="72" t="s">
        <v>698</v>
      </c>
      <c r="C30" s="72" t="s">
        <v>1234</v>
      </c>
      <c r="D30" s="72" t="s">
        <v>1235</v>
      </c>
      <c r="E30" s="73">
        <v>39862</v>
      </c>
      <c r="F30" s="72" t="s">
        <v>116</v>
      </c>
      <c r="G30" s="72" t="s">
        <v>499</v>
      </c>
      <c r="H30" s="72" t="s">
        <v>2382</v>
      </c>
      <c r="I30" s="72" t="s">
        <v>1303</v>
      </c>
      <c r="J30" s="72" t="s">
        <v>116</v>
      </c>
      <c r="O30" s="72" t="s">
        <v>2383</v>
      </c>
      <c r="R30" s="72">
        <f t="shared" si="0"/>
        <v>9</v>
      </c>
    </row>
    <row r="31" spans="1:18" x14ac:dyDescent="0.15">
      <c r="A31" s="72" t="s">
        <v>1580</v>
      </c>
      <c r="B31" s="72" t="s">
        <v>698</v>
      </c>
      <c r="C31" s="72" t="s">
        <v>1160</v>
      </c>
      <c r="D31" s="72" t="s">
        <v>1161</v>
      </c>
      <c r="E31" s="73">
        <v>39897</v>
      </c>
      <c r="F31" s="72" t="s">
        <v>116</v>
      </c>
      <c r="G31" s="72" t="s">
        <v>499</v>
      </c>
      <c r="H31" s="72" t="s">
        <v>2384</v>
      </c>
      <c r="I31" s="72" t="s">
        <v>1303</v>
      </c>
      <c r="J31" s="72" t="s">
        <v>116</v>
      </c>
      <c r="O31" s="72" t="s">
        <v>2385</v>
      </c>
      <c r="R31" s="72">
        <f t="shared" si="0"/>
        <v>9</v>
      </c>
    </row>
    <row r="32" spans="1:18" x14ac:dyDescent="0.15">
      <c r="A32" s="72" t="s">
        <v>1582</v>
      </c>
      <c r="B32" s="72" t="s">
        <v>722</v>
      </c>
      <c r="C32" s="72" t="s">
        <v>1581</v>
      </c>
      <c r="D32" s="72" t="s">
        <v>672</v>
      </c>
      <c r="E32" s="73">
        <v>40146</v>
      </c>
      <c r="F32" s="72" t="s">
        <v>116</v>
      </c>
      <c r="G32" s="72" t="s">
        <v>499</v>
      </c>
      <c r="H32" s="72" t="s">
        <v>2386</v>
      </c>
      <c r="I32" s="72" t="s">
        <v>1303</v>
      </c>
      <c r="J32" s="72" t="s">
        <v>116</v>
      </c>
      <c r="O32" s="72" t="s">
        <v>2387</v>
      </c>
      <c r="R32" s="72">
        <f t="shared" si="0"/>
        <v>8</v>
      </c>
    </row>
    <row r="33" spans="1:18" x14ac:dyDescent="0.15">
      <c r="A33" s="72" t="s">
        <v>1585</v>
      </c>
      <c r="B33" s="72" t="s">
        <v>698</v>
      </c>
      <c r="C33" s="72" t="s">
        <v>885</v>
      </c>
      <c r="D33" s="72" t="s">
        <v>886</v>
      </c>
      <c r="E33" s="73">
        <v>38899</v>
      </c>
      <c r="F33" s="72" t="s">
        <v>116</v>
      </c>
      <c r="G33" s="72" t="s">
        <v>127</v>
      </c>
      <c r="H33" s="72" t="s">
        <v>2388</v>
      </c>
      <c r="I33" s="72" t="s">
        <v>1303</v>
      </c>
      <c r="J33" s="72" t="s">
        <v>116</v>
      </c>
      <c r="O33" s="72" t="s">
        <v>2389</v>
      </c>
      <c r="R33" s="72">
        <f t="shared" si="0"/>
        <v>11</v>
      </c>
    </row>
    <row r="34" spans="1:18" x14ac:dyDescent="0.15">
      <c r="A34" s="72" t="s">
        <v>1586</v>
      </c>
      <c r="B34" s="72" t="s">
        <v>698</v>
      </c>
      <c r="C34" s="72" t="s">
        <v>887</v>
      </c>
      <c r="D34" s="72" t="s">
        <v>888</v>
      </c>
      <c r="E34" s="73">
        <v>38990</v>
      </c>
      <c r="F34" s="72" t="s">
        <v>116</v>
      </c>
      <c r="G34" s="72" t="s">
        <v>127</v>
      </c>
      <c r="H34" s="72" t="s">
        <v>2390</v>
      </c>
      <c r="I34" s="72" t="s">
        <v>1303</v>
      </c>
      <c r="J34" s="72" t="s">
        <v>116</v>
      </c>
      <c r="O34" s="72" t="s">
        <v>2391</v>
      </c>
      <c r="R34" s="72">
        <f t="shared" si="0"/>
        <v>11</v>
      </c>
    </row>
    <row r="35" spans="1:18" x14ac:dyDescent="0.15">
      <c r="A35" s="72" t="s">
        <v>1587</v>
      </c>
      <c r="B35" s="72" t="s">
        <v>698</v>
      </c>
      <c r="C35" s="72" t="s">
        <v>1032</v>
      </c>
      <c r="D35" s="72" t="s">
        <v>1033</v>
      </c>
      <c r="E35" s="73">
        <v>39121</v>
      </c>
      <c r="F35" s="72" t="s">
        <v>116</v>
      </c>
      <c r="G35" s="72" t="s">
        <v>127</v>
      </c>
      <c r="H35" s="72" t="s">
        <v>2392</v>
      </c>
      <c r="I35" s="72" t="s">
        <v>1303</v>
      </c>
      <c r="J35" s="72" t="s">
        <v>116</v>
      </c>
      <c r="O35" s="72" t="s">
        <v>2393</v>
      </c>
      <c r="R35" s="72">
        <f t="shared" si="0"/>
        <v>11</v>
      </c>
    </row>
    <row r="36" spans="1:18" x14ac:dyDescent="0.15">
      <c r="A36" s="72" t="s">
        <v>1588</v>
      </c>
      <c r="B36" s="72" t="s">
        <v>698</v>
      </c>
      <c r="C36" s="72" t="s">
        <v>1395</v>
      </c>
      <c r="D36" s="72" t="s">
        <v>1396</v>
      </c>
      <c r="E36" s="73">
        <v>38943</v>
      </c>
      <c r="F36" s="72" t="s">
        <v>116</v>
      </c>
      <c r="G36" s="72" t="s">
        <v>127</v>
      </c>
      <c r="H36" s="72" t="s">
        <v>2394</v>
      </c>
      <c r="I36" s="72" t="s">
        <v>1303</v>
      </c>
      <c r="J36" s="72" t="s">
        <v>116</v>
      </c>
      <c r="O36" s="72" t="s">
        <v>2395</v>
      </c>
      <c r="R36" s="72">
        <f t="shared" si="0"/>
        <v>11</v>
      </c>
    </row>
    <row r="37" spans="1:18" x14ac:dyDescent="0.15">
      <c r="A37" s="72" t="s">
        <v>1589</v>
      </c>
      <c r="B37" s="72" t="s">
        <v>698</v>
      </c>
      <c r="C37" s="72" t="s">
        <v>1403</v>
      </c>
      <c r="D37" s="72" t="s">
        <v>1404</v>
      </c>
      <c r="E37" s="73">
        <v>40190</v>
      </c>
      <c r="F37" s="72" t="s">
        <v>116</v>
      </c>
      <c r="G37" s="72" t="s">
        <v>127</v>
      </c>
      <c r="H37" s="72" t="s">
        <v>2396</v>
      </c>
      <c r="I37" s="72" t="s">
        <v>1303</v>
      </c>
      <c r="J37" s="72" t="s">
        <v>116</v>
      </c>
      <c r="O37" s="72" t="s">
        <v>2397</v>
      </c>
      <c r="R37" s="72">
        <f t="shared" si="0"/>
        <v>8</v>
      </c>
    </row>
    <row r="38" spans="1:18" x14ac:dyDescent="0.15">
      <c r="A38" s="72" t="s">
        <v>1590</v>
      </c>
      <c r="B38" s="72" t="s">
        <v>698</v>
      </c>
      <c r="C38" s="72" t="s">
        <v>1405</v>
      </c>
      <c r="D38" s="72" t="s">
        <v>1406</v>
      </c>
      <c r="E38" s="73">
        <v>40052</v>
      </c>
      <c r="F38" s="72" t="s">
        <v>116</v>
      </c>
      <c r="G38" s="72" t="s">
        <v>127</v>
      </c>
      <c r="H38" s="72" t="s">
        <v>2398</v>
      </c>
      <c r="I38" s="72" t="s">
        <v>1303</v>
      </c>
      <c r="J38" s="72" t="s">
        <v>116</v>
      </c>
      <c r="O38" s="72" t="s">
        <v>2399</v>
      </c>
      <c r="R38" s="72">
        <f t="shared" si="0"/>
        <v>8</v>
      </c>
    </row>
    <row r="39" spans="1:18" x14ac:dyDescent="0.15">
      <c r="A39" s="72" t="s">
        <v>1591</v>
      </c>
      <c r="B39" s="72" t="s">
        <v>698</v>
      </c>
      <c r="C39" s="72" t="s">
        <v>1416</v>
      </c>
      <c r="D39" s="72" t="s">
        <v>1417</v>
      </c>
      <c r="E39" s="73">
        <v>39051</v>
      </c>
      <c r="F39" s="72" t="s">
        <v>116</v>
      </c>
      <c r="G39" s="72" t="s">
        <v>127</v>
      </c>
      <c r="H39" s="72" t="s">
        <v>2400</v>
      </c>
      <c r="I39" s="72" t="s">
        <v>1303</v>
      </c>
      <c r="J39" s="72" t="s">
        <v>116</v>
      </c>
      <c r="O39" s="72" t="s">
        <v>2401</v>
      </c>
      <c r="R39" s="72">
        <f t="shared" si="0"/>
        <v>11</v>
      </c>
    </row>
    <row r="40" spans="1:18" x14ac:dyDescent="0.15">
      <c r="A40" s="72" t="s">
        <v>1592</v>
      </c>
      <c r="B40" s="72" t="s">
        <v>722</v>
      </c>
      <c r="C40" s="72" t="s">
        <v>1583</v>
      </c>
      <c r="D40" s="72" t="s">
        <v>1584</v>
      </c>
      <c r="E40" s="73">
        <v>40122</v>
      </c>
      <c r="F40" s="72" t="s">
        <v>116</v>
      </c>
      <c r="G40" s="72" t="s">
        <v>127</v>
      </c>
      <c r="H40" s="72" t="s">
        <v>2402</v>
      </c>
      <c r="I40" s="72" t="s">
        <v>1303</v>
      </c>
      <c r="J40" s="72" t="s">
        <v>116</v>
      </c>
      <c r="O40" s="72" t="s">
        <v>2403</v>
      </c>
      <c r="R40" s="72">
        <f t="shared" si="0"/>
        <v>8</v>
      </c>
    </row>
    <row r="41" spans="1:18" x14ac:dyDescent="0.15">
      <c r="A41" s="72" t="s">
        <v>1593</v>
      </c>
      <c r="B41" s="72" t="s">
        <v>698</v>
      </c>
      <c r="C41" s="72" t="s">
        <v>778</v>
      </c>
      <c r="D41" s="72" t="s">
        <v>512</v>
      </c>
      <c r="E41" s="73">
        <v>37751</v>
      </c>
      <c r="F41" s="72" t="s">
        <v>116</v>
      </c>
      <c r="G41" s="72" t="s">
        <v>142</v>
      </c>
      <c r="H41" s="72" t="s">
        <v>2404</v>
      </c>
      <c r="I41" s="72" t="s">
        <v>1303</v>
      </c>
      <c r="J41" s="72" t="s">
        <v>116</v>
      </c>
      <c r="O41" s="72" t="s">
        <v>2405</v>
      </c>
      <c r="R41" s="72">
        <f t="shared" si="0"/>
        <v>14</v>
      </c>
    </row>
    <row r="42" spans="1:18" x14ac:dyDescent="0.15">
      <c r="A42" s="72" t="s">
        <v>1594</v>
      </c>
      <c r="B42" s="72" t="s">
        <v>698</v>
      </c>
      <c r="C42" s="72" t="s">
        <v>779</v>
      </c>
      <c r="D42" s="72" t="s">
        <v>513</v>
      </c>
      <c r="E42" s="73">
        <v>35479</v>
      </c>
      <c r="F42" s="72" t="s">
        <v>116</v>
      </c>
      <c r="G42" s="72" t="s">
        <v>142</v>
      </c>
      <c r="H42" s="72" t="s">
        <v>2406</v>
      </c>
      <c r="I42" s="72" t="s">
        <v>1303</v>
      </c>
      <c r="J42" s="72" t="s">
        <v>116</v>
      </c>
      <c r="O42" s="72" t="s">
        <v>2407</v>
      </c>
      <c r="R42" s="72">
        <f t="shared" si="0"/>
        <v>21</v>
      </c>
    </row>
    <row r="43" spans="1:18" x14ac:dyDescent="0.15">
      <c r="A43" s="72" t="s">
        <v>1595</v>
      </c>
      <c r="B43" s="72" t="s">
        <v>698</v>
      </c>
      <c r="C43" s="72" t="s">
        <v>780</v>
      </c>
      <c r="D43" s="72" t="s">
        <v>514</v>
      </c>
      <c r="E43" s="73">
        <v>37213</v>
      </c>
      <c r="F43" s="72" t="s">
        <v>116</v>
      </c>
      <c r="G43" s="72" t="s">
        <v>142</v>
      </c>
      <c r="H43" s="72" t="s">
        <v>2408</v>
      </c>
      <c r="I43" s="72" t="s">
        <v>1303</v>
      </c>
      <c r="J43" s="72" t="s">
        <v>116</v>
      </c>
      <c r="O43" s="72" t="s">
        <v>2409</v>
      </c>
      <c r="R43" s="72">
        <f t="shared" si="0"/>
        <v>16</v>
      </c>
    </row>
    <row r="44" spans="1:18" x14ac:dyDescent="0.15">
      <c r="A44" s="72" t="s">
        <v>1596</v>
      </c>
      <c r="B44" s="72" t="s">
        <v>698</v>
      </c>
      <c r="C44" s="72" t="s">
        <v>781</v>
      </c>
      <c r="D44" s="72" t="s">
        <v>515</v>
      </c>
      <c r="E44" s="73">
        <v>37023</v>
      </c>
      <c r="F44" s="72" t="s">
        <v>116</v>
      </c>
      <c r="G44" s="72" t="s">
        <v>142</v>
      </c>
      <c r="H44" s="72" t="s">
        <v>2410</v>
      </c>
      <c r="I44" s="72" t="s">
        <v>1303</v>
      </c>
      <c r="J44" s="72" t="s">
        <v>116</v>
      </c>
      <c r="O44" s="72" t="s">
        <v>2411</v>
      </c>
      <c r="R44" s="72">
        <f t="shared" si="0"/>
        <v>16</v>
      </c>
    </row>
    <row r="45" spans="1:18" x14ac:dyDescent="0.15">
      <c r="A45" s="72" t="s">
        <v>1597</v>
      </c>
      <c r="B45" s="72" t="s">
        <v>698</v>
      </c>
      <c r="C45" s="72" t="s">
        <v>783</v>
      </c>
      <c r="D45" s="72" t="s">
        <v>691</v>
      </c>
      <c r="E45" s="73">
        <v>38697</v>
      </c>
      <c r="F45" s="72" t="s">
        <v>116</v>
      </c>
      <c r="G45" s="72" t="s">
        <v>142</v>
      </c>
      <c r="H45" s="72" t="s">
        <v>2412</v>
      </c>
      <c r="I45" s="72" t="s">
        <v>1303</v>
      </c>
      <c r="J45" s="72" t="s">
        <v>116</v>
      </c>
      <c r="O45" s="72" t="s">
        <v>2413</v>
      </c>
      <c r="R45" s="72">
        <f t="shared" si="0"/>
        <v>12</v>
      </c>
    </row>
    <row r="46" spans="1:18" x14ac:dyDescent="0.15">
      <c r="A46" s="72" t="s">
        <v>1598</v>
      </c>
      <c r="B46" s="72" t="s">
        <v>698</v>
      </c>
      <c r="C46" s="72" t="s">
        <v>857</v>
      </c>
      <c r="D46" s="72" t="s">
        <v>511</v>
      </c>
      <c r="E46" s="73">
        <v>37026</v>
      </c>
      <c r="F46" s="72" t="s">
        <v>116</v>
      </c>
      <c r="G46" s="72" t="s">
        <v>142</v>
      </c>
      <c r="H46" s="72" t="s">
        <v>2414</v>
      </c>
      <c r="I46" s="72" t="s">
        <v>1303</v>
      </c>
      <c r="J46" s="72" t="s">
        <v>116</v>
      </c>
      <c r="O46" s="72" t="s">
        <v>2415</v>
      </c>
      <c r="R46" s="72">
        <f t="shared" si="0"/>
        <v>16</v>
      </c>
    </row>
    <row r="47" spans="1:18" x14ac:dyDescent="0.15">
      <c r="A47" s="72" t="s">
        <v>1599</v>
      </c>
      <c r="B47" s="72" t="s">
        <v>698</v>
      </c>
      <c r="C47" s="72" t="s">
        <v>1020</v>
      </c>
      <c r="D47" s="72" t="s">
        <v>1021</v>
      </c>
      <c r="E47" s="73">
        <v>34249</v>
      </c>
      <c r="F47" s="72" t="s">
        <v>116</v>
      </c>
      <c r="G47" s="72" t="s">
        <v>142</v>
      </c>
      <c r="H47" s="72" t="s">
        <v>2416</v>
      </c>
      <c r="I47" s="72" t="s">
        <v>1303</v>
      </c>
      <c r="J47" s="72" t="s">
        <v>116</v>
      </c>
      <c r="O47" s="72" t="s">
        <v>2417</v>
      </c>
      <c r="R47" s="72">
        <f t="shared" si="0"/>
        <v>24</v>
      </c>
    </row>
    <row r="48" spans="1:18" x14ac:dyDescent="0.15">
      <c r="A48" s="72" t="s">
        <v>1600</v>
      </c>
      <c r="B48" s="72" t="s">
        <v>698</v>
      </c>
      <c r="C48" s="72" t="s">
        <v>1022</v>
      </c>
      <c r="D48" s="72" t="s">
        <v>532</v>
      </c>
      <c r="E48" s="73">
        <v>34133</v>
      </c>
      <c r="F48" s="72" t="s">
        <v>116</v>
      </c>
      <c r="G48" s="72" t="s">
        <v>142</v>
      </c>
      <c r="H48" s="72" t="s">
        <v>2418</v>
      </c>
      <c r="I48" s="72" t="s">
        <v>1303</v>
      </c>
      <c r="J48" s="72" t="s">
        <v>116</v>
      </c>
      <c r="O48" s="72" t="s">
        <v>2419</v>
      </c>
      <c r="R48" s="72">
        <f t="shared" si="0"/>
        <v>24</v>
      </c>
    </row>
    <row r="49" spans="1:18" x14ac:dyDescent="0.15">
      <c r="A49" s="72" t="s">
        <v>1601</v>
      </c>
      <c r="B49" s="72" t="s">
        <v>698</v>
      </c>
      <c r="C49" s="72" t="s">
        <v>803</v>
      </c>
      <c r="D49" s="72" t="s">
        <v>682</v>
      </c>
      <c r="E49" s="73">
        <v>37467</v>
      </c>
      <c r="F49" s="72" t="s">
        <v>116</v>
      </c>
      <c r="G49" s="72" t="s">
        <v>142</v>
      </c>
      <c r="H49" s="72" t="s">
        <v>2420</v>
      </c>
      <c r="I49" s="72" t="s">
        <v>1303</v>
      </c>
      <c r="J49" s="72" t="s">
        <v>116</v>
      </c>
      <c r="O49" s="72" t="s">
        <v>2421</v>
      </c>
      <c r="R49" s="72">
        <f t="shared" si="0"/>
        <v>15</v>
      </c>
    </row>
    <row r="50" spans="1:18" x14ac:dyDescent="0.15">
      <c r="A50" s="72" t="s">
        <v>1602</v>
      </c>
      <c r="B50" s="72" t="s">
        <v>698</v>
      </c>
      <c r="C50" s="72" t="s">
        <v>802</v>
      </c>
      <c r="D50" s="72" t="s">
        <v>681</v>
      </c>
      <c r="E50" s="73">
        <v>37644</v>
      </c>
      <c r="F50" s="72" t="s">
        <v>116</v>
      </c>
      <c r="G50" s="72" t="s">
        <v>142</v>
      </c>
      <c r="H50" s="72" t="s">
        <v>2422</v>
      </c>
      <c r="I50" s="72" t="s">
        <v>1303</v>
      </c>
      <c r="J50" s="72" t="s">
        <v>116</v>
      </c>
      <c r="O50" s="72" t="s">
        <v>2423</v>
      </c>
      <c r="R50" s="72">
        <f t="shared" si="0"/>
        <v>15</v>
      </c>
    </row>
    <row r="51" spans="1:18" x14ac:dyDescent="0.15">
      <c r="A51" s="72" t="s">
        <v>1603</v>
      </c>
      <c r="B51" s="72" t="s">
        <v>698</v>
      </c>
      <c r="C51" s="72" t="s">
        <v>899</v>
      </c>
      <c r="D51" s="72" t="s">
        <v>623</v>
      </c>
      <c r="E51" s="73">
        <v>36483</v>
      </c>
      <c r="F51" s="72" t="s">
        <v>116</v>
      </c>
      <c r="G51" s="72" t="s">
        <v>142</v>
      </c>
      <c r="H51" s="72" t="s">
        <v>2424</v>
      </c>
      <c r="I51" s="72" t="s">
        <v>1303</v>
      </c>
      <c r="J51" s="72" t="s">
        <v>116</v>
      </c>
      <c r="O51" s="72" t="s">
        <v>2425</v>
      </c>
      <c r="R51" s="72">
        <f t="shared" si="0"/>
        <v>18</v>
      </c>
    </row>
    <row r="52" spans="1:18" x14ac:dyDescent="0.15">
      <c r="A52" s="72" t="s">
        <v>1604</v>
      </c>
      <c r="B52" s="72" t="s">
        <v>698</v>
      </c>
      <c r="C52" s="72" t="s">
        <v>1325</v>
      </c>
      <c r="D52" s="72" t="s">
        <v>1326</v>
      </c>
      <c r="E52" s="73">
        <v>39070</v>
      </c>
      <c r="F52" s="72" t="s">
        <v>116</v>
      </c>
      <c r="G52" s="72" t="s">
        <v>142</v>
      </c>
      <c r="H52" s="72" t="s">
        <v>2426</v>
      </c>
      <c r="I52" s="72" t="s">
        <v>1303</v>
      </c>
      <c r="J52" s="72" t="s">
        <v>116</v>
      </c>
      <c r="O52" s="72" t="s">
        <v>2427</v>
      </c>
      <c r="R52" s="72">
        <f t="shared" si="0"/>
        <v>11</v>
      </c>
    </row>
    <row r="53" spans="1:18" x14ac:dyDescent="0.15">
      <c r="A53" s="72" t="s">
        <v>1605</v>
      </c>
      <c r="B53" s="72" t="s">
        <v>698</v>
      </c>
      <c r="C53" s="72" t="s">
        <v>1327</v>
      </c>
      <c r="D53" s="72" t="s">
        <v>1328</v>
      </c>
      <c r="E53" s="73">
        <v>40188</v>
      </c>
      <c r="F53" s="72" t="s">
        <v>116</v>
      </c>
      <c r="G53" s="72" t="s">
        <v>142</v>
      </c>
      <c r="H53" s="72" t="s">
        <v>2428</v>
      </c>
      <c r="I53" s="72" t="s">
        <v>1303</v>
      </c>
      <c r="J53" s="72" t="s">
        <v>116</v>
      </c>
      <c r="O53" s="72" t="s">
        <v>2429</v>
      </c>
      <c r="R53" s="72">
        <f t="shared" si="0"/>
        <v>8</v>
      </c>
    </row>
    <row r="54" spans="1:18" x14ac:dyDescent="0.15">
      <c r="A54" s="72" t="s">
        <v>1606</v>
      </c>
      <c r="B54" s="72" t="s">
        <v>698</v>
      </c>
      <c r="C54" s="72" t="s">
        <v>785</v>
      </c>
      <c r="D54" s="72" t="s">
        <v>669</v>
      </c>
      <c r="E54" s="73">
        <v>37895</v>
      </c>
      <c r="F54" s="72" t="s">
        <v>116</v>
      </c>
      <c r="G54" s="72" t="s">
        <v>142</v>
      </c>
      <c r="H54" s="72" t="s">
        <v>2430</v>
      </c>
      <c r="I54" s="72" t="s">
        <v>1303</v>
      </c>
      <c r="J54" s="72" t="s">
        <v>116</v>
      </c>
      <c r="O54" s="72" t="s">
        <v>2431</v>
      </c>
      <c r="R54" s="72">
        <f t="shared" si="0"/>
        <v>14</v>
      </c>
    </row>
    <row r="55" spans="1:18" x14ac:dyDescent="0.15">
      <c r="A55" s="72" t="s">
        <v>1607</v>
      </c>
      <c r="B55" s="72" t="s">
        <v>698</v>
      </c>
      <c r="C55" s="72" t="s">
        <v>786</v>
      </c>
      <c r="D55" s="72" t="s">
        <v>670</v>
      </c>
      <c r="E55" s="73">
        <v>37792</v>
      </c>
      <c r="F55" s="72" t="s">
        <v>116</v>
      </c>
      <c r="G55" s="72" t="s">
        <v>142</v>
      </c>
      <c r="H55" s="72" t="s">
        <v>2432</v>
      </c>
      <c r="I55" s="72" t="s">
        <v>1303</v>
      </c>
      <c r="J55" s="72" t="s">
        <v>116</v>
      </c>
      <c r="O55" s="72" t="s">
        <v>2433</v>
      </c>
      <c r="R55" s="72">
        <f t="shared" si="0"/>
        <v>14</v>
      </c>
    </row>
    <row r="56" spans="1:18" x14ac:dyDescent="0.15">
      <c r="A56" s="72" t="s">
        <v>1608</v>
      </c>
      <c r="B56" s="72" t="s">
        <v>698</v>
      </c>
      <c r="C56" s="72" t="s">
        <v>784</v>
      </c>
      <c r="D56" s="72" t="s">
        <v>668</v>
      </c>
      <c r="E56" s="73">
        <v>37840</v>
      </c>
      <c r="F56" s="72" t="s">
        <v>116</v>
      </c>
      <c r="G56" s="72" t="s">
        <v>142</v>
      </c>
      <c r="H56" s="72" t="s">
        <v>2434</v>
      </c>
      <c r="I56" s="72" t="s">
        <v>1303</v>
      </c>
      <c r="J56" s="72" t="s">
        <v>116</v>
      </c>
      <c r="O56" s="72" t="s">
        <v>2435</v>
      </c>
      <c r="R56" s="72">
        <f t="shared" si="0"/>
        <v>14</v>
      </c>
    </row>
    <row r="57" spans="1:18" x14ac:dyDescent="0.15">
      <c r="A57" s="72" t="s">
        <v>1609</v>
      </c>
      <c r="B57" s="72" t="s">
        <v>698</v>
      </c>
      <c r="C57" s="72" t="s">
        <v>876</v>
      </c>
      <c r="D57" s="72" t="s">
        <v>522</v>
      </c>
      <c r="E57" s="73">
        <v>36843</v>
      </c>
      <c r="F57" s="72" t="s">
        <v>116</v>
      </c>
      <c r="G57" s="72" t="s">
        <v>142</v>
      </c>
      <c r="H57" s="72" t="s">
        <v>2436</v>
      </c>
      <c r="I57" s="72" t="s">
        <v>1303</v>
      </c>
      <c r="J57" s="72" t="s">
        <v>116</v>
      </c>
      <c r="O57" s="72" t="s">
        <v>2437</v>
      </c>
      <c r="R57" s="72">
        <f t="shared" si="0"/>
        <v>17</v>
      </c>
    </row>
    <row r="58" spans="1:18" x14ac:dyDescent="0.15">
      <c r="A58" s="72" t="s">
        <v>1610</v>
      </c>
      <c r="B58" s="72" t="s">
        <v>698</v>
      </c>
      <c r="C58" s="72" t="s">
        <v>874</v>
      </c>
      <c r="D58" s="72" t="s">
        <v>521</v>
      </c>
      <c r="E58" s="73">
        <v>36671</v>
      </c>
      <c r="F58" s="72" t="s">
        <v>116</v>
      </c>
      <c r="G58" s="72" t="s">
        <v>142</v>
      </c>
      <c r="H58" s="72" t="s">
        <v>2438</v>
      </c>
      <c r="I58" s="72" t="s">
        <v>1303</v>
      </c>
      <c r="J58" s="72" t="s">
        <v>116</v>
      </c>
      <c r="O58" s="72" t="s">
        <v>2439</v>
      </c>
      <c r="R58" s="72">
        <f t="shared" si="0"/>
        <v>17</v>
      </c>
    </row>
    <row r="59" spans="1:18" x14ac:dyDescent="0.15">
      <c r="A59" s="72" t="s">
        <v>1611</v>
      </c>
      <c r="B59" s="72" t="s">
        <v>698</v>
      </c>
      <c r="C59" s="72" t="s">
        <v>875</v>
      </c>
      <c r="D59" s="72" t="s">
        <v>520</v>
      </c>
      <c r="E59" s="73">
        <v>36728</v>
      </c>
      <c r="F59" s="72" t="s">
        <v>116</v>
      </c>
      <c r="G59" s="72" t="s">
        <v>142</v>
      </c>
      <c r="H59" s="72" t="s">
        <v>2440</v>
      </c>
      <c r="I59" s="72" t="s">
        <v>1303</v>
      </c>
      <c r="J59" s="72" t="s">
        <v>116</v>
      </c>
      <c r="O59" s="72" t="s">
        <v>2441</v>
      </c>
      <c r="R59" s="72">
        <f t="shared" si="0"/>
        <v>17</v>
      </c>
    </row>
    <row r="60" spans="1:18" x14ac:dyDescent="0.15">
      <c r="A60" s="72" t="s">
        <v>1612</v>
      </c>
      <c r="B60" s="72" t="s">
        <v>698</v>
      </c>
      <c r="C60" s="72" t="s">
        <v>782</v>
      </c>
      <c r="D60" s="72" t="s">
        <v>516</v>
      </c>
      <c r="E60" s="73">
        <v>36949</v>
      </c>
      <c r="F60" s="72" t="s">
        <v>116</v>
      </c>
      <c r="G60" s="72" t="s">
        <v>142</v>
      </c>
      <c r="H60" s="72" t="s">
        <v>2442</v>
      </c>
      <c r="I60" s="72" t="s">
        <v>1303</v>
      </c>
      <c r="J60" s="72" t="s">
        <v>116</v>
      </c>
      <c r="O60" s="72" t="s">
        <v>2443</v>
      </c>
      <c r="R60" s="72">
        <f t="shared" si="0"/>
        <v>17</v>
      </c>
    </row>
    <row r="61" spans="1:18" x14ac:dyDescent="0.15">
      <c r="A61" s="72" t="s">
        <v>1613</v>
      </c>
      <c r="B61" s="72" t="s">
        <v>698</v>
      </c>
      <c r="C61" s="72" t="s">
        <v>1415</v>
      </c>
      <c r="D61" s="72" t="s">
        <v>1428</v>
      </c>
      <c r="E61" s="73">
        <v>40030</v>
      </c>
      <c r="F61" s="72" t="s">
        <v>116</v>
      </c>
      <c r="G61" s="72" t="s">
        <v>142</v>
      </c>
      <c r="H61" s="72" t="s">
        <v>2444</v>
      </c>
      <c r="I61" s="72" t="s">
        <v>1303</v>
      </c>
      <c r="J61" s="72" t="s">
        <v>116</v>
      </c>
      <c r="O61" s="72" t="s">
        <v>2445</v>
      </c>
      <c r="R61" s="72">
        <f t="shared" si="0"/>
        <v>8</v>
      </c>
    </row>
    <row r="62" spans="1:18" x14ac:dyDescent="0.15">
      <c r="A62" s="72" t="s">
        <v>1614</v>
      </c>
      <c r="B62" s="72" t="s">
        <v>698</v>
      </c>
      <c r="C62" s="72" t="s">
        <v>731</v>
      </c>
      <c r="D62" s="72" t="s">
        <v>594</v>
      </c>
      <c r="E62" s="73">
        <v>34156</v>
      </c>
      <c r="F62" s="72" t="s">
        <v>116</v>
      </c>
      <c r="G62" s="72" t="s">
        <v>271</v>
      </c>
      <c r="H62" s="72" t="s">
        <v>2446</v>
      </c>
      <c r="I62" s="72" t="s">
        <v>1303</v>
      </c>
      <c r="J62" s="72" t="s">
        <v>116</v>
      </c>
      <c r="O62" s="72" t="s">
        <v>2447</v>
      </c>
      <c r="R62" s="72">
        <f t="shared" si="0"/>
        <v>24</v>
      </c>
    </row>
    <row r="63" spans="1:18" x14ac:dyDescent="0.15">
      <c r="A63" s="72" t="s">
        <v>1615</v>
      </c>
      <c r="B63" s="72" t="s">
        <v>698</v>
      </c>
      <c r="C63" s="72" t="s">
        <v>732</v>
      </c>
      <c r="D63" s="72" t="s">
        <v>595</v>
      </c>
      <c r="E63" s="73">
        <v>38553</v>
      </c>
      <c r="F63" s="72" t="s">
        <v>116</v>
      </c>
      <c r="G63" s="72" t="s">
        <v>271</v>
      </c>
      <c r="H63" s="72" t="s">
        <v>2448</v>
      </c>
      <c r="I63" s="72" t="s">
        <v>1303</v>
      </c>
      <c r="J63" s="72" t="s">
        <v>116</v>
      </c>
      <c r="O63" s="72" t="s">
        <v>2449</v>
      </c>
      <c r="R63" s="72">
        <f t="shared" si="0"/>
        <v>12</v>
      </c>
    </row>
    <row r="64" spans="1:18" x14ac:dyDescent="0.15">
      <c r="A64" s="72" t="s">
        <v>1616</v>
      </c>
      <c r="B64" s="72" t="s">
        <v>698</v>
      </c>
      <c r="C64" s="72" t="s">
        <v>733</v>
      </c>
      <c r="D64" s="72" t="s">
        <v>596</v>
      </c>
      <c r="E64" s="73">
        <v>38754</v>
      </c>
      <c r="F64" s="72" t="s">
        <v>116</v>
      </c>
      <c r="G64" s="72" t="s">
        <v>271</v>
      </c>
      <c r="H64" s="72" t="s">
        <v>2450</v>
      </c>
      <c r="I64" s="72" t="s">
        <v>1303</v>
      </c>
      <c r="J64" s="72" t="s">
        <v>116</v>
      </c>
      <c r="O64" s="72" t="s">
        <v>2451</v>
      </c>
      <c r="R64" s="72">
        <f t="shared" si="0"/>
        <v>12</v>
      </c>
    </row>
    <row r="65" spans="1:18" x14ac:dyDescent="0.15">
      <c r="A65" s="72" t="s">
        <v>1617</v>
      </c>
      <c r="B65" s="72" t="s">
        <v>698</v>
      </c>
      <c r="C65" s="72" t="s">
        <v>734</v>
      </c>
      <c r="D65" s="72" t="s">
        <v>597</v>
      </c>
      <c r="E65" s="73">
        <v>38559</v>
      </c>
      <c r="F65" s="72" t="s">
        <v>116</v>
      </c>
      <c r="G65" s="72" t="s">
        <v>271</v>
      </c>
      <c r="H65" s="72" t="s">
        <v>2452</v>
      </c>
      <c r="I65" s="72" t="s">
        <v>1303</v>
      </c>
      <c r="J65" s="72" t="s">
        <v>116</v>
      </c>
      <c r="O65" s="72" t="s">
        <v>2453</v>
      </c>
      <c r="R65" s="72">
        <f t="shared" si="0"/>
        <v>12</v>
      </c>
    </row>
    <row r="66" spans="1:18" x14ac:dyDescent="0.15">
      <c r="A66" s="72" t="s">
        <v>1618</v>
      </c>
      <c r="B66" s="72" t="s">
        <v>698</v>
      </c>
      <c r="C66" s="72" t="s">
        <v>735</v>
      </c>
      <c r="D66" s="72" t="s">
        <v>598</v>
      </c>
      <c r="E66" s="73">
        <v>38561</v>
      </c>
      <c r="F66" s="72" t="s">
        <v>116</v>
      </c>
      <c r="G66" s="72" t="s">
        <v>271</v>
      </c>
      <c r="H66" s="72" t="s">
        <v>2454</v>
      </c>
      <c r="I66" s="72" t="s">
        <v>1303</v>
      </c>
      <c r="J66" s="72" t="s">
        <v>116</v>
      </c>
      <c r="O66" s="72" t="s">
        <v>2455</v>
      </c>
      <c r="R66" s="72">
        <f t="shared" ref="R66:R129" si="1">DATEDIF(E66,$Q$1,"y")</f>
        <v>12</v>
      </c>
    </row>
    <row r="67" spans="1:18" x14ac:dyDescent="0.15">
      <c r="A67" s="72" t="s">
        <v>1619</v>
      </c>
      <c r="B67" s="72" t="s">
        <v>698</v>
      </c>
      <c r="C67" s="72" t="s">
        <v>736</v>
      </c>
      <c r="D67" s="72" t="s">
        <v>599</v>
      </c>
      <c r="E67" s="73">
        <v>38524</v>
      </c>
      <c r="F67" s="72" t="s">
        <v>116</v>
      </c>
      <c r="G67" s="72" t="s">
        <v>271</v>
      </c>
      <c r="H67" s="72" t="s">
        <v>2456</v>
      </c>
      <c r="I67" s="72" t="s">
        <v>1303</v>
      </c>
      <c r="J67" s="72" t="s">
        <v>116</v>
      </c>
      <c r="O67" s="72" t="s">
        <v>2457</v>
      </c>
      <c r="R67" s="72">
        <f t="shared" si="1"/>
        <v>12</v>
      </c>
    </row>
    <row r="68" spans="1:18" x14ac:dyDescent="0.15">
      <c r="A68" s="72" t="s">
        <v>1620</v>
      </c>
      <c r="B68" s="72" t="s">
        <v>698</v>
      </c>
      <c r="C68" s="72" t="s">
        <v>737</v>
      </c>
      <c r="D68" s="72" t="s">
        <v>600</v>
      </c>
      <c r="E68" s="73">
        <v>37435</v>
      </c>
      <c r="F68" s="72" t="s">
        <v>116</v>
      </c>
      <c r="G68" s="72" t="s">
        <v>271</v>
      </c>
      <c r="H68" s="72" t="s">
        <v>2458</v>
      </c>
      <c r="I68" s="72" t="s">
        <v>1303</v>
      </c>
      <c r="J68" s="72" t="s">
        <v>116</v>
      </c>
      <c r="O68" s="72" t="s">
        <v>2459</v>
      </c>
      <c r="R68" s="72">
        <f t="shared" si="1"/>
        <v>15</v>
      </c>
    </row>
    <row r="69" spans="1:18" x14ac:dyDescent="0.15">
      <c r="A69" s="72" t="s">
        <v>1621</v>
      </c>
      <c r="B69" s="72" t="s">
        <v>698</v>
      </c>
      <c r="C69" s="72" t="s">
        <v>738</v>
      </c>
      <c r="D69" s="72" t="s">
        <v>601</v>
      </c>
      <c r="E69" s="73">
        <v>37452</v>
      </c>
      <c r="F69" s="72" t="s">
        <v>116</v>
      </c>
      <c r="G69" s="72" t="s">
        <v>271</v>
      </c>
      <c r="H69" s="72" t="s">
        <v>2460</v>
      </c>
      <c r="I69" s="72" t="s">
        <v>1303</v>
      </c>
      <c r="J69" s="72" t="s">
        <v>116</v>
      </c>
      <c r="O69" s="72" t="s">
        <v>2461</v>
      </c>
      <c r="R69" s="72">
        <f t="shared" si="1"/>
        <v>15</v>
      </c>
    </row>
    <row r="70" spans="1:18" x14ac:dyDescent="0.15">
      <c r="A70" s="72" t="s">
        <v>1622</v>
      </c>
      <c r="B70" s="72" t="s">
        <v>698</v>
      </c>
      <c r="C70" s="72" t="s">
        <v>739</v>
      </c>
      <c r="D70" s="72" t="s">
        <v>740</v>
      </c>
      <c r="E70" s="73">
        <v>38880</v>
      </c>
      <c r="F70" s="72" t="s">
        <v>116</v>
      </c>
      <c r="G70" s="72" t="s">
        <v>271</v>
      </c>
      <c r="H70" s="72" t="s">
        <v>2462</v>
      </c>
      <c r="I70" s="72" t="s">
        <v>1303</v>
      </c>
      <c r="J70" s="72" t="s">
        <v>116</v>
      </c>
      <c r="O70" s="72" t="s">
        <v>2463</v>
      </c>
      <c r="R70" s="72">
        <f t="shared" si="1"/>
        <v>11</v>
      </c>
    </row>
    <row r="71" spans="1:18" x14ac:dyDescent="0.15">
      <c r="A71" s="72" t="s">
        <v>1623</v>
      </c>
      <c r="B71" s="72" t="s">
        <v>698</v>
      </c>
      <c r="C71" s="72" t="s">
        <v>741</v>
      </c>
      <c r="D71" s="72" t="s">
        <v>510</v>
      </c>
      <c r="E71" s="73">
        <v>39356</v>
      </c>
      <c r="F71" s="72" t="s">
        <v>116</v>
      </c>
      <c r="G71" s="72" t="s">
        <v>271</v>
      </c>
      <c r="H71" s="72" t="s">
        <v>2464</v>
      </c>
      <c r="I71" s="72" t="s">
        <v>1303</v>
      </c>
      <c r="J71" s="72" t="s">
        <v>116</v>
      </c>
      <c r="O71" s="72" t="s">
        <v>2465</v>
      </c>
      <c r="R71" s="72">
        <f t="shared" si="1"/>
        <v>10</v>
      </c>
    </row>
    <row r="72" spans="1:18" x14ac:dyDescent="0.15">
      <c r="A72" s="72" t="s">
        <v>1624</v>
      </c>
      <c r="B72" s="72" t="s">
        <v>698</v>
      </c>
      <c r="C72" s="72" t="s">
        <v>742</v>
      </c>
      <c r="D72" s="72" t="s">
        <v>743</v>
      </c>
      <c r="E72" s="73">
        <v>39482</v>
      </c>
      <c r="F72" s="72" t="s">
        <v>116</v>
      </c>
      <c r="G72" s="72" t="s">
        <v>271</v>
      </c>
      <c r="H72" s="72" t="s">
        <v>2466</v>
      </c>
      <c r="I72" s="72" t="s">
        <v>1303</v>
      </c>
      <c r="J72" s="72" t="s">
        <v>116</v>
      </c>
      <c r="O72" s="72" t="s">
        <v>2467</v>
      </c>
      <c r="R72" s="72">
        <f t="shared" si="1"/>
        <v>10</v>
      </c>
    </row>
    <row r="73" spans="1:18" x14ac:dyDescent="0.15">
      <c r="A73" s="72" t="s">
        <v>1625</v>
      </c>
      <c r="B73" s="72" t="s">
        <v>698</v>
      </c>
      <c r="C73" s="72" t="s">
        <v>744</v>
      </c>
      <c r="D73" s="72" t="s">
        <v>745</v>
      </c>
      <c r="E73" s="73">
        <v>39786</v>
      </c>
      <c r="F73" s="72" t="s">
        <v>116</v>
      </c>
      <c r="G73" s="72" t="s">
        <v>271</v>
      </c>
      <c r="H73" s="72" t="s">
        <v>2468</v>
      </c>
      <c r="I73" s="72" t="s">
        <v>1303</v>
      </c>
      <c r="J73" s="72" t="s">
        <v>116</v>
      </c>
      <c r="O73" s="72" t="s">
        <v>2469</v>
      </c>
      <c r="R73" s="72">
        <f t="shared" si="1"/>
        <v>9</v>
      </c>
    </row>
    <row r="74" spans="1:18" x14ac:dyDescent="0.15">
      <c r="A74" s="72" t="s">
        <v>1626</v>
      </c>
      <c r="B74" s="72" t="s">
        <v>698</v>
      </c>
      <c r="C74" s="72" t="s">
        <v>982</v>
      </c>
      <c r="D74" s="72" t="s">
        <v>983</v>
      </c>
      <c r="E74" s="73">
        <v>39322</v>
      </c>
      <c r="F74" s="72" t="s">
        <v>116</v>
      </c>
      <c r="G74" s="72" t="s">
        <v>271</v>
      </c>
      <c r="H74" s="72" t="s">
        <v>2470</v>
      </c>
      <c r="I74" s="72" t="s">
        <v>1303</v>
      </c>
      <c r="J74" s="72" t="s">
        <v>116</v>
      </c>
      <c r="O74" s="72" t="s">
        <v>2471</v>
      </c>
      <c r="R74" s="72">
        <f t="shared" si="1"/>
        <v>10</v>
      </c>
    </row>
    <row r="75" spans="1:18" x14ac:dyDescent="0.15">
      <c r="A75" s="72" t="s">
        <v>1627</v>
      </c>
      <c r="B75" s="72" t="s">
        <v>698</v>
      </c>
      <c r="C75" s="72" t="s">
        <v>984</v>
      </c>
      <c r="D75" s="72" t="s">
        <v>985</v>
      </c>
      <c r="E75" s="73">
        <v>39696</v>
      </c>
      <c r="F75" s="72" t="s">
        <v>116</v>
      </c>
      <c r="G75" s="72" t="s">
        <v>271</v>
      </c>
      <c r="H75" s="72" t="s">
        <v>2472</v>
      </c>
      <c r="I75" s="72" t="s">
        <v>1303</v>
      </c>
      <c r="J75" s="72" t="s">
        <v>116</v>
      </c>
      <c r="O75" s="72" t="s">
        <v>2473</v>
      </c>
      <c r="R75" s="72">
        <f t="shared" si="1"/>
        <v>9</v>
      </c>
    </row>
    <row r="76" spans="1:18" x14ac:dyDescent="0.15">
      <c r="A76" s="72" t="s">
        <v>1628</v>
      </c>
      <c r="B76" s="72" t="s">
        <v>698</v>
      </c>
      <c r="C76" s="72" t="s">
        <v>986</v>
      </c>
      <c r="D76" s="72" t="s">
        <v>987</v>
      </c>
      <c r="E76" s="73">
        <v>39766</v>
      </c>
      <c r="F76" s="72" t="s">
        <v>116</v>
      </c>
      <c r="G76" s="72" t="s">
        <v>271</v>
      </c>
      <c r="H76" s="72" t="s">
        <v>2474</v>
      </c>
      <c r="I76" s="72" t="s">
        <v>1303</v>
      </c>
      <c r="J76" s="72" t="s">
        <v>116</v>
      </c>
      <c r="O76" s="72" t="s">
        <v>2475</v>
      </c>
      <c r="R76" s="72">
        <f t="shared" si="1"/>
        <v>9</v>
      </c>
    </row>
    <row r="77" spans="1:18" x14ac:dyDescent="0.15">
      <c r="A77" s="72" t="s">
        <v>1629</v>
      </c>
      <c r="B77" s="72" t="s">
        <v>698</v>
      </c>
      <c r="C77" s="72" t="s">
        <v>994</v>
      </c>
      <c r="D77" s="72" t="s">
        <v>995</v>
      </c>
      <c r="E77" s="73">
        <v>38429</v>
      </c>
      <c r="F77" s="72" t="s">
        <v>116</v>
      </c>
      <c r="G77" s="72" t="s">
        <v>271</v>
      </c>
      <c r="H77" s="72" t="s">
        <v>2476</v>
      </c>
      <c r="I77" s="72" t="s">
        <v>1303</v>
      </c>
      <c r="J77" s="72" t="s">
        <v>116</v>
      </c>
      <c r="O77" s="72" t="s">
        <v>2477</v>
      </c>
      <c r="R77" s="72">
        <f t="shared" si="1"/>
        <v>13</v>
      </c>
    </row>
    <row r="78" spans="1:18" x14ac:dyDescent="0.15">
      <c r="A78" s="72" t="s">
        <v>1630</v>
      </c>
      <c r="B78" s="72" t="s">
        <v>698</v>
      </c>
      <c r="C78" s="72" t="s">
        <v>1060</v>
      </c>
      <c r="D78" s="72" t="s">
        <v>1061</v>
      </c>
      <c r="E78" s="73">
        <v>39685</v>
      </c>
      <c r="F78" s="72" t="s">
        <v>116</v>
      </c>
      <c r="G78" s="72" t="s">
        <v>271</v>
      </c>
      <c r="H78" s="72" t="s">
        <v>2478</v>
      </c>
      <c r="I78" s="72" t="s">
        <v>1303</v>
      </c>
      <c r="J78" s="72" t="s">
        <v>116</v>
      </c>
      <c r="O78" s="72" t="s">
        <v>2479</v>
      </c>
      <c r="R78" s="72">
        <f t="shared" si="1"/>
        <v>9</v>
      </c>
    </row>
    <row r="79" spans="1:18" x14ac:dyDescent="0.15">
      <c r="A79" s="72" t="s">
        <v>1631</v>
      </c>
      <c r="B79" s="72" t="s">
        <v>698</v>
      </c>
      <c r="C79" s="72" t="s">
        <v>1062</v>
      </c>
      <c r="D79" s="72" t="s">
        <v>1063</v>
      </c>
      <c r="E79" s="73">
        <v>39860</v>
      </c>
      <c r="F79" s="72" t="s">
        <v>116</v>
      </c>
      <c r="G79" s="72" t="s">
        <v>271</v>
      </c>
      <c r="H79" s="72" t="s">
        <v>2480</v>
      </c>
      <c r="I79" s="72" t="s">
        <v>1303</v>
      </c>
      <c r="J79" s="72" t="s">
        <v>116</v>
      </c>
      <c r="O79" s="72" t="s">
        <v>2481</v>
      </c>
      <c r="R79" s="72">
        <f t="shared" si="1"/>
        <v>9</v>
      </c>
    </row>
    <row r="80" spans="1:18" x14ac:dyDescent="0.15">
      <c r="A80" s="72" t="s">
        <v>1632</v>
      </c>
      <c r="B80" s="72" t="s">
        <v>698</v>
      </c>
      <c r="C80" s="72" t="s">
        <v>873</v>
      </c>
      <c r="D80" s="72" t="s">
        <v>523</v>
      </c>
      <c r="E80" s="73">
        <v>36505</v>
      </c>
      <c r="F80" s="72" t="s">
        <v>116</v>
      </c>
      <c r="G80" s="72" t="s">
        <v>368</v>
      </c>
      <c r="H80" s="72" t="s">
        <v>2482</v>
      </c>
      <c r="I80" s="72" t="s">
        <v>1303</v>
      </c>
      <c r="J80" s="72" t="s">
        <v>116</v>
      </c>
      <c r="O80" s="72" t="s">
        <v>2483</v>
      </c>
      <c r="R80" s="72">
        <f t="shared" si="1"/>
        <v>18</v>
      </c>
    </row>
    <row r="81" spans="1:18" x14ac:dyDescent="0.15">
      <c r="A81" s="72" t="s">
        <v>1633</v>
      </c>
      <c r="B81" s="72" t="s">
        <v>698</v>
      </c>
      <c r="C81" s="72" t="s">
        <v>898</v>
      </c>
      <c r="D81" s="72" t="s">
        <v>622</v>
      </c>
      <c r="E81" s="73">
        <v>36521</v>
      </c>
      <c r="F81" s="72" t="s">
        <v>116</v>
      </c>
      <c r="G81" s="72" t="s">
        <v>368</v>
      </c>
      <c r="H81" s="72" t="s">
        <v>2484</v>
      </c>
      <c r="I81" s="72" t="s">
        <v>1303</v>
      </c>
      <c r="J81" s="72" t="s">
        <v>116</v>
      </c>
      <c r="O81" s="72" t="s">
        <v>2485</v>
      </c>
      <c r="R81" s="72">
        <f t="shared" si="1"/>
        <v>18</v>
      </c>
    </row>
    <row r="82" spans="1:18" x14ac:dyDescent="0.15">
      <c r="A82" s="72" t="s">
        <v>1634</v>
      </c>
      <c r="B82" s="72" t="s">
        <v>698</v>
      </c>
      <c r="C82" s="72" t="s">
        <v>1321</v>
      </c>
      <c r="D82" s="72" t="s">
        <v>1322</v>
      </c>
      <c r="E82" s="73">
        <v>36691</v>
      </c>
      <c r="F82" s="72" t="s">
        <v>116</v>
      </c>
      <c r="G82" s="72" t="s">
        <v>368</v>
      </c>
      <c r="H82" s="72" t="s">
        <v>2486</v>
      </c>
      <c r="I82" s="72" t="s">
        <v>1303</v>
      </c>
      <c r="J82" s="72" t="s">
        <v>116</v>
      </c>
      <c r="O82" s="72" t="s">
        <v>2487</v>
      </c>
      <c r="R82" s="72">
        <f t="shared" si="1"/>
        <v>17</v>
      </c>
    </row>
    <row r="83" spans="1:18" x14ac:dyDescent="0.15">
      <c r="A83" s="72" t="s">
        <v>1635</v>
      </c>
      <c r="B83" s="72" t="s">
        <v>698</v>
      </c>
      <c r="C83" s="72" t="s">
        <v>897</v>
      </c>
      <c r="D83" s="72" t="s">
        <v>625</v>
      </c>
      <c r="E83" s="73">
        <v>36907</v>
      </c>
      <c r="F83" s="72" t="s">
        <v>116</v>
      </c>
      <c r="G83" s="72" t="s">
        <v>368</v>
      </c>
      <c r="H83" s="72" t="s">
        <v>2488</v>
      </c>
      <c r="I83" s="72" t="s">
        <v>1303</v>
      </c>
      <c r="J83" s="72" t="s">
        <v>116</v>
      </c>
      <c r="O83" s="72" t="s">
        <v>2489</v>
      </c>
      <c r="R83" s="72">
        <f t="shared" si="1"/>
        <v>17</v>
      </c>
    </row>
    <row r="84" spans="1:18" x14ac:dyDescent="0.15">
      <c r="A84" s="72" t="s">
        <v>1636</v>
      </c>
      <c r="B84" s="72" t="s">
        <v>698</v>
      </c>
      <c r="C84" s="72" t="s">
        <v>1323</v>
      </c>
      <c r="D84" s="72" t="s">
        <v>1422</v>
      </c>
      <c r="E84" s="73">
        <v>36886</v>
      </c>
      <c r="F84" s="72" t="s">
        <v>116</v>
      </c>
      <c r="G84" s="72" t="s">
        <v>368</v>
      </c>
      <c r="H84" s="72" t="s">
        <v>2490</v>
      </c>
      <c r="I84" s="72" t="s">
        <v>1303</v>
      </c>
      <c r="J84" s="72" t="s">
        <v>116</v>
      </c>
      <c r="O84" s="72" t="s">
        <v>2491</v>
      </c>
      <c r="R84" s="72">
        <f t="shared" si="1"/>
        <v>17</v>
      </c>
    </row>
    <row r="85" spans="1:18" x14ac:dyDescent="0.15">
      <c r="A85" s="72" t="s">
        <v>1637</v>
      </c>
      <c r="B85" s="72" t="s">
        <v>698</v>
      </c>
      <c r="C85" s="72" t="s">
        <v>1324</v>
      </c>
      <c r="D85" s="72" t="s">
        <v>1202</v>
      </c>
      <c r="E85" s="73">
        <v>36715</v>
      </c>
      <c r="F85" s="72" t="s">
        <v>116</v>
      </c>
      <c r="G85" s="72" t="s">
        <v>368</v>
      </c>
      <c r="H85" s="72" t="s">
        <v>2492</v>
      </c>
      <c r="I85" s="72" t="s">
        <v>1303</v>
      </c>
      <c r="J85" s="72" t="s">
        <v>116</v>
      </c>
      <c r="O85" s="72" t="s">
        <v>2493</v>
      </c>
      <c r="R85" s="72">
        <f t="shared" si="1"/>
        <v>17</v>
      </c>
    </row>
    <row r="86" spans="1:18" x14ac:dyDescent="0.15">
      <c r="A86" s="72" t="s">
        <v>1638</v>
      </c>
      <c r="B86" s="72" t="s">
        <v>722</v>
      </c>
      <c r="C86" s="72" t="s">
        <v>966</v>
      </c>
      <c r="D86" s="72" t="s">
        <v>533</v>
      </c>
      <c r="E86" s="73">
        <v>33868</v>
      </c>
      <c r="F86" s="72" t="s">
        <v>116</v>
      </c>
      <c r="G86" s="72" t="s">
        <v>1253</v>
      </c>
      <c r="H86" s="72" t="s">
        <v>2494</v>
      </c>
      <c r="I86" s="72" t="s">
        <v>1303</v>
      </c>
      <c r="J86" s="72" t="s">
        <v>116</v>
      </c>
      <c r="O86" s="72" t="s">
        <v>2495</v>
      </c>
      <c r="R86" s="72">
        <f t="shared" si="1"/>
        <v>25</v>
      </c>
    </row>
    <row r="87" spans="1:18" x14ac:dyDescent="0.15">
      <c r="A87" s="72" t="s">
        <v>1639</v>
      </c>
      <c r="B87" s="72" t="s">
        <v>722</v>
      </c>
      <c r="C87" s="72" t="s">
        <v>967</v>
      </c>
      <c r="D87" s="72" t="s">
        <v>534</v>
      </c>
      <c r="E87" s="73">
        <v>34641</v>
      </c>
      <c r="F87" s="72" t="s">
        <v>116</v>
      </c>
      <c r="G87" s="72" t="s">
        <v>1253</v>
      </c>
      <c r="H87" s="72" t="s">
        <v>2496</v>
      </c>
      <c r="I87" s="72" t="s">
        <v>1303</v>
      </c>
      <c r="J87" s="72" t="s">
        <v>116</v>
      </c>
      <c r="O87" s="72" t="s">
        <v>2497</v>
      </c>
      <c r="R87" s="72">
        <f t="shared" si="1"/>
        <v>23</v>
      </c>
    </row>
    <row r="88" spans="1:18" x14ac:dyDescent="0.15">
      <c r="A88" s="72" t="s">
        <v>1640</v>
      </c>
      <c r="B88" s="72" t="s">
        <v>722</v>
      </c>
      <c r="C88" s="72" t="s">
        <v>968</v>
      </c>
      <c r="D88" s="72" t="s">
        <v>535</v>
      </c>
      <c r="E88" s="73">
        <v>36210</v>
      </c>
      <c r="F88" s="72" t="s">
        <v>116</v>
      </c>
      <c r="G88" s="72" t="s">
        <v>1253</v>
      </c>
      <c r="H88" s="72" t="s">
        <v>2498</v>
      </c>
      <c r="I88" s="72" t="s">
        <v>1303</v>
      </c>
      <c r="J88" s="72" t="s">
        <v>116</v>
      </c>
      <c r="O88" s="72" t="s">
        <v>2499</v>
      </c>
      <c r="R88" s="72">
        <f t="shared" si="1"/>
        <v>19</v>
      </c>
    </row>
    <row r="89" spans="1:18" x14ac:dyDescent="0.15">
      <c r="A89" s="72" t="s">
        <v>1641</v>
      </c>
      <c r="B89" s="72" t="s">
        <v>722</v>
      </c>
      <c r="C89" s="72" t="s">
        <v>977</v>
      </c>
      <c r="D89" s="72" t="s">
        <v>537</v>
      </c>
      <c r="E89" s="73">
        <v>38384</v>
      </c>
      <c r="F89" s="72" t="s">
        <v>116</v>
      </c>
      <c r="G89" s="72" t="s">
        <v>1253</v>
      </c>
      <c r="H89" s="72" t="s">
        <v>2500</v>
      </c>
      <c r="I89" s="72" t="s">
        <v>1303</v>
      </c>
      <c r="J89" s="72" t="s">
        <v>116</v>
      </c>
      <c r="O89" s="72" t="s">
        <v>2501</v>
      </c>
      <c r="R89" s="72">
        <f t="shared" si="1"/>
        <v>13</v>
      </c>
    </row>
    <row r="90" spans="1:18" x14ac:dyDescent="0.15">
      <c r="A90" s="72" t="s">
        <v>1642</v>
      </c>
      <c r="B90" s="72" t="s">
        <v>722</v>
      </c>
      <c r="C90" s="72" t="s">
        <v>978</v>
      </c>
      <c r="D90" s="72" t="s">
        <v>541</v>
      </c>
      <c r="E90" s="73">
        <v>38726</v>
      </c>
      <c r="F90" s="72" t="s">
        <v>116</v>
      </c>
      <c r="G90" s="72" t="s">
        <v>1253</v>
      </c>
      <c r="H90" s="72" t="s">
        <v>2502</v>
      </c>
      <c r="I90" s="72" t="s">
        <v>1303</v>
      </c>
      <c r="J90" s="72" t="s">
        <v>116</v>
      </c>
      <c r="O90" s="72" t="s">
        <v>2503</v>
      </c>
      <c r="R90" s="72">
        <f t="shared" si="1"/>
        <v>12</v>
      </c>
    </row>
    <row r="91" spans="1:18" x14ac:dyDescent="0.15">
      <c r="A91" s="72" t="s">
        <v>1643</v>
      </c>
      <c r="B91" s="72" t="s">
        <v>722</v>
      </c>
      <c r="C91" s="72" t="s">
        <v>1026</v>
      </c>
      <c r="D91" s="72" t="s">
        <v>1027</v>
      </c>
      <c r="E91" s="73">
        <v>33850</v>
      </c>
      <c r="F91" s="72" t="s">
        <v>116</v>
      </c>
      <c r="G91" s="72" t="s">
        <v>1253</v>
      </c>
      <c r="H91" s="72" t="s">
        <v>2504</v>
      </c>
      <c r="I91" s="72" t="s">
        <v>1303</v>
      </c>
      <c r="J91" s="72" t="s">
        <v>116</v>
      </c>
      <c r="O91" s="72" t="s">
        <v>2505</v>
      </c>
      <c r="R91" s="72">
        <f t="shared" si="1"/>
        <v>25</v>
      </c>
    </row>
    <row r="92" spans="1:18" x14ac:dyDescent="0.15">
      <c r="A92" s="72" t="s">
        <v>1644</v>
      </c>
      <c r="B92" s="72" t="s">
        <v>722</v>
      </c>
      <c r="C92" s="72" t="s">
        <v>1254</v>
      </c>
      <c r="D92" s="72" t="s">
        <v>1255</v>
      </c>
      <c r="E92" s="73">
        <v>24926</v>
      </c>
      <c r="F92" s="72" t="s">
        <v>116</v>
      </c>
      <c r="G92" s="72" t="s">
        <v>1253</v>
      </c>
      <c r="H92" s="72" t="s">
        <v>2506</v>
      </c>
      <c r="I92" s="72" t="s">
        <v>1303</v>
      </c>
      <c r="J92" s="72" t="s">
        <v>116</v>
      </c>
      <c r="O92" s="72" t="s">
        <v>2507</v>
      </c>
      <c r="R92" s="72">
        <f t="shared" si="1"/>
        <v>50</v>
      </c>
    </row>
    <row r="93" spans="1:18" x14ac:dyDescent="0.15">
      <c r="A93" s="72" t="s">
        <v>1647</v>
      </c>
      <c r="B93" s="72" t="s">
        <v>722</v>
      </c>
      <c r="C93" s="72" t="s">
        <v>1645</v>
      </c>
      <c r="D93" s="72" t="s">
        <v>1646</v>
      </c>
      <c r="E93" s="73">
        <v>37952</v>
      </c>
      <c r="F93" s="72" t="s">
        <v>116</v>
      </c>
      <c r="G93" s="72" t="s">
        <v>1253</v>
      </c>
      <c r="H93" s="72" t="s">
        <v>2508</v>
      </c>
      <c r="I93" s="72" t="s">
        <v>1303</v>
      </c>
      <c r="J93" s="72" t="s">
        <v>116</v>
      </c>
      <c r="O93" s="72" t="s">
        <v>2509</v>
      </c>
      <c r="R93" s="72">
        <f t="shared" si="1"/>
        <v>14</v>
      </c>
    </row>
    <row r="94" spans="1:18" x14ac:dyDescent="0.15">
      <c r="A94" s="72" t="s">
        <v>1648</v>
      </c>
      <c r="B94" s="72" t="s">
        <v>722</v>
      </c>
      <c r="C94" s="72" t="s">
        <v>1014</v>
      </c>
      <c r="D94" s="72" t="s">
        <v>1015</v>
      </c>
      <c r="E94" s="73">
        <v>36118</v>
      </c>
      <c r="F94" s="72" t="s">
        <v>116</v>
      </c>
      <c r="G94" s="72" t="s">
        <v>1253</v>
      </c>
      <c r="H94" s="72" t="s">
        <v>2510</v>
      </c>
      <c r="I94" s="72" t="s">
        <v>1303</v>
      </c>
      <c r="J94" s="72" t="s">
        <v>116</v>
      </c>
      <c r="O94" s="72" t="s">
        <v>2511</v>
      </c>
      <c r="R94" s="72">
        <f t="shared" si="1"/>
        <v>19</v>
      </c>
    </row>
    <row r="95" spans="1:18" x14ac:dyDescent="0.15">
      <c r="A95" s="72" t="s">
        <v>1649</v>
      </c>
      <c r="B95" s="72" t="s">
        <v>722</v>
      </c>
      <c r="C95" s="72" t="s">
        <v>1016</v>
      </c>
      <c r="D95" s="72" t="s">
        <v>1017</v>
      </c>
      <c r="E95" s="73">
        <v>36025</v>
      </c>
      <c r="F95" s="72" t="s">
        <v>116</v>
      </c>
      <c r="G95" s="72" t="s">
        <v>1253</v>
      </c>
      <c r="H95" s="72" t="s">
        <v>2512</v>
      </c>
      <c r="I95" s="72" t="s">
        <v>1303</v>
      </c>
      <c r="J95" s="72" t="s">
        <v>116</v>
      </c>
      <c r="O95" s="72" t="s">
        <v>2513</v>
      </c>
      <c r="R95" s="72">
        <f t="shared" si="1"/>
        <v>19</v>
      </c>
    </row>
    <row r="96" spans="1:18" x14ac:dyDescent="0.15">
      <c r="A96" s="72" t="s">
        <v>1650</v>
      </c>
      <c r="B96" s="72" t="s">
        <v>722</v>
      </c>
      <c r="C96" s="72" t="s">
        <v>811</v>
      </c>
      <c r="D96" s="72" t="s">
        <v>526</v>
      </c>
      <c r="E96" s="73">
        <v>37812</v>
      </c>
      <c r="F96" s="72" t="s">
        <v>116</v>
      </c>
      <c r="G96" s="72" t="s">
        <v>184</v>
      </c>
      <c r="H96" s="72" t="s">
        <v>2514</v>
      </c>
      <c r="I96" s="72" t="s">
        <v>1303</v>
      </c>
      <c r="J96" s="72" t="s">
        <v>116</v>
      </c>
      <c r="O96" s="72" t="s">
        <v>2515</v>
      </c>
      <c r="R96" s="72">
        <f t="shared" si="1"/>
        <v>14</v>
      </c>
    </row>
    <row r="97" spans="1:18" x14ac:dyDescent="0.15">
      <c r="A97" s="72" t="s">
        <v>1651</v>
      </c>
      <c r="B97" s="72" t="s">
        <v>722</v>
      </c>
      <c r="C97" s="72" t="s">
        <v>812</v>
      </c>
      <c r="D97" s="72" t="s">
        <v>527</v>
      </c>
      <c r="E97" s="73">
        <v>38058</v>
      </c>
      <c r="F97" s="72" t="s">
        <v>116</v>
      </c>
      <c r="G97" s="72" t="s">
        <v>184</v>
      </c>
      <c r="H97" s="72" t="s">
        <v>2516</v>
      </c>
      <c r="I97" s="72" t="s">
        <v>1303</v>
      </c>
      <c r="J97" s="72" t="s">
        <v>116</v>
      </c>
      <c r="O97" s="72" t="s">
        <v>2517</v>
      </c>
      <c r="R97" s="72">
        <f t="shared" si="1"/>
        <v>14</v>
      </c>
    </row>
    <row r="98" spans="1:18" x14ac:dyDescent="0.15">
      <c r="A98" s="72" t="s">
        <v>1652</v>
      </c>
      <c r="B98" s="72" t="s">
        <v>722</v>
      </c>
      <c r="C98" s="72" t="s">
        <v>813</v>
      </c>
      <c r="D98" s="72" t="s">
        <v>528</v>
      </c>
      <c r="E98" s="73">
        <v>37141</v>
      </c>
      <c r="F98" s="72" t="s">
        <v>116</v>
      </c>
      <c r="G98" s="72" t="s">
        <v>184</v>
      </c>
      <c r="H98" s="72" t="s">
        <v>2518</v>
      </c>
      <c r="I98" s="72" t="s">
        <v>1303</v>
      </c>
      <c r="J98" s="72" t="s">
        <v>116</v>
      </c>
      <c r="O98" s="72" t="s">
        <v>2519</v>
      </c>
      <c r="R98" s="72">
        <f t="shared" si="1"/>
        <v>16</v>
      </c>
    </row>
    <row r="99" spans="1:18" x14ac:dyDescent="0.15">
      <c r="A99" s="72" t="s">
        <v>1653</v>
      </c>
      <c r="B99" s="72" t="s">
        <v>722</v>
      </c>
      <c r="C99" s="72" t="s">
        <v>816</v>
      </c>
      <c r="D99" s="72" t="s">
        <v>531</v>
      </c>
      <c r="E99" s="73">
        <v>36713</v>
      </c>
      <c r="F99" s="72" t="s">
        <v>116</v>
      </c>
      <c r="G99" s="72" t="s">
        <v>184</v>
      </c>
      <c r="H99" s="72" t="s">
        <v>2520</v>
      </c>
      <c r="I99" s="72" t="s">
        <v>1303</v>
      </c>
      <c r="J99" s="72" t="s">
        <v>116</v>
      </c>
      <c r="O99" s="72" t="s">
        <v>2521</v>
      </c>
      <c r="R99" s="72">
        <f t="shared" si="1"/>
        <v>17</v>
      </c>
    </row>
    <row r="100" spans="1:18" x14ac:dyDescent="0.15">
      <c r="A100" s="72" t="s">
        <v>1654</v>
      </c>
      <c r="B100" s="72" t="s">
        <v>722</v>
      </c>
      <c r="C100" s="72" t="s">
        <v>815</v>
      </c>
      <c r="D100" s="72" t="s">
        <v>530</v>
      </c>
      <c r="E100" s="73">
        <v>36355</v>
      </c>
      <c r="F100" s="72" t="s">
        <v>116</v>
      </c>
      <c r="G100" s="72" t="s">
        <v>184</v>
      </c>
      <c r="H100" s="72" t="s">
        <v>2522</v>
      </c>
      <c r="I100" s="72" t="s">
        <v>1303</v>
      </c>
      <c r="J100" s="72" t="s">
        <v>116</v>
      </c>
      <c r="O100" s="72" t="s">
        <v>2523</v>
      </c>
      <c r="R100" s="72">
        <f t="shared" si="1"/>
        <v>18</v>
      </c>
    </row>
    <row r="101" spans="1:18" x14ac:dyDescent="0.15">
      <c r="A101" s="72" t="s">
        <v>1655</v>
      </c>
      <c r="B101" s="72" t="s">
        <v>722</v>
      </c>
      <c r="C101" s="72" t="s">
        <v>814</v>
      </c>
      <c r="D101" s="72" t="s">
        <v>529</v>
      </c>
      <c r="E101" s="73">
        <v>35425</v>
      </c>
      <c r="F101" s="72" t="s">
        <v>116</v>
      </c>
      <c r="G101" s="72" t="s">
        <v>184</v>
      </c>
      <c r="H101" s="72" t="s">
        <v>2524</v>
      </c>
      <c r="I101" s="72" t="s">
        <v>1303</v>
      </c>
      <c r="J101" s="72" t="s">
        <v>116</v>
      </c>
      <c r="O101" s="72" t="s">
        <v>2525</v>
      </c>
      <c r="R101" s="72">
        <f t="shared" si="1"/>
        <v>21</v>
      </c>
    </row>
    <row r="102" spans="1:18" x14ac:dyDescent="0.15">
      <c r="A102" s="72" t="s">
        <v>1657</v>
      </c>
      <c r="B102" s="72" t="s">
        <v>722</v>
      </c>
      <c r="C102" s="72" t="s">
        <v>827</v>
      </c>
      <c r="D102" s="72" t="s">
        <v>1656</v>
      </c>
      <c r="E102" s="73">
        <v>38611</v>
      </c>
      <c r="F102" s="72" t="s">
        <v>116</v>
      </c>
      <c r="G102" s="72" t="s">
        <v>152</v>
      </c>
      <c r="H102" s="72" t="s">
        <v>2526</v>
      </c>
      <c r="I102" s="72" t="s">
        <v>1303</v>
      </c>
      <c r="J102" s="72" t="s">
        <v>116</v>
      </c>
      <c r="O102" s="72" t="s">
        <v>2527</v>
      </c>
      <c r="R102" s="72">
        <f t="shared" si="1"/>
        <v>12</v>
      </c>
    </row>
    <row r="103" spans="1:18" x14ac:dyDescent="0.15">
      <c r="A103" s="72" t="s">
        <v>1658</v>
      </c>
      <c r="B103" s="72" t="s">
        <v>722</v>
      </c>
      <c r="C103" s="72" t="s">
        <v>828</v>
      </c>
      <c r="D103" s="72" t="s">
        <v>517</v>
      </c>
      <c r="E103" s="73">
        <v>38180</v>
      </c>
      <c r="F103" s="72" t="s">
        <v>116</v>
      </c>
      <c r="G103" s="72" t="s">
        <v>152</v>
      </c>
      <c r="H103" s="72" t="s">
        <v>2528</v>
      </c>
      <c r="I103" s="72" t="s">
        <v>1303</v>
      </c>
      <c r="J103" s="72" t="s">
        <v>116</v>
      </c>
      <c r="O103" s="72" t="s">
        <v>2529</v>
      </c>
      <c r="R103" s="72">
        <f t="shared" si="1"/>
        <v>13</v>
      </c>
    </row>
    <row r="104" spans="1:18" x14ac:dyDescent="0.15">
      <c r="A104" s="72" t="s">
        <v>1659</v>
      </c>
      <c r="B104" s="72" t="s">
        <v>722</v>
      </c>
      <c r="C104" s="72" t="s">
        <v>829</v>
      </c>
      <c r="D104" s="72" t="s">
        <v>518</v>
      </c>
      <c r="E104" s="73">
        <v>38686</v>
      </c>
      <c r="F104" s="72" t="s">
        <v>116</v>
      </c>
      <c r="G104" s="72" t="s">
        <v>152</v>
      </c>
      <c r="H104" s="72" t="s">
        <v>2530</v>
      </c>
      <c r="I104" s="72" t="s">
        <v>1303</v>
      </c>
      <c r="J104" s="72" t="s">
        <v>116</v>
      </c>
      <c r="O104" s="72" t="s">
        <v>2531</v>
      </c>
      <c r="R104" s="72">
        <f t="shared" si="1"/>
        <v>12</v>
      </c>
    </row>
    <row r="105" spans="1:18" x14ac:dyDescent="0.15">
      <c r="A105" s="72" t="s">
        <v>1660</v>
      </c>
      <c r="B105" s="72" t="s">
        <v>722</v>
      </c>
      <c r="C105" s="72" t="s">
        <v>830</v>
      </c>
      <c r="D105" s="72" t="s">
        <v>519</v>
      </c>
      <c r="E105" s="73">
        <v>38151</v>
      </c>
      <c r="F105" s="72" t="s">
        <v>116</v>
      </c>
      <c r="G105" s="72" t="s">
        <v>152</v>
      </c>
      <c r="H105" s="72" t="s">
        <v>2532</v>
      </c>
      <c r="I105" s="72" t="s">
        <v>1303</v>
      </c>
      <c r="J105" s="72" t="s">
        <v>116</v>
      </c>
      <c r="O105" s="72" t="s">
        <v>2533</v>
      </c>
      <c r="R105" s="72">
        <f t="shared" si="1"/>
        <v>13</v>
      </c>
    </row>
    <row r="106" spans="1:18" x14ac:dyDescent="0.15">
      <c r="A106" s="72" t="s">
        <v>1661</v>
      </c>
      <c r="B106" s="72" t="s">
        <v>722</v>
      </c>
      <c r="C106" s="72" t="s">
        <v>819</v>
      </c>
      <c r="D106" s="72" t="s">
        <v>525</v>
      </c>
      <c r="E106" s="73">
        <v>38371</v>
      </c>
      <c r="F106" s="72" t="s">
        <v>116</v>
      </c>
      <c r="G106" s="72" t="s">
        <v>152</v>
      </c>
      <c r="H106" s="72" t="s">
        <v>2534</v>
      </c>
      <c r="I106" s="72" t="s">
        <v>1303</v>
      </c>
      <c r="J106" s="72" t="s">
        <v>116</v>
      </c>
      <c r="O106" s="72" t="s">
        <v>2535</v>
      </c>
      <c r="R106" s="72">
        <f t="shared" si="1"/>
        <v>13</v>
      </c>
    </row>
    <row r="107" spans="1:18" x14ac:dyDescent="0.15">
      <c r="A107" s="72" t="s">
        <v>1662</v>
      </c>
      <c r="B107" s="72" t="s">
        <v>722</v>
      </c>
      <c r="C107" s="72" t="s">
        <v>818</v>
      </c>
      <c r="D107" s="72" t="s">
        <v>524</v>
      </c>
      <c r="E107" s="73">
        <v>36614</v>
      </c>
      <c r="F107" s="72" t="s">
        <v>116</v>
      </c>
      <c r="G107" s="72" t="s">
        <v>152</v>
      </c>
      <c r="H107" s="72" t="s">
        <v>2536</v>
      </c>
      <c r="I107" s="72" t="s">
        <v>1303</v>
      </c>
      <c r="J107" s="72" t="s">
        <v>116</v>
      </c>
      <c r="O107" s="72" t="s">
        <v>2537</v>
      </c>
      <c r="R107" s="72">
        <f t="shared" si="1"/>
        <v>18</v>
      </c>
    </row>
    <row r="108" spans="1:18" x14ac:dyDescent="0.15">
      <c r="A108" s="72" t="s">
        <v>1663</v>
      </c>
      <c r="B108" s="72" t="s">
        <v>698</v>
      </c>
      <c r="C108" s="72" t="s">
        <v>773</v>
      </c>
      <c r="D108" s="72" t="s">
        <v>587</v>
      </c>
      <c r="E108" s="73">
        <v>35789</v>
      </c>
      <c r="F108" s="72" t="s">
        <v>116</v>
      </c>
      <c r="G108" s="72" t="s">
        <v>263</v>
      </c>
      <c r="H108" s="72" t="s">
        <v>2538</v>
      </c>
      <c r="I108" s="72" t="s">
        <v>1303</v>
      </c>
      <c r="J108" s="72" t="s">
        <v>116</v>
      </c>
      <c r="O108" s="72" t="s">
        <v>2539</v>
      </c>
      <c r="R108" s="72">
        <f t="shared" si="1"/>
        <v>20</v>
      </c>
    </row>
    <row r="109" spans="1:18" x14ac:dyDescent="0.15">
      <c r="A109" s="72" t="s">
        <v>1664</v>
      </c>
      <c r="B109" s="72" t="s">
        <v>698</v>
      </c>
      <c r="C109" s="72" t="s">
        <v>774</v>
      </c>
      <c r="D109" s="72" t="s">
        <v>588</v>
      </c>
      <c r="E109" s="73">
        <v>36978</v>
      </c>
      <c r="F109" s="72" t="s">
        <v>116</v>
      </c>
      <c r="G109" s="72" t="s">
        <v>263</v>
      </c>
      <c r="H109" s="72" t="s">
        <v>2540</v>
      </c>
      <c r="I109" s="72" t="s">
        <v>1303</v>
      </c>
      <c r="J109" s="72" t="s">
        <v>116</v>
      </c>
      <c r="O109" s="72" t="s">
        <v>2541</v>
      </c>
      <c r="R109" s="72">
        <f t="shared" si="1"/>
        <v>17</v>
      </c>
    </row>
    <row r="110" spans="1:18" x14ac:dyDescent="0.15">
      <c r="A110" s="72" t="s">
        <v>1665</v>
      </c>
      <c r="B110" s="72" t="s">
        <v>698</v>
      </c>
      <c r="C110" s="72" t="s">
        <v>265</v>
      </c>
      <c r="D110" s="72" t="s">
        <v>593</v>
      </c>
      <c r="E110" s="73">
        <v>28606</v>
      </c>
      <c r="F110" s="72" t="s">
        <v>116</v>
      </c>
      <c r="G110" s="72" t="s">
        <v>263</v>
      </c>
      <c r="H110" s="72" t="s">
        <v>2542</v>
      </c>
      <c r="I110" s="72" t="s">
        <v>1303</v>
      </c>
      <c r="J110" s="72" t="s">
        <v>116</v>
      </c>
      <c r="O110" s="72" t="s">
        <v>2543</v>
      </c>
      <c r="R110" s="72">
        <f t="shared" si="1"/>
        <v>39</v>
      </c>
    </row>
    <row r="111" spans="1:18" x14ac:dyDescent="0.15">
      <c r="A111" s="72" t="s">
        <v>1666</v>
      </c>
      <c r="B111" s="72" t="s">
        <v>698</v>
      </c>
      <c r="C111" s="72" t="s">
        <v>901</v>
      </c>
      <c r="D111" s="72" t="s">
        <v>651</v>
      </c>
      <c r="E111" s="73">
        <v>35472</v>
      </c>
      <c r="F111" s="72" t="s">
        <v>116</v>
      </c>
      <c r="G111" s="72" t="s">
        <v>263</v>
      </c>
      <c r="H111" s="72" t="s">
        <v>2544</v>
      </c>
      <c r="I111" s="72" t="s">
        <v>1303</v>
      </c>
      <c r="J111" s="72" t="s">
        <v>116</v>
      </c>
      <c r="O111" s="72" t="s">
        <v>2545</v>
      </c>
      <c r="R111" s="72">
        <f t="shared" si="1"/>
        <v>21</v>
      </c>
    </row>
    <row r="112" spans="1:18" x14ac:dyDescent="0.15">
      <c r="A112" s="72" t="s">
        <v>1667</v>
      </c>
      <c r="B112" s="72" t="s">
        <v>698</v>
      </c>
      <c r="C112" s="72" t="s">
        <v>1251</v>
      </c>
      <c r="D112" s="72" t="s">
        <v>1252</v>
      </c>
      <c r="E112" s="73">
        <v>35015</v>
      </c>
      <c r="F112" s="72" t="s">
        <v>116</v>
      </c>
      <c r="G112" s="72" t="s">
        <v>263</v>
      </c>
      <c r="H112" s="72" t="s">
        <v>2546</v>
      </c>
      <c r="I112" s="72" t="s">
        <v>1303</v>
      </c>
      <c r="J112" s="72" t="s">
        <v>116</v>
      </c>
      <c r="O112" s="72" t="s">
        <v>2547</v>
      </c>
      <c r="R112" s="72">
        <f t="shared" si="1"/>
        <v>22</v>
      </c>
    </row>
    <row r="113" spans="1:18" x14ac:dyDescent="0.15">
      <c r="A113" s="72" t="s">
        <v>1668</v>
      </c>
      <c r="B113" s="72" t="s">
        <v>698</v>
      </c>
      <c r="C113" s="72" t="s">
        <v>777</v>
      </c>
      <c r="D113" s="72" t="s">
        <v>592</v>
      </c>
      <c r="E113" s="73">
        <v>36833</v>
      </c>
      <c r="F113" s="72" t="s">
        <v>116</v>
      </c>
      <c r="G113" s="72" t="s">
        <v>263</v>
      </c>
      <c r="H113" s="72" t="s">
        <v>2548</v>
      </c>
      <c r="I113" s="72" t="s">
        <v>1303</v>
      </c>
      <c r="J113" s="72" t="s">
        <v>116</v>
      </c>
      <c r="O113" s="72" t="s">
        <v>2549</v>
      </c>
      <c r="R113" s="72">
        <f t="shared" si="1"/>
        <v>17</v>
      </c>
    </row>
    <row r="114" spans="1:18" x14ac:dyDescent="0.15">
      <c r="A114" s="72" t="s">
        <v>1669</v>
      </c>
      <c r="B114" s="72" t="s">
        <v>722</v>
      </c>
      <c r="C114" s="72" t="s">
        <v>858</v>
      </c>
      <c r="D114" s="72" t="s">
        <v>676</v>
      </c>
      <c r="E114" s="73">
        <v>37013</v>
      </c>
      <c r="F114" s="72" t="s">
        <v>116</v>
      </c>
      <c r="G114" s="72" t="s">
        <v>263</v>
      </c>
      <c r="H114" s="72" t="s">
        <v>2550</v>
      </c>
      <c r="I114" s="72" t="s">
        <v>1303</v>
      </c>
      <c r="J114" s="72" t="s">
        <v>116</v>
      </c>
      <c r="O114" s="72" t="s">
        <v>2551</v>
      </c>
      <c r="R114" s="72">
        <f t="shared" si="1"/>
        <v>16</v>
      </c>
    </row>
    <row r="115" spans="1:18" x14ac:dyDescent="0.15">
      <c r="A115" s="72" t="s">
        <v>1670</v>
      </c>
      <c r="B115" s="72" t="s">
        <v>722</v>
      </c>
      <c r="C115" s="72" t="s">
        <v>809</v>
      </c>
      <c r="D115" s="72" t="s">
        <v>663</v>
      </c>
      <c r="E115" s="73">
        <v>37358</v>
      </c>
      <c r="F115" s="72" t="s">
        <v>116</v>
      </c>
      <c r="G115" s="72" t="s">
        <v>263</v>
      </c>
      <c r="H115" s="72" t="s">
        <v>2552</v>
      </c>
      <c r="I115" s="72" t="s">
        <v>1303</v>
      </c>
      <c r="J115" s="72" t="s">
        <v>116</v>
      </c>
      <c r="O115" s="72" t="s">
        <v>2553</v>
      </c>
      <c r="R115" s="72">
        <f t="shared" si="1"/>
        <v>15</v>
      </c>
    </row>
    <row r="116" spans="1:18" x14ac:dyDescent="0.15">
      <c r="A116" s="72" t="s">
        <v>1671</v>
      </c>
      <c r="B116" s="72" t="s">
        <v>722</v>
      </c>
      <c r="C116" s="72" t="s">
        <v>981</v>
      </c>
      <c r="D116" s="72" t="s">
        <v>679</v>
      </c>
      <c r="E116" s="73">
        <v>37550</v>
      </c>
      <c r="F116" s="72" t="s">
        <v>116</v>
      </c>
      <c r="G116" s="72" t="s">
        <v>263</v>
      </c>
      <c r="H116" s="72" t="s">
        <v>2554</v>
      </c>
      <c r="I116" s="72" t="s">
        <v>1303</v>
      </c>
      <c r="J116" s="72" t="s">
        <v>116</v>
      </c>
      <c r="O116" s="72" t="s">
        <v>2555</v>
      </c>
      <c r="R116" s="72">
        <f t="shared" si="1"/>
        <v>15</v>
      </c>
    </row>
    <row r="117" spans="1:18" x14ac:dyDescent="0.15">
      <c r="A117" s="72" t="s">
        <v>1672</v>
      </c>
      <c r="B117" s="72" t="s">
        <v>722</v>
      </c>
      <c r="C117" s="72" t="s">
        <v>980</v>
      </c>
      <c r="D117" s="72" t="s">
        <v>678</v>
      </c>
      <c r="E117" s="73">
        <v>37607</v>
      </c>
      <c r="F117" s="72" t="s">
        <v>116</v>
      </c>
      <c r="G117" s="72" t="s">
        <v>263</v>
      </c>
      <c r="H117" s="72" t="s">
        <v>2556</v>
      </c>
      <c r="I117" s="72" t="s">
        <v>1303</v>
      </c>
      <c r="J117" s="72" t="s">
        <v>116</v>
      </c>
      <c r="O117" s="72" t="s">
        <v>2557</v>
      </c>
      <c r="R117" s="72">
        <f t="shared" si="1"/>
        <v>15</v>
      </c>
    </row>
    <row r="118" spans="1:18" x14ac:dyDescent="0.15">
      <c r="A118" s="72" t="s">
        <v>1673</v>
      </c>
      <c r="B118" s="72" t="s">
        <v>722</v>
      </c>
      <c r="C118" s="72" t="s">
        <v>979</v>
      </c>
      <c r="D118" s="72" t="s">
        <v>677</v>
      </c>
      <c r="E118" s="73">
        <v>37718</v>
      </c>
      <c r="F118" s="72" t="s">
        <v>116</v>
      </c>
      <c r="G118" s="72" t="s">
        <v>263</v>
      </c>
      <c r="H118" s="72" t="s">
        <v>2558</v>
      </c>
      <c r="I118" s="72" t="s">
        <v>1303</v>
      </c>
      <c r="J118" s="72" t="s">
        <v>116</v>
      </c>
      <c r="O118" s="72" t="s">
        <v>2559</v>
      </c>
      <c r="R118" s="72">
        <f t="shared" si="1"/>
        <v>14</v>
      </c>
    </row>
    <row r="119" spans="1:18" x14ac:dyDescent="0.15">
      <c r="A119" s="72" t="s">
        <v>1674</v>
      </c>
      <c r="B119" s="72" t="s">
        <v>722</v>
      </c>
      <c r="C119" s="72" t="s">
        <v>962</v>
      </c>
      <c r="D119" s="72" t="s">
        <v>673</v>
      </c>
      <c r="E119" s="73">
        <v>37741</v>
      </c>
      <c r="F119" s="72" t="s">
        <v>116</v>
      </c>
      <c r="G119" s="72" t="s">
        <v>263</v>
      </c>
      <c r="H119" s="72" t="s">
        <v>2560</v>
      </c>
      <c r="I119" s="72" t="s">
        <v>1303</v>
      </c>
      <c r="J119" s="72" t="s">
        <v>116</v>
      </c>
      <c r="O119" s="72" t="s">
        <v>2561</v>
      </c>
      <c r="R119" s="72">
        <f t="shared" si="1"/>
        <v>14</v>
      </c>
    </row>
    <row r="120" spans="1:18" x14ac:dyDescent="0.15">
      <c r="A120" s="72" t="s">
        <v>1675</v>
      </c>
      <c r="B120" s="72" t="s">
        <v>722</v>
      </c>
      <c r="C120" s="72" t="s">
        <v>964</v>
      </c>
      <c r="D120" s="72" t="s">
        <v>675</v>
      </c>
      <c r="E120" s="73">
        <v>37816</v>
      </c>
      <c r="F120" s="72" t="s">
        <v>116</v>
      </c>
      <c r="G120" s="72" t="s">
        <v>263</v>
      </c>
      <c r="H120" s="72" t="s">
        <v>2562</v>
      </c>
      <c r="I120" s="72" t="s">
        <v>1303</v>
      </c>
      <c r="J120" s="72" t="s">
        <v>116</v>
      </c>
      <c r="O120" s="72" t="s">
        <v>2563</v>
      </c>
      <c r="R120" s="72">
        <f t="shared" si="1"/>
        <v>14</v>
      </c>
    </row>
    <row r="121" spans="1:18" x14ac:dyDescent="0.15">
      <c r="A121" s="72" t="s">
        <v>1676</v>
      </c>
      <c r="B121" s="72" t="s">
        <v>722</v>
      </c>
      <c r="C121" s="72" t="s">
        <v>1025</v>
      </c>
      <c r="D121" s="72" t="s">
        <v>566</v>
      </c>
      <c r="E121" s="73">
        <v>37885</v>
      </c>
      <c r="F121" s="72" t="s">
        <v>116</v>
      </c>
      <c r="G121" s="72" t="s">
        <v>263</v>
      </c>
      <c r="H121" s="72" t="s">
        <v>2564</v>
      </c>
      <c r="I121" s="72" t="s">
        <v>1303</v>
      </c>
      <c r="J121" s="72" t="s">
        <v>116</v>
      </c>
      <c r="O121" s="72" t="s">
        <v>2565</v>
      </c>
      <c r="R121" s="72">
        <f t="shared" si="1"/>
        <v>14</v>
      </c>
    </row>
    <row r="122" spans="1:18" x14ac:dyDescent="0.15">
      <c r="A122" s="72" t="s">
        <v>1677</v>
      </c>
      <c r="B122" s="72" t="s">
        <v>722</v>
      </c>
      <c r="C122" s="72" t="s">
        <v>1018</v>
      </c>
      <c r="D122" s="72" t="s">
        <v>1019</v>
      </c>
      <c r="E122" s="73">
        <v>38036</v>
      </c>
      <c r="F122" s="72" t="s">
        <v>116</v>
      </c>
      <c r="G122" s="72" t="s">
        <v>263</v>
      </c>
      <c r="H122" s="72" t="s">
        <v>2566</v>
      </c>
      <c r="I122" s="72" t="s">
        <v>1303</v>
      </c>
      <c r="J122" s="72" t="s">
        <v>116</v>
      </c>
      <c r="O122" s="72" t="s">
        <v>2567</v>
      </c>
      <c r="R122" s="72">
        <f t="shared" si="1"/>
        <v>14</v>
      </c>
    </row>
    <row r="123" spans="1:18" x14ac:dyDescent="0.15">
      <c r="A123" s="72" t="s">
        <v>1678</v>
      </c>
      <c r="B123" s="72" t="s">
        <v>722</v>
      </c>
      <c r="C123" s="72" t="s">
        <v>963</v>
      </c>
      <c r="D123" s="72" t="s">
        <v>674</v>
      </c>
      <c r="E123" s="73">
        <v>38042</v>
      </c>
      <c r="F123" s="72" t="s">
        <v>116</v>
      </c>
      <c r="G123" s="72" t="s">
        <v>263</v>
      </c>
      <c r="H123" s="72" t="s">
        <v>2568</v>
      </c>
      <c r="I123" s="72" t="s">
        <v>1303</v>
      </c>
      <c r="J123" s="72" t="s">
        <v>116</v>
      </c>
      <c r="O123" s="72" t="s">
        <v>2569</v>
      </c>
      <c r="R123" s="72">
        <f t="shared" si="1"/>
        <v>14</v>
      </c>
    </row>
    <row r="124" spans="1:18" x14ac:dyDescent="0.15">
      <c r="A124" s="72" t="s">
        <v>1679</v>
      </c>
      <c r="B124" s="72" t="s">
        <v>722</v>
      </c>
      <c r="C124" s="72" t="s">
        <v>965</v>
      </c>
      <c r="D124" s="72" t="s">
        <v>683</v>
      </c>
      <c r="E124" s="73">
        <v>37786</v>
      </c>
      <c r="F124" s="72" t="s">
        <v>116</v>
      </c>
      <c r="G124" s="72" t="s">
        <v>263</v>
      </c>
      <c r="H124" s="72" t="s">
        <v>2570</v>
      </c>
      <c r="I124" s="72" t="s">
        <v>1303</v>
      </c>
      <c r="J124" s="72" t="s">
        <v>116</v>
      </c>
      <c r="O124" s="72" t="s">
        <v>2571</v>
      </c>
      <c r="R124" s="72">
        <f t="shared" si="1"/>
        <v>14</v>
      </c>
    </row>
    <row r="125" spans="1:18" x14ac:dyDescent="0.15">
      <c r="A125" s="72" t="s">
        <v>1680</v>
      </c>
      <c r="B125" s="72" t="s">
        <v>722</v>
      </c>
      <c r="C125" s="72" t="s">
        <v>902</v>
      </c>
      <c r="D125" s="72" t="s">
        <v>589</v>
      </c>
      <c r="E125" s="73">
        <v>36155</v>
      </c>
      <c r="F125" s="72" t="s">
        <v>116</v>
      </c>
      <c r="G125" s="72" t="s">
        <v>263</v>
      </c>
      <c r="H125" s="72" t="s">
        <v>2572</v>
      </c>
      <c r="I125" s="72" t="s">
        <v>1303</v>
      </c>
      <c r="J125" s="72" t="s">
        <v>116</v>
      </c>
      <c r="O125" s="72" t="s">
        <v>2573</v>
      </c>
      <c r="R125" s="72">
        <f t="shared" si="1"/>
        <v>19</v>
      </c>
    </row>
    <row r="126" spans="1:18" x14ac:dyDescent="0.15">
      <c r="A126" s="72" t="s">
        <v>1681</v>
      </c>
      <c r="B126" s="72" t="s">
        <v>722</v>
      </c>
      <c r="C126" s="72" t="s">
        <v>1167</v>
      </c>
      <c r="D126" s="72" t="s">
        <v>1168</v>
      </c>
      <c r="E126" s="73">
        <v>38790</v>
      </c>
      <c r="F126" s="72" t="s">
        <v>116</v>
      </c>
      <c r="G126" s="72" t="s">
        <v>263</v>
      </c>
      <c r="H126" s="72" t="s">
        <v>2574</v>
      </c>
      <c r="I126" s="72" t="s">
        <v>1303</v>
      </c>
      <c r="J126" s="72" t="s">
        <v>116</v>
      </c>
      <c r="O126" s="72" t="s">
        <v>2575</v>
      </c>
      <c r="R126" s="72">
        <f t="shared" si="1"/>
        <v>12</v>
      </c>
    </row>
    <row r="127" spans="1:18" x14ac:dyDescent="0.15">
      <c r="A127" s="72" t="s">
        <v>1682</v>
      </c>
      <c r="B127" s="72" t="s">
        <v>722</v>
      </c>
      <c r="C127" s="72" t="s">
        <v>1165</v>
      </c>
      <c r="D127" s="72" t="s">
        <v>1166</v>
      </c>
      <c r="E127" s="73">
        <v>38576</v>
      </c>
      <c r="F127" s="72" t="s">
        <v>116</v>
      </c>
      <c r="G127" s="72" t="s">
        <v>263</v>
      </c>
      <c r="H127" s="72" t="s">
        <v>2576</v>
      </c>
      <c r="I127" s="72" t="s">
        <v>1303</v>
      </c>
      <c r="J127" s="72" t="s">
        <v>116</v>
      </c>
      <c r="O127" s="72" t="s">
        <v>2577</v>
      </c>
      <c r="R127" s="72">
        <f t="shared" si="1"/>
        <v>12</v>
      </c>
    </row>
    <row r="128" spans="1:18" x14ac:dyDescent="0.15">
      <c r="A128" s="72" t="s">
        <v>1683</v>
      </c>
      <c r="B128" s="72" t="s">
        <v>698</v>
      </c>
      <c r="C128" s="72" t="s">
        <v>817</v>
      </c>
      <c r="D128" s="72" t="s">
        <v>649</v>
      </c>
      <c r="E128" s="73">
        <v>37496</v>
      </c>
      <c r="F128" s="72" t="s">
        <v>116</v>
      </c>
      <c r="G128" s="72" t="s">
        <v>333</v>
      </c>
      <c r="H128" s="72" t="s">
        <v>2578</v>
      </c>
      <c r="I128" s="72" t="s">
        <v>1303</v>
      </c>
      <c r="J128" s="72" t="s">
        <v>116</v>
      </c>
      <c r="O128" s="72" t="s">
        <v>2579</v>
      </c>
      <c r="R128" s="72">
        <f t="shared" si="1"/>
        <v>15</v>
      </c>
    </row>
    <row r="129" spans="1:18" x14ac:dyDescent="0.15">
      <c r="A129" s="72" t="s">
        <v>1684</v>
      </c>
      <c r="B129" s="72" t="s">
        <v>698</v>
      </c>
      <c r="C129" s="72" t="s">
        <v>825</v>
      </c>
      <c r="D129" s="72" t="s">
        <v>671</v>
      </c>
      <c r="E129" s="73">
        <v>37333</v>
      </c>
      <c r="F129" s="72" t="s">
        <v>116</v>
      </c>
      <c r="G129" s="72" t="s">
        <v>333</v>
      </c>
      <c r="H129" s="72" t="s">
        <v>2580</v>
      </c>
      <c r="I129" s="72" t="s">
        <v>1303</v>
      </c>
      <c r="J129" s="72" t="s">
        <v>116</v>
      </c>
      <c r="O129" s="72" t="s">
        <v>2581</v>
      </c>
      <c r="R129" s="72">
        <f t="shared" si="1"/>
        <v>16</v>
      </c>
    </row>
    <row r="130" spans="1:18" x14ac:dyDescent="0.15">
      <c r="A130" s="72" t="s">
        <v>1685</v>
      </c>
      <c r="B130" s="72" t="s">
        <v>698</v>
      </c>
      <c r="C130" s="72" t="s">
        <v>826</v>
      </c>
      <c r="D130" s="72" t="s">
        <v>672</v>
      </c>
      <c r="E130" s="73">
        <v>37225</v>
      </c>
      <c r="F130" s="72" t="s">
        <v>116</v>
      </c>
      <c r="G130" s="72" t="s">
        <v>333</v>
      </c>
      <c r="H130" s="72" t="s">
        <v>2582</v>
      </c>
      <c r="I130" s="72" t="s">
        <v>1303</v>
      </c>
      <c r="J130" s="72" t="s">
        <v>116</v>
      </c>
      <c r="O130" s="72" t="s">
        <v>2583</v>
      </c>
      <c r="R130" s="72">
        <f t="shared" ref="R130:R193" si="2">DATEDIF(E130,$Q$1,"y")</f>
        <v>16</v>
      </c>
    </row>
    <row r="131" spans="1:18" x14ac:dyDescent="0.15">
      <c r="A131" s="72" t="s">
        <v>1686</v>
      </c>
      <c r="B131" s="72" t="s">
        <v>698</v>
      </c>
      <c r="C131" s="72" t="s">
        <v>824</v>
      </c>
      <c r="D131" s="72" t="s">
        <v>654</v>
      </c>
      <c r="E131" s="73">
        <v>37113</v>
      </c>
      <c r="F131" s="72" t="s">
        <v>116</v>
      </c>
      <c r="G131" s="72" t="s">
        <v>333</v>
      </c>
      <c r="H131" s="72" t="s">
        <v>2584</v>
      </c>
      <c r="I131" s="72" t="s">
        <v>1303</v>
      </c>
      <c r="J131" s="72" t="s">
        <v>116</v>
      </c>
      <c r="O131" s="72" t="s">
        <v>2585</v>
      </c>
      <c r="R131" s="72">
        <f t="shared" si="2"/>
        <v>16</v>
      </c>
    </row>
    <row r="132" spans="1:18" x14ac:dyDescent="0.15">
      <c r="A132" s="72" t="s">
        <v>1687</v>
      </c>
      <c r="B132" s="72" t="s">
        <v>698</v>
      </c>
      <c r="C132" s="72" t="s">
        <v>833</v>
      </c>
      <c r="D132" s="72" t="s">
        <v>655</v>
      </c>
      <c r="E132" s="73">
        <v>37467</v>
      </c>
      <c r="F132" s="72" t="s">
        <v>116</v>
      </c>
      <c r="G132" s="72" t="s">
        <v>333</v>
      </c>
      <c r="H132" s="72" t="s">
        <v>2586</v>
      </c>
      <c r="I132" s="72" t="s">
        <v>1303</v>
      </c>
      <c r="J132" s="72" t="s">
        <v>116</v>
      </c>
      <c r="O132" s="72" t="s">
        <v>2587</v>
      </c>
      <c r="R132" s="72">
        <f t="shared" si="2"/>
        <v>15</v>
      </c>
    </row>
    <row r="133" spans="1:18" x14ac:dyDescent="0.15">
      <c r="A133" s="72" t="s">
        <v>1688</v>
      </c>
      <c r="B133" s="72" t="s">
        <v>698</v>
      </c>
      <c r="C133" s="72" t="s">
        <v>834</v>
      </c>
      <c r="D133" s="72" t="s">
        <v>656</v>
      </c>
      <c r="E133" s="73">
        <v>37497</v>
      </c>
      <c r="F133" s="72" t="s">
        <v>116</v>
      </c>
      <c r="G133" s="72" t="s">
        <v>333</v>
      </c>
      <c r="H133" s="72" t="s">
        <v>2588</v>
      </c>
      <c r="I133" s="72" t="s">
        <v>1303</v>
      </c>
      <c r="J133" s="72" t="s">
        <v>116</v>
      </c>
      <c r="O133" s="72" t="s">
        <v>2589</v>
      </c>
      <c r="R133" s="72">
        <f t="shared" si="2"/>
        <v>15</v>
      </c>
    </row>
    <row r="134" spans="1:18" x14ac:dyDescent="0.15">
      <c r="A134" s="72" t="s">
        <v>1689</v>
      </c>
      <c r="B134" s="72" t="s">
        <v>698</v>
      </c>
      <c r="C134" s="72" t="s">
        <v>1086</v>
      </c>
      <c r="D134" s="72" t="s">
        <v>1087</v>
      </c>
      <c r="E134" s="73">
        <v>39173</v>
      </c>
      <c r="F134" s="72" t="s">
        <v>116</v>
      </c>
      <c r="G134" s="72" t="s">
        <v>333</v>
      </c>
      <c r="H134" s="72" t="s">
        <v>2590</v>
      </c>
      <c r="I134" s="72" t="s">
        <v>1303</v>
      </c>
      <c r="J134" s="72" t="s">
        <v>116</v>
      </c>
      <c r="O134" s="72" t="s">
        <v>2591</v>
      </c>
      <c r="R134" s="72">
        <f t="shared" si="2"/>
        <v>11</v>
      </c>
    </row>
    <row r="135" spans="1:18" x14ac:dyDescent="0.15">
      <c r="A135" s="72" t="s">
        <v>1690</v>
      </c>
      <c r="B135" s="72" t="s">
        <v>698</v>
      </c>
      <c r="C135" s="72" t="s">
        <v>1088</v>
      </c>
      <c r="D135" s="72" t="s">
        <v>1089</v>
      </c>
      <c r="E135" s="73">
        <v>39890</v>
      </c>
      <c r="F135" s="72" t="s">
        <v>116</v>
      </c>
      <c r="G135" s="72" t="s">
        <v>333</v>
      </c>
      <c r="H135" s="72" t="s">
        <v>2592</v>
      </c>
      <c r="I135" s="72" t="s">
        <v>1303</v>
      </c>
      <c r="J135" s="72" t="s">
        <v>116</v>
      </c>
      <c r="O135" s="72" t="s">
        <v>2593</v>
      </c>
      <c r="R135" s="72">
        <f t="shared" si="2"/>
        <v>9</v>
      </c>
    </row>
    <row r="136" spans="1:18" x14ac:dyDescent="0.15">
      <c r="A136" s="72" t="s">
        <v>1691</v>
      </c>
      <c r="B136" s="72" t="s">
        <v>698</v>
      </c>
      <c r="C136" s="72" t="s">
        <v>900</v>
      </c>
      <c r="D136" s="72" t="s">
        <v>624</v>
      </c>
      <c r="E136" s="73">
        <v>36510</v>
      </c>
      <c r="F136" s="72" t="s">
        <v>116</v>
      </c>
      <c r="G136" s="72" t="s">
        <v>333</v>
      </c>
      <c r="H136" s="72" t="s">
        <v>2594</v>
      </c>
      <c r="I136" s="72" t="s">
        <v>1303</v>
      </c>
      <c r="J136" s="72" t="s">
        <v>116</v>
      </c>
      <c r="O136" s="72" t="s">
        <v>2595</v>
      </c>
      <c r="R136" s="72">
        <f t="shared" si="2"/>
        <v>18</v>
      </c>
    </row>
    <row r="137" spans="1:18" x14ac:dyDescent="0.15">
      <c r="A137" s="72" t="s">
        <v>1692</v>
      </c>
      <c r="B137" s="72" t="s">
        <v>698</v>
      </c>
      <c r="C137" s="72" t="s">
        <v>810</v>
      </c>
      <c r="D137" s="72" t="s">
        <v>509</v>
      </c>
      <c r="E137" s="73">
        <v>37595</v>
      </c>
      <c r="F137" s="72" t="s">
        <v>116</v>
      </c>
      <c r="G137" s="72" t="s">
        <v>333</v>
      </c>
      <c r="H137" s="72" t="s">
        <v>2596</v>
      </c>
      <c r="I137" s="72" t="s">
        <v>1303</v>
      </c>
      <c r="J137" s="72" t="s">
        <v>116</v>
      </c>
      <c r="O137" s="72" t="s">
        <v>2597</v>
      </c>
      <c r="R137" s="72">
        <f t="shared" si="2"/>
        <v>15</v>
      </c>
    </row>
    <row r="138" spans="1:18" x14ac:dyDescent="0.15">
      <c r="A138" s="72" t="s">
        <v>1693</v>
      </c>
      <c r="B138" s="72" t="s">
        <v>698</v>
      </c>
      <c r="C138" s="72" t="s">
        <v>804</v>
      </c>
      <c r="D138" s="72" t="s">
        <v>1024</v>
      </c>
      <c r="E138" s="73">
        <v>37426</v>
      </c>
      <c r="F138" s="72" t="s">
        <v>116</v>
      </c>
      <c r="G138" s="72" t="s">
        <v>333</v>
      </c>
      <c r="H138" s="72" t="s">
        <v>2598</v>
      </c>
      <c r="I138" s="72" t="s">
        <v>1303</v>
      </c>
      <c r="J138" s="72" t="s">
        <v>116</v>
      </c>
      <c r="O138" s="72" t="s">
        <v>2599</v>
      </c>
      <c r="R138" s="72">
        <f t="shared" si="2"/>
        <v>15</v>
      </c>
    </row>
    <row r="139" spans="1:18" x14ac:dyDescent="0.15">
      <c r="A139" s="72" t="s">
        <v>1694</v>
      </c>
      <c r="B139" s="72" t="s">
        <v>698</v>
      </c>
      <c r="C139" s="72" t="s">
        <v>1094</v>
      </c>
      <c r="D139" s="72" t="s">
        <v>1095</v>
      </c>
      <c r="E139" s="73">
        <v>39847</v>
      </c>
      <c r="F139" s="72" t="s">
        <v>116</v>
      </c>
      <c r="G139" s="72" t="s">
        <v>333</v>
      </c>
      <c r="H139" s="72" t="s">
        <v>2600</v>
      </c>
      <c r="I139" s="72" t="s">
        <v>1303</v>
      </c>
      <c r="J139" s="72" t="s">
        <v>116</v>
      </c>
      <c r="O139" s="72" t="s">
        <v>2601</v>
      </c>
      <c r="R139" s="72">
        <f t="shared" si="2"/>
        <v>9</v>
      </c>
    </row>
    <row r="140" spans="1:18" x14ac:dyDescent="0.15">
      <c r="A140" s="72" t="s">
        <v>1695</v>
      </c>
      <c r="B140" s="72" t="s">
        <v>698</v>
      </c>
      <c r="C140" s="72" t="s">
        <v>1247</v>
      </c>
      <c r="D140" s="72" t="s">
        <v>1248</v>
      </c>
      <c r="E140" s="73">
        <v>38553</v>
      </c>
      <c r="F140" s="72" t="s">
        <v>116</v>
      </c>
      <c r="G140" s="72" t="s">
        <v>333</v>
      </c>
      <c r="H140" s="72" t="s">
        <v>2602</v>
      </c>
      <c r="I140" s="72" t="s">
        <v>1303</v>
      </c>
      <c r="J140" s="72" t="s">
        <v>116</v>
      </c>
      <c r="O140" s="72" t="s">
        <v>2603</v>
      </c>
      <c r="R140" s="72">
        <f t="shared" si="2"/>
        <v>12</v>
      </c>
    </row>
    <row r="141" spans="1:18" x14ac:dyDescent="0.15">
      <c r="A141" s="72" t="s">
        <v>1696</v>
      </c>
      <c r="B141" s="72" t="s">
        <v>698</v>
      </c>
      <c r="C141" s="72" t="s">
        <v>831</v>
      </c>
      <c r="D141" s="72" t="s">
        <v>652</v>
      </c>
      <c r="E141" s="73">
        <v>37740</v>
      </c>
      <c r="F141" s="72" t="s">
        <v>116</v>
      </c>
      <c r="G141" s="72" t="s">
        <v>333</v>
      </c>
      <c r="H141" s="72" t="s">
        <v>2604</v>
      </c>
      <c r="I141" s="72" t="s">
        <v>1303</v>
      </c>
      <c r="J141" s="72" t="s">
        <v>116</v>
      </c>
      <c r="O141" s="72" t="s">
        <v>2605</v>
      </c>
      <c r="R141" s="72">
        <f t="shared" si="2"/>
        <v>14</v>
      </c>
    </row>
    <row r="142" spans="1:18" x14ac:dyDescent="0.15">
      <c r="A142" s="72" t="s">
        <v>1697</v>
      </c>
      <c r="B142" s="72" t="s">
        <v>698</v>
      </c>
      <c r="C142" s="72" t="s">
        <v>1249</v>
      </c>
      <c r="D142" s="72" t="s">
        <v>1250</v>
      </c>
      <c r="E142" s="73">
        <v>39634</v>
      </c>
      <c r="F142" s="72" t="s">
        <v>116</v>
      </c>
      <c r="G142" s="72" t="s">
        <v>333</v>
      </c>
      <c r="H142" s="72" t="s">
        <v>2606</v>
      </c>
      <c r="I142" s="72" t="s">
        <v>1303</v>
      </c>
      <c r="J142" s="72" t="s">
        <v>116</v>
      </c>
      <c r="O142" s="72" t="s">
        <v>2607</v>
      </c>
      <c r="R142" s="72">
        <f t="shared" si="2"/>
        <v>9</v>
      </c>
    </row>
    <row r="143" spans="1:18" x14ac:dyDescent="0.15">
      <c r="A143" s="72" t="s">
        <v>1698</v>
      </c>
      <c r="B143" s="72" t="s">
        <v>698</v>
      </c>
      <c r="C143" s="72" t="s">
        <v>832</v>
      </c>
      <c r="D143" s="72" t="s">
        <v>653</v>
      </c>
      <c r="E143" s="73">
        <v>37713</v>
      </c>
      <c r="F143" s="72" t="s">
        <v>116</v>
      </c>
      <c r="G143" s="72" t="s">
        <v>333</v>
      </c>
      <c r="H143" s="72" t="s">
        <v>2608</v>
      </c>
      <c r="I143" s="72" t="s">
        <v>1303</v>
      </c>
      <c r="J143" s="72" t="s">
        <v>116</v>
      </c>
      <c r="O143" s="72" t="s">
        <v>2609</v>
      </c>
      <c r="R143" s="72">
        <f t="shared" si="2"/>
        <v>14</v>
      </c>
    </row>
    <row r="144" spans="1:18" x14ac:dyDescent="0.15">
      <c r="A144" s="72" t="s">
        <v>1699</v>
      </c>
      <c r="B144" s="72" t="s">
        <v>722</v>
      </c>
      <c r="C144" s="72" t="s">
        <v>1004</v>
      </c>
      <c r="D144" s="72" t="s">
        <v>1005</v>
      </c>
      <c r="E144" s="73">
        <v>38350</v>
      </c>
      <c r="F144" s="72" t="s">
        <v>116</v>
      </c>
      <c r="G144" s="72" t="s">
        <v>333</v>
      </c>
      <c r="H144" s="72" t="s">
        <v>2610</v>
      </c>
      <c r="I144" s="72" t="s">
        <v>1303</v>
      </c>
      <c r="J144" s="72" t="s">
        <v>116</v>
      </c>
      <c r="O144" s="72" t="s">
        <v>2611</v>
      </c>
      <c r="R144" s="72">
        <f t="shared" si="2"/>
        <v>13</v>
      </c>
    </row>
    <row r="145" spans="1:18" x14ac:dyDescent="0.15">
      <c r="A145" s="72" t="s">
        <v>1700</v>
      </c>
      <c r="B145" s="72" t="s">
        <v>722</v>
      </c>
      <c r="C145" s="72" t="s">
        <v>1006</v>
      </c>
      <c r="D145" s="72" t="s">
        <v>1007</v>
      </c>
      <c r="E145" s="73">
        <v>38424</v>
      </c>
      <c r="F145" s="72" t="s">
        <v>116</v>
      </c>
      <c r="G145" s="72" t="s">
        <v>333</v>
      </c>
      <c r="H145" s="72" t="s">
        <v>2612</v>
      </c>
      <c r="I145" s="72" t="s">
        <v>1303</v>
      </c>
      <c r="J145" s="72" t="s">
        <v>116</v>
      </c>
      <c r="O145" s="72" t="s">
        <v>2613</v>
      </c>
      <c r="R145" s="72">
        <f t="shared" si="2"/>
        <v>13</v>
      </c>
    </row>
    <row r="146" spans="1:18" x14ac:dyDescent="0.15">
      <c r="A146" s="72" t="s">
        <v>1702</v>
      </c>
      <c r="B146" s="72" t="s">
        <v>698</v>
      </c>
      <c r="C146" s="72" t="s">
        <v>1034</v>
      </c>
      <c r="D146" s="72" t="s">
        <v>1035</v>
      </c>
      <c r="E146" s="73">
        <v>38606</v>
      </c>
      <c r="F146" s="72" t="s">
        <v>116</v>
      </c>
      <c r="G146" s="72" t="s">
        <v>223</v>
      </c>
      <c r="H146" s="72" t="s">
        <v>2614</v>
      </c>
      <c r="I146" s="72" t="s">
        <v>1303</v>
      </c>
      <c r="J146" s="72" t="s">
        <v>116</v>
      </c>
      <c r="O146" s="72" t="s">
        <v>2615</v>
      </c>
      <c r="R146" s="72">
        <f t="shared" si="2"/>
        <v>12</v>
      </c>
    </row>
    <row r="147" spans="1:18" x14ac:dyDescent="0.15">
      <c r="A147" s="72" t="s">
        <v>1703</v>
      </c>
      <c r="B147" s="72" t="s">
        <v>698</v>
      </c>
      <c r="C147" s="72" t="s">
        <v>1218</v>
      </c>
      <c r="D147" s="72" t="s">
        <v>1219</v>
      </c>
      <c r="E147" s="73">
        <v>38994</v>
      </c>
      <c r="F147" s="72" t="s">
        <v>116</v>
      </c>
      <c r="G147" s="72" t="s">
        <v>223</v>
      </c>
      <c r="H147" s="72" t="s">
        <v>2616</v>
      </c>
      <c r="I147" s="72" t="s">
        <v>1303</v>
      </c>
      <c r="J147" s="72" t="s">
        <v>116</v>
      </c>
      <c r="O147" s="72" t="s">
        <v>2617</v>
      </c>
      <c r="R147" s="72">
        <f t="shared" si="2"/>
        <v>11</v>
      </c>
    </row>
    <row r="148" spans="1:18" x14ac:dyDescent="0.15">
      <c r="A148" s="72" t="s">
        <v>1704</v>
      </c>
      <c r="B148" s="72" t="s">
        <v>698</v>
      </c>
      <c r="C148" s="72" t="s">
        <v>1220</v>
      </c>
      <c r="D148" s="72" t="s">
        <v>1221</v>
      </c>
      <c r="E148" s="73">
        <v>39144</v>
      </c>
      <c r="F148" s="72" t="s">
        <v>116</v>
      </c>
      <c r="G148" s="72" t="s">
        <v>223</v>
      </c>
      <c r="H148" s="72" t="s">
        <v>2618</v>
      </c>
      <c r="I148" s="72" t="s">
        <v>1303</v>
      </c>
      <c r="J148" s="72" t="s">
        <v>116</v>
      </c>
      <c r="O148" s="72" t="s">
        <v>2619</v>
      </c>
      <c r="R148" s="72">
        <f t="shared" si="2"/>
        <v>11</v>
      </c>
    </row>
    <row r="149" spans="1:18" x14ac:dyDescent="0.15">
      <c r="A149" s="72" t="s">
        <v>1705</v>
      </c>
      <c r="B149" s="72" t="s">
        <v>698</v>
      </c>
      <c r="C149" s="72" t="s">
        <v>1222</v>
      </c>
      <c r="D149" s="72" t="s">
        <v>1223</v>
      </c>
      <c r="E149" s="73">
        <v>38840</v>
      </c>
      <c r="F149" s="72" t="s">
        <v>116</v>
      </c>
      <c r="G149" s="72" t="s">
        <v>223</v>
      </c>
      <c r="H149" s="72" t="s">
        <v>2620</v>
      </c>
      <c r="I149" s="72" t="s">
        <v>1303</v>
      </c>
      <c r="J149" s="72" t="s">
        <v>116</v>
      </c>
      <c r="O149" s="72" t="s">
        <v>2621</v>
      </c>
      <c r="R149" s="72">
        <f t="shared" si="2"/>
        <v>11</v>
      </c>
    </row>
    <row r="150" spans="1:18" x14ac:dyDescent="0.15">
      <c r="A150" s="72" t="s">
        <v>1706</v>
      </c>
      <c r="B150" s="72" t="s">
        <v>698</v>
      </c>
      <c r="C150" s="72" t="s">
        <v>1224</v>
      </c>
      <c r="D150" s="72" t="s">
        <v>1225</v>
      </c>
      <c r="E150" s="73">
        <v>39043</v>
      </c>
      <c r="F150" s="72" t="s">
        <v>116</v>
      </c>
      <c r="G150" s="72" t="s">
        <v>223</v>
      </c>
      <c r="H150" s="72" t="s">
        <v>2622</v>
      </c>
      <c r="I150" s="72" t="s">
        <v>1303</v>
      </c>
      <c r="J150" s="72" t="s">
        <v>116</v>
      </c>
      <c r="O150" s="72" t="s">
        <v>2623</v>
      </c>
      <c r="R150" s="72">
        <f t="shared" si="2"/>
        <v>11</v>
      </c>
    </row>
    <row r="151" spans="1:18" x14ac:dyDescent="0.15">
      <c r="A151" s="72" t="s">
        <v>1707</v>
      </c>
      <c r="B151" s="72" t="s">
        <v>698</v>
      </c>
      <c r="C151" s="72" t="s">
        <v>1226</v>
      </c>
      <c r="D151" s="72" t="s">
        <v>1227</v>
      </c>
      <c r="E151" s="73">
        <v>39017</v>
      </c>
      <c r="F151" s="72" t="s">
        <v>116</v>
      </c>
      <c r="G151" s="72" t="s">
        <v>223</v>
      </c>
      <c r="H151" s="72" t="s">
        <v>2624</v>
      </c>
      <c r="I151" s="72" t="s">
        <v>1303</v>
      </c>
      <c r="J151" s="72" t="s">
        <v>116</v>
      </c>
      <c r="O151" s="72" t="s">
        <v>2625</v>
      </c>
      <c r="R151" s="72">
        <f t="shared" si="2"/>
        <v>11</v>
      </c>
    </row>
    <row r="152" spans="1:18" x14ac:dyDescent="0.15">
      <c r="A152" s="72" t="s">
        <v>1708</v>
      </c>
      <c r="B152" s="72" t="s">
        <v>698</v>
      </c>
      <c r="C152" s="72" t="s">
        <v>1228</v>
      </c>
      <c r="D152" s="72" t="s">
        <v>1229</v>
      </c>
      <c r="E152" s="73">
        <v>38974</v>
      </c>
      <c r="F152" s="72" t="s">
        <v>116</v>
      </c>
      <c r="G152" s="72" t="s">
        <v>223</v>
      </c>
      <c r="H152" s="72" t="s">
        <v>2626</v>
      </c>
      <c r="I152" s="72" t="s">
        <v>1303</v>
      </c>
      <c r="J152" s="72" t="s">
        <v>116</v>
      </c>
      <c r="O152" s="72" t="s">
        <v>2627</v>
      </c>
      <c r="R152" s="72">
        <f t="shared" si="2"/>
        <v>11</v>
      </c>
    </row>
    <row r="153" spans="1:18" x14ac:dyDescent="0.15">
      <c r="A153" s="72" t="s">
        <v>1709</v>
      </c>
      <c r="B153" s="72" t="s">
        <v>698</v>
      </c>
      <c r="C153" s="72" t="s">
        <v>1230</v>
      </c>
      <c r="D153" s="72" t="s">
        <v>1231</v>
      </c>
      <c r="E153" s="73">
        <v>39083</v>
      </c>
      <c r="F153" s="72" t="s">
        <v>116</v>
      </c>
      <c r="G153" s="72" t="s">
        <v>223</v>
      </c>
      <c r="H153" s="72" t="s">
        <v>2628</v>
      </c>
      <c r="I153" s="72" t="s">
        <v>1303</v>
      </c>
      <c r="J153" s="72" t="s">
        <v>116</v>
      </c>
      <c r="O153" s="72" t="s">
        <v>2629</v>
      </c>
      <c r="R153" s="72">
        <f t="shared" si="2"/>
        <v>11</v>
      </c>
    </row>
    <row r="154" spans="1:18" x14ac:dyDescent="0.15">
      <c r="A154" s="72" t="s">
        <v>1710</v>
      </c>
      <c r="B154" s="72" t="s">
        <v>698</v>
      </c>
      <c r="C154" s="72" t="s">
        <v>1232</v>
      </c>
      <c r="D154" s="72" t="s">
        <v>1233</v>
      </c>
      <c r="E154" s="73">
        <v>38917</v>
      </c>
      <c r="F154" s="72" t="s">
        <v>116</v>
      </c>
      <c r="G154" s="72" t="s">
        <v>223</v>
      </c>
      <c r="H154" s="72" t="s">
        <v>2630</v>
      </c>
      <c r="I154" s="72" t="s">
        <v>1303</v>
      </c>
      <c r="J154" s="72" t="s">
        <v>116</v>
      </c>
      <c r="O154" s="72" t="s">
        <v>2631</v>
      </c>
      <c r="R154" s="72">
        <f t="shared" si="2"/>
        <v>11</v>
      </c>
    </row>
    <row r="155" spans="1:18" x14ac:dyDescent="0.15">
      <c r="A155" s="72" t="s">
        <v>1713</v>
      </c>
      <c r="B155" s="72" t="s">
        <v>722</v>
      </c>
      <c r="C155" s="72" t="s">
        <v>1711</v>
      </c>
      <c r="D155" s="72" t="s">
        <v>1712</v>
      </c>
      <c r="E155" s="73">
        <v>39262</v>
      </c>
      <c r="F155" s="72" t="s">
        <v>116</v>
      </c>
      <c r="G155" s="72" t="s">
        <v>223</v>
      </c>
      <c r="H155" s="72" t="s">
        <v>2632</v>
      </c>
      <c r="I155" s="72" t="s">
        <v>1303</v>
      </c>
      <c r="J155" s="72" t="s">
        <v>116</v>
      </c>
      <c r="O155" s="72" t="s">
        <v>2633</v>
      </c>
      <c r="R155" s="72">
        <f t="shared" si="2"/>
        <v>10</v>
      </c>
    </row>
    <row r="156" spans="1:18" x14ac:dyDescent="0.15">
      <c r="A156" s="72" t="s">
        <v>118</v>
      </c>
      <c r="B156" s="72" t="s">
        <v>118</v>
      </c>
      <c r="C156" s="72" t="s">
        <v>118</v>
      </c>
      <c r="D156" s="72" t="s">
        <v>118</v>
      </c>
      <c r="E156" s="73" t="s">
        <v>118</v>
      </c>
      <c r="F156" s="72" t="s">
        <v>118</v>
      </c>
      <c r="G156" s="72" t="s">
        <v>118</v>
      </c>
      <c r="H156" s="72" t="s">
        <v>118</v>
      </c>
      <c r="I156" s="72" t="s">
        <v>118</v>
      </c>
      <c r="J156" s="72" t="s">
        <v>118</v>
      </c>
      <c r="O156" s="72" t="s">
        <v>2634</v>
      </c>
      <c r="R156" s="72" t="e">
        <f t="shared" si="2"/>
        <v>#VALUE!</v>
      </c>
    </row>
    <row r="157" spans="1:18" x14ac:dyDescent="0.15">
      <c r="A157" s="72" t="s">
        <v>118</v>
      </c>
      <c r="B157" s="72" t="s">
        <v>118</v>
      </c>
      <c r="C157" s="72" t="s">
        <v>118</v>
      </c>
      <c r="D157" s="72" t="s">
        <v>118</v>
      </c>
      <c r="E157" s="73" t="s">
        <v>118</v>
      </c>
      <c r="F157" s="72" t="s">
        <v>118</v>
      </c>
      <c r="G157" s="72" t="s">
        <v>118</v>
      </c>
      <c r="H157" s="72" t="s">
        <v>118</v>
      </c>
      <c r="I157" s="72" t="s">
        <v>118</v>
      </c>
      <c r="J157" s="72" t="s">
        <v>118</v>
      </c>
      <c r="O157" s="72" t="s">
        <v>2634</v>
      </c>
      <c r="R157" s="72" t="e">
        <f t="shared" si="2"/>
        <v>#VALUE!</v>
      </c>
    </row>
    <row r="158" spans="1:18" x14ac:dyDescent="0.15">
      <c r="A158" s="72" t="s">
        <v>1742</v>
      </c>
      <c r="B158" s="72" t="s">
        <v>722</v>
      </c>
      <c r="C158" s="72" t="s">
        <v>1740</v>
      </c>
      <c r="D158" s="72" t="s">
        <v>1741</v>
      </c>
      <c r="E158" s="73">
        <v>39457</v>
      </c>
      <c r="F158" s="72" t="s">
        <v>116</v>
      </c>
      <c r="G158" s="72" t="s">
        <v>1739</v>
      </c>
      <c r="H158" s="72" t="s">
        <v>2635</v>
      </c>
      <c r="I158" s="72" t="s">
        <v>1303</v>
      </c>
      <c r="J158" s="72" t="s">
        <v>116</v>
      </c>
      <c r="O158" s="72" t="s">
        <v>2636</v>
      </c>
      <c r="R158" s="72">
        <f t="shared" si="2"/>
        <v>10</v>
      </c>
    </row>
    <row r="159" spans="1:18" x14ac:dyDescent="0.15">
      <c r="A159" s="72" t="s">
        <v>1745</v>
      </c>
      <c r="B159" s="72" t="s">
        <v>722</v>
      </c>
      <c r="C159" s="72" t="s">
        <v>1743</v>
      </c>
      <c r="D159" s="72" t="s">
        <v>1744</v>
      </c>
      <c r="E159" s="73">
        <v>40026</v>
      </c>
      <c r="F159" s="72" t="s">
        <v>116</v>
      </c>
      <c r="G159" s="72" t="s">
        <v>1739</v>
      </c>
      <c r="H159" s="72" t="s">
        <v>2637</v>
      </c>
      <c r="I159" s="72" t="s">
        <v>1303</v>
      </c>
      <c r="J159" s="72" t="s">
        <v>116</v>
      </c>
      <c r="O159" s="72" t="s">
        <v>2638</v>
      </c>
      <c r="R159" s="72">
        <f t="shared" si="2"/>
        <v>8</v>
      </c>
    </row>
    <row r="160" spans="1:18" x14ac:dyDescent="0.15">
      <c r="A160" s="72" t="s">
        <v>1746</v>
      </c>
      <c r="B160" s="72" t="s">
        <v>698</v>
      </c>
      <c r="C160" s="72" t="s">
        <v>862</v>
      </c>
      <c r="D160" s="72" t="s">
        <v>657</v>
      </c>
      <c r="E160" s="73">
        <v>37718</v>
      </c>
      <c r="F160" s="72" t="s">
        <v>116</v>
      </c>
      <c r="G160" s="72" t="s">
        <v>362</v>
      </c>
      <c r="H160" s="72" t="s">
        <v>2639</v>
      </c>
      <c r="I160" s="72" t="s">
        <v>1303</v>
      </c>
      <c r="J160" s="72" t="s">
        <v>116</v>
      </c>
      <c r="O160" s="72" t="s">
        <v>2640</v>
      </c>
      <c r="R160" s="72">
        <f t="shared" si="2"/>
        <v>14</v>
      </c>
    </row>
    <row r="161" spans="1:18" x14ac:dyDescent="0.15">
      <c r="A161" s="72" t="s">
        <v>1747</v>
      </c>
      <c r="B161" s="72" t="s">
        <v>698</v>
      </c>
      <c r="C161" s="72" t="s">
        <v>863</v>
      </c>
      <c r="D161" s="72" t="s">
        <v>692</v>
      </c>
      <c r="E161" s="73">
        <v>29386</v>
      </c>
      <c r="F161" s="72" t="s">
        <v>116</v>
      </c>
      <c r="G161" s="72" t="s">
        <v>362</v>
      </c>
      <c r="H161" s="72" t="s">
        <v>2641</v>
      </c>
      <c r="I161" s="72" t="s">
        <v>1303</v>
      </c>
      <c r="J161" s="72" t="s">
        <v>116</v>
      </c>
      <c r="O161" s="72" t="s">
        <v>2642</v>
      </c>
      <c r="R161" s="72">
        <f t="shared" si="2"/>
        <v>37</v>
      </c>
    </row>
    <row r="162" spans="1:18" x14ac:dyDescent="0.15">
      <c r="A162" s="72" t="s">
        <v>1748</v>
      </c>
      <c r="B162" s="72" t="s">
        <v>698</v>
      </c>
      <c r="C162" s="72" t="s">
        <v>864</v>
      </c>
      <c r="D162" s="72" t="s">
        <v>693</v>
      </c>
      <c r="E162" s="73">
        <v>38947</v>
      </c>
      <c r="F162" s="72" t="s">
        <v>116</v>
      </c>
      <c r="G162" s="72" t="s">
        <v>362</v>
      </c>
      <c r="H162" s="72" t="s">
        <v>2643</v>
      </c>
      <c r="I162" s="72" t="s">
        <v>1303</v>
      </c>
      <c r="J162" s="72" t="s">
        <v>116</v>
      </c>
      <c r="O162" s="72" t="s">
        <v>2644</v>
      </c>
      <c r="R162" s="72">
        <f t="shared" si="2"/>
        <v>11</v>
      </c>
    </row>
    <row r="163" spans="1:18" x14ac:dyDescent="0.15">
      <c r="A163" s="72" t="s">
        <v>1749</v>
      </c>
      <c r="B163" s="72" t="s">
        <v>698</v>
      </c>
      <c r="C163" s="72" t="s">
        <v>865</v>
      </c>
      <c r="D163" s="72" t="s">
        <v>694</v>
      </c>
      <c r="E163" s="73">
        <v>38931</v>
      </c>
      <c r="F163" s="72" t="s">
        <v>116</v>
      </c>
      <c r="G163" s="72" t="s">
        <v>362</v>
      </c>
      <c r="H163" s="72" t="s">
        <v>2645</v>
      </c>
      <c r="I163" s="72" t="s">
        <v>1303</v>
      </c>
      <c r="J163" s="72" t="s">
        <v>116</v>
      </c>
      <c r="O163" s="72" t="s">
        <v>2646</v>
      </c>
      <c r="R163" s="72">
        <f t="shared" si="2"/>
        <v>11</v>
      </c>
    </row>
    <row r="164" spans="1:18" x14ac:dyDescent="0.15">
      <c r="A164" s="72" t="s">
        <v>1750</v>
      </c>
      <c r="B164" s="72" t="s">
        <v>698</v>
      </c>
      <c r="C164" s="72" t="s">
        <v>866</v>
      </c>
      <c r="D164" s="72" t="s">
        <v>695</v>
      </c>
      <c r="E164" s="73">
        <v>39055</v>
      </c>
      <c r="F164" s="72" t="s">
        <v>116</v>
      </c>
      <c r="G164" s="72" t="s">
        <v>362</v>
      </c>
      <c r="H164" s="72" t="s">
        <v>2647</v>
      </c>
      <c r="I164" s="72" t="s">
        <v>1303</v>
      </c>
      <c r="J164" s="72" t="s">
        <v>116</v>
      </c>
      <c r="O164" s="72" t="s">
        <v>2648</v>
      </c>
      <c r="R164" s="72">
        <f t="shared" si="2"/>
        <v>11</v>
      </c>
    </row>
    <row r="165" spans="1:18" x14ac:dyDescent="0.15">
      <c r="A165" s="72" t="s">
        <v>1751</v>
      </c>
      <c r="B165" s="72" t="s">
        <v>698</v>
      </c>
      <c r="C165" s="72" t="s">
        <v>867</v>
      </c>
      <c r="D165" s="72" t="s">
        <v>696</v>
      </c>
      <c r="E165" s="73">
        <v>39071</v>
      </c>
      <c r="F165" s="72" t="s">
        <v>116</v>
      </c>
      <c r="G165" s="72" t="s">
        <v>362</v>
      </c>
      <c r="H165" s="72" t="s">
        <v>2649</v>
      </c>
      <c r="I165" s="72" t="s">
        <v>1303</v>
      </c>
      <c r="J165" s="72" t="s">
        <v>116</v>
      </c>
      <c r="O165" s="72" t="s">
        <v>2650</v>
      </c>
      <c r="R165" s="72">
        <f t="shared" si="2"/>
        <v>11</v>
      </c>
    </row>
    <row r="166" spans="1:18" x14ac:dyDescent="0.15">
      <c r="A166" s="72" t="s">
        <v>1752</v>
      </c>
      <c r="B166" s="72" t="s">
        <v>698</v>
      </c>
      <c r="C166" s="72" t="s">
        <v>868</v>
      </c>
      <c r="D166" s="72" t="s">
        <v>697</v>
      </c>
      <c r="E166" s="73">
        <v>39013</v>
      </c>
      <c r="F166" s="72" t="s">
        <v>116</v>
      </c>
      <c r="G166" s="72" t="s">
        <v>362</v>
      </c>
      <c r="H166" s="72" t="s">
        <v>2651</v>
      </c>
      <c r="I166" s="72" t="s">
        <v>1303</v>
      </c>
      <c r="J166" s="72" t="s">
        <v>116</v>
      </c>
      <c r="O166" s="72" t="s">
        <v>2652</v>
      </c>
      <c r="R166" s="72">
        <f t="shared" si="2"/>
        <v>11</v>
      </c>
    </row>
    <row r="167" spans="1:18" x14ac:dyDescent="0.15">
      <c r="A167" s="72" t="s">
        <v>1753</v>
      </c>
      <c r="B167" s="72" t="s">
        <v>698</v>
      </c>
      <c r="C167" s="72" t="s">
        <v>1173</v>
      </c>
      <c r="D167" s="72" t="s">
        <v>1174</v>
      </c>
      <c r="E167" s="73">
        <v>39123</v>
      </c>
      <c r="F167" s="72" t="s">
        <v>116</v>
      </c>
      <c r="G167" s="72" t="s">
        <v>362</v>
      </c>
      <c r="H167" s="72" t="s">
        <v>2653</v>
      </c>
      <c r="I167" s="72" t="s">
        <v>1303</v>
      </c>
      <c r="J167" s="72" t="s">
        <v>116</v>
      </c>
      <c r="O167" s="72" t="s">
        <v>2654</v>
      </c>
      <c r="R167" s="72">
        <f t="shared" si="2"/>
        <v>11</v>
      </c>
    </row>
    <row r="168" spans="1:18" x14ac:dyDescent="0.15">
      <c r="A168" s="72" t="s">
        <v>1754</v>
      </c>
      <c r="B168" s="72" t="s">
        <v>698</v>
      </c>
      <c r="C168" s="72" t="s">
        <v>1175</v>
      </c>
      <c r="D168" s="72" t="s">
        <v>1176</v>
      </c>
      <c r="E168" s="73">
        <v>39139</v>
      </c>
      <c r="F168" s="72" t="s">
        <v>116</v>
      </c>
      <c r="G168" s="72" t="s">
        <v>362</v>
      </c>
      <c r="H168" s="72" t="s">
        <v>2655</v>
      </c>
      <c r="I168" s="72" t="s">
        <v>1303</v>
      </c>
      <c r="J168" s="72" t="s">
        <v>116</v>
      </c>
      <c r="O168" s="72" t="s">
        <v>2656</v>
      </c>
      <c r="R168" s="72">
        <f t="shared" si="2"/>
        <v>11</v>
      </c>
    </row>
    <row r="169" spans="1:18" x14ac:dyDescent="0.15">
      <c r="A169" s="72" t="s">
        <v>1755</v>
      </c>
      <c r="B169" s="72" t="s">
        <v>698</v>
      </c>
      <c r="C169" s="72" t="s">
        <v>1177</v>
      </c>
      <c r="D169" s="72" t="s">
        <v>1178</v>
      </c>
      <c r="E169" s="73">
        <v>39710</v>
      </c>
      <c r="F169" s="72" t="s">
        <v>116</v>
      </c>
      <c r="G169" s="72" t="s">
        <v>362</v>
      </c>
      <c r="H169" s="72" t="s">
        <v>2657</v>
      </c>
      <c r="I169" s="72" t="s">
        <v>1303</v>
      </c>
      <c r="J169" s="72" t="s">
        <v>116</v>
      </c>
      <c r="O169" s="72" t="s">
        <v>2658</v>
      </c>
      <c r="R169" s="72">
        <f t="shared" si="2"/>
        <v>9</v>
      </c>
    </row>
    <row r="170" spans="1:18" x14ac:dyDescent="0.15">
      <c r="A170" s="72" t="s">
        <v>1756</v>
      </c>
      <c r="B170" s="72" t="s">
        <v>698</v>
      </c>
      <c r="C170" s="72" t="s">
        <v>890</v>
      </c>
      <c r="D170" s="72" t="s">
        <v>538</v>
      </c>
      <c r="E170" s="73">
        <v>39806</v>
      </c>
      <c r="F170" s="72" t="s">
        <v>116</v>
      </c>
      <c r="G170" s="72" t="s">
        <v>362</v>
      </c>
      <c r="H170" s="72" t="s">
        <v>2659</v>
      </c>
      <c r="I170" s="72" t="s">
        <v>1303</v>
      </c>
      <c r="J170" s="72" t="s">
        <v>116</v>
      </c>
      <c r="O170" s="72" t="s">
        <v>2660</v>
      </c>
      <c r="R170" s="72">
        <f t="shared" si="2"/>
        <v>9</v>
      </c>
    </row>
    <row r="171" spans="1:18" x14ac:dyDescent="0.15">
      <c r="A171" s="72" t="s">
        <v>1757</v>
      </c>
      <c r="B171" s="72" t="s">
        <v>698</v>
      </c>
      <c r="C171" s="72" t="s">
        <v>1342</v>
      </c>
      <c r="D171" s="72" t="s">
        <v>1042</v>
      </c>
      <c r="E171" s="73">
        <v>38984</v>
      </c>
      <c r="F171" s="72" t="s">
        <v>116</v>
      </c>
      <c r="G171" s="72" t="s">
        <v>362</v>
      </c>
      <c r="H171" s="72" t="s">
        <v>2661</v>
      </c>
      <c r="I171" s="72" t="s">
        <v>1303</v>
      </c>
      <c r="J171" s="72" t="s">
        <v>116</v>
      </c>
      <c r="O171" s="72" t="s">
        <v>2662</v>
      </c>
      <c r="R171" s="72">
        <f t="shared" si="2"/>
        <v>11</v>
      </c>
    </row>
    <row r="172" spans="1:18" x14ac:dyDescent="0.15">
      <c r="A172" s="72" t="s">
        <v>1758</v>
      </c>
      <c r="B172" s="72" t="s">
        <v>698</v>
      </c>
      <c r="C172" s="72" t="s">
        <v>1343</v>
      </c>
      <c r="D172" s="72" t="s">
        <v>1344</v>
      </c>
      <c r="E172" s="73">
        <v>39898</v>
      </c>
      <c r="F172" s="72" t="s">
        <v>116</v>
      </c>
      <c r="G172" s="72" t="s">
        <v>362</v>
      </c>
      <c r="H172" s="72" t="s">
        <v>2663</v>
      </c>
      <c r="I172" s="72" t="s">
        <v>1303</v>
      </c>
      <c r="J172" s="72" t="s">
        <v>116</v>
      </c>
      <c r="O172" s="72" t="s">
        <v>2664</v>
      </c>
      <c r="R172" s="72">
        <f t="shared" si="2"/>
        <v>9</v>
      </c>
    </row>
    <row r="173" spans="1:18" x14ac:dyDescent="0.15">
      <c r="A173" s="72" t="s">
        <v>1759</v>
      </c>
      <c r="B173" s="72" t="s">
        <v>698</v>
      </c>
      <c r="C173" s="72" t="s">
        <v>1345</v>
      </c>
      <c r="D173" s="72" t="s">
        <v>1346</v>
      </c>
      <c r="E173" s="73">
        <v>40168</v>
      </c>
      <c r="F173" s="72" t="s">
        <v>116</v>
      </c>
      <c r="G173" s="72" t="s">
        <v>362</v>
      </c>
      <c r="H173" s="72" t="s">
        <v>2665</v>
      </c>
      <c r="I173" s="72" t="s">
        <v>1303</v>
      </c>
      <c r="J173" s="72" t="s">
        <v>116</v>
      </c>
      <c r="O173" s="72" t="s">
        <v>2666</v>
      </c>
      <c r="R173" s="72">
        <f t="shared" si="2"/>
        <v>8</v>
      </c>
    </row>
    <row r="174" spans="1:18" x14ac:dyDescent="0.15">
      <c r="A174" s="72" t="s">
        <v>1760</v>
      </c>
      <c r="B174" s="72" t="s">
        <v>722</v>
      </c>
      <c r="C174" s="72" t="s">
        <v>820</v>
      </c>
      <c r="D174" s="72" t="s">
        <v>821</v>
      </c>
      <c r="E174" s="73">
        <v>38370</v>
      </c>
      <c r="F174" s="72" t="s">
        <v>116</v>
      </c>
      <c r="G174" s="72" t="s">
        <v>142</v>
      </c>
      <c r="H174" s="72" t="s">
        <v>2667</v>
      </c>
      <c r="I174" s="72" t="s">
        <v>1303</v>
      </c>
      <c r="J174" s="72" t="s">
        <v>116</v>
      </c>
      <c r="O174" s="72" t="s">
        <v>2668</v>
      </c>
      <c r="R174" s="72">
        <f t="shared" si="2"/>
        <v>13</v>
      </c>
    </row>
    <row r="175" spans="1:18" x14ac:dyDescent="0.15">
      <c r="A175" s="72" t="s">
        <v>1761</v>
      </c>
      <c r="B175" s="72" t="s">
        <v>722</v>
      </c>
      <c r="C175" s="72" t="s">
        <v>822</v>
      </c>
      <c r="D175" s="72" t="s">
        <v>823</v>
      </c>
      <c r="E175" s="73">
        <v>39136</v>
      </c>
      <c r="F175" s="72" t="s">
        <v>116</v>
      </c>
      <c r="G175" s="72" t="s">
        <v>142</v>
      </c>
      <c r="H175" s="72" t="s">
        <v>2669</v>
      </c>
      <c r="I175" s="72" t="s">
        <v>1303</v>
      </c>
      <c r="J175" s="72" t="s">
        <v>116</v>
      </c>
      <c r="O175" s="72" t="s">
        <v>2670</v>
      </c>
      <c r="R175" s="72">
        <f t="shared" si="2"/>
        <v>11</v>
      </c>
    </row>
    <row r="176" spans="1:18" x14ac:dyDescent="0.15">
      <c r="A176" s="72" t="s">
        <v>1765</v>
      </c>
      <c r="B176" s="72" t="s">
        <v>698</v>
      </c>
      <c r="C176" s="72" t="s">
        <v>714</v>
      </c>
      <c r="D176" s="72" t="s">
        <v>617</v>
      </c>
      <c r="E176" s="73">
        <v>37928</v>
      </c>
      <c r="F176" s="72" t="s">
        <v>116</v>
      </c>
      <c r="G176" s="72" t="s">
        <v>1041</v>
      </c>
      <c r="H176" s="72" t="s">
        <v>2671</v>
      </c>
      <c r="I176" s="72" t="s">
        <v>1303</v>
      </c>
      <c r="J176" s="72" t="s">
        <v>116</v>
      </c>
      <c r="O176" s="72" t="s">
        <v>2672</v>
      </c>
      <c r="R176" s="72">
        <f t="shared" si="2"/>
        <v>14</v>
      </c>
    </row>
    <row r="177" spans="1:18" x14ac:dyDescent="0.15">
      <c r="A177" s="72" t="s">
        <v>1767</v>
      </c>
      <c r="B177" s="72" t="s">
        <v>722</v>
      </c>
      <c r="C177" s="72" t="s">
        <v>1764</v>
      </c>
      <c r="D177" s="72" t="s">
        <v>1766</v>
      </c>
      <c r="E177" s="73">
        <v>31258</v>
      </c>
      <c r="F177" s="72" t="s">
        <v>116</v>
      </c>
      <c r="G177" s="72" t="s">
        <v>1041</v>
      </c>
      <c r="H177" s="72" t="s">
        <v>2673</v>
      </c>
      <c r="I177" s="72" t="s">
        <v>1303</v>
      </c>
      <c r="J177" s="72" t="s">
        <v>116</v>
      </c>
      <c r="O177" s="72" t="s">
        <v>2674</v>
      </c>
      <c r="R177" s="72">
        <f t="shared" si="2"/>
        <v>32</v>
      </c>
    </row>
    <row r="178" spans="1:18" x14ac:dyDescent="0.15">
      <c r="A178" s="72" t="s">
        <v>1770</v>
      </c>
      <c r="B178" s="72" t="s">
        <v>722</v>
      </c>
      <c r="C178" s="72" t="s">
        <v>1768</v>
      </c>
      <c r="D178" s="72" t="s">
        <v>1769</v>
      </c>
      <c r="E178" s="73">
        <v>37201</v>
      </c>
      <c r="F178" s="72" t="s">
        <v>116</v>
      </c>
      <c r="G178" s="72" t="s">
        <v>368</v>
      </c>
      <c r="H178" s="72" t="s">
        <v>2675</v>
      </c>
      <c r="I178" s="72" t="s">
        <v>1303</v>
      </c>
      <c r="J178" s="72" t="s">
        <v>116</v>
      </c>
      <c r="O178" s="72" t="s">
        <v>2676</v>
      </c>
      <c r="R178" s="72">
        <f t="shared" si="2"/>
        <v>16</v>
      </c>
    </row>
    <row r="179" spans="1:18" x14ac:dyDescent="0.15">
      <c r="A179" s="72" t="s">
        <v>1771</v>
      </c>
      <c r="B179" s="72" t="s">
        <v>722</v>
      </c>
      <c r="C179" s="72" t="s">
        <v>895</v>
      </c>
      <c r="D179" s="72" t="s">
        <v>896</v>
      </c>
      <c r="E179" s="73">
        <v>37278</v>
      </c>
      <c r="F179" s="72" t="s">
        <v>116</v>
      </c>
      <c r="G179" s="72" t="s">
        <v>368</v>
      </c>
      <c r="H179" s="72" t="s">
        <v>2677</v>
      </c>
      <c r="I179" s="72" t="s">
        <v>1303</v>
      </c>
      <c r="J179" s="72" t="s">
        <v>116</v>
      </c>
      <c r="O179" s="72" t="s">
        <v>2678</v>
      </c>
      <c r="R179" s="72">
        <f t="shared" si="2"/>
        <v>16</v>
      </c>
    </row>
    <row r="180" spans="1:18" x14ac:dyDescent="0.15">
      <c r="A180" s="72" t="s">
        <v>1774</v>
      </c>
      <c r="B180" s="72" t="s">
        <v>722</v>
      </c>
      <c r="C180" s="72" t="s">
        <v>1772</v>
      </c>
      <c r="D180" s="72" t="s">
        <v>1773</v>
      </c>
      <c r="E180" s="73">
        <v>37019</v>
      </c>
      <c r="F180" s="72" t="s">
        <v>116</v>
      </c>
      <c r="G180" s="72" t="s">
        <v>368</v>
      </c>
      <c r="H180" s="72" t="s">
        <v>2679</v>
      </c>
      <c r="I180" s="72" t="s">
        <v>1303</v>
      </c>
      <c r="J180" s="72" t="s">
        <v>116</v>
      </c>
      <c r="O180" s="72" t="s">
        <v>2680</v>
      </c>
      <c r="R180" s="72">
        <f t="shared" si="2"/>
        <v>16</v>
      </c>
    </row>
    <row r="181" spans="1:18" x14ac:dyDescent="0.15">
      <c r="A181" s="72" t="s">
        <v>1777</v>
      </c>
      <c r="B181" s="72" t="s">
        <v>722</v>
      </c>
      <c r="C181" s="72" t="s">
        <v>1775</v>
      </c>
      <c r="D181" s="72" t="s">
        <v>1776</v>
      </c>
      <c r="E181" s="73">
        <v>37130</v>
      </c>
      <c r="F181" s="72" t="s">
        <v>116</v>
      </c>
      <c r="G181" s="72" t="s">
        <v>368</v>
      </c>
      <c r="H181" s="72" t="s">
        <v>2681</v>
      </c>
      <c r="I181" s="72" t="s">
        <v>1303</v>
      </c>
      <c r="J181" s="72" t="s">
        <v>116</v>
      </c>
      <c r="O181" s="72" t="s">
        <v>2682</v>
      </c>
      <c r="R181" s="72">
        <f t="shared" si="2"/>
        <v>16</v>
      </c>
    </row>
    <row r="182" spans="1:18" x14ac:dyDescent="0.15">
      <c r="A182" s="72" t="s">
        <v>1778</v>
      </c>
      <c r="B182" s="72" t="s">
        <v>722</v>
      </c>
      <c r="C182" s="72" t="s">
        <v>893</v>
      </c>
      <c r="D182" s="72" t="s">
        <v>894</v>
      </c>
      <c r="E182" s="73">
        <v>37247</v>
      </c>
      <c r="F182" s="72" t="s">
        <v>116</v>
      </c>
      <c r="G182" s="72" t="s">
        <v>368</v>
      </c>
      <c r="H182" s="72" t="s">
        <v>2683</v>
      </c>
      <c r="I182" s="72" t="s">
        <v>1303</v>
      </c>
      <c r="J182" s="72" t="s">
        <v>116</v>
      </c>
      <c r="O182" s="72" t="s">
        <v>2684</v>
      </c>
      <c r="R182" s="72">
        <f t="shared" si="2"/>
        <v>16</v>
      </c>
    </row>
    <row r="183" spans="1:18" x14ac:dyDescent="0.15">
      <c r="A183" s="72" t="s">
        <v>1781</v>
      </c>
      <c r="B183" s="72" t="s">
        <v>722</v>
      </c>
      <c r="C183" s="72" t="s">
        <v>1779</v>
      </c>
      <c r="D183" s="72" t="s">
        <v>1780</v>
      </c>
      <c r="E183" s="73">
        <v>37181</v>
      </c>
      <c r="F183" s="72" t="s">
        <v>116</v>
      </c>
      <c r="G183" s="72" t="s">
        <v>368</v>
      </c>
      <c r="H183" s="72" t="s">
        <v>2685</v>
      </c>
      <c r="I183" s="72" t="s">
        <v>1303</v>
      </c>
      <c r="J183" s="72" t="s">
        <v>116</v>
      </c>
      <c r="O183" s="72" t="s">
        <v>2686</v>
      </c>
      <c r="R183" s="72">
        <f t="shared" si="2"/>
        <v>16</v>
      </c>
    </row>
    <row r="184" spans="1:18" x14ac:dyDescent="0.15">
      <c r="A184" s="72" t="s">
        <v>1782</v>
      </c>
      <c r="B184" s="72" t="s">
        <v>698</v>
      </c>
      <c r="C184" s="72" t="s">
        <v>1179</v>
      </c>
      <c r="D184" s="72" t="s">
        <v>1180</v>
      </c>
      <c r="E184" s="73">
        <v>36300</v>
      </c>
      <c r="F184" s="72" t="s">
        <v>116</v>
      </c>
      <c r="G184" s="72" t="s">
        <v>421</v>
      </c>
      <c r="H184" s="72" t="s">
        <v>2687</v>
      </c>
      <c r="I184" s="72" t="s">
        <v>1303</v>
      </c>
      <c r="J184" s="72" t="s">
        <v>116</v>
      </c>
      <c r="O184" s="72" t="s">
        <v>2688</v>
      </c>
      <c r="R184" s="72">
        <f t="shared" si="2"/>
        <v>18</v>
      </c>
    </row>
    <row r="185" spans="1:18" x14ac:dyDescent="0.15">
      <c r="A185" s="72" t="s">
        <v>1783</v>
      </c>
      <c r="B185" s="72" t="s">
        <v>698</v>
      </c>
      <c r="C185" s="72" t="s">
        <v>1181</v>
      </c>
      <c r="D185" s="72" t="s">
        <v>1182</v>
      </c>
      <c r="E185" s="73">
        <v>36361</v>
      </c>
      <c r="F185" s="72" t="s">
        <v>116</v>
      </c>
      <c r="G185" s="72" t="s">
        <v>421</v>
      </c>
      <c r="H185" s="72" t="s">
        <v>2689</v>
      </c>
      <c r="I185" s="72" t="s">
        <v>1303</v>
      </c>
      <c r="J185" s="72" t="s">
        <v>116</v>
      </c>
      <c r="O185" s="72" t="s">
        <v>2690</v>
      </c>
      <c r="R185" s="72">
        <f t="shared" si="2"/>
        <v>18</v>
      </c>
    </row>
    <row r="186" spans="1:18" x14ac:dyDescent="0.15">
      <c r="A186" s="72" t="s">
        <v>1784</v>
      </c>
      <c r="B186" s="72" t="s">
        <v>698</v>
      </c>
      <c r="C186" s="72" t="s">
        <v>1183</v>
      </c>
      <c r="D186" s="72" t="s">
        <v>1184</v>
      </c>
      <c r="E186" s="73">
        <v>36511</v>
      </c>
      <c r="F186" s="72" t="s">
        <v>116</v>
      </c>
      <c r="G186" s="72" t="s">
        <v>421</v>
      </c>
      <c r="H186" s="72" t="s">
        <v>2691</v>
      </c>
      <c r="I186" s="72" t="s">
        <v>1303</v>
      </c>
      <c r="J186" s="72" t="s">
        <v>116</v>
      </c>
      <c r="O186" s="72" t="s">
        <v>2692</v>
      </c>
      <c r="R186" s="72">
        <f t="shared" si="2"/>
        <v>18</v>
      </c>
    </row>
    <row r="187" spans="1:18" x14ac:dyDescent="0.15">
      <c r="A187" s="72" t="s">
        <v>1785</v>
      </c>
      <c r="B187" s="72" t="s">
        <v>698</v>
      </c>
      <c r="C187" s="72" t="s">
        <v>1263</v>
      </c>
      <c r="D187" s="72" t="s">
        <v>1264</v>
      </c>
      <c r="E187" s="73">
        <v>36893</v>
      </c>
      <c r="F187" s="72" t="s">
        <v>116</v>
      </c>
      <c r="G187" s="72" t="s">
        <v>421</v>
      </c>
      <c r="H187" s="72" t="s">
        <v>2693</v>
      </c>
      <c r="I187" s="72" t="s">
        <v>1303</v>
      </c>
      <c r="J187" s="72" t="s">
        <v>116</v>
      </c>
      <c r="O187" s="72" t="s">
        <v>2694</v>
      </c>
      <c r="R187" s="72">
        <f t="shared" si="2"/>
        <v>17</v>
      </c>
    </row>
    <row r="188" spans="1:18" x14ac:dyDescent="0.15">
      <c r="A188" s="72" t="s">
        <v>1786</v>
      </c>
      <c r="B188" s="72" t="s">
        <v>698</v>
      </c>
      <c r="C188" s="72" t="s">
        <v>1265</v>
      </c>
      <c r="D188" s="72" t="s">
        <v>1266</v>
      </c>
      <c r="E188" s="73">
        <v>36633</v>
      </c>
      <c r="F188" s="72" t="s">
        <v>116</v>
      </c>
      <c r="G188" s="72" t="s">
        <v>421</v>
      </c>
      <c r="H188" s="72" t="s">
        <v>2695</v>
      </c>
      <c r="I188" s="72" t="s">
        <v>1303</v>
      </c>
      <c r="J188" s="72" t="s">
        <v>116</v>
      </c>
      <c r="O188" s="72" t="s">
        <v>2696</v>
      </c>
      <c r="R188" s="72">
        <f t="shared" si="2"/>
        <v>17</v>
      </c>
    </row>
    <row r="189" spans="1:18" x14ac:dyDescent="0.15">
      <c r="A189" s="72" t="s">
        <v>1787</v>
      </c>
      <c r="B189" s="72" t="s">
        <v>698</v>
      </c>
      <c r="C189" s="72" t="s">
        <v>1267</v>
      </c>
      <c r="D189" s="72" t="s">
        <v>1268</v>
      </c>
      <c r="E189" s="73">
        <v>36722</v>
      </c>
      <c r="F189" s="72" t="s">
        <v>116</v>
      </c>
      <c r="G189" s="72" t="s">
        <v>421</v>
      </c>
      <c r="H189" s="72" t="s">
        <v>2697</v>
      </c>
      <c r="I189" s="72" t="s">
        <v>1303</v>
      </c>
      <c r="J189" s="72" t="s">
        <v>116</v>
      </c>
      <c r="O189" s="72" t="s">
        <v>2698</v>
      </c>
      <c r="R189" s="72">
        <f t="shared" si="2"/>
        <v>17</v>
      </c>
    </row>
    <row r="190" spans="1:18" x14ac:dyDescent="0.15">
      <c r="A190" s="72" t="s">
        <v>1788</v>
      </c>
      <c r="B190" s="72" t="s">
        <v>698</v>
      </c>
      <c r="C190" s="72" t="s">
        <v>1269</v>
      </c>
      <c r="D190" s="72" t="s">
        <v>1270</v>
      </c>
      <c r="E190" s="73">
        <v>36668</v>
      </c>
      <c r="F190" s="72" t="s">
        <v>116</v>
      </c>
      <c r="G190" s="72" t="s">
        <v>421</v>
      </c>
      <c r="H190" s="72" t="s">
        <v>2699</v>
      </c>
      <c r="I190" s="72" t="s">
        <v>1303</v>
      </c>
      <c r="J190" s="72" t="s">
        <v>116</v>
      </c>
      <c r="O190" s="72" t="s">
        <v>2700</v>
      </c>
      <c r="R190" s="72">
        <f t="shared" si="2"/>
        <v>17</v>
      </c>
    </row>
    <row r="191" spans="1:18" x14ac:dyDescent="0.15">
      <c r="A191" s="72" t="s">
        <v>1789</v>
      </c>
      <c r="B191" s="72" t="s">
        <v>698</v>
      </c>
      <c r="C191" s="72" t="s">
        <v>1271</v>
      </c>
      <c r="D191" s="72" t="s">
        <v>1272</v>
      </c>
      <c r="E191" s="73">
        <v>36640</v>
      </c>
      <c r="F191" s="72" t="s">
        <v>116</v>
      </c>
      <c r="G191" s="72" t="s">
        <v>421</v>
      </c>
      <c r="H191" s="72" t="s">
        <v>2701</v>
      </c>
      <c r="I191" s="72" t="s">
        <v>1303</v>
      </c>
      <c r="J191" s="72" t="s">
        <v>116</v>
      </c>
      <c r="O191" s="72" t="s">
        <v>2702</v>
      </c>
      <c r="R191" s="72">
        <f t="shared" si="2"/>
        <v>17</v>
      </c>
    </row>
    <row r="192" spans="1:18" x14ac:dyDescent="0.15">
      <c r="A192" s="72" t="s">
        <v>1790</v>
      </c>
      <c r="B192" s="72" t="s">
        <v>698</v>
      </c>
      <c r="C192" s="72" t="s">
        <v>1273</v>
      </c>
      <c r="D192" s="72" t="s">
        <v>1274</v>
      </c>
      <c r="E192" s="73">
        <v>36900</v>
      </c>
      <c r="F192" s="72" t="s">
        <v>116</v>
      </c>
      <c r="G192" s="72" t="s">
        <v>421</v>
      </c>
      <c r="H192" s="72" t="s">
        <v>2703</v>
      </c>
      <c r="I192" s="72" t="s">
        <v>1303</v>
      </c>
      <c r="J192" s="72" t="s">
        <v>116</v>
      </c>
      <c r="O192" s="72" t="s">
        <v>2704</v>
      </c>
      <c r="R192" s="72">
        <f t="shared" si="2"/>
        <v>17</v>
      </c>
    </row>
    <row r="193" spans="1:18" x14ac:dyDescent="0.15">
      <c r="A193" s="72" t="s">
        <v>1793</v>
      </c>
      <c r="B193" s="72" t="s">
        <v>722</v>
      </c>
      <c r="C193" s="72" t="s">
        <v>1791</v>
      </c>
      <c r="D193" s="72" t="s">
        <v>1792</v>
      </c>
      <c r="E193" s="73">
        <v>37173</v>
      </c>
      <c r="F193" s="72" t="s">
        <v>116</v>
      </c>
      <c r="G193" s="72" t="s">
        <v>421</v>
      </c>
      <c r="H193" s="72" t="s">
        <v>2705</v>
      </c>
      <c r="I193" s="72" t="s">
        <v>1303</v>
      </c>
      <c r="J193" s="72" t="s">
        <v>116</v>
      </c>
      <c r="O193" s="72" t="s">
        <v>2706</v>
      </c>
      <c r="R193" s="72">
        <f t="shared" si="2"/>
        <v>16</v>
      </c>
    </row>
    <row r="194" spans="1:18" x14ac:dyDescent="0.15">
      <c r="A194" s="72" t="s">
        <v>1796</v>
      </c>
      <c r="B194" s="72" t="s">
        <v>722</v>
      </c>
      <c r="C194" s="72" t="s">
        <v>1794</v>
      </c>
      <c r="D194" s="72" t="s">
        <v>1795</v>
      </c>
      <c r="E194" s="73">
        <v>37005</v>
      </c>
      <c r="F194" s="72" t="s">
        <v>116</v>
      </c>
      <c r="G194" s="72" t="s">
        <v>421</v>
      </c>
      <c r="H194" s="72" t="s">
        <v>2707</v>
      </c>
      <c r="I194" s="72" t="s">
        <v>1303</v>
      </c>
      <c r="J194" s="72" t="s">
        <v>116</v>
      </c>
      <c r="O194" s="72" t="s">
        <v>2708</v>
      </c>
      <c r="R194" s="72">
        <f t="shared" ref="R194:R257" si="3">DATEDIF(E194,$Q$1,"y")</f>
        <v>16</v>
      </c>
    </row>
    <row r="195" spans="1:18" x14ac:dyDescent="0.15">
      <c r="A195" s="72" t="s">
        <v>1799</v>
      </c>
      <c r="B195" s="72" t="s">
        <v>722</v>
      </c>
      <c r="C195" s="72" t="s">
        <v>1797</v>
      </c>
      <c r="D195" s="72" t="s">
        <v>1798</v>
      </c>
      <c r="E195" s="73">
        <v>37223</v>
      </c>
      <c r="F195" s="72" t="s">
        <v>116</v>
      </c>
      <c r="G195" s="72" t="s">
        <v>421</v>
      </c>
      <c r="H195" s="72" t="s">
        <v>2709</v>
      </c>
      <c r="I195" s="72" t="s">
        <v>1303</v>
      </c>
      <c r="J195" s="72" t="s">
        <v>116</v>
      </c>
      <c r="O195" s="72" t="s">
        <v>2710</v>
      </c>
      <c r="R195" s="72">
        <f t="shared" si="3"/>
        <v>16</v>
      </c>
    </row>
    <row r="196" spans="1:18" x14ac:dyDescent="0.15">
      <c r="A196" s="72" t="s">
        <v>1802</v>
      </c>
      <c r="B196" s="72" t="s">
        <v>722</v>
      </c>
      <c r="C196" s="72" t="s">
        <v>1800</v>
      </c>
      <c r="D196" s="72" t="s">
        <v>1801</v>
      </c>
      <c r="E196" s="73">
        <v>37273</v>
      </c>
      <c r="F196" s="72" t="s">
        <v>116</v>
      </c>
      <c r="G196" s="72" t="s">
        <v>421</v>
      </c>
      <c r="H196" s="72" t="s">
        <v>2711</v>
      </c>
      <c r="I196" s="72" t="s">
        <v>1303</v>
      </c>
      <c r="J196" s="72" t="s">
        <v>116</v>
      </c>
      <c r="O196" s="72" t="s">
        <v>2712</v>
      </c>
      <c r="R196" s="72">
        <f t="shared" si="3"/>
        <v>16</v>
      </c>
    </row>
    <row r="197" spans="1:18" x14ac:dyDescent="0.15">
      <c r="A197" s="72" t="s">
        <v>1805</v>
      </c>
      <c r="B197" s="72" t="s">
        <v>722</v>
      </c>
      <c r="C197" s="72" t="s">
        <v>1803</v>
      </c>
      <c r="D197" s="72" t="s">
        <v>1804</v>
      </c>
      <c r="E197" s="73">
        <v>37245</v>
      </c>
      <c r="F197" s="72" t="s">
        <v>116</v>
      </c>
      <c r="G197" s="72" t="s">
        <v>421</v>
      </c>
      <c r="H197" s="72" t="s">
        <v>2713</v>
      </c>
      <c r="I197" s="72" t="s">
        <v>1303</v>
      </c>
      <c r="J197" s="72" t="s">
        <v>116</v>
      </c>
      <c r="O197" s="72" t="s">
        <v>2714</v>
      </c>
      <c r="R197" s="72">
        <f t="shared" si="3"/>
        <v>16</v>
      </c>
    </row>
    <row r="198" spans="1:18" x14ac:dyDescent="0.15">
      <c r="A198" s="72" t="s">
        <v>1808</v>
      </c>
      <c r="B198" s="72" t="s">
        <v>722</v>
      </c>
      <c r="C198" s="72" t="s">
        <v>1806</v>
      </c>
      <c r="D198" s="72" t="s">
        <v>1807</v>
      </c>
      <c r="E198" s="73">
        <v>37295</v>
      </c>
      <c r="F198" s="72" t="s">
        <v>116</v>
      </c>
      <c r="G198" s="72" t="s">
        <v>421</v>
      </c>
      <c r="H198" s="72" t="s">
        <v>2715</v>
      </c>
      <c r="I198" s="72" t="s">
        <v>1303</v>
      </c>
      <c r="J198" s="72" t="s">
        <v>116</v>
      </c>
      <c r="O198" s="72" t="s">
        <v>2716</v>
      </c>
      <c r="R198" s="72">
        <f t="shared" si="3"/>
        <v>16</v>
      </c>
    </row>
    <row r="199" spans="1:18" x14ac:dyDescent="0.15">
      <c r="A199" s="72" t="s">
        <v>1811</v>
      </c>
      <c r="B199" s="72" t="s">
        <v>722</v>
      </c>
      <c r="C199" s="72" t="s">
        <v>1809</v>
      </c>
      <c r="D199" s="72" t="s">
        <v>1810</v>
      </c>
      <c r="E199" s="73">
        <v>37143</v>
      </c>
      <c r="F199" s="72" t="s">
        <v>116</v>
      </c>
      <c r="G199" s="72" t="s">
        <v>421</v>
      </c>
      <c r="H199" s="72" t="s">
        <v>2717</v>
      </c>
      <c r="I199" s="72" t="s">
        <v>1303</v>
      </c>
      <c r="J199" s="72" t="s">
        <v>116</v>
      </c>
      <c r="O199" s="72" t="s">
        <v>2718</v>
      </c>
      <c r="R199" s="72">
        <f t="shared" si="3"/>
        <v>16</v>
      </c>
    </row>
    <row r="200" spans="1:18" x14ac:dyDescent="0.15">
      <c r="A200" s="72" t="s">
        <v>1814</v>
      </c>
      <c r="B200" s="72" t="s">
        <v>722</v>
      </c>
      <c r="C200" s="72" t="s">
        <v>1812</v>
      </c>
      <c r="D200" s="72" t="s">
        <v>1813</v>
      </c>
      <c r="E200" s="73">
        <v>37223</v>
      </c>
      <c r="F200" s="72" t="s">
        <v>116</v>
      </c>
      <c r="G200" s="72" t="s">
        <v>421</v>
      </c>
      <c r="H200" s="72" t="s">
        <v>2719</v>
      </c>
      <c r="I200" s="72" t="s">
        <v>1303</v>
      </c>
      <c r="J200" s="72" t="s">
        <v>116</v>
      </c>
      <c r="O200" s="72" t="s">
        <v>2720</v>
      </c>
      <c r="R200" s="72">
        <f t="shared" si="3"/>
        <v>16</v>
      </c>
    </row>
    <row r="201" spans="1:18" x14ac:dyDescent="0.15">
      <c r="A201" s="72" t="s">
        <v>1816</v>
      </c>
      <c r="B201" s="72" t="s">
        <v>722</v>
      </c>
      <c r="C201" s="72" t="s">
        <v>1815</v>
      </c>
      <c r="D201" s="72" t="s">
        <v>1164</v>
      </c>
      <c r="E201" s="73">
        <v>37285</v>
      </c>
      <c r="F201" s="72" t="s">
        <v>116</v>
      </c>
      <c r="G201" s="72" t="s">
        <v>421</v>
      </c>
      <c r="H201" s="72" t="s">
        <v>2721</v>
      </c>
      <c r="I201" s="72" t="s">
        <v>1303</v>
      </c>
      <c r="J201" s="72" t="s">
        <v>116</v>
      </c>
      <c r="O201" s="72" t="s">
        <v>2722</v>
      </c>
      <c r="R201" s="72">
        <f t="shared" si="3"/>
        <v>16</v>
      </c>
    </row>
    <row r="202" spans="1:18" x14ac:dyDescent="0.15">
      <c r="A202" s="72" t="s">
        <v>1819</v>
      </c>
      <c r="B202" s="72" t="s">
        <v>722</v>
      </c>
      <c r="C202" s="72" t="s">
        <v>1817</v>
      </c>
      <c r="D202" s="72" t="s">
        <v>1818</v>
      </c>
      <c r="E202" s="73">
        <v>37104</v>
      </c>
      <c r="F202" s="72" t="s">
        <v>116</v>
      </c>
      <c r="G202" s="72" t="s">
        <v>421</v>
      </c>
      <c r="H202" s="72" t="s">
        <v>2723</v>
      </c>
      <c r="I202" s="72" t="s">
        <v>1303</v>
      </c>
      <c r="J202" s="72" t="s">
        <v>116</v>
      </c>
      <c r="O202" s="72" t="s">
        <v>2724</v>
      </c>
      <c r="R202" s="72">
        <f t="shared" si="3"/>
        <v>16</v>
      </c>
    </row>
    <row r="203" spans="1:18" x14ac:dyDescent="0.15">
      <c r="A203" s="72" t="s">
        <v>1826</v>
      </c>
      <c r="B203" s="72" t="s">
        <v>722</v>
      </c>
      <c r="C203" s="72" t="s">
        <v>1824</v>
      </c>
      <c r="D203" s="72" t="s">
        <v>1825</v>
      </c>
      <c r="E203" s="73">
        <v>38284</v>
      </c>
      <c r="F203" s="72" t="s">
        <v>116</v>
      </c>
      <c r="G203" s="72" t="s">
        <v>307</v>
      </c>
      <c r="H203" s="72" t="s">
        <v>2725</v>
      </c>
      <c r="I203" s="72" t="s">
        <v>1303</v>
      </c>
      <c r="J203" s="72" t="s">
        <v>116</v>
      </c>
      <c r="O203" s="72" t="s">
        <v>2726</v>
      </c>
      <c r="R203" s="72">
        <f t="shared" si="3"/>
        <v>13</v>
      </c>
    </row>
    <row r="204" spans="1:18" x14ac:dyDescent="0.15">
      <c r="A204" s="72" t="s">
        <v>1829</v>
      </c>
      <c r="B204" s="72" t="s">
        <v>722</v>
      </c>
      <c r="C204" s="72" t="s">
        <v>1827</v>
      </c>
      <c r="D204" s="72" t="s">
        <v>1828</v>
      </c>
      <c r="E204" s="73">
        <v>38282</v>
      </c>
      <c r="F204" s="72" t="s">
        <v>116</v>
      </c>
      <c r="G204" s="72" t="s">
        <v>307</v>
      </c>
      <c r="H204" s="72" t="s">
        <v>2727</v>
      </c>
      <c r="I204" s="72" t="s">
        <v>1303</v>
      </c>
      <c r="J204" s="72" t="s">
        <v>116</v>
      </c>
      <c r="O204" s="72" t="s">
        <v>2728</v>
      </c>
      <c r="R204" s="72">
        <f t="shared" si="3"/>
        <v>13</v>
      </c>
    </row>
    <row r="205" spans="1:18" x14ac:dyDescent="0.15">
      <c r="A205" s="72" t="s">
        <v>1832</v>
      </c>
      <c r="B205" s="72" t="s">
        <v>722</v>
      </c>
      <c r="C205" s="72" t="s">
        <v>1830</v>
      </c>
      <c r="D205" s="72" t="s">
        <v>1831</v>
      </c>
      <c r="E205" s="73">
        <v>38120</v>
      </c>
      <c r="F205" s="72" t="s">
        <v>116</v>
      </c>
      <c r="G205" s="72" t="s">
        <v>307</v>
      </c>
      <c r="H205" s="72" t="s">
        <v>2729</v>
      </c>
      <c r="I205" s="72" t="s">
        <v>1303</v>
      </c>
      <c r="J205" s="72" t="s">
        <v>116</v>
      </c>
      <c r="O205" s="72" t="s">
        <v>2730</v>
      </c>
      <c r="R205" s="72">
        <f t="shared" si="3"/>
        <v>13</v>
      </c>
    </row>
    <row r="206" spans="1:18" x14ac:dyDescent="0.15">
      <c r="A206" s="72" t="s">
        <v>1835</v>
      </c>
      <c r="B206" s="72" t="s">
        <v>722</v>
      </c>
      <c r="C206" s="72" t="s">
        <v>1833</v>
      </c>
      <c r="D206" s="72" t="s">
        <v>1834</v>
      </c>
      <c r="E206" s="73">
        <v>38389</v>
      </c>
      <c r="F206" s="72" t="s">
        <v>116</v>
      </c>
      <c r="G206" s="72" t="s">
        <v>307</v>
      </c>
      <c r="H206" s="72" t="s">
        <v>2731</v>
      </c>
      <c r="I206" s="72" t="s">
        <v>1303</v>
      </c>
      <c r="J206" s="72" t="s">
        <v>116</v>
      </c>
      <c r="O206" s="72" t="s">
        <v>2732</v>
      </c>
      <c r="R206" s="72">
        <f t="shared" si="3"/>
        <v>13</v>
      </c>
    </row>
    <row r="207" spans="1:18" x14ac:dyDescent="0.15">
      <c r="A207" s="72" t="s">
        <v>1838</v>
      </c>
      <c r="B207" s="72" t="s">
        <v>722</v>
      </c>
      <c r="C207" s="72" t="s">
        <v>1836</v>
      </c>
      <c r="D207" s="72" t="s">
        <v>1837</v>
      </c>
      <c r="E207" s="73">
        <v>38107</v>
      </c>
      <c r="F207" s="72" t="s">
        <v>116</v>
      </c>
      <c r="G207" s="72" t="s">
        <v>307</v>
      </c>
      <c r="H207" s="72" t="s">
        <v>2733</v>
      </c>
      <c r="I207" s="72" t="s">
        <v>1303</v>
      </c>
      <c r="J207" s="72" t="s">
        <v>116</v>
      </c>
      <c r="O207" s="72" t="s">
        <v>2734</v>
      </c>
      <c r="R207" s="72">
        <f t="shared" si="3"/>
        <v>13</v>
      </c>
    </row>
    <row r="208" spans="1:18" x14ac:dyDescent="0.15">
      <c r="A208" s="72" t="s">
        <v>1841</v>
      </c>
      <c r="B208" s="72" t="s">
        <v>722</v>
      </c>
      <c r="C208" s="72" t="s">
        <v>1839</v>
      </c>
      <c r="D208" s="72" t="s">
        <v>1840</v>
      </c>
      <c r="E208" s="73">
        <v>38229</v>
      </c>
      <c r="F208" s="72" t="s">
        <v>116</v>
      </c>
      <c r="G208" s="72" t="s">
        <v>307</v>
      </c>
      <c r="H208" s="72" t="s">
        <v>2735</v>
      </c>
      <c r="I208" s="72" t="s">
        <v>1303</v>
      </c>
      <c r="J208" s="72" t="s">
        <v>116</v>
      </c>
      <c r="O208" s="72" t="s">
        <v>2736</v>
      </c>
      <c r="R208" s="72">
        <f t="shared" si="3"/>
        <v>13</v>
      </c>
    </row>
    <row r="209" spans="1:18" x14ac:dyDescent="0.15">
      <c r="A209" s="72" t="s">
        <v>1844</v>
      </c>
      <c r="B209" s="72" t="s">
        <v>722</v>
      </c>
      <c r="C209" s="72" t="s">
        <v>1842</v>
      </c>
      <c r="D209" s="72" t="s">
        <v>1843</v>
      </c>
      <c r="E209" s="73">
        <v>38237</v>
      </c>
      <c r="F209" s="72" t="s">
        <v>116</v>
      </c>
      <c r="G209" s="72" t="s">
        <v>307</v>
      </c>
      <c r="H209" s="72" t="s">
        <v>2737</v>
      </c>
      <c r="I209" s="72" t="s">
        <v>1303</v>
      </c>
      <c r="J209" s="72" t="s">
        <v>116</v>
      </c>
      <c r="O209" s="72" t="s">
        <v>2738</v>
      </c>
      <c r="R209" s="72">
        <f t="shared" si="3"/>
        <v>13</v>
      </c>
    </row>
    <row r="210" spans="1:18" x14ac:dyDescent="0.15">
      <c r="A210" s="72" t="s">
        <v>1845</v>
      </c>
      <c r="B210" s="72" t="s">
        <v>722</v>
      </c>
      <c r="C210" s="72" t="s">
        <v>1056</v>
      </c>
      <c r="D210" s="72" t="s">
        <v>1057</v>
      </c>
      <c r="E210" s="73">
        <v>37469</v>
      </c>
      <c r="F210" s="72" t="s">
        <v>116</v>
      </c>
      <c r="G210" s="72" t="s">
        <v>307</v>
      </c>
      <c r="H210" s="72" t="s">
        <v>2739</v>
      </c>
      <c r="I210" s="72" t="s">
        <v>1303</v>
      </c>
      <c r="J210" s="72" t="s">
        <v>116</v>
      </c>
      <c r="O210" s="72" t="s">
        <v>2740</v>
      </c>
      <c r="R210" s="72">
        <f t="shared" si="3"/>
        <v>15</v>
      </c>
    </row>
    <row r="211" spans="1:18" x14ac:dyDescent="0.15">
      <c r="A211" s="72" t="s">
        <v>1846</v>
      </c>
      <c r="B211" s="72" t="s">
        <v>722</v>
      </c>
      <c r="C211" s="72" t="s">
        <v>1052</v>
      </c>
      <c r="D211" s="72" t="s">
        <v>1053</v>
      </c>
      <c r="E211" s="73">
        <v>37459</v>
      </c>
      <c r="F211" s="72" t="s">
        <v>116</v>
      </c>
      <c r="G211" s="72" t="s">
        <v>307</v>
      </c>
      <c r="H211" s="72" t="s">
        <v>2741</v>
      </c>
      <c r="I211" s="72" t="s">
        <v>1303</v>
      </c>
      <c r="J211" s="72" t="s">
        <v>116</v>
      </c>
      <c r="O211" s="72" t="s">
        <v>2742</v>
      </c>
      <c r="R211" s="72">
        <f t="shared" si="3"/>
        <v>15</v>
      </c>
    </row>
    <row r="212" spans="1:18" x14ac:dyDescent="0.15">
      <c r="A212" s="72" t="s">
        <v>1847</v>
      </c>
      <c r="B212" s="72" t="s">
        <v>722</v>
      </c>
      <c r="C212" s="72" t="s">
        <v>1058</v>
      </c>
      <c r="D212" s="72" t="s">
        <v>1059</v>
      </c>
      <c r="E212" s="73">
        <v>37456</v>
      </c>
      <c r="F212" s="72" t="s">
        <v>116</v>
      </c>
      <c r="G212" s="72" t="s">
        <v>307</v>
      </c>
      <c r="H212" s="72" t="s">
        <v>2743</v>
      </c>
      <c r="I212" s="72" t="s">
        <v>1303</v>
      </c>
      <c r="J212" s="72" t="s">
        <v>116</v>
      </c>
      <c r="O212" s="72" t="s">
        <v>2744</v>
      </c>
      <c r="R212" s="72">
        <f t="shared" si="3"/>
        <v>15</v>
      </c>
    </row>
    <row r="213" spans="1:18" x14ac:dyDescent="0.15">
      <c r="A213" s="72" t="s">
        <v>1848</v>
      </c>
      <c r="B213" s="72" t="s">
        <v>722</v>
      </c>
      <c r="C213" s="72" t="s">
        <v>1050</v>
      </c>
      <c r="D213" s="72" t="s">
        <v>1051</v>
      </c>
      <c r="E213" s="73">
        <v>37552</v>
      </c>
      <c r="F213" s="72" t="s">
        <v>116</v>
      </c>
      <c r="G213" s="72" t="s">
        <v>307</v>
      </c>
      <c r="H213" s="72" t="s">
        <v>2745</v>
      </c>
      <c r="I213" s="72" t="s">
        <v>1303</v>
      </c>
      <c r="J213" s="72" t="s">
        <v>116</v>
      </c>
      <c r="O213" s="72" t="s">
        <v>2746</v>
      </c>
      <c r="R213" s="72">
        <f t="shared" si="3"/>
        <v>15</v>
      </c>
    </row>
    <row r="214" spans="1:18" x14ac:dyDescent="0.15">
      <c r="A214" s="72" t="s">
        <v>1849</v>
      </c>
      <c r="B214" s="72" t="s">
        <v>722</v>
      </c>
      <c r="C214" s="72" t="s">
        <v>1301</v>
      </c>
      <c r="D214" s="72" t="s">
        <v>1302</v>
      </c>
      <c r="E214" s="73">
        <v>37532</v>
      </c>
      <c r="F214" s="72" t="s">
        <v>116</v>
      </c>
      <c r="G214" s="72" t="s">
        <v>307</v>
      </c>
      <c r="H214" s="72" t="s">
        <v>2747</v>
      </c>
      <c r="I214" s="72" t="s">
        <v>1303</v>
      </c>
      <c r="J214" s="72" t="s">
        <v>116</v>
      </c>
      <c r="O214" s="72" t="s">
        <v>2748</v>
      </c>
      <c r="R214" s="72">
        <f t="shared" si="3"/>
        <v>15</v>
      </c>
    </row>
    <row r="215" spans="1:18" x14ac:dyDescent="0.15">
      <c r="A215" s="72" t="s">
        <v>1851</v>
      </c>
      <c r="B215" s="72" t="s">
        <v>722</v>
      </c>
      <c r="C215" s="72" t="s">
        <v>1850</v>
      </c>
      <c r="D215" s="72" t="s">
        <v>1045</v>
      </c>
      <c r="E215" s="73">
        <v>37616</v>
      </c>
      <c r="F215" s="72" t="s">
        <v>116</v>
      </c>
      <c r="G215" s="72" t="s">
        <v>307</v>
      </c>
      <c r="H215" s="72" t="s">
        <v>2749</v>
      </c>
      <c r="I215" s="72" t="s">
        <v>1303</v>
      </c>
      <c r="J215" s="72" t="s">
        <v>116</v>
      </c>
      <c r="O215" s="72" t="s">
        <v>2750</v>
      </c>
      <c r="R215" s="72">
        <f t="shared" si="3"/>
        <v>15</v>
      </c>
    </row>
    <row r="216" spans="1:18" x14ac:dyDescent="0.15">
      <c r="A216" s="72" t="s">
        <v>1852</v>
      </c>
      <c r="B216" s="72" t="s">
        <v>722</v>
      </c>
      <c r="C216" s="72" t="s">
        <v>1046</v>
      </c>
      <c r="D216" s="72" t="s">
        <v>1047</v>
      </c>
      <c r="E216" s="73">
        <v>37955</v>
      </c>
      <c r="F216" s="72" t="s">
        <v>116</v>
      </c>
      <c r="G216" s="72" t="s">
        <v>307</v>
      </c>
      <c r="H216" s="72" t="s">
        <v>2751</v>
      </c>
      <c r="I216" s="72" t="s">
        <v>1303</v>
      </c>
      <c r="J216" s="72" t="s">
        <v>116</v>
      </c>
      <c r="O216" s="72" t="s">
        <v>2752</v>
      </c>
      <c r="R216" s="72">
        <f t="shared" si="3"/>
        <v>14</v>
      </c>
    </row>
    <row r="217" spans="1:18" x14ac:dyDescent="0.15">
      <c r="A217" s="72" t="s">
        <v>1853</v>
      </c>
      <c r="B217" s="72" t="s">
        <v>722</v>
      </c>
      <c r="C217" s="72" t="s">
        <v>1054</v>
      </c>
      <c r="D217" s="72" t="s">
        <v>1055</v>
      </c>
      <c r="E217" s="73">
        <v>37589</v>
      </c>
      <c r="F217" s="72" t="s">
        <v>116</v>
      </c>
      <c r="G217" s="72" t="s">
        <v>307</v>
      </c>
      <c r="H217" s="72" t="s">
        <v>2753</v>
      </c>
      <c r="I217" s="72" t="s">
        <v>1303</v>
      </c>
      <c r="J217" s="72" t="s">
        <v>116</v>
      </c>
      <c r="O217" s="72" t="s">
        <v>2754</v>
      </c>
      <c r="R217" s="72">
        <f t="shared" si="3"/>
        <v>15</v>
      </c>
    </row>
    <row r="218" spans="1:18" x14ac:dyDescent="0.15">
      <c r="A218" s="72" t="s">
        <v>1854</v>
      </c>
      <c r="B218" s="72" t="s">
        <v>722</v>
      </c>
      <c r="C218" s="72" t="s">
        <v>1048</v>
      </c>
      <c r="D218" s="72" t="s">
        <v>1049</v>
      </c>
      <c r="E218" s="73">
        <v>37459</v>
      </c>
      <c r="F218" s="72" t="s">
        <v>116</v>
      </c>
      <c r="G218" s="72" t="s">
        <v>307</v>
      </c>
      <c r="H218" s="72" t="s">
        <v>2755</v>
      </c>
      <c r="I218" s="72" t="s">
        <v>1303</v>
      </c>
      <c r="J218" s="72" t="s">
        <v>116</v>
      </c>
      <c r="O218" s="72" t="s">
        <v>2756</v>
      </c>
      <c r="R218" s="72">
        <f t="shared" si="3"/>
        <v>15</v>
      </c>
    </row>
    <row r="219" spans="1:18" x14ac:dyDescent="0.15">
      <c r="A219" s="72" t="s">
        <v>1855</v>
      </c>
      <c r="B219" s="72" t="s">
        <v>698</v>
      </c>
      <c r="C219" s="72" t="s">
        <v>1072</v>
      </c>
      <c r="D219" s="72" t="s">
        <v>1073</v>
      </c>
      <c r="E219" s="73">
        <v>38805</v>
      </c>
      <c r="F219" s="72" t="s">
        <v>116</v>
      </c>
      <c r="G219" s="72" t="s">
        <v>458</v>
      </c>
      <c r="H219" s="72" t="s">
        <v>2757</v>
      </c>
      <c r="I219" s="72" t="s">
        <v>1303</v>
      </c>
      <c r="J219" s="72" t="s">
        <v>116</v>
      </c>
      <c r="O219" s="72" t="s">
        <v>2758</v>
      </c>
      <c r="R219" s="72">
        <f t="shared" si="3"/>
        <v>12</v>
      </c>
    </row>
    <row r="220" spans="1:18" x14ac:dyDescent="0.15">
      <c r="A220" s="72" t="s">
        <v>1856</v>
      </c>
      <c r="B220" s="72" t="s">
        <v>698</v>
      </c>
      <c r="C220" s="72" t="s">
        <v>1074</v>
      </c>
      <c r="D220" s="72" t="s">
        <v>1075</v>
      </c>
      <c r="E220" s="73">
        <v>38752</v>
      </c>
      <c r="F220" s="72" t="s">
        <v>116</v>
      </c>
      <c r="G220" s="72" t="s">
        <v>458</v>
      </c>
      <c r="H220" s="72" t="s">
        <v>2759</v>
      </c>
      <c r="I220" s="72" t="s">
        <v>1303</v>
      </c>
      <c r="J220" s="72" t="s">
        <v>116</v>
      </c>
      <c r="O220" s="72" t="s">
        <v>2760</v>
      </c>
      <c r="R220" s="72">
        <f t="shared" si="3"/>
        <v>12</v>
      </c>
    </row>
    <row r="221" spans="1:18" x14ac:dyDescent="0.15">
      <c r="A221" s="72" t="s">
        <v>1857</v>
      </c>
      <c r="B221" s="72" t="s">
        <v>698</v>
      </c>
      <c r="C221" s="72" t="s">
        <v>1076</v>
      </c>
      <c r="D221" s="72" t="s">
        <v>1077</v>
      </c>
      <c r="E221" s="73">
        <v>38585</v>
      </c>
      <c r="F221" s="72" t="s">
        <v>116</v>
      </c>
      <c r="G221" s="72" t="s">
        <v>458</v>
      </c>
      <c r="H221" s="72" t="s">
        <v>2761</v>
      </c>
      <c r="I221" s="72" t="s">
        <v>1303</v>
      </c>
      <c r="J221" s="72" t="s">
        <v>116</v>
      </c>
      <c r="O221" s="72" t="s">
        <v>2762</v>
      </c>
      <c r="R221" s="72">
        <f t="shared" si="3"/>
        <v>12</v>
      </c>
    </row>
    <row r="222" spans="1:18" x14ac:dyDescent="0.15">
      <c r="A222" s="72" t="s">
        <v>1872</v>
      </c>
      <c r="B222" s="72" t="s">
        <v>722</v>
      </c>
      <c r="C222" s="72" t="s">
        <v>1870</v>
      </c>
      <c r="D222" s="72" t="s">
        <v>1871</v>
      </c>
      <c r="E222" s="73">
        <v>37518</v>
      </c>
      <c r="F222" s="72" t="s">
        <v>116</v>
      </c>
      <c r="G222" s="72" t="s">
        <v>1869</v>
      </c>
      <c r="H222" s="72" t="s">
        <v>2763</v>
      </c>
      <c r="I222" s="72" t="s">
        <v>1303</v>
      </c>
      <c r="J222" s="72" t="s">
        <v>116</v>
      </c>
      <c r="O222" s="72" t="s">
        <v>2764</v>
      </c>
      <c r="R222" s="72">
        <f t="shared" si="3"/>
        <v>15</v>
      </c>
    </row>
    <row r="223" spans="1:18" x14ac:dyDescent="0.15">
      <c r="A223" s="72" t="s">
        <v>1875</v>
      </c>
      <c r="B223" s="72" t="s">
        <v>722</v>
      </c>
      <c r="C223" s="72" t="s">
        <v>1873</v>
      </c>
      <c r="D223" s="72" t="s">
        <v>1874</v>
      </c>
      <c r="E223" s="73">
        <v>40077</v>
      </c>
      <c r="F223" s="72" t="s">
        <v>116</v>
      </c>
      <c r="G223" s="72" t="s">
        <v>1869</v>
      </c>
      <c r="H223" s="72" t="s">
        <v>2765</v>
      </c>
      <c r="I223" s="72" t="s">
        <v>1303</v>
      </c>
      <c r="J223" s="72" t="s">
        <v>116</v>
      </c>
      <c r="O223" s="72" t="s">
        <v>2766</v>
      </c>
      <c r="R223" s="72">
        <f t="shared" si="3"/>
        <v>8</v>
      </c>
    </row>
    <row r="224" spans="1:18" x14ac:dyDescent="0.15">
      <c r="A224" s="72" t="s">
        <v>1876</v>
      </c>
      <c r="B224" s="72" t="s">
        <v>698</v>
      </c>
      <c r="C224" s="72" t="s">
        <v>775</v>
      </c>
      <c r="D224" s="72" t="s">
        <v>590</v>
      </c>
      <c r="E224" s="73">
        <v>36400</v>
      </c>
      <c r="F224" s="72" t="s">
        <v>116</v>
      </c>
      <c r="G224" s="72" t="s">
        <v>342</v>
      </c>
      <c r="H224" s="72" t="s">
        <v>2767</v>
      </c>
      <c r="I224" s="72" t="s">
        <v>1303</v>
      </c>
      <c r="J224" s="72" t="s">
        <v>116</v>
      </c>
      <c r="O224" s="72" t="s">
        <v>2768</v>
      </c>
      <c r="R224" s="72">
        <f t="shared" si="3"/>
        <v>18</v>
      </c>
    </row>
    <row r="225" spans="1:18" x14ac:dyDescent="0.15">
      <c r="A225" s="72" t="s">
        <v>1877</v>
      </c>
      <c r="B225" s="72" t="s">
        <v>698</v>
      </c>
      <c r="C225" s="72" t="s">
        <v>776</v>
      </c>
      <c r="D225" s="72" t="s">
        <v>591</v>
      </c>
      <c r="E225" s="73">
        <v>36486</v>
      </c>
      <c r="F225" s="72" t="s">
        <v>116</v>
      </c>
      <c r="G225" s="72" t="s">
        <v>342</v>
      </c>
      <c r="H225" s="72" t="s">
        <v>2769</v>
      </c>
      <c r="I225" s="72" t="s">
        <v>1303</v>
      </c>
      <c r="J225" s="72" t="s">
        <v>116</v>
      </c>
      <c r="O225" s="72" t="s">
        <v>2770</v>
      </c>
      <c r="R225" s="72">
        <f t="shared" si="3"/>
        <v>18</v>
      </c>
    </row>
    <row r="226" spans="1:18" x14ac:dyDescent="0.15">
      <c r="A226" s="72" t="s">
        <v>1878</v>
      </c>
      <c r="B226" s="72" t="s">
        <v>698</v>
      </c>
      <c r="C226" s="72" t="s">
        <v>2772</v>
      </c>
      <c r="D226" s="72" t="s">
        <v>2773</v>
      </c>
      <c r="E226" s="73">
        <v>36957</v>
      </c>
      <c r="F226" s="72" t="s">
        <v>116</v>
      </c>
      <c r="G226" s="72" t="s">
        <v>342</v>
      </c>
      <c r="H226" s="72" t="s">
        <v>2771</v>
      </c>
      <c r="I226" s="72" t="s">
        <v>1303</v>
      </c>
      <c r="J226" s="72" t="s">
        <v>116</v>
      </c>
      <c r="O226" s="72" t="s">
        <v>2774</v>
      </c>
      <c r="R226" s="72">
        <f t="shared" si="3"/>
        <v>17</v>
      </c>
    </row>
    <row r="227" spans="1:18" x14ac:dyDescent="0.15">
      <c r="A227" s="72" t="s">
        <v>1879</v>
      </c>
      <c r="B227" s="72" t="s">
        <v>698</v>
      </c>
      <c r="C227" s="72" t="s">
        <v>1347</v>
      </c>
      <c r="D227" s="72" t="s">
        <v>1348</v>
      </c>
      <c r="E227" s="73">
        <v>36753</v>
      </c>
      <c r="F227" s="72" t="s">
        <v>116</v>
      </c>
      <c r="G227" s="72" t="s">
        <v>342</v>
      </c>
      <c r="H227" s="72" t="s">
        <v>2775</v>
      </c>
      <c r="I227" s="72" t="s">
        <v>1303</v>
      </c>
      <c r="J227" s="72" t="s">
        <v>116</v>
      </c>
      <c r="O227" s="72" t="s">
        <v>2776</v>
      </c>
      <c r="R227" s="72">
        <f t="shared" si="3"/>
        <v>17</v>
      </c>
    </row>
    <row r="228" spans="1:18" x14ac:dyDescent="0.15">
      <c r="A228" s="72" t="s">
        <v>1880</v>
      </c>
      <c r="B228" s="72" t="s">
        <v>698</v>
      </c>
      <c r="C228" s="72" t="s">
        <v>1349</v>
      </c>
      <c r="D228" s="72" t="s">
        <v>1350</v>
      </c>
      <c r="E228" s="73">
        <v>36756</v>
      </c>
      <c r="F228" s="72" t="s">
        <v>116</v>
      </c>
      <c r="G228" s="72" t="s">
        <v>342</v>
      </c>
      <c r="H228" s="72" t="s">
        <v>2777</v>
      </c>
      <c r="I228" s="72" t="s">
        <v>1303</v>
      </c>
      <c r="J228" s="72" t="s">
        <v>116</v>
      </c>
      <c r="O228" s="72" t="s">
        <v>2778</v>
      </c>
      <c r="R228" s="72">
        <f t="shared" si="3"/>
        <v>17</v>
      </c>
    </row>
    <row r="229" spans="1:18" x14ac:dyDescent="0.15">
      <c r="A229" s="72" t="s">
        <v>1883</v>
      </c>
      <c r="B229" s="72" t="s">
        <v>722</v>
      </c>
      <c r="C229" s="72" t="s">
        <v>1881</v>
      </c>
      <c r="D229" s="72" t="s">
        <v>1882</v>
      </c>
      <c r="E229" s="73">
        <v>37157</v>
      </c>
      <c r="F229" s="72" t="s">
        <v>117</v>
      </c>
      <c r="G229" s="72" t="s">
        <v>342</v>
      </c>
      <c r="H229" s="72" t="s">
        <v>2779</v>
      </c>
      <c r="I229" s="72" t="s">
        <v>1303</v>
      </c>
      <c r="J229" s="72" t="s">
        <v>117</v>
      </c>
      <c r="O229" s="72" t="s">
        <v>2780</v>
      </c>
      <c r="R229" s="72">
        <f t="shared" si="3"/>
        <v>16</v>
      </c>
    </row>
    <row r="230" spans="1:18" x14ac:dyDescent="0.15">
      <c r="A230" s="72" t="s">
        <v>1884</v>
      </c>
      <c r="B230" s="72" t="s">
        <v>698</v>
      </c>
      <c r="C230" s="72" t="s">
        <v>1066</v>
      </c>
      <c r="D230" s="72" t="s">
        <v>1067</v>
      </c>
      <c r="E230" s="73">
        <v>38550</v>
      </c>
      <c r="F230" s="72" t="s">
        <v>116</v>
      </c>
      <c r="G230" s="72" t="s">
        <v>380</v>
      </c>
      <c r="H230" s="72" t="s">
        <v>2781</v>
      </c>
      <c r="I230" s="72" t="s">
        <v>1303</v>
      </c>
      <c r="J230" s="72" t="s">
        <v>116</v>
      </c>
      <c r="O230" s="72" t="s">
        <v>2782</v>
      </c>
      <c r="R230" s="72">
        <f t="shared" si="3"/>
        <v>12</v>
      </c>
    </row>
    <row r="231" spans="1:18" x14ac:dyDescent="0.15">
      <c r="A231" s="72" t="s">
        <v>1885</v>
      </c>
      <c r="B231" s="72" t="s">
        <v>698</v>
      </c>
      <c r="C231" s="72" t="s">
        <v>1068</v>
      </c>
      <c r="D231" s="72" t="s">
        <v>1069</v>
      </c>
      <c r="E231" s="73">
        <v>38479</v>
      </c>
      <c r="F231" s="72" t="s">
        <v>116</v>
      </c>
      <c r="G231" s="72" t="s">
        <v>380</v>
      </c>
      <c r="H231" s="72" t="s">
        <v>2783</v>
      </c>
      <c r="I231" s="72" t="s">
        <v>1303</v>
      </c>
      <c r="J231" s="72" t="s">
        <v>116</v>
      </c>
      <c r="O231" s="72" t="s">
        <v>2784</v>
      </c>
      <c r="R231" s="72">
        <f t="shared" si="3"/>
        <v>12</v>
      </c>
    </row>
    <row r="232" spans="1:18" x14ac:dyDescent="0.15">
      <c r="A232" s="72" t="s">
        <v>1886</v>
      </c>
      <c r="B232" s="72" t="s">
        <v>698</v>
      </c>
      <c r="C232" s="72" t="s">
        <v>1070</v>
      </c>
      <c r="D232" s="72" t="s">
        <v>1071</v>
      </c>
      <c r="E232" s="73">
        <v>38544</v>
      </c>
      <c r="F232" s="72" t="s">
        <v>116</v>
      </c>
      <c r="G232" s="72" t="s">
        <v>380</v>
      </c>
      <c r="H232" s="72" t="s">
        <v>2785</v>
      </c>
      <c r="I232" s="72" t="s">
        <v>1303</v>
      </c>
      <c r="J232" s="72" t="s">
        <v>116</v>
      </c>
      <c r="O232" s="72" t="s">
        <v>2786</v>
      </c>
      <c r="R232" s="72">
        <f t="shared" si="3"/>
        <v>12</v>
      </c>
    </row>
    <row r="233" spans="1:18" x14ac:dyDescent="0.15">
      <c r="A233" s="72" t="s">
        <v>1887</v>
      </c>
      <c r="B233" s="72" t="s">
        <v>698</v>
      </c>
      <c r="C233" s="72" t="s">
        <v>1275</v>
      </c>
      <c r="D233" s="72" t="s">
        <v>1276</v>
      </c>
      <c r="E233" s="73">
        <v>39014</v>
      </c>
      <c r="F233" s="72" t="s">
        <v>116</v>
      </c>
      <c r="G233" s="72" t="s">
        <v>380</v>
      </c>
      <c r="H233" s="72" t="s">
        <v>2787</v>
      </c>
      <c r="I233" s="72" t="s">
        <v>1303</v>
      </c>
      <c r="J233" s="72" t="s">
        <v>116</v>
      </c>
      <c r="O233" s="72" t="s">
        <v>2788</v>
      </c>
      <c r="R233" s="72">
        <f t="shared" si="3"/>
        <v>11</v>
      </c>
    </row>
    <row r="234" spans="1:18" x14ac:dyDescent="0.15">
      <c r="A234" s="72" t="s">
        <v>1888</v>
      </c>
      <c r="B234" s="72" t="s">
        <v>698</v>
      </c>
      <c r="C234" s="72" t="s">
        <v>1277</v>
      </c>
      <c r="D234" s="72" t="s">
        <v>1278</v>
      </c>
      <c r="E234" s="73">
        <v>38847</v>
      </c>
      <c r="F234" s="72" t="s">
        <v>116</v>
      </c>
      <c r="G234" s="72" t="s">
        <v>380</v>
      </c>
      <c r="H234" s="72" t="s">
        <v>2789</v>
      </c>
      <c r="I234" s="72" t="s">
        <v>1303</v>
      </c>
      <c r="J234" s="72" t="s">
        <v>116</v>
      </c>
      <c r="O234" s="72" t="s">
        <v>2790</v>
      </c>
      <c r="R234" s="72">
        <f t="shared" si="3"/>
        <v>11</v>
      </c>
    </row>
    <row r="235" spans="1:18" x14ac:dyDescent="0.15">
      <c r="A235" s="72" t="s">
        <v>1889</v>
      </c>
      <c r="B235" s="72" t="s">
        <v>698</v>
      </c>
      <c r="C235" s="72" t="s">
        <v>1279</v>
      </c>
      <c r="D235" s="72" t="s">
        <v>1280</v>
      </c>
      <c r="E235" s="73">
        <v>39062</v>
      </c>
      <c r="F235" s="72" t="s">
        <v>116</v>
      </c>
      <c r="G235" s="72" t="s">
        <v>380</v>
      </c>
      <c r="H235" s="72" t="s">
        <v>2791</v>
      </c>
      <c r="I235" s="72" t="s">
        <v>1303</v>
      </c>
      <c r="J235" s="72" t="s">
        <v>116</v>
      </c>
      <c r="O235" s="72" t="s">
        <v>2792</v>
      </c>
      <c r="R235" s="72">
        <f t="shared" si="3"/>
        <v>11</v>
      </c>
    </row>
    <row r="236" spans="1:18" x14ac:dyDescent="0.15">
      <c r="A236" s="72" t="s">
        <v>1890</v>
      </c>
      <c r="B236" s="72" t="s">
        <v>698</v>
      </c>
      <c r="C236" s="72" t="s">
        <v>1281</v>
      </c>
      <c r="D236" s="72" t="s">
        <v>1282</v>
      </c>
      <c r="E236" s="73">
        <v>39094</v>
      </c>
      <c r="F236" s="72" t="s">
        <v>116</v>
      </c>
      <c r="G236" s="72" t="s">
        <v>380</v>
      </c>
      <c r="H236" s="72" t="s">
        <v>2793</v>
      </c>
      <c r="I236" s="72" t="s">
        <v>1303</v>
      </c>
      <c r="J236" s="72" t="s">
        <v>116</v>
      </c>
      <c r="O236" s="72" t="s">
        <v>2794</v>
      </c>
      <c r="R236" s="72">
        <f t="shared" si="3"/>
        <v>11</v>
      </c>
    </row>
    <row r="237" spans="1:18" x14ac:dyDescent="0.15">
      <c r="A237" s="72" t="s">
        <v>1891</v>
      </c>
      <c r="B237" s="72" t="s">
        <v>698</v>
      </c>
      <c r="C237" s="72" t="s">
        <v>1283</v>
      </c>
      <c r="D237" s="72" t="s">
        <v>1284</v>
      </c>
      <c r="E237" s="73">
        <v>39124</v>
      </c>
      <c r="F237" s="72" t="s">
        <v>116</v>
      </c>
      <c r="G237" s="72" t="s">
        <v>380</v>
      </c>
      <c r="H237" s="72" t="s">
        <v>2795</v>
      </c>
      <c r="I237" s="72" t="s">
        <v>1303</v>
      </c>
      <c r="J237" s="72" t="s">
        <v>116</v>
      </c>
      <c r="O237" s="72" t="s">
        <v>2796</v>
      </c>
      <c r="R237" s="72">
        <f t="shared" si="3"/>
        <v>11</v>
      </c>
    </row>
    <row r="238" spans="1:18" x14ac:dyDescent="0.15">
      <c r="A238" s="72" t="s">
        <v>1892</v>
      </c>
      <c r="B238" s="72" t="s">
        <v>698</v>
      </c>
      <c r="C238" s="72" t="s">
        <v>1285</v>
      </c>
      <c r="D238" s="72" t="s">
        <v>126</v>
      </c>
      <c r="E238" s="73">
        <v>38933</v>
      </c>
      <c r="F238" s="72" t="s">
        <v>116</v>
      </c>
      <c r="G238" s="72" t="s">
        <v>380</v>
      </c>
      <c r="H238" s="72" t="s">
        <v>2797</v>
      </c>
      <c r="I238" s="72" t="s">
        <v>1303</v>
      </c>
      <c r="J238" s="72" t="s">
        <v>116</v>
      </c>
      <c r="O238" s="72" t="s">
        <v>2798</v>
      </c>
      <c r="R238" s="72">
        <f t="shared" si="3"/>
        <v>11</v>
      </c>
    </row>
    <row r="239" spans="1:18" x14ac:dyDescent="0.15">
      <c r="A239" s="72" t="s">
        <v>1893</v>
      </c>
      <c r="B239" s="72" t="s">
        <v>698</v>
      </c>
      <c r="C239" s="72" t="s">
        <v>1286</v>
      </c>
      <c r="D239" s="72" t="s">
        <v>1287</v>
      </c>
      <c r="E239" s="73">
        <v>39119</v>
      </c>
      <c r="F239" s="72" t="s">
        <v>116</v>
      </c>
      <c r="G239" s="72" t="s">
        <v>380</v>
      </c>
      <c r="H239" s="72" t="s">
        <v>2799</v>
      </c>
      <c r="I239" s="72" t="s">
        <v>1303</v>
      </c>
      <c r="J239" s="72" t="s">
        <v>116</v>
      </c>
      <c r="O239" s="72" t="s">
        <v>2800</v>
      </c>
      <c r="R239" s="72">
        <f t="shared" si="3"/>
        <v>11</v>
      </c>
    </row>
    <row r="240" spans="1:18" x14ac:dyDescent="0.15">
      <c r="A240" s="72" t="s">
        <v>1894</v>
      </c>
      <c r="B240" s="72" t="s">
        <v>698</v>
      </c>
      <c r="C240" s="72" t="s">
        <v>1288</v>
      </c>
      <c r="D240" s="72" t="s">
        <v>1289</v>
      </c>
      <c r="E240" s="73">
        <v>39051</v>
      </c>
      <c r="F240" s="72" t="s">
        <v>116</v>
      </c>
      <c r="G240" s="72" t="s">
        <v>380</v>
      </c>
      <c r="H240" s="72" t="s">
        <v>2801</v>
      </c>
      <c r="I240" s="72" t="s">
        <v>1303</v>
      </c>
      <c r="J240" s="72" t="s">
        <v>116</v>
      </c>
      <c r="O240" s="72" t="s">
        <v>2802</v>
      </c>
      <c r="R240" s="72">
        <f t="shared" si="3"/>
        <v>11</v>
      </c>
    </row>
    <row r="241" spans="1:18" x14ac:dyDescent="0.15">
      <c r="A241" s="72" t="s">
        <v>1895</v>
      </c>
      <c r="B241" s="72" t="s">
        <v>698</v>
      </c>
      <c r="C241" s="72" t="s">
        <v>1290</v>
      </c>
      <c r="D241" s="72" t="s">
        <v>1291</v>
      </c>
      <c r="E241" s="73">
        <v>39036</v>
      </c>
      <c r="F241" s="72" t="s">
        <v>116</v>
      </c>
      <c r="G241" s="72" t="s">
        <v>380</v>
      </c>
      <c r="H241" s="72" t="s">
        <v>2803</v>
      </c>
      <c r="I241" s="72" t="s">
        <v>1303</v>
      </c>
      <c r="J241" s="72" t="s">
        <v>116</v>
      </c>
      <c r="O241" s="72" t="s">
        <v>2804</v>
      </c>
      <c r="R241" s="72">
        <f t="shared" si="3"/>
        <v>11</v>
      </c>
    </row>
    <row r="242" spans="1:18" x14ac:dyDescent="0.15">
      <c r="A242" s="72" t="s">
        <v>1896</v>
      </c>
      <c r="B242" s="72" t="s">
        <v>698</v>
      </c>
      <c r="C242" s="72" t="s">
        <v>1292</v>
      </c>
      <c r="D242" s="72" t="s">
        <v>1293</v>
      </c>
      <c r="E242" s="73">
        <v>38896</v>
      </c>
      <c r="F242" s="72" t="s">
        <v>116</v>
      </c>
      <c r="G242" s="72" t="s">
        <v>380</v>
      </c>
      <c r="H242" s="72" t="s">
        <v>2805</v>
      </c>
      <c r="I242" s="72" t="s">
        <v>1303</v>
      </c>
      <c r="J242" s="72" t="s">
        <v>116</v>
      </c>
      <c r="O242" s="72" t="s">
        <v>2806</v>
      </c>
      <c r="R242" s="72">
        <f t="shared" si="3"/>
        <v>11</v>
      </c>
    </row>
    <row r="243" spans="1:18" x14ac:dyDescent="0.15">
      <c r="A243" s="72" t="s">
        <v>1897</v>
      </c>
      <c r="B243" s="72" t="s">
        <v>698</v>
      </c>
      <c r="C243" s="72" t="s">
        <v>1294</v>
      </c>
      <c r="D243" s="72" t="s">
        <v>1295</v>
      </c>
      <c r="E243" s="73">
        <v>38981</v>
      </c>
      <c r="F243" s="72" t="s">
        <v>116</v>
      </c>
      <c r="G243" s="72" t="s">
        <v>380</v>
      </c>
      <c r="H243" s="72" t="s">
        <v>2807</v>
      </c>
      <c r="I243" s="72" t="s">
        <v>1303</v>
      </c>
      <c r="J243" s="72" t="s">
        <v>116</v>
      </c>
      <c r="O243" s="72" t="s">
        <v>2808</v>
      </c>
      <c r="R243" s="72">
        <f t="shared" si="3"/>
        <v>11</v>
      </c>
    </row>
    <row r="244" spans="1:18" x14ac:dyDescent="0.15">
      <c r="A244" s="72" t="s">
        <v>1898</v>
      </c>
      <c r="B244" s="72" t="s">
        <v>698</v>
      </c>
      <c r="C244" s="72" t="s">
        <v>1296</v>
      </c>
      <c r="D244" s="72" t="s">
        <v>1297</v>
      </c>
      <c r="E244" s="73">
        <v>38962</v>
      </c>
      <c r="F244" s="72" t="s">
        <v>116</v>
      </c>
      <c r="G244" s="72" t="s">
        <v>380</v>
      </c>
      <c r="H244" s="72" t="s">
        <v>2809</v>
      </c>
      <c r="I244" s="72" t="s">
        <v>1303</v>
      </c>
      <c r="J244" s="72" t="s">
        <v>116</v>
      </c>
      <c r="O244" s="72" t="s">
        <v>2810</v>
      </c>
      <c r="R244" s="72">
        <f t="shared" si="3"/>
        <v>11</v>
      </c>
    </row>
    <row r="245" spans="1:18" x14ac:dyDescent="0.15">
      <c r="A245" s="72" t="s">
        <v>1901</v>
      </c>
      <c r="B245" s="72" t="s">
        <v>722</v>
      </c>
      <c r="C245" s="72" t="s">
        <v>1899</v>
      </c>
      <c r="D245" s="72" t="s">
        <v>1900</v>
      </c>
      <c r="E245" s="73">
        <v>39512</v>
      </c>
      <c r="F245" s="72" t="s">
        <v>116</v>
      </c>
      <c r="G245" s="72" t="s">
        <v>380</v>
      </c>
      <c r="H245" s="72" t="s">
        <v>2811</v>
      </c>
      <c r="I245" s="72" t="s">
        <v>1303</v>
      </c>
      <c r="J245" s="72" t="s">
        <v>116</v>
      </c>
      <c r="O245" s="72" t="s">
        <v>2812</v>
      </c>
      <c r="R245" s="72">
        <f t="shared" si="3"/>
        <v>10</v>
      </c>
    </row>
    <row r="246" spans="1:18" x14ac:dyDescent="0.15">
      <c r="A246" s="72" t="s">
        <v>1904</v>
      </c>
      <c r="B246" s="72" t="s">
        <v>722</v>
      </c>
      <c r="C246" s="72" t="s">
        <v>1902</v>
      </c>
      <c r="D246" s="72" t="s">
        <v>1903</v>
      </c>
      <c r="E246" s="73">
        <v>39189</v>
      </c>
      <c r="F246" s="72" t="s">
        <v>116</v>
      </c>
      <c r="G246" s="72" t="s">
        <v>380</v>
      </c>
      <c r="H246" s="72" t="s">
        <v>2813</v>
      </c>
      <c r="I246" s="72" t="s">
        <v>1303</v>
      </c>
      <c r="J246" s="72" t="s">
        <v>116</v>
      </c>
      <c r="O246" s="72" t="s">
        <v>2814</v>
      </c>
      <c r="R246" s="72">
        <f t="shared" si="3"/>
        <v>10</v>
      </c>
    </row>
    <row r="247" spans="1:18" x14ac:dyDescent="0.15">
      <c r="A247" s="72" t="s">
        <v>1907</v>
      </c>
      <c r="B247" s="72" t="s">
        <v>722</v>
      </c>
      <c r="C247" s="72" t="s">
        <v>1905</v>
      </c>
      <c r="D247" s="72" t="s">
        <v>1906</v>
      </c>
      <c r="E247" s="73">
        <v>39388</v>
      </c>
      <c r="F247" s="72" t="s">
        <v>116</v>
      </c>
      <c r="G247" s="72" t="s">
        <v>380</v>
      </c>
      <c r="H247" s="72" t="s">
        <v>2815</v>
      </c>
      <c r="I247" s="72" t="s">
        <v>1303</v>
      </c>
      <c r="J247" s="72" t="s">
        <v>116</v>
      </c>
      <c r="O247" s="72" t="s">
        <v>2816</v>
      </c>
      <c r="R247" s="72">
        <f t="shared" si="3"/>
        <v>10</v>
      </c>
    </row>
    <row r="248" spans="1:18" x14ac:dyDescent="0.15">
      <c r="A248" s="72" t="s">
        <v>118</v>
      </c>
      <c r="B248" s="72" t="s">
        <v>118</v>
      </c>
      <c r="C248" s="72" t="s">
        <v>118</v>
      </c>
      <c r="D248" s="72" t="s">
        <v>118</v>
      </c>
      <c r="E248" s="73" t="s">
        <v>118</v>
      </c>
      <c r="F248" s="72" t="s">
        <v>118</v>
      </c>
      <c r="G248" s="72" t="s">
        <v>118</v>
      </c>
      <c r="H248" s="72" t="s">
        <v>118</v>
      </c>
      <c r="I248" s="72" t="s">
        <v>118</v>
      </c>
      <c r="J248" s="72" t="s">
        <v>118</v>
      </c>
      <c r="O248" s="72" t="s">
        <v>2634</v>
      </c>
      <c r="R248" s="72" t="e">
        <f t="shared" si="3"/>
        <v>#VALUE!</v>
      </c>
    </row>
    <row r="249" spans="1:18" x14ac:dyDescent="0.15">
      <c r="A249" s="72" t="s">
        <v>118</v>
      </c>
      <c r="B249" s="72" t="s">
        <v>118</v>
      </c>
      <c r="C249" s="72" t="s">
        <v>118</v>
      </c>
      <c r="D249" s="72" t="s">
        <v>118</v>
      </c>
      <c r="E249" s="73" t="s">
        <v>118</v>
      </c>
      <c r="F249" s="72" t="s">
        <v>118</v>
      </c>
      <c r="G249" s="72" t="s">
        <v>118</v>
      </c>
      <c r="H249" s="72" t="s">
        <v>118</v>
      </c>
      <c r="I249" s="72" t="s">
        <v>118</v>
      </c>
      <c r="J249" s="72" t="s">
        <v>118</v>
      </c>
      <c r="O249" s="72" t="s">
        <v>2634</v>
      </c>
      <c r="R249" s="72" t="e">
        <f t="shared" si="3"/>
        <v>#VALUE!</v>
      </c>
    </row>
    <row r="250" spans="1:18" x14ac:dyDescent="0.15">
      <c r="A250" s="72" t="s">
        <v>118</v>
      </c>
      <c r="B250" s="72" t="s">
        <v>118</v>
      </c>
      <c r="C250" s="72" t="s">
        <v>118</v>
      </c>
      <c r="D250" s="72" t="s">
        <v>118</v>
      </c>
      <c r="E250" s="73" t="s">
        <v>118</v>
      </c>
      <c r="F250" s="72" t="s">
        <v>118</v>
      </c>
      <c r="G250" s="72" t="s">
        <v>118</v>
      </c>
      <c r="H250" s="72" t="s">
        <v>118</v>
      </c>
      <c r="I250" s="72" t="s">
        <v>118</v>
      </c>
      <c r="J250" s="72" t="s">
        <v>118</v>
      </c>
      <c r="O250" s="72" t="s">
        <v>2634</v>
      </c>
      <c r="R250" s="72" t="e">
        <f t="shared" si="3"/>
        <v>#VALUE!</v>
      </c>
    </row>
    <row r="251" spans="1:18" x14ac:dyDescent="0.15">
      <c r="A251" s="72" t="s">
        <v>118</v>
      </c>
      <c r="B251" s="72" t="s">
        <v>118</v>
      </c>
      <c r="C251" s="72" t="s">
        <v>118</v>
      </c>
      <c r="D251" s="72" t="s">
        <v>118</v>
      </c>
      <c r="E251" s="73" t="s">
        <v>118</v>
      </c>
      <c r="F251" s="72" t="s">
        <v>118</v>
      </c>
      <c r="G251" s="72" t="s">
        <v>118</v>
      </c>
      <c r="H251" s="72" t="s">
        <v>118</v>
      </c>
      <c r="I251" s="72" t="s">
        <v>118</v>
      </c>
      <c r="J251" s="72" t="s">
        <v>118</v>
      </c>
      <c r="O251" s="72" t="s">
        <v>2634</v>
      </c>
      <c r="R251" s="72" t="e">
        <f t="shared" si="3"/>
        <v>#VALUE!</v>
      </c>
    </row>
    <row r="252" spans="1:18" x14ac:dyDescent="0.15">
      <c r="A252" s="72" t="s">
        <v>118</v>
      </c>
      <c r="B252" s="72" t="s">
        <v>118</v>
      </c>
      <c r="C252" s="72" t="s">
        <v>118</v>
      </c>
      <c r="D252" s="72" t="s">
        <v>118</v>
      </c>
      <c r="E252" s="73" t="s">
        <v>118</v>
      </c>
      <c r="F252" s="72" t="s">
        <v>118</v>
      </c>
      <c r="G252" s="72" t="s">
        <v>118</v>
      </c>
      <c r="H252" s="72" t="s">
        <v>118</v>
      </c>
      <c r="I252" s="72" t="s">
        <v>118</v>
      </c>
      <c r="J252" s="72" t="s">
        <v>118</v>
      </c>
      <c r="O252" s="72" t="s">
        <v>2634</v>
      </c>
      <c r="R252" s="72" t="e">
        <f t="shared" si="3"/>
        <v>#VALUE!</v>
      </c>
    </row>
    <row r="253" spans="1:18" x14ac:dyDescent="0.15">
      <c r="A253" s="72" t="s">
        <v>118</v>
      </c>
      <c r="B253" s="72" t="s">
        <v>118</v>
      </c>
      <c r="C253" s="72" t="s">
        <v>118</v>
      </c>
      <c r="D253" s="72" t="s">
        <v>118</v>
      </c>
      <c r="E253" s="73" t="s">
        <v>118</v>
      </c>
      <c r="F253" s="72" t="s">
        <v>118</v>
      </c>
      <c r="G253" s="72" t="s">
        <v>118</v>
      </c>
      <c r="H253" s="72" t="s">
        <v>118</v>
      </c>
      <c r="I253" s="72" t="s">
        <v>118</v>
      </c>
      <c r="J253" s="72" t="s">
        <v>118</v>
      </c>
      <c r="O253" s="72" t="s">
        <v>2634</v>
      </c>
      <c r="R253" s="72" t="e">
        <f t="shared" si="3"/>
        <v>#VALUE!</v>
      </c>
    </row>
    <row r="254" spans="1:18" x14ac:dyDescent="0.15">
      <c r="A254" s="72" t="s">
        <v>118</v>
      </c>
      <c r="B254" s="72" t="s">
        <v>118</v>
      </c>
      <c r="C254" s="72" t="s">
        <v>118</v>
      </c>
      <c r="D254" s="72" t="s">
        <v>118</v>
      </c>
      <c r="E254" s="73" t="s">
        <v>118</v>
      </c>
      <c r="F254" s="72" t="s">
        <v>118</v>
      </c>
      <c r="G254" s="72" t="s">
        <v>118</v>
      </c>
      <c r="H254" s="72" t="s">
        <v>118</v>
      </c>
      <c r="I254" s="72" t="s">
        <v>118</v>
      </c>
      <c r="J254" s="72" t="s">
        <v>118</v>
      </c>
      <c r="O254" s="72" t="s">
        <v>2634</v>
      </c>
      <c r="R254" s="72" t="e">
        <f t="shared" si="3"/>
        <v>#VALUE!</v>
      </c>
    </row>
    <row r="255" spans="1:18" x14ac:dyDescent="0.15">
      <c r="A255" s="72" t="s">
        <v>118</v>
      </c>
      <c r="B255" s="72" t="s">
        <v>118</v>
      </c>
      <c r="C255" s="72" t="s">
        <v>118</v>
      </c>
      <c r="D255" s="72" t="s">
        <v>118</v>
      </c>
      <c r="E255" s="73" t="s">
        <v>118</v>
      </c>
      <c r="F255" s="72" t="s">
        <v>118</v>
      </c>
      <c r="G255" s="72" t="s">
        <v>118</v>
      </c>
      <c r="H255" s="72" t="s">
        <v>118</v>
      </c>
      <c r="I255" s="72" t="s">
        <v>118</v>
      </c>
      <c r="J255" s="72" t="s">
        <v>118</v>
      </c>
      <c r="O255" s="72" t="s">
        <v>2634</v>
      </c>
      <c r="R255" s="72" t="e">
        <f t="shared" si="3"/>
        <v>#VALUE!</v>
      </c>
    </row>
    <row r="256" spans="1:18" x14ac:dyDescent="0.15">
      <c r="A256" s="72" t="s">
        <v>118</v>
      </c>
      <c r="B256" s="72" t="s">
        <v>118</v>
      </c>
      <c r="C256" s="72" t="s">
        <v>118</v>
      </c>
      <c r="D256" s="72" t="s">
        <v>118</v>
      </c>
      <c r="E256" s="73" t="s">
        <v>118</v>
      </c>
      <c r="F256" s="72" t="s">
        <v>118</v>
      </c>
      <c r="G256" s="72" t="s">
        <v>118</v>
      </c>
      <c r="H256" s="72" t="s">
        <v>118</v>
      </c>
      <c r="I256" s="72" t="s">
        <v>118</v>
      </c>
      <c r="J256" s="72" t="s">
        <v>118</v>
      </c>
      <c r="O256" s="72" t="s">
        <v>2634</v>
      </c>
      <c r="R256" s="72" t="e">
        <f t="shared" si="3"/>
        <v>#VALUE!</v>
      </c>
    </row>
    <row r="257" spans="1:18" x14ac:dyDescent="0.15">
      <c r="A257" s="72" t="s">
        <v>118</v>
      </c>
      <c r="B257" s="72" t="s">
        <v>118</v>
      </c>
      <c r="C257" s="72" t="s">
        <v>118</v>
      </c>
      <c r="D257" s="72" t="s">
        <v>118</v>
      </c>
      <c r="E257" s="73" t="s">
        <v>118</v>
      </c>
      <c r="F257" s="72" t="s">
        <v>118</v>
      </c>
      <c r="G257" s="72" t="s">
        <v>118</v>
      </c>
      <c r="H257" s="72" t="s">
        <v>118</v>
      </c>
      <c r="I257" s="72" t="s">
        <v>118</v>
      </c>
      <c r="J257" s="72" t="s">
        <v>118</v>
      </c>
      <c r="O257" s="72" t="s">
        <v>2634</v>
      </c>
      <c r="R257" s="72" t="e">
        <f t="shared" si="3"/>
        <v>#VALUE!</v>
      </c>
    </row>
    <row r="258" spans="1:18" x14ac:dyDescent="0.15">
      <c r="A258" s="72" t="s">
        <v>118</v>
      </c>
      <c r="B258" s="72" t="s">
        <v>118</v>
      </c>
      <c r="C258" s="72" t="s">
        <v>118</v>
      </c>
      <c r="D258" s="72" t="s">
        <v>118</v>
      </c>
      <c r="E258" s="73" t="s">
        <v>118</v>
      </c>
      <c r="F258" s="72" t="s">
        <v>118</v>
      </c>
      <c r="G258" s="72" t="s">
        <v>118</v>
      </c>
      <c r="H258" s="72" t="s">
        <v>118</v>
      </c>
      <c r="I258" s="72" t="s">
        <v>118</v>
      </c>
      <c r="J258" s="72" t="s">
        <v>118</v>
      </c>
      <c r="O258" s="72" t="s">
        <v>2634</v>
      </c>
      <c r="R258" s="72" t="e">
        <f t="shared" ref="R258:R321" si="4">DATEDIF(E258,$Q$1,"y")</f>
        <v>#VALUE!</v>
      </c>
    </row>
    <row r="259" spans="1:18" x14ac:dyDescent="0.15">
      <c r="A259" s="72" t="s">
        <v>118</v>
      </c>
      <c r="B259" s="72" t="s">
        <v>118</v>
      </c>
      <c r="C259" s="72" t="s">
        <v>118</v>
      </c>
      <c r="D259" s="72" t="s">
        <v>118</v>
      </c>
      <c r="E259" s="73" t="s">
        <v>118</v>
      </c>
      <c r="F259" s="72" t="s">
        <v>118</v>
      </c>
      <c r="G259" s="72" t="s">
        <v>118</v>
      </c>
      <c r="H259" s="72" t="s">
        <v>118</v>
      </c>
      <c r="I259" s="72" t="s">
        <v>118</v>
      </c>
      <c r="J259" s="72" t="s">
        <v>118</v>
      </c>
      <c r="O259" s="72" t="s">
        <v>2634</v>
      </c>
      <c r="R259" s="72" t="e">
        <f t="shared" si="4"/>
        <v>#VALUE!</v>
      </c>
    </row>
    <row r="260" spans="1:18" x14ac:dyDescent="0.15">
      <c r="A260" s="72" t="s">
        <v>1908</v>
      </c>
      <c r="B260" s="72" t="s">
        <v>698</v>
      </c>
      <c r="C260" s="72" t="s">
        <v>1078</v>
      </c>
      <c r="D260" s="72" t="s">
        <v>1079</v>
      </c>
      <c r="E260" s="73">
        <v>36517</v>
      </c>
      <c r="F260" s="72" t="s">
        <v>116</v>
      </c>
      <c r="G260" s="72" t="s">
        <v>187</v>
      </c>
      <c r="H260" s="72" t="s">
        <v>2817</v>
      </c>
      <c r="I260" s="72" t="s">
        <v>1303</v>
      </c>
      <c r="J260" s="72" t="s">
        <v>116</v>
      </c>
      <c r="O260" s="72" t="s">
        <v>2818</v>
      </c>
      <c r="R260" s="72">
        <f t="shared" si="4"/>
        <v>18</v>
      </c>
    </row>
    <row r="261" spans="1:18" x14ac:dyDescent="0.15">
      <c r="A261" s="72" t="s">
        <v>1909</v>
      </c>
      <c r="B261" s="72" t="s">
        <v>698</v>
      </c>
      <c r="C261" s="72" t="s">
        <v>1080</v>
      </c>
      <c r="D261" s="72" t="s">
        <v>1081</v>
      </c>
      <c r="E261" s="73">
        <v>36581</v>
      </c>
      <c r="F261" s="72" t="s">
        <v>116</v>
      </c>
      <c r="G261" s="72" t="s">
        <v>187</v>
      </c>
      <c r="H261" s="72" t="s">
        <v>2819</v>
      </c>
      <c r="I261" s="72" t="s">
        <v>1303</v>
      </c>
      <c r="J261" s="72" t="s">
        <v>116</v>
      </c>
      <c r="O261" s="72" t="s">
        <v>2820</v>
      </c>
      <c r="R261" s="72">
        <f t="shared" si="4"/>
        <v>18</v>
      </c>
    </row>
    <row r="262" spans="1:18" x14ac:dyDescent="0.15">
      <c r="A262" s="72" t="s">
        <v>1910</v>
      </c>
      <c r="B262" s="72" t="s">
        <v>698</v>
      </c>
      <c r="C262" s="72" t="s">
        <v>1082</v>
      </c>
      <c r="D262" s="72" t="s">
        <v>1083</v>
      </c>
      <c r="E262" s="73">
        <v>36369</v>
      </c>
      <c r="F262" s="72" t="s">
        <v>116</v>
      </c>
      <c r="G262" s="72" t="s">
        <v>187</v>
      </c>
      <c r="H262" s="72" t="s">
        <v>2821</v>
      </c>
      <c r="I262" s="72" t="s">
        <v>1303</v>
      </c>
      <c r="J262" s="72" t="s">
        <v>116</v>
      </c>
      <c r="O262" s="72" t="s">
        <v>2822</v>
      </c>
      <c r="R262" s="72">
        <f t="shared" si="4"/>
        <v>18</v>
      </c>
    </row>
    <row r="263" spans="1:18" x14ac:dyDescent="0.15">
      <c r="A263" s="72" t="s">
        <v>1911</v>
      </c>
      <c r="B263" s="72" t="s">
        <v>698</v>
      </c>
      <c r="C263" s="72" t="s">
        <v>1084</v>
      </c>
      <c r="D263" s="72" t="s">
        <v>1085</v>
      </c>
      <c r="E263" s="73">
        <v>36543</v>
      </c>
      <c r="F263" s="72" t="s">
        <v>116</v>
      </c>
      <c r="G263" s="72" t="s">
        <v>187</v>
      </c>
      <c r="H263" s="72" t="s">
        <v>2823</v>
      </c>
      <c r="I263" s="72" t="s">
        <v>1303</v>
      </c>
      <c r="J263" s="72" t="s">
        <v>116</v>
      </c>
      <c r="O263" s="72" t="s">
        <v>2824</v>
      </c>
      <c r="R263" s="72">
        <f t="shared" si="4"/>
        <v>18</v>
      </c>
    </row>
    <row r="264" spans="1:18" x14ac:dyDescent="0.15">
      <c r="A264" s="72" t="s">
        <v>1912</v>
      </c>
      <c r="B264" s="72" t="s">
        <v>698</v>
      </c>
      <c r="C264" s="72" t="s">
        <v>1257</v>
      </c>
      <c r="D264" s="72" t="s">
        <v>1258</v>
      </c>
      <c r="E264" s="73">
        <v>36814</v>
      </c>
      <c r="F264" s="72" t="s">
        <v>116</v>
      </c>
      <c r="G264" s="72" t="s">
        <v>187</v>
      </c>
      <c r="H264" s="72" t="s">
        <v>2825</v>
      </c>
      <c r="I264" s="72" t="s">
        <v>1303</v>
      </c>
      <c r="J264" s="72" t="s">
        <v>116</v>
      </c>
      <c r="O264" s="72" t="s">
        <v>2826</v>
      </c>
      <c r="R264" s="72">
        <f t="shared" si="4"/>
        <v>17</v>
      </c>
    </row>
    <row r="265" spans="1:18" x14ac:dyDescent="0.15">
      <c r="A265" s="72" t="s">
        <v>1913</v>
      </c>
      <c r="B265" s="72" t="s">
        <v>698</v>
      </c>
      <c r="C265" s="72" t="s">
        <v>1259</v>
      </c>
      <c r="D265" s="72" t="s">
        <v>1260</v>
      </c>
      <c r="E265" s="73">
        <v>36896</v>
      </c>
      <c r="F265" s="72" t="s">
        <v>116</v>
      </c>
      <c r="G265" s="72" t="s">
        <v>187</v>
      </c>
      <c r="H265" s="72" t="s">
        <v>2827</v>
      </c>
      <c r="I265" s="72" t="s">
        <v>1303</v>
      </c>
      <c r="J265" s="72" t="s">
        <v>116</v>
      </c>
      <c r="O265" s="72" t="s">
        <v>2828</v>
      </c>
      <c r="R265" s="72">
        <f t="shared" si="4"/>
        <v>17</v>
      </c>
    </row>
    <row r="266" spans="1:18" x14ac:dyDescent="0.15">
      <c r="A266" s="72" t="s">
        <v>1914</v>
      </c>
      <c r="B266" s="72" t="s">
        <v>698</v>
      </c>
      <c r="C266" s="72" t="s">
        <v>1261</v>
      </c>
      <c r="D266" s="72" t="s">
        <v>1262</v>
      </c>
      <c r="E266" s="73">
        <v>36914</v>
      </c>
      <c r="F266" s="72" t="s">
        <v>116</v>
      </c>
      <c r="G266" s="72" t="s">
        <v>187</v>
      </c>
      <c r="H266" s="72" t="s">
        <v>2829</v>
      </c>
      <c r="I266" s="72" t="s">
        <v>1303</v>
      </c>
      <c r="J266" s="72" t="s">
        <v>116</v>
      </c>
      <c r="O266" s="72" t="s">
        <v>2830</v>
      </c>
      <c r="R266" s="72">
        <f t="shared" si="4"/>
        <v>17</v>
      </c>
    </row>
    <row r="267" spans="1:18" x14ac:dyDescent="0.15">
      <c r="A267" s="72" t="s">
        <v>1917</v>
      </c>
      <c r="B267" s="72" t="s">
        <v>722</v>
      </c>
      <c r="C267" s="72" t="s">
        <v>1915</v>
      </c>
      <c r="D267" s="72" t="s">
        <v>1916</v>
      </c>
      <c r="E267" s="73">
        <v>37202</v>
      </c>
      <c r="F267" s="72" t="s">
        <v>116</v>
      </c>
      <c r="G267" s="72" t="s">
        <v>187</v>
      </c>
      <c r="H267" s="72" t="s">
        <v>2831</v>
      </c>
      <c r="I267" s="72" t="s">
        <v>1303</v>
      </c>
      <c r="J267" s="72" t="s">
        <v>116</v>
      </c>
      <c r="O267" s="72" t="s">
        <v>2832</v>
      </c>
      <c r="R267" s="72">
        <f t="shared" si="4"/>
        <v>16</v>
      </c>
    </row>
    <row r="268" spans="1:18" x14ac:dyDescent="0.15">
      <c r="A268" s="72" t="s">
        <v>1920</v>
      </c>
      <c r="B268" s="72" t="s">
        <v>722</v>
      </c>
      <c r="C268" s="72" t="s">
        <v>1918</v>
      </c>
      <c r="D268" s="72" t="s">
        <v>1919</v>
      </c>
      <c r="E268" s="73">
        <v>37260</v>
      </c>
      <c r="F268" s="72" t="s">
        <v>116</v>
      </c>
      <c r="G268" s="72" t="s">
        <v>187</v>
      </c>
      <c r="H268" s="72" t="s">
        <v>2833</v>
      </c>
      <c r="I268" s="72" t="s">
        <v>1303</v>
      </c>
      <c r="J268" s="72" t="s">
        <v>116</v>
      </c>
      <c r="O268" s="72" t="s">
        <v>2834</v>
      </c>
      <c r="R268" s="72">
        <f t="shared" si="4"/>
        <v>16</v>
      </c>
    </row>
    <row r="269" spans="1:18" x14ac:dyDescent="0.15">
      <c r="A269" s="72" t="s">
        <v>1923</v>
      </c>
      <c r="B269" s="72" t="s">
        <v>722</v>
      </c>
      <c r="C269" s="72" t="s">
        <v>1921</v>
      </c>
      <c r="D269" s="72" t="s">
        <v>1922</v>
      </c>
      <c r="E269" s="73">
        <v>37183</v>
      </c>
      <c r="F269" s="72" t="s">
        <v>116</v>
      </c>
      <c r="G269" s="72" t="s">
        <v>187</v>
      </c>
      <c r="H269" s="72" t="s">
        <v>2835</v>
      </c>
      <c r="I269" s="72" t="s">
        <v>1303</v>
      </c>
      <c r="J269" s="72" t="s">
        <v>116</v>
      </c>
      <c r="O269" s="72" t="s">
        <v>2836</v>
      </c>
      <c r="R269" s="72">
        <f t="shared" si="4"/>
        <v>16</v>
      </c>
    </row>
    <row r="270" spans="1:18" x14ac:dyDescent="0.15">
      <c r="A270" s="72" t="s">
        <v>1929</v>
      </c>
      <c r="B270" s="72" t="s">
        <v>722</v>
      </c>
      <c r="C270" s="72" t="s">
        <v>1927</v>
      </c>
      <c r="D270" s="72" t="s">
        <v>1928</v>
      </c>
      <c r="E270" s="73">
        <v>39973</v>
      </c>
      <c r="F270" s="72" t="s">
        <v>116</v>
      </c>
      <c r="G270" s="72" t="s">
        <v>1739</v>
      </c>
      <c r="H270" s="72" t="s">
        <v>2837</v>
      </c>
      <c r="I270" s="72" t="s">
        <v>1303</v>
      </c>
      <c r="J270" s="72" t="s">
        <v>116</v>
      </c>
      <c r="O270" s="72" t="s">
        <v>2838</v>
      </c>
      <c r="R270" s="72">
        <f t="shared" si="4"/>
        <v>8</v>
      </c>
    </row>
    <row r="271" spans="1:18" x14ac:dyDescent="0.15">
      <c r="A271" s="72" t="s">
        <v>1930</v>
      </c>
      <c r="B271" s="72" t="s">
        <v>722</v>
      </c>
      <c r="C271" s="72" t="s">
        <v>860</v>
      </c>
      <c r="D271" s="72" t="s">
        <v>861</v>
      </c>
      <c r="E271" s="73">
        <v>39169</v>
      </c>
      <c r="F271" s="72" t="s">
        <v>116</v>
      </c>
      <c r="G271" s="72" t="s">
        <v>1739</v>
      </c>
      <c r="H271" s="72" t="s">
        <v>2839</v>
      </c>
      <c r="I271" s="72" t="s">
        <v>1303</v>
      </c>
      <c r="J271" s="72" t="s">
        <v>116</v>
      </c>
      <c r="O271" s="72" t="s">
        <v>2840</v>
      </c>
      <c r="R271" s="72">
        <f t="shared" si="4"/>
        <v>11</v>
      </c>
    </row>
    <row r="272" spans="1:18" x14ac:dyDescent="0.15">
      <c r="A272" s="72" t="s">
        <v>1931</v>
      </c>
      <c r="B272" s="72" t="s">
        <v>698</v>
      </c>
      <c r="C272" s="72" t="s">
        <v>1151</v>
      </c>
      <c r="D272" s="72" t="s">
        <v>1152</v>
      </c>
      <c r="E272" s="73">
        <v>38450</v>
      </c>
      <c r="F272" s="72" t="s">
        <v>116</v>
      </c>
      <c r="G272" s="72" t="s">
        <v>353</v>
      </c>
      <c r="H272" s="72" t="s">
        <v>2841</v>
      </c>
      <c r="I272" s="72" t="s">
        <v>1303</v>
      </c>
      <c r="J272" s="72" t="s">
        <v>116</v>
      </c>
      <c r="O272" s="72" t="s">
        <v>2842</v>
      </c>
      <c r="R272" s="72">
        <f t="shared" si="4"/>
        <v>12</v>
      </c>
    </row>
    <row r="273" spans="1:18" x14ac:dyDescent="0.15">
      <c r="A273" s="72" t="s">
        <v>1932</v>
      </c>
      <c r="B273" s="72" t="s">
        <v>698</v>
      </c>
      <c r="C273" s="72" t="s">
        <v>1217</v>
      </c>
      <c r="D273" s="72" t="s">
        <v>1153</v>
      </c>
      <c r="E273" s="73">
        <v>38537</v>
      </c>
      <c r="F273" s="72" t="s">
        <v>116</v>
      </c>
      <c r="G273" s="72" t="s">
        <v>353</v>
      </c>
      <c r="H273" s="72" t="s">
        <v>2843</v>
      </c>
      <c r="I273" s="72" t="s">
        <v>1303</v>
      </c>
      <c r="J273" s="72" t="s">
        <v>116</v>
      </c>
      <c r="O273" s="72" t="s">
        <v>2844</v>
      </c>
      <c r="R273" s="72">
        <f t="shared" si="4"/>
        <v>12</v>
      </c>
    </row>
    <row r="274" spans="1:18" x14ac:dyDescent="0.15">
      <c r="A274" s="72" t="s">
        <v>1933</v>
      </c>
      <c r="B274" s="72" t="s">
        <v>698</v>
      </c>
      <c r="C274" s="72" t="s">
        <v>1154</v>
      </c>
      <c r="D274" s="72" t="s">
        <v>1155</v>
      </c>
      <c r="E274" s="73">
        <v>38531</v>
      </c>
      <c r="F274" s="72" t="s">
        <v>116</v>
      </c>
      <c r="G274" s="72" t="s">
        <v>353</v>
      </c>
      <c r="H274" s="72" t="s">
        <v>2845</v>
      </c>
      <c r="I274" s="72" t="s">
        <v>1303</v>
      </c>
      <c r="J274" s="72" t="s">
        <v>116</v>
      </c>
      <c r="O274" s="72" t="s">
        <v>2846</v>
      </c>
      <c r="R274" s="72">
        <f t="shared" si="4"/>
        <v>12</v>
      </c>
    </row>
    <row r="275" spans="1:18" x14ac:dyDescent="0.15">
      <c r="A275" s="72" t="s">
        <v>1934</v>
      </c>
      <c r="B275" s="72" t="s">
        <v>698</v>
      </c>
      <c r="C275" s="72" t="s">
        <v>1156</v>
      </c>
      <c r="D275" s="72" t="s">
        <v>1157</v>
      </c>
      <c r="E275" s="73">
        <v>38749</v>
      </c>
      <c r="F275" s="72" t="s">
        <v>116</v>
      </c>
      <c r="G275" s="72" t="s">
        <v>353</v>
      </c>
      <c r="H275" s="72" t="s">
        <v>2847</v>
      </c>
      <c r="I275" s="72" t="s">
        <v>1303</v>
      </c>
      <c r="J275" s="72" t="s">
        <v>116</v>
      </c>
      <c r="O275" s="72" t="s">
        <v>2848</v>
      </c>
      <c r="R275" s="72">
        <f t="shared" si="4"/>
        <v>12</v>
      </c>
    </row>
    <row r="276" spans="1:18" x14ac:dyDescent="0.15">
      <c r="A276" s="72" t="s">
        <v>1935</v>
      </c>
      <c r="B276" s="72" t="s">
        <v>698</v>
      </c>
      <c r="C276" s="72" t="s">
        <v>1158</v>
      </c>
      <c r="D276" s="72" t="s">
        <v>1159</v>
      </c>
      <c r="E276" s="73">
        <v>38582</v>
      </c>
      <c r="F276" s="72" t="s">
        <v>116</v>
      </c>
      <c r="G276" s="72" t="s">
        <v>353</v>
      </c>
      <c r="H276" s="72" t="s">
        <v>2849</v>
      </c>
      <c r="I276" s="72" t="s">
        <v>1303</v>
      </c>
      <c r="J276" s="72" t="s">
        <v>116</v>
      </c>
      <c r="O276" s="72" t="s">
        <v>2850</v>
      </c>
      <c r="R276" s="72">
        <f t="shared" si="4"/>
        <v>12</v>
      </c>
    </row>
    <row r="277" spans="1:18" x14ac:dyDescent="0.15">
      <c r="A277" s="72" t="s">
        <v>1936</v>
      </c>
      <c r="B277" s="72" t="s">
        <v>698</v>
      </c>
      <c r="C277" s="72" t="s">
        <v>1353</v>
      </c>
      <c r="D277" s="72" t="s">
        <v>1354</v>
      </c>
      <c r="E277" s="73">
        <v>38799</v>
      </c>
      <c r="F277" s="72" t="s">
        <v>116</v>
      </c>
      <c r="G277" s="72" t="s">
        <v>353</v>
      </c>
      <c r="H277" s="72" t="s">
        <v>2851</v>
      </c>
      <c r="I277" s="72" t="s">
        <v>1303</v>
      </c>
      <c r="J277" s="72" t="s">
        <v>116</v>
      </c>
      <c r="O277" s="72" t="s">
        <v>2852</v>
      </c>
      <c r="R277" s="72">
        <f t="shared" si="4"/>
        <v>12</v>
      </c>
    </row>
    <row r="278" spans="1:18" x14ac:dyDescent="0.15">
      <c r="A278" s="72" t="s">
        <v>1938</v>
      </c>
      <c r="B278" s="72" t="s">
        <v>722</v>
      </c>
      <c r="C278" s="72" t="s">
        <v>1937</v>
      </c>
      <c r="D278" s="72" t="s">
        <v>620</v>
      </c>
      <c r="E278" s="73">
        <v>39324</v>
      </c>
      <c r="F278" s="72" t="s">
        <v>116</v>
      </c>
      <c r="G278" s="72" t="s">
        <v>353</v>
      </c>
      <c r="H278" s="72" t="s">
        <v>2853</v>
      </c>
      <c r="I278" s="72" t="s">
        <v>1303</v>
      </c>
      <c r="J278" s="72" t="s">
        <v>116</v>
      </c>
      <c r="O278" s="72" t="s">
        <v>2854</v>
      </c>
      <c r="R278" s="72">
        <f t="shared" si="4"/>
        <v>10</v>
      </c>
    </row>
    <row r="279" spans="1:18" x14ac:dyDescent="0.15">
      <c r="A279" s="72" t="s">
        <v>1941</v>
      </c>
      <c r="B279" s="72" t="s">
        <v>722</v>
      </c>
      <c r="C279" s="72" t="s">
        <v>1939</v>
      </c>
      <c r="D279" s="72" t="s">
        <v>1940</v>
      </c>
      <c r="E279" s="73">
        <v>39449</v>
      </c>
      <c r="F279" s="72" t="s">
        <v>116</v>
      </c>
      <c r="G279" s="72" t="s">
        <v>353</v>
      </c>
      <c r="H279" s="72" t="s">
        <v>2855</v>
      </c>
      <c r="I279" s="72" t="s">
        <v>1303</v>
      </c>
      <c r="J279" s="72" t="s">
        <v>116</v>
      </c>
      <c r="O279" s="72" t="s">
        <v>2856</v>
      </c>
      <c r="R279" s="72">
        <f t="shared" si="4"/>
        <v>10</v>
      </c>
    </row>
    <row r="280" spans="1:18" x14ac:dyDescent="0.15">
      <c r="A280" s="72" t="s">
        <v>1944</v>
      </c>
      <c r="B280" s="72" t="s">
        <v>722</v>
      </c>
      <c r="C280" s="72" t="s">
        <v>1942</v>
      </c>
      <c r="D280" s="72" t="s">
        <v>1943</v>
      </c>
      <c r="E280" s="73">
        <v>39337</v>
      </c>
      <c r="F280" s="72" t="s">
        <v>116</v>
      </c>
      <c r="G280" s="72" t="s">
        <v>353</v>
      </c>
      <c r="H280" s="72" t="s">
        <v>2857</v>
      </c>
      <c r="I280" s="72" t="s">
        <v>1303</v>
      </c>
      <c r="J280" s="72" t="s">
        <v>116</v>
      </c>
      <c r="O280" s="72" t="s">
        <v>2858</v>
      </c>
      <c r="R280" s="72">
        <f t="shared" si="4"/>
        <v>10</v>
      </c>
    </row>
    <row r="281" spans="1:18" x14ac:dyDescent="0.15">
      <c r="A281" s="72" t="s">
        <v>1947</v>
      </c>
      <c r="B281" s="72" t="s">
        <v>722</v>
      </c>
      <c r="C281" s="72" t="s">
        <v>1945</v>
      </c>
      <c r="D281" s="72" t="s">
        <v>1946</v>
      </c>
      <c r="E281" s="73">
        <v>39367</v>
      </c>
      <c r="F281" s="72" t="s">
        <v>116</v>
      </c>
      <c r="G281" s="72" t="s">
        <v>353</v>
      </c>
      <c r="H281" s="72" t="s">
        <v>2859</v>
      </c>
      <c r="I281" s="72" t="s">
        <v>1303</v>
      </c>
      <c r="J281" s="72" t="s">
        <v>116</v>
      </c>
      <c r="O281" s="72" t="s">
        <v>2860</v>
      </c>
      <c r="R281" s="72">
        <f t="shared" si="4"/>
        <v>10</v>
      </c>
    </row>
    <row r="282" spans="1:18" x14ac:dyDescent="0.15">
      <c r="A282" s="72" t="s">
        <v>1948</v>
      </c>
      <c r="B282" s="72" t="s">
        <v>698</v>
      </c>
      <c r="C282" s="72" t="s">
        <v>835</v>
      </c>
      <c r="D282" s="72" t="s">
        <v>626</v>
      </c>
      <c r="E282" s="73">
        <v>36917</v>
      </c>
      <c r="F282" s="72" t="s">
        <v>116</v>
      </c>
      <c r="G282" s="72" t="s">
        <v>324</v>
      </c>
      <c r="H282" s="72" t="s">
        <v>2861</v>
      </c>
      <c r="I282" s="72" t="s">
        <v>1303</v>
      </c>
      <c r="J282" s="72" t="s">
        <v>116</v>
      </c>
      <c r="O282" s="72" t="s">
        <v>2862</v>
      </c>
      <c r="R282" s="72">
        <f t="shared" si="4"/>
        <v>17</v>
      </c>
    </row>
    <row r="283" spans="1:18" x14ac:dyDescent="0.15">
      <c r="A283" s="72" t="s">
        <v>1949</v>
      </c>
      <c r="B283" s="72" t="s">
        <v>698</v>
      </c>
      <c r="C283" s="72" t="s">
        <v>1423</v>
      </c>
      <c r="D283" s="72" t="s">
        <v>1424</v>
      </c>
      <c r="E283" s="73">
        <v>31823</v>
      </c>
      <c r="F283" s="72" t="s">
        <v>116</v>
      </c>
      <c r="G283" s="72" t="s">
        <v>324</v>
      </c>
      <c r="H283" s="72" t="s">
        <v>2863</v>
      </c>
      <c r="I283" s="72" t="s">
        <v>1303</v>
      </c>
      <c r="J283" s="72" t="s">
        <v>116</v>
      </c>
      <c r="O283" s="72" t="s">
        <v>2864</v>
      </c>
      <c r="R283" s="72">
        <f t="shared" si="4"/>
        <v>31</v>
      </c>
    </row>
    <row r="284" spans="1:18" x14ac:dyDescent="0.15">
      <c r="A284" s="72" t="s">
        <v>1950</v>
      </c>
      <c r="B284" s="72" t="s">
        <v>698</v>
      </c>
      <c r="C284" s="72" t="s">
        <v>841</v>
      </c>
      <c r="D284" s="72" t="s">
        <v>632</v>
      </c>
      <c r="E284" s="73">
        <v>32871</v>
      </c>
      <c r="F284" s="72" t="s">
        <v>116</v>
      </c>
      <c r="G284" s="72" t="s">
        <v>324</v>
      </c>
      <c r="H284" s="72" t="s">
        <v>2865</v>
      </c>
      <c r="I284" s="72" t="s">
        <v>1303</v>
      </c>
      <c r="J284" s="72" t="s">
        <v>116</v>
      </c>
      <c r="O284" s="72" t="s">
        <v>2866</v>
      </c>
      <c r="R284" s="72">
        <f t="shared" si="4"/>
        <v>28</v>
      </c>
    </row>
    <row r="285" spans="1:18" x14ac:dyDescent="0.15">
      <c r="A285" s="72" t="s">
        <v>1951</v>
      </c>
      <c r="B285" s="72" t="s">
        <v>698</v>
      </c>
      <c r="C285" s="72" t="s">
        <v>842</v>
      </c>
      <c r="D285" s="72" t="s">
        <v>633</v>
      </c>
      <c r="E285" s="73">
        <v>36693</v>
      </c>
      <c r="F285" s="72" t="s">
        <v>116</v>
      </c>
      <c r="G285" s="72" t="s">
        <v>324</v>
      </c>
      <c r="H285" s="72" t="s">
        <v>2867</v>
      </c>
      <c r="I285" s="72" t="s">
        <v>1303</v>
      </c>
      <c r="J285" s="72" t="s">
        <v>116</v>
      </c>
      <c r="O285" s="72" t="s">
        <v>2868</v>
      </c>
      <c r="R285" s="72">
        <f t="shared" si="4"/>
        <v>17</v>
      </c>
    </row>
    <row r="286" spans="1:18" x14ac:dyDescent="0.15">
      <c r="A286" s="72" t="s">
        <v>1952</v>
      </c>
      <c r="B286" s="72" t="s">
        <v>698</v>
      </c>
      <c r="C286" s="72" t="s">
        <v>843</v>
      </c>
      <c r="D286" s="72" t="s">
        <v>634</v>
      </c>
      <c r="E286" s="73">
        <v>37307</v>
      </c>
      <c r="F286" s="72" t="s">
        <v>116</v>
      </c>
      <c r="G286" s="72" t="s">
        <v>324</v>
      </c>
      <c r="H286" s="72" t="s">
        <v>2869</v>
      </c>
      <c r="I286" s="72" t="s">
        <v>1303</v>
      </c>
      <c r="J286" s="72" t="s">
        <v>116</v>
      </c>
      <c r="O286" s="72" t="s">
        <v>2870</v>
      </c>
      <c r="R286" s="72">
        <f t="shared" si="4"/>
        <v>16</v>
      </c>
    </row>
    <row r="287" spans="1:18" x14ac:dyDescent="0.15">
      <c r="A287" s="72" t="s">
        <v>1953</v>
      </c>
      <c r="B287" s="72" t="s">
        <v>698</v>
      </c>
      <c r="C287" s="72" t="s">
        <v>844</v>
      </c>
      <c r="D287" s="72" t="s">
        <v>635</v>
      </c>
      <c r="E287" s="73">
        <v>37250</v>
      </c>
      <c r="F287" s="72" t="s">
        <v>116</v>
      </c>
      <c r="G287" s="72" t="s">
        <v>324</v>
      </c>
      <c r="H287" s="72" t="s">
        <v>2871</v>
      </c>
      <c r="I287" s="72" t="s">
        <v>1303</v>
      </c>
      <c r="J287" s="72" t="s">
        <v>116</v>
      </c>
      <c r="O287" s="72" t="s">
        <v>2872</v>
      </c>
      <c r="R287" s="72">
        <f t="shared" si="4"/>
        <v>16</v>
      </c>
    </row>
    <row r="288" spans="1:18" x14ac:dyDescent="0.15">
      <c r="A288" s="72" t="s">
        <v>1954</v>
      </c>
      <c r="B288" s="72" t="s">
        <v>698</v>
      </c>
      <c r="C288" s="72" t="s">
        <v>845</v>
      </c>
      <c r="D288" s="72" t="s">
        <v>636</v>
      </c>
      <c r="E288" s="73">
        <v>37616</v>
      </c>
      <c r="F288" s="72" t="s">
        <v>117</v>
      </c>
      <c r="G288" s="72" t="s">
        <v>324</v>
      </c>
      <c r="H288" s="72" t="s">
        <v>2873</v>
      </c>
      <c r="I288" s="72" t="s">
        <v>1303</v>
      </c>
      <c r="J288" s="72" t="s">
        <v>117</v>
      </c>
      <c r="O288" s="72" t="s">
        <v>2874</v>
      </c>
      <c r="R288" s="72">
        <f t="shared" si="4"/>
        <v>15</v>
      </c>
    </row>
    <row r="289" spans="1:18" x14ac:dyDescent="0.15">
      <c r="A289" s="72" t="s">
        <v>1955</v>
      </c>
      <c r="B289" s="72" t="s">
        <v>698</v>
      </c>
      <c r="C289" s="72" t="s">
        <v>853</v>
      </c>
      <c r="D289" s="72" t="s">
        <v>644</v>
      </c>
      <c r="E289" s="73">
        <v>36654</v>
      </c>
      <c r="F289" s="72" t="s">
        <v>116</v>
      </c>
      <c r="G289" s="72" t="s">
        <v>324</v>
      </c>
      <c r="H289" s="72" t="s">
        <v>2875</v>
      </c>
      <c r="I289" s="72" t="s">
        <v>1303</v>
      </c>
      <c r="J289" s="72" t="s">
        <v>116</v>
      </c>
      <c r="O289" s="72" t="s">
        <v>2876</v>
      </c>
      <c r="R289" s="72">
        <f t="shared" si="4"/>
        <v>17</v>
      </c>
    </row>
    <row r="290" spans="1:18" x14ac:dyDescent="0.15">
      <c r="A290" s="72" t="s">
        <v>1956</v>
      </c>
      <c r="B290" s="72" t="s">
        <v>698</v>
      </c>
      <c r="C290" s="72" t="s">
        <v>327</v>
      </c>
      <c r="D290" s="72" t="s">
        <v>648</v>
      </c>
      <c r="E290" s="73">
        <v>29788</v>
      </c>
      <c r="F290" s="72" t="s">
        <v>116</v>
      </c>
      <c r="G290" s="72" t="s">
        <v>324</v>
      </c>
      <c r="H290" s="72" t="s">
        <v>2877</v>
      </c>
      <c r="I290" s="72" t="s">
        <v>1303</v>
      </c>
      <c r="J290" s="72" t="s">
        <v>116</v>
      </c>
      <c r="O290" s="72" t="s">
        <v>2878</v>
      </c>
      <c r="R290" s="72">
        <f t="shared" si="4"/>
        <v>36</v>
      </c>
    </row>
    <row r="291" spans="1:18" x14ac:dyDescent="0.15">
      <c r="A291" s="72" t="s">
        <v>1957</v>
      </c>
      <c r="B291" s="72" t="s">
        <v>698</v>
      </c>
      <c r="C291" s="72" t="s">
        <v>945</v>
      </c>
      <c r="D291" s="72" t="s">
        <v>650</v>
      </c>
      <c r="E291" s="73">
        <v>35024</v>
      </c>
      <c r="F291" s="72" t="s">
        <v>116</v>
      </c>
      <c r="G291" s="72" t="s">
        <v>324</v>
      </c>
      <c r="H291" s="72" t="s">
        <v>2879</v>
      </c>
      <c r="I291" s="72" t="s">
        <v>1303</v>
      </c>
      <c r="J291" s="72" t="s">
        <v>116</v>
      </c>
      <c r="O291" s="72" t="s">
        <v>2880</v>
      </c>
      <c r="R291" s="72">
        <f t="shared" si="4"/>
        <v>22</v>
      </c>
    </row>
    <row r="292" spans="1:18" x14ac:dyDescent="0.15">
      <c r="A292" s="72" t="s">
        <v>1958</v>
      </c>
      <c r="B292" s="72" t="s">
        <v>698</v>
      </c>
      <c r="C292" s="72" t="s">
        <v>946</v>
      </c>
      <c r="D292" s="72" t="s">
        <v>662</v>
      </c>
      <c r="E292" s="73">
        <v>37062</v>
      </c>
      <c r="F292" s="72" t="s">
        <v>116</v>
      </c>
      <c r="G292" s="72" t="s">
        <v>324</v>
      </c>
      <c r="H292" s="72" t="s">
        <v>2881</v>
      </c>
      <c r="I292" s="72" t="s">
        <v>1303</v>
      </c>
      <c r="J292" s="72" t="s">
        <v>116</v>
      </c>
      <c r="O292" s="72" t="s">
        <v>2882</v>
      </c>
      <c r="R292" s="72">
        <f t="shared" si="4"/>
        <v>16</v>
      </c>
    </row>
    <row r="293" spans="1:18" x14ac:dyDescent="0.15">
      <c r="A293" s="72" t="s">
        <v>1959</v>
      </c>
      <c r="B293" s="72" t="s">
        <v>698</v>
      </c>
      <c r="C293" s="72" t="s">
        <v>996</v>
      </c>
      <c r="D293" s="72" t="s">
        <v>997</v>
      </c>
      <c r="E293" s="73">
        <v>38034</v>
      </c>
      <c r="F293" s="72" t="s">
        <v>116</v>
      </c>
      <c r="G293" s="72" t="s">
        <v>324</v>
      </c>
      <c r="H293" s="72" t="s">
        <v>2883</v>
      </c>
      <c r="I293" s="72" t="s">
        <v>1303</v>
      </c>
      <c r="J293" s="72" t="s">
        <v>116</v>
      </c>
      <c r="O293" s="72" t="s">
        <v>2884</v>
      </c>
      <c r="R293" s="72">
        <f t="shared" si="4"/>
        <v>14</v>
      </c>
    </row>
    <row r="294" spans="1:18" x14ac:dyDescent="0.15">
      <c r="A294" s="72" t="s">
        <v>1960</v>
      </c>
      <c r="B294" s="72" t="s">
        <v>698</v>
      </c>
      <c r="C294" s="72" t="s">
        <v>805</v>
      </c>
      <c r="D294" s="72" t="s">
        <v>658</v>
      </c>
      <c r="E294" s="73">
        <v>37851</v>
      </c>
      <c r="F294" s="72" t="s">
        <v>116</v>
      </c>
      <c r="G294" s="72" t="s">
        <v>324</v>
      </c>
      <c r="H294" s="72" t="s">
        <v>2885</v>
      </c>
      <c r="I294" s="72" t="s">
        <v>1303</v>
      </c>
      <c r="J294" s="72" t="s">
        <v>116</v>
      </c>
      <c r="O294" s="72" t="s">
        <v>2886</v>
      </c>
      <c r="R294" s="72">
        <f t="shared" si="4"/>
        <v>14</v>
      </c>
    </row>
    <row r="295" spans="1:18" x14ac:dyDescent="0.15">
      <c r="A295" s="72" t="s">
        <v>1961</v>
      </c>
      <c r="B295" s="72" t="s">
        <v>698</v>
      </c>
      <c r="C295" s="72" t="s">
        <v>808</v>
      </c>
      <c r="D295" s="72" t="s">
        <v>661</v>
      </c>
      <c r="E295" s="73">
        <v>37715</v>
      </c>
      <c r="F295" s="72" t="s">
        <v>116</v>
      </c>
      <c r="G295" s="72" t="s">
        <v>324</v>
      </c>
      <c r="H295" s="72" t="s">
        <v>2887</v>
      </c>
      <c r="I295" s="72" t="s">
        <v>1303</v>
      </c>
      <c r="J295" s="72" t="s">
        <v>116</v>
      </c>
      <c r="O295" s="72" t="s">
        <v>2888</v>
      </c>
      <c r="R295" s="72">
        <f t="shared" si="4"/>
        <v>14</v>
      </c>
    </row>
    <row r="296" spans="1:18" x14ac:dyDescent="0.15">
      <c r="A296" s="72" t="s">
        <v>1962</v>
      </c>
      <c r="B296" s="72" t="s">
        <v>698</v>
      </c>
      <c r="C296" s="72" t="s">
        <v>806</v>
      </c>
      <c r="D296" s="72" t="s">
        <v>659</v>
      </c>
      <c r="E296" s="73">
        <v>37757</v>
      </c>
      <c r="F296" s="72" t="s">
        <v>116</v>
      </c>
      <c r="G296" s="72" t="s">
        <v>324</v>
      </c>
      <c r="H296" s="72" t="s">
        <v>2889</v>
      </c>
      <c r="I296" s="72" t="s">
        <v>1303</v>
      </c>
      <c r="J296" s="72" t="s">
        <v>116</v>
      </c>
      <c r="O296" s="72" t="s">
        <v>2890</v>
      </c>
      <c r="R296" s="72">
        <f t="shared" si="4"/>
        <v>14</v>
      </c>
    </row>
    <row r="297" spans="1:18" x14ac:dyDescent="0.15">
      <c r="A297" s="72" t="s">
        <v>1963</v>
      </c>
      <c r="B297" s="72" t="s">
        <v>698</v>
      </c>
      <c r="C297" s="72" t="s">
        <v>807</v>
      </c>
      <c r="D297" s="72" t="s">
        <v>660</v>
      </c>
      <c r="E297" s="73">
        <v>37757</v>
      </c>
      <c r="F297" s="72" t="s">
        <v>116</v>
      </c>
      <c r="G297" s="72" t="s">
        <v>324</v>
      </c>
      <c r="H297" s="72" t="s">
        <v>2891</v>
      </c>
      <c r="I297" s="72" t="s">
        <v>1303</v>
      </c>
      <c r="J297" s="72" t="s">
        <v>116</v>
      </c>
      <c r="O297" s="72" t="s">
        <v>2892</v>
      </c>
      <c r="R297" s="72">
        <f t="shared" si="4"/>
        <v>14</v>
      </c>
    </row>
    <row r="298" spans="1:18" x14ac:dyDescent="0.15">
      <c r="A298" s="72" t="s">
        <v>1964</v>
      </c>
      <c r="B298" s="72" t="s">
        <v>698</v>
      </c>
      <c r="C298" s="72" t="s">
        <v>877</v>
      </c>
      <c r="D298" s="72" t="s">
        <v>878</v>
      </c>
      <c r="E298" s="73">
        <v>37757</v>
      </c>
      <c r="F298" s="72" t="s">
        <v>116</v>
      </c>
      <c r="G298" s="72" t="s">
        <v>324</v>
      </c>
      <c r="H298" s="72" t="s">
        <v>2893</v>
      </c>
      <c r="I298" s="72" t="s">
        <v>1303</v>
      </c>
      <c r="J298" s="72" t="s">
        <v>116</v>
      </c>
      <c r="O298" s="72" t="s">
        <v>2894</v>
      </c>
      <c r="R298" s="72">
        <f t="shared" si="4"/>
        <v>14</v>
      </c>
    </row>
    <row r="299" spans="1:18" x14ac:dyDescent="0.15">
      <c r="A299" s="72" t="s">
        <v>1965</v>
      </c>
      <c r="B299" s="72" t="s">
        <v>698</v>
      </c>
      <c r="C299" s="72" t="s">
        <v>846</v>
      </c>
      <c r="D299" s="72" t="s">
        <v>637</v>
      </c>
      <c r="E299" s="73">
        <v>37889</v>
      </c>
      <c r="F299" s="72" t="s">
        <v>116</v>
      </c>
      <c r="G299" s="72" t="s">
        <v>324</v>
      </c>
      <c r="H299" s="72" t="s">
        <v>2895</v>
      </c>
      <c r="I299" s="72" t="s">
        <v>1303</v>
      </c>
      <c r="J299" s="72" t="s">
        <v>116</v>
      </c>
      <c r="O299" s="72" t="s">
        <v>2896</v>
      </c>
      <c r="R299" s="72">
        <f t="shared" si="4"/>
        <v>14</v>
      </c>
    </row>
    <row r="300" spans="1:18" x14ac:dyDescent="0.15">
      <c r="A300" s="72" t="s">
        <v>1966</v>
      </c>
      <c r="B300" s="72" t="s">
        <v>698</v>
      </c>
      <c r="C300" s="72" t="s">
        <v>847</v>
      </c>
      <c r="D300" s="72" t="s">
        <v>638</v>
      </c>
      <c r="E300" s="73">
        <v>37873</v>
      </c>
      <c r="F300" s="72" t="s">
        <v>116</v>
      </c>
      <c r="G300" s="72" t="s">
        <v>324</v>
      </c>
      <c r="H300" s="72" t="s">
        <v>2897</v>
      </c>
      <c r="I300" s="72" t="s">
        <v>1303</v>
      </c>
      <c r="J300" s="72" t="s">
        <v>116</v>
      </c>
      <c r="O300" s="72" t="s">
        <v>2898</v>
      </c>
      <c r="R300" s="72">
        <f t="shared" si="4"/>
        <v>14</v>
      </c>
    </row>
    <row r="301" spans="1:18" x14ac:dyDescent="0.15">
      <c r="A301" s="72" t="s">
        <v>1967</v>
      </c>
      <c r="B301" s="72" t="s">
        <v>698</v>
      </c>
      <c r="C301" s="72" t="s">
        <v>836</v>
      </c>
      <c r="D301" s="72" t="s">
        <v>627</v>
      </c>
      <c r="E301" s="73">
        <v>37713</v>
      </c>
      <c r="F301" s="72" t="s">
        <v>116</v>
      </c>
      <c r="G301" s="72" t="s">
        <v>324</v>
      </c>
      <c r="H301" s="72" t="s">
        <v>2899</v>
      </c>
      <c r="I301" s="72" t="s">
        <v>1303</v>
      </c>
      <c r="J301" s="72" t="s">
        <v>116</v>
      </c>
      <c r="O301" s="72" t="s">
        <v>2900</v>
      </c>
      <c r="R301" s="72">
        <f t="shared" si="4"/>
        <v>14</v>
      </c>
    </row>
    <row r="302" spans="1:18" x14ac:dyDescent="0.15">
      <c r="A302" s="72" t="s">
        <v>1968</v>
      </c>
      <c r="B302" s="72" t="s">
        <v>698</v>
      </c>
      <c r="C302" s="72" t="s">
        <v>854</v>
      </c>
      <c r="D302" s="72" t="s">
        <v>645</v>
      </c>
      <c r="E302" s="73">
        <v>37779</v>
      </c>
      <c r="F302" s="72" t="s">
        <v>116</v>
      </c>
      <c r="G302" s="72" t="s">
        <v>324</v>
      </c>
      <c r="H302" s="72" t="s">
        <v>2901</v>
      </c>
      <c r="I302" s="72" t="s">
        <v>1303</v>
      </c>
      <c r="J302" s="72" t="s">
        <v>116</v>
      </c>
      <c r="O302" s="72" t="s">
        <v>2902</v>
      </c>
      <c r="R302" s="72">
        <f t="shared" si="4"/>
        <v>14</v>
      </c>
    </row>
    <row r="303" spans="1:18" x14ac:dyDescent="0.15">
      <c r="A303" s="72" t="s">
        <v>1969</v>
      </c>
      <c r="B303" s="72" t="s">
        <v>698</v>
      </c>
      <c r="C303" s="72" t="s">
        <v>855</v>
      </c>
      <c r="D303" s="72" t="s">
        <v>646</v>
      </c>
      <c r="E303" s="73">
        <v>38591</v>
      </c>
      <c r="F303" s="72" t="s">
        <v>116</v>
      </c>
      <c r="G303" s="72" t="s">
        <v>324</v>
      </c>
      <c r="H303" s="72" t="s">
        <v>2903</v>
      </c>
      <c r="I303" s="72" t="s">
        <v>1303</v>
      </c>
      <c r="J303" s="72" t="s">
        <v>116</v>
      </c>
      <c r="O303" s="72" t="s">
        <v>2904</v>
      </c>
      <c r="R303" s="72">
        <f t="shared" si="4"/>
        <v>12</v>
      </c>
    </row>
    <row r="304" spans="1:18" x14ac:dyDescent="0.15">
      <c r="A304" s="72" t="s">
        <v>1970</v>
      </c>
      <c r="B304" s="72" t="s">
        <v>722</v>
      </c>
      <c r="C304" s="72" t="s">
        <v>717</v>
      </c>
      <c r="D304" s="72" t="s">
        <v>621</v>
      </c>
      <c r="E304" s="73">
        <v>38362</v>
      </c>
      <c r="F304" s="72" t="s">
        <v>116</v>
      </c>
      <c r="G304" s="72" t="s">
        <v>324</v>
      </c>
      <c r="H304" s="72" t="s">
        <v>2905</v>
      </c>
      <c r="I304" s="72" t="s">
        <v>1303</v>
      </c>
      <c r="J304" s="72" t="s">
        <v>116</v>
      </c>
      <c r="O304" s="72" t="s">
        <v>2906</v>
      </c>
      <c r="R304" s="72">
        <f t="shared" si="4"/>
        <v>13</v>
      </c>
    </row>
    <row r="305" spans="1:18" x14ac:dyDescent="0.15">
      <c r="A305" s="72" t="s">
        <v>1971</v>
      </c>
      <c r="B305" s="72" t="s">
        <v>722</v>
      </c>
      <c r="C305" s="72" t="s">
        <v>891</v>
      </c>
      <c r="D305" s="72" t="s">
        <v>892</v>
      </c>
      <c r="E305" s="73">
        <v>38165</v>
      </c>
      <c r="F305" s="72" t="s">
        <v>116</v>
      </c>
      <c r="G305" s="72" t="s">
        <v>324</v>
      </c>
      <c r="H305" s="72" t="s">
        <v>2907</v>
      </c>
      <c r="I305" s="72" t="s">
        <v>1303</v>
      </c>
      <c r="J305" s="72" t="s">
        <v>116</v>
      </c>
      <c r="O305" s="72" t="s">
        <v>2908</v>
      </c>
      <c r="R305" s="72">
        <f t="shared" si="4"/>
        <v>13</v>
      </c>
    </row>
    <row r="306" spans="1:18" x14ac:dyDescent="0.15">
      <c r="A306" s="72" t="s">
        <v>1972</v>
      </c>
      <c r="B306" s="72" t="s">
        <v>722</v>
      </c>
      <c r="C306" s="72" t="s">
        <v>881</v>
      </c>
      <c r="D306" s="72" t="s">
        <v>882</v>
      </c>
      <c r="E306" s="73">
        <v>38363</v>
      </c>
      <c r="F306" s="72" t="s">
        <v>116</v>
      </c>
      <c r="G306" s="72" t="s">
        <v>324</v>
      </c>
      <c r="H306" s="72" t="s">
        <v>2909</v>
      </c>
      <c r="I306" s="72" t="s">
        <v>1303</v>
      </c>
      <c r="J306" s="72" t="s">
        <v>116</v>
      </c>
      <c r="O306" s="72" t="s">
        <v>2910</v>
      </c>
      <c r="R306" s="72">
        <f t="shared" si="4"/>
        <v>13</v>
      </c>
    </row>
    <row r="307" spans="1:18" x14ac:dyDescent="0.15">
      <c r="A307" s="72" t="s">
        <v>1973</v>
      </c>
      <c r="B307" s="72" t="s">
        <v>722</v>
      </c>
      <c r="C307" s="72" t="s">
        <v>879</v>
      </c>
      <c r="D307" s="72" t="s">
        <v>880</v>
      </c>
      <c r="E307" s="73">
        <v>38426</v>
      </c>
      <c r="F307" s="72" t="s">
        <v>116</v>
      </c>
      <c r="G307" s="72" t="s">
        <v>324</v>
      </c>
      <c r="H307" s="72" t="s">
        <v>2911</v>
      </c>
      <c r="I307" s="72" t="s">
        <v>1303</v>
      </c>
      <c r="J307" s="72" t="s">
        <v>116</v>
      </c>
      <c r="O307" s="72" t="s">
        <v>2912</v>
      </c>
      <c r="R307" s="72">
        <f t="shared" si="4"/>
        <v>13</v>
      </c>
    </row>
    <row r="308" spans="1:18" x14ac:dyDescent="0.15">
      <c r="A308" s="72" t="s">
        <v>1974</v>
      </c>
      <c r="B308" s="72" t="s">
        <v>722</v>
      </c>
      <c r="C308" s="72" t="s">
        <v>883</v>
      </c>
      <c r="D308" s="72" t="s">
        <v>884</v>
      </c>
      <c r="E308" s="73">
        <v>38341</v>
      </c>
      <c r="F308" s="72" t="s">
        <v>116</v>
      </c>
      <c r="G308" s="72" t="s">
        <v>324</v>
      </c>
      <c r="H308" s="72" t="s">
        <v>2913</v>
      </c>
      <c r="I308" s="72" t="s">
        <v>1303</v>
      </c>
      <c r="J308" s="72" t="s">
        <v>116</v>
      </c>
      <c r="O308" s="72" t="s">
        <v>2914</v>
      </c>
      <c r="R308" s="72">
        <f t="shared" si="4"/>
        <v>13</v>
      </c>
    </row>
    <row r="309" spans="1:18" x14ac:dyDescent="0.15">
      <c r="A309" s="72" t="s">
        <v>1975</v>
      </c>
      <c r="B309" s="72" t="s">
        <v>722</v>
      </c>
      <c r="C309" s="72" t="s">
        <v>721</v>
      </c>
      <c r="D309" s="72" t="s">
        <v>567</v>
      </c>
      <c r="E309" s="73">
        <v>38321</v>
      </c>
      <c r="F309" s="72" t="s">
        <v>116</v>
      </c>
      <c r="G309" s="72" t="s">
        <v>324</v>
      </c>
      <c r="H309" s="72" t="s">
        <v>2915</v>
      </c>
      <c r="I309" s="72" t="s">
        <v>1303</v>
      </c>
      <c r="J309" s="72" t="s">
        <v>116</v>
      </c>
      <c r="O309" s="72" t="s">
        <v>2916</v>
      </c>
      <c r="R309" s="72">
        <f t="shared" si="4"/>
        <v>13</v>
      </c>
    </row>
    <row r="310" spans="1:18" x14ac:dyDescent="0.15">
      <c r="A310" s="72" t="s">
        <v>1976</v>
      </c>
      <c r="B310" s="72" t="s">
        <v>722</v>
      </c>
      <c r="C310" s="72" t="s">
        <v>969</v>
      </c>
      <c r="D310" s="72" t="s">
        <v>970</v>
      </c>
      <c r="E310" s="73">
        <v>38391</v>
      </c>
      <c r="F310" s="72" t="s">
        <v>116</v>
      </c>
      <c r="G310" s="72" t="s">
        <v>324</v>
      </c>
      <c r="H310" s="72" t="s">
        <v>2917</v>
      </c>
      <c r="I310" s="72" t="s">
        <v>1303</v>
      </c>
      <c r="J310" s="72" t="s">
        <v>116</v>
      </c>
      <c r="O310" s="72" t="s">
        <v>2918</v>
      </c>
      <c r="R310" s="72">
        <f t="shared" si="4"/>
        <v>13</v>
      </c>
    </row>
    <row r="311" spans="1:18" x14ac:dyDescent="0.15">
      <c r="A311" s="72" t="s">
        <v>1977</v>
      </c>
      <c r="B311" s="72" t="s">
        <v>722</v>
      </c>
      <c r="C311" s="72" t="s">
        <v>848</v>
      </c>
      <c r="D311" s="72" t="s">
        <v>639</v>
      </c>
      <c r="E311" s="73">
        <v>38336</v>
      </c>
      <c r="F311" s="72" t="s">
        <v>116</v>
      </c>
      <c r="G311" s="72" t="s">
        <v>324</v>
      </c>
      <c r="H311" s="72" t="s">
        <v>2919</v>
      </c>
      <c r="I311" s="72" t="s">
        <v>1303</v>
      </c>
      <c r="J311" s="72" t="s">
        <v>116</v>
      </c>
      <c r="O311" s="72" t="s">
        <v>2920</v>
      </c>
      <c r="R311" s="72">
        <f t="shared" si="4"/>
        <v>13</v>
      </c>
    </row>
    <row r="312" spans="1:18" x14ac:dyDescent="0.15">
      <c r="A312" s="72" t="s">
        <v>1978</v>
      </c>
      <c r="B312" s="72" t="s">
        <v>722</v>
      </c>
      <c r="C312" s="72" t="s">
        <v>1425</v>
      </c>
      <c r="D312" s="72" t="s">
        <v>1426</v>
      </c>
      <c r="E312" s="73">
        <v>38187</v>
      </c>
      <c r="F312" s="72" t="s">
        <v>116</v>
      </c>
      <c r="G312" s="72" t="s">
        <v>324</v>
      </c>
      <c r="H312" s="72" t="s">
        <v>2921</v>
      </c>
      <c r="I312" s="72" t="s">
        <v>1303</v>
      </c>
      <c r="J312" s="72" t="s">
        <v>116</v>
      </c>
      <c r="O312" s="72" t="s">
        <v>2922</v>
      </c>
      <c r="R312" s="72">
        <f t="shared" si="4"/>
        <v>13</v>
      </c>
    </row>
    <row r="313" spans="1:18" x14ac:dyDescent="0.15">
      <c r="A313" s="72" t="s">
        <v>1979</v>
      </c>
      <c r="B313" s="72" t="s">
        <v>722</v>
      </c>
      <c r="C313" s="72" t="s">
        <v>849</v>
      </c>
      <c r="D313" s="72" t="s">
        <v>640</v>
      </c>
      <c r="E313" s="73">
        <v>38378</v>
      </c>
      <c r="F313" s="72" t="s">
        <v>116</v>
      </c>
      <c r="G313" s="72" t="s">
        <v>324</v>
      </c>
      <c r="H313" s="72" t="s">
        <v>2923</v>
      </c>
      <c r="I313" s="72" t="s">
        <v>1303</v>
      </c>
      <c r="J313" s="72" t="s">
        <v>116</v>
      </c>
      <c r="O313" s="72" t="s">
        <v>2924</v>
      </c>
      <c r="R313" s="72">
        <f t="shared" si="4"/>
        <v>13</v>
      </c>
    </row>
    <row r="314" spans="1:18" x14ac:dyDescent="0.15">
      <c r="A314" s="72" t="s">
        <v>1982</v>
      </c>
      <c r="B314" s="72" t="s">
        <v>722</v>
      </c>
      <c r="C314" s="72" t="s">
        <v>1980</v>
      </c>
      <c r="D314" s="72" t="s">
        <v>1981</v>
      </c>
      <c r="E314" s="73">
        <v>35375</v>
      </c>
      <c r="F314" s="72" t="s">
        <v>116</v>
      </c>
      <c r="G314" s="72" t="s">
        <v>324</v>
      </c>
      <c r="H314" s="72" t="s">
        <v>2925</v>
      </c>
      <c r="I314" s="72" t="s">
        <v>1303</v>
      </c>
      <c r="J314" s="72" t="s">
        <v>116</v>
      </c>
      <c r="O314" s="72" t="s">
        <v>2926</v>
      </c>
      <c r="R314" s="72">
        <f t="shared" si="4"/>
        <v>21</v>
      </c>
    </row>
    <row r="315" spans="1:18" x14ac:dyDescent="0.15">
      <c r="A315" s="72" t="s">
        <v>1983</v>
      </c>
      <c r="B315" s="72" t="s">
        <v>698</v>
      </c>
      <c r="C315" s="72" t="s">
        <v>850</v>
      </c>
      <c r="D315" s="72" t="s">
        <v>641</v>
      </c>
      <c r="E315" s="73">
        <v>38684</v>
      </c>
      <c r="F315" s="72" t="s">
        <v>116</v>
      </c>
      <c r="G315" s="72" t="s">
        <v>1113</v>
      </c>
      <c r="H315" s="72" t="s">
        <v>2927</v>
      </c>
      <c r="I315" s="72" t="s">
        <v>1303</v>
      </c>
      <c r="J315" s="72" t="s">
        <v>116</v>
      </c>
      <c r="O315" s="72" t="s">
        <v>2928</v>
      </c>
      <c r="R315" s="72">
        <f t="shared" si="4"/>
        <v>12</v>
      </c>
    </row>
    <row r="316" spans="1:18" x14ac:dyDescent="0.15">
      <c r="A316" s="72" t="s">
        <v>1984</v>
      </c>
      <c r="B316" s="72" t="s">
        <v>698</v>
      </c>
      <c r="C316" s="72" t="s">
        <v>947</v>
      </c>
      <c r="D316" s="72" t="s">
        <v>948</v>
      </c>
      <c r="E316" s="73">
        <v>38811</v>
      </c>
      <c r="F316" s="72" t="s">
        <v>116</v>
      </c>
      <c r="G316" s="72" t="s">
        <v>1113</v>
      </c>
      <c r="H316" s="72" t="s">
        <v>2929</v>
      </c>
      <c r="I316" s="72" t="s">
        <v>1303</v>
      </c>
      <c r="J316" s="72" t="s">
        <v>116</v>
      </c>
      <c r="O316" s="72" t="s">
        <v>2930</v>
      </c>
      <c r="R316" s="72">
        <f t="shared" si="4"/>
        <v>11</v>
      </c>
    </row>
    <row r="317" spans="1:18" x14ac:dyDescent="0.15">
      <c r="A317" s="72" t="s">
        <v>1985</v>
      </c>
      <c r="B317" s="72" t="s">
        <v>698</v>
      </c>
      <c r="C317" s="72" t="s">
        <v>949</v>
      </c>
      <c r="D317" s="72" t="s">
        <v>950</v>
      </c>
      <c r="E317" s="73">
        <v>38656</v>
      </c>
      <c r="F317" s="72" t="s">
        <v>116</v>
      </c>
      <c r="G317" s="72" t="s">
        <v>1113</v>
      </c>
      <c r="H317" s="72" t="s">
        <v>2931</v>
      </c>
      <c r="I317" s="72" t="s">
        <v>1303</v>
      </c>
      <c r="J317" s="72" t="s">
        <v>116</v>
      </c>
      <c r="O317" s="72" t="s">
        <v>2932</v>
      </c>
      <c r="R317" s="72">
        <f t="shared" si="4"/>
        <v>12</v>
      </c>
    </row>
    <row r="318" spans="1:18" x14ac:dyDescent="0.15">
      <c r="A318" s="72" t="s">
        <v>1986</v>
      </c>
      <c r="B318" s="72" t="s">
        <v>698</v>
      </c>
      <c r="C318" s="72" t="s">
        <v>837</v>
      </c>
      <c r="D318" s="72" t="s">
        <v>628</v>
      </c>
      <c r="E318" s="73">
        <v>38813</v>
      </c>
      <c r="F318" s="72" t="s">
        <v>116</v>
      </c>
      <c r="G318" s="72" t="s">
        <v>1113</v>
      </c>
      <c r="H318" s="72" t="s">
        <v>2933</v>
      </c>
      <c r="I318" s="72" t="s">
        <v>1303</v>
      </c>
      <c r="J318" s="72" t="s">
        <v>116</v>
      </c>
      <c r="O318" s="72" t="s">
        <v>2934</v>
      </c>
      <c r="R318" s="72">
        <f t="shared" si="4"/>
        <v>11</v>
      </c>
    </row>
    <row r="319" spans="1:18" x14ac:dyDescent="0.15">
      <c r="A319" s="72" t="s">
        <v>1987</v>
      </c>
      <c r="B319" s="72" t="s">
        <v>698</v>
      </c>
      <c r="C319" s="72" t="s">
        <v>838</v>
      </c>
      <c r="D319" s="72" t="s">
        <v>629</v>
      </c>
      <c r="E319" s="73">
        <v>39155</v>
      </c>
      <c r="F319" s="72" t="s">
        <v>116</v>
      </c>
      <c r="G319" s="72" t="s">
        <v>1113</v>
      </c>
      <c r="H319" s="72" t="s">
        <v>2935</v>
      </c>
      <c r="I319" s="72" t="s">
        <v>1303</v>
      </c>
      <c r="J319" s="72" t="s">
        <v>116</v>
      </c>
      <c r="O319" s="72" t="s">
        <v>2936</v>
      </c>
      <c r="R319" s="72">
        <f t="shared" si="4"/>
        <v>11</v>
      </c>
    </row>
    <row r="320" spans="1:18" x14ac:dyDescent="0.15">
      <c r="A320" s="72" t="s">
        <v>1988</v>
      </c>
      <c r="B320" s="72" t="s">
        <v>698</v>
      </c>
      <c r="C320" s="72" t="s">
        <v>839</v>
      </c>
      <c r="D320" s="72" t="s">
        <v>630</v>
      </c>
      <c r="E320" s="73">
        <v>38950</v>
      </c>
      <c r="F320" s="72" t="s">
        <v>116</v>
      </c>
      <c r="G320" s="72" t="s">
        <v>1113</v>
      </c>
      <c r="H320" s="72" t="s">
        <v>2937</v>
      </c>
      <c r="I320" s="72" t="s">
        <v>1303</v>
      </c>
      <c r="J320" s="72" t="s">
        <v>116</v>
      </c>
      <c r="O320" s="72" t="s">
        <v>2938</v>
      </c>
      <c r="R320" s="72">
        <f t="shared" si="4"/>
        <v>11</v>
      </c>
    </row>
    <row r="321" spans="1:18" x14ac:dyDescent="0.15">
      <c r="A321" s="72" t="s">
        <v>1989</v>
      </c>
      <c r="B321" s="72" t="s">
        <v>698</v>
      </c>
      <c r="C321" s="72" t="s">
        <v>951</v>
      </c>
      <c r="D321" s="72" t="s">
        <v>952</v>
      </c>
      <c r="E321" s="73">
        <v>38981</v>
      </c>
      <c r="F321" s="72" t="s">
        <v>116</v>
      </c>
      <c r="G321" s="72" t="s">
        <v>1113</v>
      </c>
      <c r="H321" s="72" t="s">
        <v>2939</v>
      </c>
      <c r="I321" s="72" t="s">
        <v>1303</v>
      </c>
      <c r="J321" s="72" t="s">
        <v>116</v>
      </c>
      <c r="O321" s="72" t="s">
        <v>2940</v>
      </c>
      <c r="R321" s="72">
        <f t="shared" si="4"/>
        <v>11</v>
      </c>
    </row>
    <row r="322" spans="1:18" x14ac:dyDescent="0.15">
      <c r="A322" s="72" t="s">
        <v>1990</v>
      </c>
      <c r="B322" s="72" t="s">
        <v>698</v>
      </c>
      <c r="C322" s="72" t="s">
        <v>852</v>
      </c>
      <c r="D322" s="72" t="s">
        <v>643</v>
      </c>
      <c r="E322" s="73">
        <v>39538</v>
      </c>
      <c r="F322" s="72" t="s">
        <v>116</v>
      </c>
      <c r="G322" s="72" t="s">
        <v>1113</v>
      </c>
      <c r="H322" s="72" t="s">
        <v>2941</v>
      </c>
      <c r="I322" s="72" t="s">
        <v>1303</v>
      </c>
      <c r="J322" s="72" t="s">
        <v>116</v>
      </c>
      <c r="O322" s="72" t="s">
        <v>2942</v>
      </c>
      <c r="R322" s="72">
        <f t="shared" ref="R322:R385" si="5">DATEDIF(E322,$Q$1,"y")</f>
        <v>10</v>
      </c>
    </row>
    <row r="323" spans="1:18" x14ac:dyDescent="0.15">
      <c r="A323" s="72" t="s">
        <v>1991</v>
      </c>
      <c r="B323" s="72" t="s">
        <v>698</v>
      </c>
      <c r="C323" s="72" t="s">
        <v>851</v>
      </c>
      <c r="D323" s="72" t="s">
        <v>642</v>
      </c>
      <c r="E323" s="73">
        <v>39221</v>
      </c>
      <c r="F323" s="72" t="s">
        <v>116</v>
      </c>
      <c r="G323" s="72" t="s">
        <v>1113</v>
      </c>
      <c r="H323" s="72" t="s">
        <v>2943</v>
      </c>
      <c r="I323" s="72" t="s">
        <v>1303</v>
      </c>
      <c r="J323" s="72" t="s">
        <v>116</v>
      </c>
      <c r="O323" s="72" t="s">
        <v>2944</v>
      </c>
      <c r="R323" s="72">
        <f t="shared" si="5"/>
        <v>10</v>
      </c>
    </row>
    <row r="324" spans="1:18" x14ac:dyDescent="0.15">
      <c r="A324" s="72" t="s">
        <v>1992</v>
      </c>
      <c r="B324" s="72" t="s">
        <v>698</v>
      </c>
      <c r="C324" s="72" t="s">
        <v>856</v>
      </c>
      <c r="D324" s="72" t="s">
        <v>647</v>
      </c>
      <c r="E324" s="73">
        <v>39240</v>
      </c>
      <c r="F324" s="72" t="s">
        <v>116</v>
      </c>
      <c r="G324" s="72" t="s">
        <v>1113</v>
      </c>
      <c r="H324" s="72" t="s">
        <v>2945</v>
      </c>
      <c r="I324" s="72" t="s">
        <v>1303</v>
      </c>
      <c r="J324" s="72" t="s">
        <v>116</v>
      </c>
      <c r="O324" s="72" t="s">
        <v>2946</v>
      </c>
      <c r="R324" s="72">
        <f t="shared" si="5"/>
        <v>10</v>
      </c>
    </row>
    <row r="325" spans="1:18" x14ac:dyDescent="0.15">
      <c r="A325" s="72" t="s">
        <v>1993</v>
      </c>
      <c r="B325" s="72" t="s">
        <v>698</v>
      </c>
      <c r="C325" s="72" t="s">
        <v>953</v>
      </c>
      <c r="D325" s="72" t="s">
        <v>954</v>
      </c>
      <c r="E325" s="73">
        <v>39349</v>
      </c>
      <c r="F325" s="72" t="s">
        <v>116</v>
      </c>
      <c r="G325" s="72" t="s">
        <v>1113</v>
      </c>
      <c r="H325" s="72" t="s">
        <v>2947</v>
      </c>
      <c r="I325" s="72" t="s">
        <v>1303</v>
      </c>
      <c r="J325" s="72" t="s">
        <v>116</v>
      </c>
      <c r="O325" s="72" t="s">
        <v>2948</v>
      </c>
      <c r="R325" s="72">
        <f t="shared" si="5"/>
        <v>10</v>
      </c>
    </row>
    <row r="326" spans="1:18" x14ac:dyDescent="0.15">
      <c r="A326" s="72" t="s">
        <v>1994</v>
      </c>
      <c r="B326" s="72" t="s">
        <v>698</v>
      </c>
      <c r="C326" s="72" t="s">
        <v>840</v>
      </c>
      <c r="D326" s="72" t="s">
        <v>631</v>
      </c>
      <c r="E326" s="73">
        <v>39561</v>
      </c>
      <c r="F326" s="72" t="s">
        <v>116</v>
      </c>
      <c r="G326" s="72" t="s">
        <v>1113</v>
      </c>
      <c r="H326" s="72" t="s">
        <v>2949</v>
      </c>
      <c r="I326" s="72" t="s">
        <v>1303</v>
      </c>
      <c r="J326" s="72" t="s">
        <v>116</v>
      </c>
      <c r="O326" s="72" t="s">
        <v>2950</v>
      </c>
      <c r="R326" s="72">
        <f t="shared" si="5"/>
        <v>9</v>
      </c>
    </row>
    <row r="327" spans="1:18" x14ac:dyDescent="0.15">
      <c r="A327" s="72" t="s">
        <v>1995</v>
      </c>
      <c r="B327" s="72" t="s">
        <v>698</v>
      </c>
      <c r="C327" s="72" t="s">
        <v>955</v>
      </c>
      <c r="D327" s="72" t="s">
        <v>956</v>
      </c>
      <c r="E327" s="73">
        <v>39722</v>
      </c>
      <c r="F327" s="72" t="s">
        <v>116</v>
      </c>
      <c r="G327" s="72" t="s">
        <v>1113</v>
      </c>
      <c r="H327" s="72" t="s">
        <v>2951</v>
      </c>
      <c r="I327" s="72" t="s">
        <v>1303</v>
      </c>
      <c r="J327" s="72" t="s">
        <v>116</v>
      </c>
      <c r="O327" s="72" t="s">
        <v>2952</v>
      </c>
      <c r="R327" s="72">
        <f t="shared" si="5"/>
        <v>9</v>
      </c>
    </row>
    <row r="328" spans="1:18" x14ac:dyDescent="0.15">
      <c r="A328" s="72" t="s">
        <v>1996</v>
      </c>
      <c r="B328" s="72" t="s">
        <v>698</v>
      </c>
      <c r="C328" s="72" t="s">
        <v>1114</v>
      </c>
      <c r="D328" s="72" t="s">
        <v>1115</v>
      </c>
      <c r="E328" s="73">
        <v>39587</v>
      </c>
      <c r="F328" s="72" t="s">
        <v>116</v>
      </c>
      <c r="G328" s="72" t="s">
        <v>1113</v>
      </c>
      <c r="H328" s="72" t="s">
        <v>2953</v>
      </c>
      <c r="I328" s="72" t="s">
        <v>1303</v>
      </c>
      <c r="J328" s="72" t="s">
        <v>116</v>
      </c>
      <c r="O328" s="72" t="s">
        <v>2954</v>
      </c>
      <c r="R328" s="72">
        <f t="shared" si="5"/>
        <v>9</v>
      </c>
    </row>
    <row r="329" spans="1:18" x14ac:dyDescent="0.15">
      <c r="A329" s="72" t="s">
        <v>1997</v>
      </c>
      <c r="B329" s="72" t="s">
        <v>698</v>
      </c>
      <c r="C329" s="72" t="s">
        <v>958</v>
      </c>
      <c r="D329" s="72" t="s">
        <v>959</v>
      </c>
      <c r="E329" s="73">
        <v>40011</v>
      </c>
      <c r="F329" s="72" t="s">
        <v>116</v>
      </c>
      <c r="G329" s="72" t="s">
        <v>1113</v>
      </c>
      <c r="H329" s="72" t="s">
        <v>2955</v>
      </c>
      <c r="I329" s="72" t="s">
        <v>1303</v>
      </c>
      <c r="J329" s="72" t="s">
        <v>116</v>
      </c>
      <c r="O329" s="72" t="s">
        <v>2956</v>
      </c>
      <c r="R329" s="72">
        <f t="shared" si="5"/>
        <v>8</v>
      </c>
    </row>
    <row r="330" spans="1:18" x14ac:dyDescent="0.15">
      <c r="A330" s="72" t="s">
        <v>1998</v>
      </c>
      <c r="B330" s="72" t="s">
        <v>698</v>
      </c>
      <c r="C330" s="72" t="s">
        <v>960</v>
      </c>
      <c r="D330" s="72" t="s">
        <v>961</v>
      </c>
      <c r="E330" s="73">
        <v>40446</v>
      </c>
      <c r="F330" s="72" t="s">
        <v>116</v>
      </c>
      <c r="G330" s="72" t="s">
        <v>1113</v>
      </c>
      <c r="H330" s="72" t="s">
        <v>2957</v>
      </c>
      <c r="I330" s="72" t="s">
        <v>1303</v>
      </c>
      <c r="J330" s="72" t="s">
        <v>116</v>
      </c>
      <c r="O330" s="72" t="s">
        <v>2958</v>
      </c>
      <c r="R330" s="72">
        <f t="shared" si="5"/>
        <v>7</v>
      </c>
    </row>
    <row r="331" spans="1:18" x14ac:dyDescent="0.15">
      <c r="A331" s="72" t="s">
        <v>1999</v>
      </c>
      <c r="B331" s="72" t="s">
        <v>698</v>
      </c>
      <c r="C331" s="72" t="s">
        <v>1116</v>
      </c>
      <c r="D331" s="72" t="s">
        <v>1117</v>
      </c>
      <c r="E331" s="73">
        <v>39148</v>
      </c>
      <c r="F331" s="72" t="s">
        <v>116</v>
      </c>
      <c r="G331" s="72" t="s">
        <v>1113</v>
      </c>
      <c r="H331" s="72" t="s">
        <v>2959</v>
      </c>
      <c r="I331" s="72" t="s">
        <v>1303</v>
      </c>
      <c r="J331" s="72" t="s">
        <v>116</v>
      </c>
      <c r="O331" s="72" t="s">
        <v>2960</v>
      </c>
      <c r="R331" s="72">
        <f t="shared" si="5"/>
        <v>11</v>
      </c>
    </row>
    <row r="332" spans="1:18" x14ac:dyDescent="0.15">
      <c r="A332" s="72" t="s">
        <v>2000</v>
      </c>
      <c r="B332" s="72" t="s">
        <v>698</v>
      </c>
      <c r="C332" s="72" t="s">
        <v>1361</v>
      </c>
      <c r="D332" s="72" t="s">
        <v>1362</v>
      </c>
      <c r="E332" s="73">
        <v>39683</v>
      </c>
      <c r="F332" s="72" t="s">
        <v>116</v>
      </c>
      <c r="G332" s="72" t="s">
        <v>1113</v>
      </c>
      <c r="H332" s="72" t="s">
        <v>2961</v>
      </c>
      <c r="I332" s="72" t="s">
        <v>1303</v>
      </c>
      <c r="J332" s="72" t="s">
        <v>116</v>
      </c>
      <c r="O332" s="72" t="s">
        <v>2962</v>
      </c>
      <c r="R332" s="72">
        <f t="shared" si="5"/>
        <v>9</v>
      </c>
    </row>
    <row r="333" spans="1:18" x14ac:dyDescent="0.15">
      <c r="A333" s="72" t="s">
        <v>2001</v>
      </c>
      <c r="B333" s="72" t="s">
        <v>698</v>
      </c>
      <c r="C333" s="72" t="s">
        <v>1363</v>
      </c>
      <c r="D333" s="72" t="s">
        <v>1364</v>
      </c>
      <c r="E333" s="73">
        <v>38461</v>
      </c>
      <c r="F333" s="72" t="s">
        <v>116</v>
      </c>
      <c r="G333" s="72" t="s">
        <v>1113</v>
      </c>
      <c r="H333" s="72" t="s">
        <v>2963</v>
      </c>
      <c r="I333" s="72" t="s">
        <v>1303</v>
      </c>
      <c r="J333" s="72" t="s">
        <v>116</v>
      </c>
      <c r="O333" s="72" t="s">
        <v>2964</v>
      </c>
      <c r="R333" s="72">
        <f t="shared" si="5"/>
        <v>12</v>
      </c>
    </row>
    <row r="334" spans="1:18" x14ac:dyDescent="0.15">
      <c r="A334" s="72" t="s">
        <v>2004</v>
      </c>
      <c r="B334" s="72" t="s">
        <v>722</v>
      </c>
      <c r="C334" s="72" t="s">
        <v>2002</v>
      </c>
      <c r="D334" s="72" t="s">
        <v>2003</v>
      </c>
      <c r="E334" s="73">
        <v>38658</v>
      </c>
      <c r="F334" s="72" t="s">
        <v>116</v>
      </c>
      <c r="G334" s="72" t="s">
        <v>1113</v>
      </c>
      <c r="H334" s="72" t="s">
        <v>2965</v>
      </c>
      <c r="I334" s="72" t="s">
        <v>1303</v>
      </c>
      <c r="J334" s="72" t="s">
        <v>116</v>
      </c>
      <c r="O334" s="72" t="s">
        <v>2966</v>
      </c>
      <c r="R334" s="72">
        <f t="shared" si="5"/>
        <v>12</v>
      </c>
    </row>
    <row r="335" spans="1:18" x14ac:dyDescent="0.15">
      <c r="A335" s="72" t="s">
        <v>2007</v>
      </c>
      <c r="B335" s="72" t="s">
        <v>722</v>
      </c>
      <c r="C335" s="72" t="s">
        <v>2005</v>
      </c>
      <c r="D335" s="72" t="s">
        <v>2006</v>
      </c>
      <c r="E335" s="73">
        <v>39684</v>
      </c>
      <c r="F335" s="72" t="s">
        <v>116</v>
      </c>
      <c r="G335" s="72" t="s">
        <v>1113</v>
      </c>
      <c r="H335" s="72" t="s">
        <v>2967</v>
      </c>
      <c r="I335" s="72" t="s">
        <v>1303</v>
      </c>
      <c r="J335" s="72" t="s">
        <v>116</v>
      </c>
      <c r="O335" s="72" t="s">
        <v>2968</v>
      </c>
      <c r="R335" s="72">
        <f t="shared" si="5"/>
        <v>9</v>
      </c>
    </row>
    <row r="336" spans="1:18" x14ac:dyDescent="0.15">
      <c r="A336" s="72" t="s">
        <v>2010</v>
      </c>
      <c r="B336" s="72" t="s">
        <v>722</v>
      </c>
      <c r="C336" s="72" t="s">
        <v>2008</v>
      </c>
      <c r="D336" s="72" t="s">
        <v>2009</v>
      </c>
      <c r="E336" s="73">
        <v>39331</v>
      </c>
      <c r="F336" s="72" t="s">
        <v>116</v>
      </c>
      <c r="G336" s="72" t="s">
        <v>1113</v>
      </c>
      <c r="H336" s="72" t="s">
        <v>2969</v>
      </c>
      <c r="I336" s="72" t="s">
        <v>1303</v>
      </c>
      <c r="J336" s="72" t="s">
        <v>116</v>
      </c>
      <c r="O336" s="72" t="s">
        <v>2970</v>
      </c>
      <c r="R336" s="72">
        <f t="shared" si="5"/>
        <v>10</v>
      </c>
    </row>
    <row r="337" spans="1:18" x14ac:dyDescent="0.15">
      <c r="A337" s="72" t="s">
        <v>2013</v>
      </c>
      <c r="B337" s="72" t="s">
        <v>722</v>
      </c>
      <c r="C337" s="72" t="s">
        <v>2011</v>
      </c>
      <c r="D337" s="72" t="s">
        <v>2012</v>
      </c>
      <c r="E337" s="73">
        <v>39211</v>
      </c>
      <c r="F337" s="72" t="s">
        <v>116</v>
      </c>
      <c r="G337" s="72" t="s">
        <v>1113</v>
      </c>
      <c r="H337" s="72" t="s">
        <v>2971</v>
      </c>
      <c r="I337" s="72" t="s">
        <v>1303</v>
      </c>
      <c r="J337" s="72" t="s">
        <v>116</v>
      </c>
      <c r="O337" s="72" t="s">
        <v>2972</v>
      </c>
      <c r="R337" s="72">
        <f t="shared" si="5"/>
        <v>10</v>
      </c>
    </row>
    <row r="338" spans="1:18" x14ac:dyDescent="0.15">
      <c r="A338" s="72" t="s">
        <v>2015</v>
      </c>
      <c r="B338" s="72" t="s">
        <v>722</v>
      </c>
      <c r="C338" s="72" t="s">
        <v>2014</v>
      </c>
      <c r="D338" s="72" t="s">
        <v>1161</v>
      </c>
      <c r="E338" s="73">
        <v>39394</v>
      </c>
      <c r="F338" s="72" t="s">
        <v>116</v>
      </c>
      <c r="G338" s="72" t="s">
        <v>1113</v>
      </c>
      <c r="H338" s="72" t="s">
        <v>2973</v>
      </c>
      <c r="I338" s="72" t="s">
        <v>1303</v>
      </c>
      <c r="J338" s="72" t="s">
        <v>116</v>
      </c>
      <c r="O338" s="72" t="s">
        <v>2974</v>
      </c>
      <c r="R338" s="72">
        <f t="shared" si="5"/>
        <v>10</v>
      </c>
    </row>
    <row r="339" spans="1:18" x14ac:dyDescent="0.15">
      <c r="A339" s="72" t="s">
        <v>2018</v>
      </c>
      <c r="B339" s="72" t="s">
        <v>722</v>
      </c>
      <c r="C339" s="72" t="s">
        <v>2016</v>
      </c>
      <c r="D339" s="72" t="s">
        <v>2017</v>
      </c>
      <c r="E339" s="73">
        <v>38665</v>
      </c>
      <c r="F339" s="72" t="s">
        <v>116</v>
      </c>
      <c r="G339" s="72" t="s">
        <v>1113</v>
      </c>
      <c r="H339" s="72" t="s">
        <v>2975</v>
      </c>
      <c r="I339" s="72" t="s">
        <v>1303</v>
      </c>
      <c r="J339" s="72" t="s">
        <v>116</v>
      </c>
      <c r="O339" s="72" t="s">
        <v>2976</v>
      </c>
      <c r="R339" s="72">
        <f t="shared" si="5"/>
        <v>12</v>
      </c>
    </row>
    <row r="340" spans="1:18" x14ac:dyDescent="0.15">
      <c r="A340" s="72" t="s">
        <v>2021</v>
      </c>
      <c r="B340" s="72" t="s">
        <v>722</v>
      </c>
      <c r="C340" s="72" t="s">
        <v>2019</v>
      </c>
      <c r="D340" s="72" t="s">
        <v>2020</v>
      </c>
      <c r="E340" s="73">
        <v>40061</v>
      </c>
      <c r="F340" s="72" t="s">
        <v>116</v>
      </c>
      <c r="G340" s="72" t="s">
        <v>1113</v>
      </c>
      <c r="H340" s="72" t="s">
        <v>2977</v>
      </c>
      <c r="I340" s="72" t="s">
        <v>1303</v>
      </c>
      <c r="J340" s="72" t="s">
        <v>116</v>
      </c>
      <c r="O340" s="72" t="s">
        <v>2978</v>
      </c>
      <c r="R340" s="72">
        <f t="shared" si="5"/>
        <v>8</v>
      </c>
    </row>
    <row r="341" spans="1:18" x14ac:dyDescent="0.15">
      <c r="A341" s="72" t="s">
        <v>2024</v>
      </c>
      <c r="B341" s="72" t="s">
        <v>722</v>
      </c>
      <c r="C341" s="72" t="s">
        <v>2022</v>
      </c>
      <c r="D341" s="72" t="s">
        <v>2023</v>
      </c>
      <c r="E341" s="73">
        <v>39956</v>
      </c>
      <c r="F341" s="72" t="s">
        <v>116</v>
      </c>
      <c r="G341" s="72" t="s">
        <v>1113</v>
      </c>
      <c r="H341" s="72" t="s">
        <v>2979</v>
      </c>
      <c r="I341" s="72" t="s">
        <v>1303</v>
      </c>
      <c r="J341" s="72" t="s">
        <v>116</v>
      </c>
      <c r="O341" s="72" t="s">
        <v>2980</v>
      </c>
      <c r="R341" s="72">
        <f t="shared" si="5"/>
        <v>8</v>
      </c>
    </row>
    <row r="342" spans="1:18" x14ac:dyDescent="0.15">
      <c r="A342" s="72" t="s">
        <v>2027</v>
      </c>
      <c r="B342" s="72" t="s">
        <v>722</v>
      </c>
      <c r="C342" s="72" t="s">
        <v>2025</v>
      </c>
      <c r="D342" s="72" t="s">
        <v>2026</v>
      </c>
      <c r="E342" s="73">
        <v>39844</v>
      </c>
      <c r="F342" s="72" t="s">
        <v>116</v>
      </c>
      <c r="G342" s="72" t="s">
        <v>1113</v>
      </c>
      <c r="H342" s="72" t="s">
        <v>2981</v>
      </c>
      <c r="I342" s="72" t="s">
        <v>1303</v>
      </c>
      <c r="J342" s="72" t="s">
        <v>116</v>
      </c>
      <c r="O342" s="72" t="s">
        <v>2982</v>
      </c>
      <c r="R342" s="72">
        <f t="shared" si="5"/>
        <v>9</v>
      </c>
    </row>
    <row r="343" spans="1:18" x14ac:dyDescent="0.15">
      <c r="A343" s="72" t="s">
        <v>2030</v>
      </c>
      <c r="B343" s="72" t="s">
        <v>722</v>
      </c>
      <c r="C343" s="72" t="s">
        <v>2028</v>
      </c>
      <c r="D343" s="72" t="s">
        <v>2029</v>
      </c>
      <c r="E343" s="73">
        <v>40537</v>
      </c>
      <c r="F343" s="72" t="s">
        <v>116</v>
      </c>
      <c r="G343" s="72" t="s">
        <v>1113</v>
      </c>
      <c r="H343" s="72" t="s">
        <v>2983</v>
      </c>
      <c r="I343" s="72" t="s">
        <v>1303</v>
      </c>
      <c r="J343" s="72" t="s">
        <v>116</v>
      </c>
      <c r="O343" s="72" t="s">
        <v>2984</v>
      </c>
      <c r="R343" s="72">
        <f t="shared" si="5"/>
        <v>7</v>
      </c>
    </row>
    <row r="344" spans="1:18" x14ac:dyDescent="0.15">
      <c r="A344" s="72" t="s">
        <v>2033</v>
      </c>
      <c r="B344" s="72" t="s">
        <v>722</v>
      </c>
      <c r="C344" s="72" t="s">
        <v>2031</v>
      </c>
      <c r="D344" s="72" t="s">
        <v>2032</v>
      </c>
      <c r="E344" s="73">
        <v>40406</v>
      </c>
      <c r="F344" s="72" t="s">
        <v>116</v>
      </c>
      <c r="G344" s="72" t="s">
        <v>1113</v>
      </c>
      <c r="H344" s="72" t="s">
        <v>2985</v>
      </c>
      <c r="I344" s="72" t="s">
        <v>1303</v>
      </c>
      <c r="J344" s="72" t="s">
        <v>116</v>
      </c>
      <c r="O344" s="72" t="s">
        <v>2986</v>
      </c>
      <c r="R344" s="72">
        <f t="shared" si="5"/>
        <v>7</v>
      </c>
    </row>
    <row r="345" spans="1:18" x14ac:dyDescent="0.15">
      <c r="A345" s="72" t="s">
        <v>2036</v>
      </c>
      <c r="B345" s="72" t="s">
        <v>722</v>
      </c>
      <c r="C345" s="72" t="s">
        <v>2034</v>
      </c>
      <c r="D345" s="72" t="s">
        <v>2035</v>
      </c>
      <c r="E345" s="73">
        <v>40520</v>
      </c>
      <c r="F345" s="72" t="s">
        <v>116</v>
      </c>
      <c r="G345" s="72" t="s">
        <v>1113</v>
      </c>
      <c r="H345" s="72" t="s">
        <v>2987</v>
      </c>
      <c r="I345" s="72" t="s">
        <v>1303</v>
      </c>
      <c r="J345" s="72" t="s">
        <v>116</v>
      </c>
      <c r="O345" s="72" t="s">
        <v>2988</v>
      </c>
      <c r="R345" s="72">
        <f t="shared" si="5"/>
        <v>7</v>
      </c>
    </row>
    <row r="346" spans="1:18" x14ac:dyDescent="0.15">
      <c r="A346" s="72" t="s">
        <v>2039</v>
      </c>
      <c r="B346" s="72" t="s">
        <v>722</v>
      </c>
      <c r="C346" s="72" t="s">
        <v>2037</v>
      </c>
      <c r="D346" s="72" t="s">
        <v>2038</v>
      </c>
      <c r="E346" s="73">
        <v>40529</v>
      </c>
      <c r="F346" s="72" t="s">
        <v>116</v>
      </c>
      <c r="G346" s="72" t="s">
        <v>1113</v>
      </c>
      <c r="H346" s="72" t="s">
        <v>2989</v>
      </c>
      <c r="I346" s="72" t="s">
        <v>1303</v>
      </c>
      <c r="J346" s="72" t="s">
        <v>116</v>
      </c>
      <c r="O346" s="72" t="s">
        <v>2990</v>
      </c>
      <c r="R346" s="72">
        <f t="shared" si="5"/>
        <v>7</v>
      </c>
    </row>
    <row r="347" spans="1:18" x14ac:dyDescent="0.15">
      <c r="A347" s="72" t="s">
        <v>2042</v>
      </c>
      <c r="B347" s="72" t="s">
        <v>722</v>
      </c>
      <c r="C347" s="72" t="s">
        <v>2040</v>
      </c>
      <c r="D347" s="72" t="s">
        <v>2041</v>
      </c>
      <c r="E347" s="73">
        <v>40687</v>
      </c>
      <c r="F347" s="72" t="s">
        <v>116</v>
      </c>
      <c r="G347" s="72" t="s">
        <v>1113</v>
      </c>
      <c r="H347" s="72" t="s">
        <v>2991</v>
      </c>
      <c r="I347" s="72" t="s">
        <v>1303</v>
      </c>
      <c r="J347" s="72" t="s">
        <v>116</v>
      </c>
      <c r="O347" s="72" t="s">
        <v>2992</v>
      </c>
      <c r="R347" s="72">
        <f t="shared" si="5"/>
        <v>6</v>
      </c>
    </row>
    <row r="348" spans="1:18" x14ac:dyDescent="0.15">
      <c r="A348" s="72" t="s">
        <v>2045</v>
      </c>
      <c r="B348" s="72" t="s">
        <v>722</v>
      </c>
      <c r="C348" s="72" t="s">
        <v>2043</v>
      </c>
      <c r="D348" s="72" t="s">
        <v>2044</v>
      </c>
      <c r="E348" s="73">
        <v>40561</v>
      </c>
      <c r="F348" s="72" t="s">
        <v>116</v>
      </c>
      <c r="G348" s="72" t="s">
        <v>1113</v>
      </c>
      <c r="H348" s="72" t="s">
        <v>2993</v>
      </c>
      <c r="I348" s="72" t="s">
        <v>1303</v>
      </c>
      <c r="J348" s="72" t="s">
        <v>116</v>
      </c>
      <c r="O348" s="72" t="s">
        <v>2994</v>
      </c>
      <c r="R348" s="72">
        <f t="shared" si="5"/>
        <v>7</v>
      </c>
    </row>
    <row r="349" spans="1:18" x14ac:dyDescent="0.15">
      <c r="A349" s="72" t="s">
        <v>2048</v>
      </c>
      <c r="B349" s="72" t="s">
        <v>722</v>
      </c>
      <c r="C349" s="72" t="s">
        <v>2046</v>
      </c>
      <c r="D349" s="72" t="s">
        <v>2047</v>
      </c>
      <c r="E349" s="73">
        <v>40558</v>
      </c>
      <c r="F349" s="72" t="s">
        <v>116</v>
      </c>
      <c r="G349" s="72" t="s">
        <v>1113</v>
      </c>
      <c r="H349" s="72" t="s">
        <v>2995</v>
      </c>
      <c r="I349" s="72" t="s">
        <v>1303</v>
      </c>
      <c r="J349" s="72" t="s">
        <v>116</v>
      </c>
      <c r="O349" s="72" t="s">
        <v>2996</v>
      </c>
      <c r="R349" s="72">
        <f t="shared" si="5"/>
        <v>7</v>
      </c>
    </row>
    <row r="350" spans="1:18" x14ac:dyDescent="0.15">
      <c r="A350" s="72" t="s">
        <v>2051</v>
      </c>
      <c r="B350" s="72" t="s">
        <v>722</v>
      </c>
      <c r="C350" s="72" t="s">
        <v>2049</v>
      </c>
      <c r="D350" s="72" t="s">
        <v>2050</v>
      </c>
      <c r="E350" s="73">
        <v>40657</v>
      </c>
      <c r="F350" s="72" t="s">
        <v>116</v>
      </c>
      <c r="G350" s="72" t="s">
        <v>1113</v>
      </c>
      <c r="H350" s="72" t="s">
        <v>2997</v>
      </c>
      <c r="I350" s="72" t="s">
        <v>1303</v>
      </c>
      <c r="J350" s="72" t="s">
        <v>116</v>
      </c>
      <c r="O350" s="72" t="s">
        <v>2998</v>
      </c>
      <c r="R350" s="72">
        <f t="shared" si="5"/>
        <v>6</v>
      </c>
    </row>
    <row r="351" spans="1:18" x14ac:dyDescent="0.15">
      <c r="A351" s="72" t="s">
        <v>2052</v>
      </c>
      <c r="B351" s="72" t="s">
        <v>698</v>
      </c>
      <c r="C351" s="72" t="s">
        <v>787</v>
      </c>
      <c r="D351" s="72" t="s">
        <v>543</v>
      </c>
      <c r="E351" s="73">
        <v>36825</v>
      </c>
      <c r="F351" s="72" t="s">
        <v>116</v>
      </c>
      <c r="G351" s="72" t="s">
        <v>213</v>
      </c>
      <c r="H351" s="72" t="s">
        <v>2999</v>
      </c>
      <c r="I351" s="72" t="s">
        <v>1303</v>
      </c>
      <c r="J351" s="72" t="s">
        <v>116</v>
      </c>
      <c r="O351" s="72" t="s">
        <v>3000</v>
      </c>
      <c r="R351" s="72">
        <f t="shared" si="5"/>
        <v>17</v>
      </c>
    </row>
    <row r="352" spans="1:18" x14ac:dyDescent="0.15">
      <c r="A352" s="72" t="s">
        <v>2053</v>
      </c>
      <c r="B352" s="72" t="s">
        <v>698</v>
      </c>
      <c r="C352" s="72" t="s">
        <v>788</v>
      </c>
      <c r="D352" s="72" t="s">
        <v>544</v>
      </c>
      <c r="E352" s="73">
        <v>37229</v>
      </c>
      <c r="F352" s="72" t="s">
        <v>116</v>
      </c>
      <c r="G352" s="72" t="s">
        <v>213</v>
      </c>
      <c r="H352" s="72" t="s">
        <v>3001</v>
      </c>
      <c r="I352" s="72" t="s">
        <v>1303</v>
      </c>
      <c r="J352" s="72" t="s">
        <v>116</v>
      </c>
      <c r="O352" s="72" t="s">
        <v>3002</v>
      </c>
      <c r="R352" s="72">
        <f t="shared" si="5"/>
        <v>16</v>
      </c>
    </row>
    <row r="353" spans="1:18" x14ac:dyDescent="0.15">
      <c r="A353" s="72" t="s">
        <v>2054</v>
      </c>
      <c r="B353" s="72" t="s">
        <v>698</v>
      </c>
      <c r="C353" s="72" t="s">
        <v>789</v>
      </c>
      <c r="D353" s="72" t="s">
        <v>545</v>
      </c>
      <c r="E353" s="73">
        <v>37266</v>
      </c>
      <c r="F353" s="72" t="s">
        <v>116</v>
      </c>
      <c r="G353" s="72" t="s">
        <v>213</v>
      </c>
      <c r="H353" s="72" t="s">
        <v>3003</v>
      </c>
      <c r="I353" s="72" t="s">
        <v>1303</v>
      </c>
      <c r="J353" s="72" t="s">
        <v>116</v>
      </c>
      <c r="O353" s="72" t="s">
        <v>3004</v>
      </c>
      <c r="R353" s="72">
        <f t="shared" si="5"/>
        <v>16</v>
      </c>
    </row>
    <row r="354" spans="1:18" x14ac:dyDescent="0.15">
      <c r="A354" s="72" t="s">
        <v>2055</v>
      </c>
      <c r="B354" s="72" t="s">
        <v>698</v>
      </c>
      <c r="C354" s="72" t="s">
        <v>790</v>
      </c>
      <c r="D354" s="72" t="s">
        <v>547</v>
      </c>
      <c r="E354" s="73">
        <v>36834</v>
      </c>
      <c r="F354" s="72" t="s">
        <v>116</v>
      </c>
      <c r="G354" s="72" t="s">
        <v>213</v>
      </c>
      <c r="H354" s="72" t="s">
        <v>3005</v>
      </c>
      <c r="I354" s="72" t="s">
        <v>1303</v>
      </c>
      <c r="J354" s="72" t="s">
        <v>116</v>
      </c>
      <c r="O354" s="72" t="s">
        <v>3006</v>
      </c>
      <c r="R354" s="72">
        <f t="shared" si="5"/>
        <v>17</v>
      </c>
    </row>
    <row r="355" spans="1:18" x14ac:dyDescent="0.15">
      <c r="A355" s="72" t="s">
        <v>2056</v>
      </c>
      <c r="B355" s="72" t="s">
        <v>698</v>
      </c>
      <c r="C355" s="72" t="s">
        <v>791</v>
      </c>
      <c r="D355" s="72" t="s">
        <v>549</v>
      </c>
      <c r="E355" s="73">
        <v>36073</v>
      </c>
      <c r="F355" s="72" t="s">
        <v>116</v>
      </c>
      <c r="G355" s="72" t="s">
        <v>213</v>
      </c>
      <c r="H355" s="72" t="s">
        <v>3007</v>
      </c>
      <c r="I355" s="72" t="s">
        <v>1303</v>
      </c>
      <c r="J355" s="72" t="s">
        <v>116</v>
      </c>
      <c r="O355" s="72" t="s">
        <v>3008</v>
      </c>
      <c r="R355" s="72">
        <f t="shared" si="5"/>
        <v>19</v>
      </c>
    </row>
    <row r="356" spans="1:18" x14ac:dyDescent="0.15">
      <c r="A356" s="72" t="s">
        <v>2057</v>
      </c>
      <c r="B356" s="72" t="s">
        <v>698</v>
      </c>
      <c r="C356" s="72" t="s">
        <v>792</v>
      </c>
      <c r="D356" s="72" t="s">
        <v>550</v>
      </c>
      <c r="E356" s="73">
        <v>36576</v>
      </c>
      <c r="F356" s="72" t="s">
        <v>116</v>
      </c>
      <c r="G356" s="72" t="s">
        <v>213</v>
      </c>
      <c r="H356" s="72" t="s">
        <v>3009</v>
      </c>
      <c r="I356" s="72" t="s">
        <v>1303</v>
      </c>
      <c r="J356" s="72" t="s">
        <v>116</v>
      </c>
      <c r="O356" s="72" t="s">
        <v>3010</v>
      </c>
      <c r="R356" s="72">
        <f t="shared" si="5"/>
        <v>18</v>
      </c>
    </row>
    <row r="357" spans="1:18" x14ac:dyDescent="0.15">
      <c r="A357" s="72" t="s">
        <v>2058</v>
      </c>
      <c r="B357" s="72" t="s">
        <v>698</v>
      </c>
      <c r="C357" s="72" t="s">
        <v>793</v>
      </c>
      <c r="D357" s="72" t="s">
        <v>551</v>
      </c>
      <c r="E357" s="73">
        <v>36588</v>
      </c>
      <c r="F357" s="72" t="s">
        <v>116</v>
      </c>
      <c r="G357" s="72" t="s">
        <v>213</v>
      </c>
      <c r="H357" s="72" t="s">
        <v>3011</v>
      </c>
      <c r="I357" s="72" t="s">
        <v>1303</v>
      </c>
      <c r="J357" s="72" t="s">
        <v>116</v>
      </c>
      <c r="O357" s="72" t="s">
        <v>3012</v>
      </c>
      <c r="R357" s="72">
        <f t="shared" si="5"/>
        <v>18</v>
      </c>
    </row>
    <row r="358" spans="1:18" x14ac:dyDescent="0.15">
      <c r="A358" s="72" t="s">
        <v>2059</v>
      </c>
      <c r="B358" s="72" t="s">
        <v>698</v>
      </c>
      <c r="C358" s="72" t="s">
        <v>794</v>
      </c>
      <c r="D358" s="72" t="s">
        <v>552</v>
      </c>
      <c r="E358" s="73">
        <v>35906</v>
      </c>
      <c r="F358" s="72" t="s">
        <v>116</v>
      </c>
      <c r="G358" s="72" t="s">
        <v>213</v>
      </c>
      <c r="H358" s="72" t="s">
        <v>3013</v>
      </c>
      <c r="I358" s="72" t="s">
        <v>1303</v>
      </c>
      <c r="J358" s="72" t="s">
        <v>116</v>
      </c>
      <c r="O358" s="72" t="s">
        <v>3014</v>
      </c>
      <c r="R358" s="72">
        <f t="shared" si="5"/>
        <v>19</v>
      </c>
    </row>
    <row r="359" spans="1:18" x14ac:dyDescent="0.15">
      <c r="A359" s="72" t="s">
        <v>2060</v>
      </c>
      <c r="B359" s="72" t="s">
        <v>698</v>
      </c>
      <c r="C359" s="72" t="s">
        <v>795</v>
      </c>
      <c r="D359" s="72" t="s">
        <v>553</v>
      </c>
      <c r="E359" s="73">
        <v>36218</v>
      </c>
      <c r="F359" s="72" t="s">
        <v>116</v>
      </c>
      <c r="G359" s="72" t="s">
        <v>213</v>
      </c>
      <c r="H359" s="72" t="s">
        <v>3015</v>
      </c>
      <c r="I359" s="72" t="s">
        <v>1303</v>
      </c>
      <c r="J359" s="72" t="s">
        <v>116</v>
      </c>
      <c r="O359" s="72" t="s">
        <v>3016</v>
      </c>
      <c r="R359" s="72">
        <f t="shared" si="5"/>
        <v>19</v>
      </c>
    </row>
    <row r="360" spans="1:18" x14ac:dyDescent="0.15">
      <c r="A360" s="72" t="s">
        <v>2061</v>
      </c>
      <c r="B360" s="72" t="s">
        <v>698</v>
      </c>
      <c r="C360" s="72" t="s">
        <v>796</v>
      </c>
      <c r="D360" s="72" t="s">
        <v>554</v>
      </c>
      <c r="E360" s="73">
        <v>36855</v>
      </c>
      <c r="F360" s="72" t="s">
        <v>116</v>
      </c>
      <c r="G360" s="72" t="s">
        <v>213</v>
      </c>
      <c r="H360" s="72" t="s">
        <v>3017</v>
      </c>
      <c r="I360" s="72" t="s">
        <v>1303</v>
      </c>
      <c r="J360" s="72" t="s">
        <v>116</v>
      </c>
      <c r="O360" s="72" t="s">
        <v>3018</v>
      </c>
      <c r="R360" s="72">
        <f t="shared" si="5"/>
        <v>17</v>
      </c>
    </row>
    <row r="361" spans="1:18" x14ac:dyDescent="0.15">
      <c r="A361" s="72" t="s">
        <v>2062</v>
      </c>
      <c r="B361" s="72" t="s">
        <v>698</v>
      </c>
      <c r="C361" s="72" t="s">
        <v>797</v>
      </c>
      <c r="D361" s="72" t="s">
        <v>555</v>
      </c>
      <c r="E361" s="73">
        <v>36383</v>
      </c>
      <c r="F361" s="72" t="s">
        <v>116</v>
      </c>
      <c r="G361" s="72" t="s">
        <v>213</v>
      </c>
      <c r="H361" s="72" t="s">
        <v>3019</v>
      </c>
      <c r="I361" s="72" t="s">
        <v>1303</v>
      </c>
      <c r="J361" s="72" t="s">
        <v>116</v>
      </c>
      <c r="O361" s="72" t="s">
        <v>3020</v>
      </c>
      <c r="R361" s="72">
        <f t="shared" si="5"/>
        <v>18</v>
      </c>
    </row>
    <row r="362" spans="1:18" x14ac:dyDescent="0.15">
      <c r="A362" s="72" t="s">
        <v>2063</v>
      </c>
      <c r="B362" s="72" t="s">
        <v>698</v>
      </c>
      <c r="C362" s="72" t="s">
        <v>798</v>
      </c>
      <c r="D362" s="72" t="s">
        <v>556</v>
      </c>
      <c r="E362" s="73">
        <v>36829</v>
      </c>
      <c r="F362" s="72" t="s">
        <v>116</v>
      </c>
      <c r="G362" s="72" t="s">
        <v>213</v>
      </c>
      <c r="H362" s="72" t="s">
        <v>3021</v>
      </c>
      <c r="I362" s="72" t="s">
        <v>1303</v>
      </c>
      <c r="J362" s="72" t="s">
        <v>116</v>
      </c>
      <c r="O362" s="72" t="s">
        <v>3022</v>
      </c>
      <c r="R362" s="72">
        <f t="shared" si="5"/>
        <v>17</v>
      </c>
    </row>
    <row r="363" spans="1:18" x14ac:dyDescent="0.15">
      <c r="A363" s="72" t="s">
        <v>2064</v>
      </c>
      <c r="B363" s="72" t="s">
        <v>698</v>
      </c>
      <c r="C363" s="72" t="s">
        <v>799</v>
      </c>
      <c r="D363" s="72" t="s">
        <v>563</v>
      </c>
      <c r="E363" s="73">
        <v>36282</v>
      </c>
      <c r="F363" s="72" t="s">
        <v>116</v>
      </c>
      <c r="G363" s="72" t="s">
        <v>213</v>
      </c>
      <c r="H363" s="72" t="s">
        <v>3023</v>
      </c>
      <c r="I363" s="72" t="s">
        <v>1303</v>
      </c>
      <c r="J363" s="72" t="s">
        <v>116</v>
      </c>
      <c r="O363" s="72" t="s">
        <v>3024</v>
      </c>
      <c r="R363" s="72">
        <f t="shared" si="5"/>
        <v>18</v>
      </c>
    </row>
    <row r="364" spans="1:18" x14ac:dyDescent="0.15">
      <c r="A364" s="72" t="s">
        <v>2065</v>
      </c>
      <c r="B364" s="72" t="s">
        <v>698</v>
      </c>
      <c r="C364" s="72" t="s">
        <v>800</v>
      </c>
      <c r="D364" s="72" t="s">
        <v>564</v>
      </c>
      <c r="E364" s="73">
        <v>26123</v>
      </c>
      <c r="F364" s="72" t="s">
        <v>116</v>
      </c>
      <c r="G364" s="72" t="s">
        <v>213</v>
      </c>
      <c r="H364" s="72" t="s">
        <v>3025</v>
      </c>
      <c r="I364" s="72" t="s">
        <v>1303</v>
      </c>
      <c r="J364" s="72" t="s">
        <v>116</v>
      </c>
      <c r="O364" s="72" t="s">
        <v>3026</v>
      </c>
      <c r="R364" s="72">
        <f t="shared" si="5"/>
        <v>46</v>
      </c>
    </row>
    <row r="365" spans="1:18" x14ac:dyDescent="0.15">
      <c r="A365" s="72" t="s">
        <v>2066</v>
      </c>
      <c r="B365" s="72" t="s">
        <v>698</v>
      </c>
      <c r="C365" s="72" t="s">
        <v>801</v>
      </c>
      <c r="D365" s="72" t="s">
        <v>565</v>
      </c>
      <c r="E365" s="73">
        <v>28589</v>
      </c>
      <c r="F365" s="72" t="s">
        <v>116</v>
      </c>
      <c r="G365" s="72" t="s">
        <v>213</v>
      </c>
      <c r="H365" s="72" t="s">
        <v>3027</v>
      </c>
      <c r="I365" s="72" t="s">
        <v>1303</v>
      </c>
      <c r="J365" s="72" t="s">
        <v>116</v>
      </c>
      <c r="O365" s="72" t="s">
        <v>3028</v>
      </c>
      <c r="R365" s="72">
        <f t="shared" si="5"/>
        <v>39</v>
      </c>
    </row>
    <row r="366" spans="1:18" x14ac:dyDescent="0.15">
      <c r="A366" s="72" t="s">
        <v>2067</v>
      </c>
      <c r="B366" s="72" t="s">
        <v>698</v>
      </c>
      <c r="C366" s="72" t="s">
        <v>939</v>
      </c>
      <c r="D366" s="72" t="s">
        <v>539</v>
      </c>
      <c r="E366" s="73">
        <v>37580</v>
      </c>
      <c r="F366" s="72" t="s">
        <v>116</v>
      </c>
      <c r="G366" s="72" t="s">
        <v>213</v>
      </c>
      <c r="H366" s="72" t="s">
        <v>3029</v>
      </c>
      <c r="I366" s="72" t="s">
        <v>1303</v>
      </c>
      <c r="J366" s="72" t="s">
        <v>116</v>
      </c>
      <c r="O366" s="72" t="s">
        <v>3030</v>
      </c>
      <c r="R366" s="72">
        <f t="shared" si="5"/>
        <v>15</v>
      </c>
    </row>
    <row r="367" spans="1:18" x14ac:dyDescent="0.15">
      <c r="A367" s="72" t="s">
        <v>2068</v>
      </c>
      <c r="B367" s="72" t="s">
        <v>698</v>
      </c>
      <c r="C367" s="72" t="s">
        <v>930</v>
      </c>
      <c r="D367" s="72" t="s">
        <v>561</v>
      </c>
      <c r="E367" s="73">
        <v>37751</v>
      </c>
      <c r="F367" s="72" t="s">
        <v>116</v>
      </c>
      <c r="G367" s="72" t="s">
        <v>213</v>
      </c>
      <c r="H367" s="72" t="s">
        <v>3031</v>
      </c>
      <c r="I367" s="72" t="s">
        <v>1303</v>
      </c>
      <c r="J367" s="72" t="s">
        <v>116</v>
      </c>
      <c r="O367" s="72" t="s">
        <v>3032</v>
      </c>
      <c r="R367" s="72">
        <f t="shared" si="5"/>
        <v>14</v>
      </c>
    </row>
    <row r="368" spans="1:18" x14ac:dyDescent="0.15">
      <c r="A368" s="72" t="s">
        <v>2069</v>
      </c>
      <c r="B368" s="72" t="s">
        <v>698</v>
      </c>
      <c r="C368" s="72" t="s">
        <v>932</v>
      </c>
      <c r="D368" s="72" t="s">
        <v>665</v>
      </c>
      <c r="E368" s="73">
        <v>37901</v>
      </c>
      <c r="F368" s="72" t="s">
        <v>116</v>
      </c>
      <c r="G368" s="72" t="s">
        <v>213</v>
      </c>
      <c r="H368" s="72" t="s">
        <v>3033</v>
      </c>
      <c r="I368" s="72" t="s">
        <v>1303</v>
      </c>
      <c r="J368" s="72" t="s">
        <v>116</v>
      </c>
      <c r="O368" s="72" t="s">
        <v>3034</v>
      </c>
      <c r="R368" s="72">
        <f t="shared" si="5"/>
        <v>14</v>
      </c>
    </row>
    <row r="369" spans="1:18" x14ac:dyDescent="0.15">
      <c r="A369" s="72" t="s">
        <v>2070</v>
      </c>
      <c r="B369" s="72" t="s">
        <v>698</v>
      </c>
      <c r="C369" s="72" t="s">
        <v>935</v>
      </c>
      <c r="D369" s="72" t="s">
        <v>684</v>
      </c>
      <c r="E369" s="73">
        <v>38008</v>
      </c>
      <c r="F369" s="72" t="s">
        <v>116</v>
      </c>
      <c r="G369" s="72" t="s">
        <v>213</v>
      </c>
      <c r="H369" s="72" t="s">
        <v>3035</v>
      </c>
      <c r="I369" s="72" t="s">
        <v>1303</v>
      </c>
      <c r="J369" s="72" t="s">
        <v>116</v>
      </c>
      <c r="O369" s="72" t="s">
        <v>3036</v>
      </c>
      <c r="R369" s="72">
        <f t="shared" si="5"/>
        <v>14</v>
      </c>
    </row>
    <row r="370" spans="1:18" x14ac:dyDescent="0.15">
      <c r="A370" s="72" t="s">
        <v>2071</v>
      </c>
      <c r="B370" s="72" t="s">
        <v>698</v>
      </c>
      <c r="C370" s="72" t="s">
        <v>1365</v>
      </c>
      <c r="D370" s="72" t="s">
        <v>1366</v>
      </c>
      <c r="E370" s="73">
        <v>27003</v>
      </c>
      <c r="F370" s="72" t="s">
        <v>116</v>
      </c>
      <c r="G370" s="72" t="s">
        <v>213</v>
      </c>
      <c r="H370" s="72" t="s">
        <v>3037</v>
      </c>
      <c r="I370" s="72" t="s">
        <v>1303</v>
      </c>
      <c r="J370" s="72" t="s">
        <v>116</v>
      </c>
      <c r="O370" s="72" t="s">
        <v>3038</v>
      </c>
      <c r="R370" s="72">
        <f t="shared" si="5"/>
        <v>44</v>
      </c>
    </row>
    <row r="371" spans="1:18" x14ac:dyDescent="0.15">
      <c r="A371" s="72" t="s">
        <v>2072</v>
      </c>
      <c r="B371" s="72" t="s">
        <v>722</v>
      </c>
      <c r="C371" s="72" t="s">
        <v>924</v>
      </c>
      <c r="D371" s="72" t="s">
        <v>546</v>
      </c>
      <c r="E371" s="73">
        <v>37768</v>
      </c>
      <c r="F371" s="72" t="s">
        <v>116</v>
      </c>
      <c r="G371" s="72" t="s">
        <v>213</v>
      </c>
      <c r="H371" s="72" t="s">
        <v>3039</v>
      </c>
      <c r="I371" s="72" t="s">
        <v>1303</v>
      </c>
      <c r="J371" s="72" t="s">
        <v>116</v>
      </c>
      <c r="O371" s="72" t="s">
        <v>3040</v>
      </c>
      <c r="R371" s="72">
        <f t="shared" si="5"/>
        <v>14</v>
      </c>
    </row>
    <row r="372" spans="1:18" x14ac:dyDescent="0.15">
      <c r="A372" s="72" t="s">
        <v>2073</v>
      </c>
      <c r="B372" s="72" t="s">
        <v>722</v>
      </c>
      <c r="C372" s="72" t="s">
        <v>925</v>
      </c>
      <c r="D372" s="72" t="s">
        <v>548</v>
      </c>
      <c r="E372" s="73">
        <v>37832</v>
      </c>
      <c r="F372" s="72" t="s">
        <v>116</v>
      </c>
      <c r="G372" s="72" t="s">
        <v>213</v>
      </c>
      <c r="H372" s="72" t="s">
        <v>3041</v>
      </c>
      <c r="I372" s="72" t="s">
        <v>1303</v>
      </c>
      <c r="J372" s="72" t="s">
        <v>116</v>
      </c>
      <c r="O372" s="72" t="s">
        <v>3042</v>
      </c>
      <c r="R372" s="72">
        <f t="shared" si="5"/>
        <v>14</v>
      </c>
    </row>
    <row r="373" spans="1:18" x14ac:dyDescent="0.15">
      <c r="A373" s="72" t="s">
        <v>2074</v>
      </c>
      <c r="B373" s="72" t="s">
        <v>722</v>
      </c>
      <c r="C373" s="72" t="s">
        <v>926</v>
      </c>
      <c r="D373" s="72" t="s">
        <v>557</v>
      </c>
      <c r="E373" s="73">
        <v>37924</v>
      </c>
      <c r="F373" s="72" t="s">
        <v>116</v>
      </c>
      <c r="G373" s="72" t="s">
        <v>213</v>
      </c>
      <c r="H373" s="72" t="s">
        <v>3043</v>
      </c>
      <c r="I373" s="72" t="s">
        <v>1303</v>
      </c>
      <c r="J373" s="72" t="s">
        <v>116</v>
      </c>
      <c r="O373" s="72" t="s">
        <v>3044</v>
      </c>
      <c r="R373" s="72">
        <f t="shared" si="5"/>
        <v>14</v>
      </c>
    </row>
    <row r="374" spans="1:18" x14ac:dyDescent="0.15">
      <c r="A374" s="72" t="s">
        <v>2075</v>
      </c>
      <c r="B374" s="72" t="s">
        <v>722</v>
      </c>
      <c r="C374" s="72" t="s">
        <v>929</v>
      </c>
      <c r="D374" s="72" t="s">
        <v>560</v>
      </c>
      <c r="E374" s="73">
        <v>38304</v>
      </c>
      <c r="F374" s="72" t="s">
        <v>116</v>
      </c>
      <c r="G374" s="72" t="s">
        <v>213</v>
      </c>
      <c r="H374" s="72" t="s">
        <v>3045</v>
      </c>
      <c r="I374" s="72" t="s">
        <v>1303</v>
      </c>
      <c r="J374" s="72" t="s">
        <v>116</v>
      </c>
      <c r="O374" s="72" t="s">
        <v>3046</v>
      </c>
      <c r="R374" s="72">
        <f t="shared" si="5"/>
        <v>13</v>
      </c>
    </row>
    <row r="375" spans="1:18" x14ac:dyDescent="0.15">
      <c r="A375" s="72" t="s">
        <v>2076</v>
      </c>
      <c r="B375" s="72" t="s">
        <v>722</v>
      </c>
      <c r="C375" s="72" t="s">
        <v>931</v>
      </c>
      <c r="D375" s="72" t="s">
        <v>562</v>
      </c>
      <c r="E375" s="73">
        <v>38106</v>
      </c>
      <c r="F375" s="72" t="s">
        <v>116</v>
      </c>
      <c r="G375" s="72" t="s">
        <v>213</v>
      </c>
      <c r="H375" s="72" t="s">
        <v>3047</v>
      </c>
      <c r="I375" s="72" t="s">
        <v>1303</v>
      </c>
      <c r="J375" s="72" t="s">
        <v>116</v>
      </c>
      <c r="O375" s="72" t="s">
        <v>3048</v>
      </c>
      <c r="R375" s="72">
        <f t="shared" si="5"/>
        <v>13</v>
      </c>
    </row>
    <row r="376" spans="1:18" x14ac:dyDescent="0.15">
      <c r="A376" s="72" t="s">
        <v>2077</v>
      </c>
      <c r="B376" s="72" t="s">
        <v>722</v>
      </c>
      <c r="C376" s="72" t="s">
        <v>934</v>
      </c>
      <c r="D376" s="72" t="s">
        <v>667</v>
      </c>
      <c r="E376" s="73">
        <v>38088</v>
      </c>
      <c r="F376" s="72" t="s">
        <v>116</v>
      </c>
      <c r="G376" s="72" t="s">
        <v>213</v>
      </c>
      <c r="H376" s="72" t="s">
        <v>3049</v>
      </c>
      <c r="I376" s="72" t="s">
        <v>1303</v>
      </c>
      <c r="J376" s="72" t="s">
        <v>116</v>
      </c>
      <c r="O376" s="72" t="s">
        <v>3050</v>
      </c>
      <c r="R376" s="72">
        <f t="shared" si="5"/>
        <v>13</v>
      </c>
    </row>
    <row r="377" spans="1:18" x14ac:dyDescent="0.15">
      <c r="A377" s="72" t="s">
        <v>2078</v>
      </c>
      <c r="B377" s="72" t="s">
        <v>722</v>
      </c>
      <c r="C377" s="72" t="s">
        <v>937</v>
      </c>
      <c r="D377" s="72" t="s">
        <v>686</v>
      </c>
      <c r="E377" s="73">
        <v>38384</v>
      </c>
      <c r="F377" s="72" t="s">
        <v>116</v>
      </c>
      <c r="G377" s="72" t="s">
        <v>213</v>
      </c>
      <c r="H377" s="72" t="s">
        <v>3051</v>
      </c>
      <c r="I377" s="72" t="s">
        <v>1303</v>
      </c>
      <c r="J377" s="72" t="s">
        <v>116</v>
      </c>
      <c r="O377" s="72" t="s">
        <v>3052</v>
      </c>
      <c r="R377" s="72">
        <f t="shared" si="5"/>
        <v>13</v>
      </c>
    </row>
    <row r="378" spans="1:18" x14ac:dyDescent="0.15">
      <c r="A378" s="72" t="s">
        <v>2079</v>
      </c>
      <c r="B378" s="72" t="s">
        <v>722</v>
      </c>
      <c r="C378" s="72" t="s">
        <v>940</v>
      </c>
      <c r="D378" s="72" t="s">
        <v>540</v>
      </c>
      <c r="E378" s="73">
        <v>38296</v>
      </c>
      <c r="F378" s="72" t="s">
        <v>116</v>
      </c>
      <c r="G378" s="72" t="s">
        <v>213</v>
      </c>
      <c r="H378" s="72" t="s">
        <v>3053</v>
      </c>
      <c r="I378" s="72" t="s">
        <v>1303</v>
      </c>
      <c r="J378" s="72" t="s">
        <v>116</v>
      </c>
      <c r="O378" s="72" t="s">
        <v>3054</v>
      </c>
      <c r="R378" s="72">
        <f t="shared" si="5"/>
        <v>13</v>
      </c>
    </row>
    <row r="379" spans="1:18" x14ac:dyDescent="0.15">
      <c r="A379" s="72" t="s">
        <v>2082</v>
      </c>
      <c r="B379" s="72" t="s">
        <v>722</v>
      </c>
      <c r="C379" s="72" t="s">
        <v>2080</v>
      </c>
      <c r="D379" s="72" t="s">
        <v>2081</v>
      </c>
      <c r="E379" s="73">
        <v>38223</v>
      </c>
      <c r="F379" s="72" t="s">
        <v>116</v>
      </c>
      <c r="G379" s="72" t="s">
        <v>213</v>
      </c>
      <c r="H379" s="72" t="s">
        <v>3055</v>
      </c>
      <c r="I379" s="72" t="s">
        <v>1303</v>
      </c>
      <c r="J379" s="72" t="s">
        <v>116</v>
      </c>
      <c r="O379" s="72" t="s">
        <v>3056</v>
      </c>
      <c r="R379" s="72">
        <f t="shared" si="5"/>
        <v>13</v>
      </c>
    </row>
    <row r="380" spans="1:18" x14ac:dyDescent="0.15">
      <c r="A380" s="72" t="s">
        <v>2083</v>
      </c>
      <c r="B380" s="72" t="s">
        <v>698</v>
      </c>
      <c r="C380" s="72" t="s">
        <v>923</v>
      </c>
      <c r="D380" s="72" t="s">
        <v>542</v>
      </c>
      <c r="E380" s="73">
        <v>40182</v>
      </c>
      <c r="F380" s="72" t="s">
        <v>116</v>
      </c>
      <c r="G380" s="72" t="s">
        <v>922</v>
      </c>
      <c r="H380" s="72" t="s">
        <v>3057</v>
      </c>
      <c r="I380" s="72" t="s">
        <v>1303</v>
      </c>
      <c r="J380" s="72" t="s">
        <v>116</v>
      </c>
      <c r="O380" s="72" t="s">
        <v>3058</v>
      </c>
      <c r="R380" s="72">
        <f t="shared" si="5"/>
        <v>8</v>
      </c>
    </row>
    <row r="381" spans="1:18" x14ac:dyDescent="0.15">
      <c r="A381" s="72" t="s">
        <v>2084</v>
      </c>
      <c r="B381" s="72" t="s">
        <v>698</v>
      </c>
      <c r="C381" s="72" t="s">
        <v>927</v>
      </c>
      <c r="D381" s="72" t="s">
        <v>558</v>
      </c>
      <c r="E381" s="73">
        <v>39076</v>
      </c>
      <c r="F381" s="72" t="s">
        <v>116</v>
      </c>
      <c r="G381" s="72" t="s">
        <v>922</v>
      </c>
      <c r="H381" s="72" t="s">
        <v>3059</v>
      </c>
      <c r="I381" s="72" t="s">
        <v>1303</v>
      </c>
      <c r="J381" s="72" t="s">
        <v>116</v>
      </c>
      <c r="O381" s="72" t="s">
        <v>3060</v>
      </c>
      <c r="R381" s="72">
        <f t="shared" si="5"/>
        <v>11</v>
      </c>
    </row>
    <row r="382" spans="1:18" x14ac:dyDescent="0.15">
      <c r="A382" s="72" t="s">
        <v>2085</v>
      </c>
      <c r="B382" s="72" t="s">
        <v>698</v>
      </c>
      <c r="C382" s="72" t="s">
        <v>928</v>
      </c>
      <c r="D382" s="72" t="s">
        <v>559</v>
      </c>
      <c r="E382" s="73">
        <v>39533</v>
      </c>
      <c r="F382" s="72" t="s">
        <v>116</v>
      </c>
      <c r="G382" s="72" t="s">
        <v>922</v>
      </c>
      <c r="H382" s="72" t="s">
        <v>3061</v>
      </c>
      <c r="I382" s="72" t="s">
        <v>1303</v>
      </c>
      <c r="J382" s="72" t="s">
        <v>116</v>
      </c>
      <c r="O382" s="72" t="s">
        <v>3062</v>
      </c>
      <c r="R382" s="72">
        <f t="shared" si="5"/>
        <v>10</v>
      </c>
    </row>
    <row r="383" spans="1:18" x14ac:dyDescent="0.15">
      <c r="A383" s="72" t="s">
        <v>2086</v>
      </c>
      <c r="B383" s="72" t="s">
        <v>698</v>
      </c>
      <c r="C383" s="72" t="s">
        <v>933</v>
      </c>
      <c r="D383" s="72" t="s">
        <v>666</v>
      </c>
      <c r="E383" s="73">
        <v>38540</v>
      </c>
      <c r="F383" s="72" t="s">
        <v>116</v>
      </c>
      <c r="G383" s="72" t="s">
        <v>922</v>
      </c>
      <c r="H383" s="72" t="s">
        <v>3063</v>
      </c>
      <c r="I383" s="72" t="s">
        <v>1303</v>
      </c>
      <c r="J383" s="72" t="s">
        <v>116</v>
      </c>
      <c r="O383" s="72" t="s">
        <v>3064</v>
      </c>
      <c r="R383" s="72">
        <f t="shared" si="5"/>
        <v>12</v>
      </c>
    </row>
    <row r="384" spans="1:18" x14ac:dyDescent="0.15">
      <c r="A384" s="72" t="s">
        <v>2087</v>
      </c>
      <c r="B384" s="72" t="s">
        <v>698</v>
      </c>
      <c r="C384" s="72" t="s">
        <v>936</v>
      </c>
      <c r="D384" s="72" t="s">
        <v>685</v>
      </c>
      <c r="E384" s="73">
        <v>39314</v>
      </c>
      <c r="F384" s="72" t="s">
        <v>116</v>
      </c>
      <c r="G384" s="72" t="s">
        <v>922</v>
      </c>
      <c r="H384" s="72" t="s">
        <v>3065</v>
      </c>
      <c r="I384" s="72" t="s">
        <v>1303</v>
      </c>
      <c r="J384" s="72" t="s">
        <v>116</v>
      </c>
      <c r="O384" s="72" t="s">
        <v>3066</v>
      </c>
      <c r="R384" s="72">
        <f t="shared" si="5"/>
        <v>10</v>
      </c>
    </row>
    <row r="385" spans="1:18" x14ac:dyDescent="0.15">
      <c r="A385" s="72" t="s">
        <v>2088</v>
      </c>
      <c r="B385" s="72" t="s">
        <v>698</v>
      </c>
      <c r="C385" s="72" t="s">
        <v>938</v>
      </c>
      <c r="D385" s="72" t="s">
        <v>687</v>
      </c>
      <c r="E385" s="73">
        <v>40070</v>
      </c>
      <c r="F385" s="72" t="s">
        <v>116</v>
      </c>
      <c r="G385" s="72" t="s">
        <v>922</v>
      </c>
      <c r="H385" s="72" t="s">
        <v>3067</v>
      </c>
      <c r="I385" s="72" t="s">
        <v>1303</v>
      </c>
      <c r="J385" s="72" t="s">
        <v>116</v>
      </c>
      <c r="O385" s="72" t="s">
        <v>3068</v>
      </c>
      <c r="R385" s="72">
        <f t="shared" si="5"/>
        <v>8</v>
      </c>
    </row>
    <row r="386" spans="1:18" x14ac:dyDescent="0.15">
      <c r="A386" s="72" t="s">
        <v>2089</v>
      </c>
      <c r="B386" s="72" t="s">
        <v>698</v>
      </c>
      <c r="C386" s="72" t="s">
        <v>1138</v>
      </c>
      <c r="D386" s="72" t="s">
        <v>1139</v>
      </c>
      <c r="E386" s="73">
        <v>40709</v>
      </c>
      <c r="F386" s="72" t="s">
        <v>116</v>
      </c>
      <c r="G386" s="72" t="s">
        <v>922</v>
      </c>
      <c r="H386" s="72" t="s">
        <v>3069</v>
      </c>
      <c r="I386" s="72" t="s">
        <v>1303</v>
      </c>
      <c r="J386" s="72" t="s">
        <v>116</v>
      </c>
      <c r="O386" s="72" t="s">
        <v>3070</v>
      </c>
      <c r="R386" s="72">
        <f t="shared" ref="R386:R449" si="6">DATEDIF(E386,$Q$1,"y")</f>
        <v>6</v>
      </c>
    </row>
    <row r="387" spans="1:18" x14ac:dyDescent="0.15">
      <c r="A387" s="72" t="s">
        <v>2090</v>
      </c>
      <c r="B387" s="72" t="s">
        <v>698</v>
      </c>
      <c r="C387" s="72" t="s">
        <v>1140</v>
      </c>
      <c r="D387" s="72" t="s">
        <v>1141</v>
      </c>
      <c r="E387" s="73">
        <v>41092</v>
      </c>
      <c r="F387" s="72" t="s">
        <v>116</v>
      </c>
      <c r="G387" s="72" t="s">
        <v>922</v>
      </c>
      <c r="H387" s="72" t="s">
        <v>3071</v>
      </c>
      <c r="I387" s="72" t="s">
        <v>1303</v>
      </c>
      <c r="J387" s="72" t="s">
        <v>116</v>
      </c>
      <c r="O387" s="72" t="s">
        <v>3072</v>
      </c>
      <c r="R387" s="72">
        <f t="shared" si="6"/>
        <v>5</v>
      </c>
    </row>
    <row r="388" spans="1:18" x14ac:dyDescent="0.15">
      <c r="A388" s="72" t="s">
        <v>2091</v>
      </c>
      <c r="B388" s="72" t="s">
        <v>698</v>
      </c>
      <c r="C388" s="72" t="s">
        <v>1142</v>
      </c>
      <c r="D388" s="72" t="s">
        <v>1143</v>
      </c>
      <c r="E388" s="73">
        <v>41104</v>
      </c>
      <c r="F388" s="72" t="s">
        <v>116</v>
      </c>
      <c r="G388" s="72" t="s">
        <v>922</v>
      </c>
      <c r="H388" s="72" t="s">
        <v>3073</v>
      </c>
      <c r="I388" s="72" t="s">
        <v>1303</v>
      </c>
      <c r="J388" s="72" t="s">
        <v>116</v>
      </c>
      <c r="O388" s="72" t="s">
        <v>3074</v>
      </c>
      <c r="R388" s="72">
        <f t="shared" si="6"/>
        <v>5</v>
      </c>
    </row>
    <row r="389" spans="1:18" x14ac:dyDescent="0.15">
      <c r="A389" s="72" t="s">
        <v>2092</v>
      </c>
      <c r="B389" s="72" t="s">
        <v>698</v>
      </c>
      <c r="C389" s="72" t="s">
        <v>1144</v>
      </c>
      <c r="D389" s="72" t="s">
        <v>1145</v>
      </c>
      <c r="E389" s="73">
        <v>39821</v>
      </c>
      <c r="F389" s="72" t="s">
        <v>116</v>
      </c>
      <c r="G389" s="72" t="s">
        <v>922</v>
      </c>
      <c r="H389" s="72" t="s">
        <v>3075</v>
      </c>
      <c r="I389" s="72" t="s">
        <v>1303</v>
      </c>
      <c r="J389" s="72" t="s">
        <v>116</v>
      </c>
      <c r="O389" s="72" t="s">
        <v>3076</v>
      </c>
      <c r="R389" s="72">
        <f t="shared" si="6"/>
        <v>9</v>
      </c>
    </row>
    <row r="390" spans="1:18" x14ac:dyDescent="0.15">
      <c r="A390" s="72" t="s">
        <v>2093</v>
      </c>
      <c r="B390" s="72" t="s">
        <v>698</v>
      </c>
      <c r="C390" s="72" t="s">
        <v>1146</v>
      </c>
      <c r="D390" s="72" t="s">
        <v>1147</v>
      </c>
      <c r="E390" s="73">
        <v>40969</v>
      </c>
      <c r="F390" s="72" t="s">
        <v>116</v>
      </c>
      <c r="G390" s="72" t="s">
        <v>922</v>
      </c>
      <c r="H390" s="72" t="s">
        <v>3077</v>
      </c>
      <c r="I390" s="72" t="s">
        <v>1303</v>
      </c>
      <c r="J390" s="72" t="s">
        <v>116</v>
      </c>
      <c r="O390" s="72" t="s">
        <v>3078</v>
      </c>
      <c r="R390" s="72">
        <f t="shared" si="6"/>
        <v>6</v>
      </c>
    </row>
    <row r="391" spans="1:18" x14ac:dyDescent="0.15">
      <c r="A391" s="72" t="s">
        <v>2094</v>
      </c>
      <c r="B391" s="72" t="s">
        <v>698</v>
      </c>
      <c r="C391" s="72" t="s">
        <v>1148</v>
      </c>
      <c r="D391" s="72" t="s">
        <v>1149</v>
      </c>
      <c r="E391" s="73">
        <v>39993</v>
      </c>
      <c r="F391" s="72" t="s">
        <v>116</v>
      </c>
      <c r="G391" s="72" t="s">
        <v>922</v>
      </c>
      <c r="H391" s="72" t="s">
        <v>3079</v>
      </c>
      <c r="I391" s="72" t="s">
        <v>1303</v>
      </c>
      <c r="J391" s="72" t="s">
        <v>116</v>
      </c>
      <c r="O391" s="72" t="s">
        <v>3080</v>
      </c>
      <c r="R391" s="72">
        <f t="shared" si="6"/>
        <v>8</v>
      </c>
    </row>
    <row r="392" spans="1:18" x14ac:dyDescent="0.15">
      <c r="A392" s="72" t="s">
        <v>2095</v>
      </c>
      <c r="B392" s="72" t="s">
        <v>698</v>
      </c>
      <c r="C392" s="72" t="s">
        <v>1367</v>
      </c>
      <c r="D392" s="72" t="s">
        <v>1368</v>
      </c>
      <c r="E392" s="73">
        <v>40770</v>
      </c>
      <c r="F392" s="72" t="s">
        <v>116</v>
      </c>
      <c r="G392" s="72" t="s">
        <v>922</v>
      </c>
      <c r="H392" s="72" t="s">
        <v>3081</v>
      </c>
      <c r="I392" s="72" t="s">
        <v>1303</v>
      </c>
      <c r="J392" s="72" t="s">
        <v>116</v>
      </c>
      <c r="O392" s="72" t="s">
        <v>3082</v>
      </c>
      <c r="R392" s="72">
        <f t="shared" si="6"/>
        <v>6</v>
      </c>
    </row>
    <row r="393" spans="1:18" x14ac:dyDescent="0.15">
      <c r="A393" s="72" t="s">
        <v>2096</v>
      </c>
      <c r="B393" s="72" t="s">
        <v>698</v>
      </c>
      <c r="C393" s="72" t="s">
        <v>1369</v>
      </c>
      <c r="D393" s="72" t="s">
        <v>1370</v>
      </c>
      <c r="E393" s="73">
        <v>41284</v>
      </c>
      <c r="F393" s="72" t="s">
        <v>116</v>
      </c>
      <c r="G393" s="72" t="s">
        <v>922</v>
      </c>
      <c r="H393" s="72" t="s">
        <v>3083</v>
      </c>
      <c r="I393" s="72" t="s">
        <v>1303</v>
      </c>
      <c r="J393" s="72" t="s">
        <v>116</v>
      </c>
      <c r="O393" s="72" t="s">
        <v>3084</v>
      </c>
      <c r="R393" s="72">
        <f t="shared" si="6"/>
        <v>5</v>
      </c>
    </row>
    <row r="394" spans="1:18" x14ac:dyDescent="0.15">
      <c r="A394" s="72" t="s">
        <v>2097</v>
      </c>
      <c r="B394" s="72" t="s">
        <v>698</v>
      </c>
      <c r="C394" s="72" t="s">
        <v>1371</v>
      </c>
      <c r="D394" s="72" t="s">
        <v>1372</v>
      </c>
      <c r="E394" s="73">
        <v>40616</v>
      </c>
      <c r="F394" s="72" t="s">
        <v>116</v>
      </c>
      <c r="G394" s="72" t="s">
        <v>922</v>
      </c>
      <c r="H394" s="72" t="s">
        <v>3085</v>
      </c>
      <c r="I394" s="72" t="s">
        <v>1303</v>
      </c>
      <c r="J394" s="72" t="s">
        <v>116</v>
      </c>
      <c r="O394" s="72" t="s">
        <v>3086</v>
      </c>
      <c r="R394" s="72">
        <f t="shared" si="6"/>
        <v>7</v>
      </c>
    </row>
    <row r="395" spans="1:18" x14ac:dyDescent="0.15">
      <c r="A395" s="72" t="s">
        <v>2098</v>
      </c>
      <c r="B395" s="72" t="s">
        <v>698</v>
      </c>
      <c r="C395" s="72" t="s">
        <v>1373</v>
      </c>
      <c r="D395" s="72" t="s">
        <v>1374</v>
      </c>
      <c r="E395" s="73">
        <v>40042</v>
      </c>
      <c r="F395" s="72" t="s">
        <v>116</v>
      </c>
      <c r="G395" s="72" t="s">
        <v>922</v>
      </c>
      <c r="H395" s="72" t="s">
        <v>3087</v>
      </c>
      <c r="I395" s="72" t="s">
        <v>1303</v>
      </c>
      <c r="J395" s="72" t="s">
        <v>116</v>
      </c>
      <c r="O395" s="72" t="s">
        <v>3088</v>
      </c>
      <c r="R395" s="72">
        <f t="shared" si="6"/>
        <v>8</v>
      </c>
    </row>
    <row r="396" spans="1:18" x14ac:dyDescent="0.15">
      <c r="A396" s="72" t="s">
        <v>2099</v>
      </c>
      <c r="B396" s="72" t="s">
        <v>698</v>
      </c>
      <c r="C396" s="72" t="s">
        <v>1375</v>
      </c>
      <c r="D396" s="72" t="s">
        <v>1376</v>
      </c>
      <c r="E396" s="73">
        <v>40141</v>
      </c>
      <c r="F396" s="72" t="s">
        <v>116</v>
      </c>
      <c r="G396" s="72" t="s">
        <v>922</v>
      </c>
      <c r="H396" s="72" t="s">
        <v>3089</v>
      </c>
      <c r="I396" s="72" t="s">
        <v>1303</v>
      </c>
      <c r="J396" s="72" t="s">
        <v>116</v>
      </c>
      <c r="O396" s="72" t="s">
        <v>3090</v>
      </c>
      <c r="R396" s="72">
        <f t="shared" si="6"/>
        <v>8</v>
      </c>
    </row>
    <row r="397" spans="1:18" x14ac:dyDescent="0.15">
      <c r="A397" s="72" t="s">
        <v>2100</v>
      </c>
      <c r="B397" s="72" t="s">
        <v>698</v>
      </c>
      <c r="C397" s="72" t="s">
        <v>1407</v>
      </c>
      <c r="D397" s="72" t="s">
        <v>1408</v>
      </c>
      <c r="E397" s="73">
        <v>40450</v>
      </c>
      <c r="F397" s="72" t="s">
        <v>117</v>
      </c>
      <c r="G397" s="72" t="s">
        <v>922</v>
      </c>
      <c r="H397" s="72" t="s">
        <v>3091</v>
      </c>
      <c r="I397" s="72" t="s">
        <v>1303</v>
      </c>
      <c r="J397" s="72" t="s">
        <v>117</v>
      </c>
      <c r="O397" s="72" t="s">
        <v>3092</v>
      </c>
      <c r="R397" s="72">
        <f t="shared" si="6"/>
        <v>7</v>
      </c>
    </row>
    <row r="398" spans="1:18" x14ac:dyDescent="0.15">
      <c r="A398" s="72" t="s">
        <v>2101</v>
      </c>
      <c r="B398" s="72" t="s">
        <v>698</v>
      </c>
      <c r="C398" s="72" t="s">
        <v>1409</v>
      </c>
      <c r="D398" s="72" t="s">
        <v>1410</v>
      </c>
      <c r="E398" s="73">
        <v>40802</v>
      </c>
      <c r="F398" s="72" t="s">
        <v>116</v>
      </c>
      <c r="G398" s="72" t="s">
        <v>922</v>
      </c>
      <c r="H398" s="72" t="s">
        <v>3093</v>
      </c>
      <c r="I398" s="72" t="s">
        <v>1303</v>
      </c>
      <c r="J398" s="72" t="s">
        <v>116</v>
      </c>
      <c r="O398" s="72" t="s">
        <v>3094</v>
      </c>
      <c r="R398" s="72">
        <f t="shared" si="6"/>
        <v>6</v>
      </c>
    </row>
    <row r="399" spans="1:18" x14ac:dyDescent="0.15">
      <c r="A399" s="72" t="s">
        <v>2104</v>
      </c>
      <c r="B399" s="72" t="s">
        <v>722</v>
      </c>
      <c r="C399" s="72" t="s">
        <v>2102</v>
      </c>
      <c r="D399" s="72" t="s">
        <v>2103</v>
      </c>
      <c r="E399" s="73">
        <v>40564</v>
      </c>
      <c r="F399" s="72" t="s">
        <v>116</v>
      </c>
      <c r="G399" s="72" t="s">
        <v>922</v>
      </c>
      <c r="H399" s="72" t="s">
        <v>3095</v>
      </c>
      <c r="I399" s="72" t="s">
        <v>1303</v>
      </c>
      <c r="J399" s="72" t="s">
        <v>116</v>
      </c>
      <c r="O399" s="72" t="s">
        <v>3096</v>
      </c>
      <c r="R399" s="72">
        <f t="shared" si="6"/>
        <v>7</v>
      </c>
    </row>
    <row r="400" spans="1:18" x14ac:dyDescent="0.15">
      <c r="A400" s="72" t="s">
        <v>2107</v>
      </c>
      <c r="B400" s="72" t="s">
        <v>722</v>
      </c>
      <c r="C400" s="72" t="s">
        <v>2105</v>
      </c>
      <c r="D400" s="72" t="s">
        <v>2106</v>
      </c>
      <c r="E400" s="73">
        <v>40367</v>
      </c>
      <c r="F400" s="72" t="s">
        <v>116</v>
      </c>
      <c r="G400" s="72" t="s">
        <v>922</v>
      </c>
      <c r="H400" s="72" t="s">
        <v>3097</v>
      </c>
      <c r="I400" s="72" t="s">
        <v>1303</v>
      </c>
      <c r="J400" s="72" t="s">
        <v>116</v>
      </c>
      <c r="O400" s="72" t="s">
        <v>3098</v>
      </c>
      <c r="R400" s="72">
        <f t="shared" si="6"/>
        <v>7</v>
      </c>
    </row>
    <row r="401" spans="1:18" x14ac:dyDescent="0.15">
      <c r="A401" s="72" t="s">
        <v>2110</v>
      </c>
      <c r="B401" s="72" t="s">
        <v>722</v>
      </c>
      <c r="C401" s="72" t="s">
        <v>2108</v>
      </c>
      <c r="D401" s="72" t="s">
        <v>2109</v>
      </c>
      <c r="E401" s="73">
        <v>40420</v>
      </c>
      <c r="F401" s="72" t="s">
        <v>116</v>
      </c>
      <c r="G401" s="72" t="s">
        <v>922</v>
      </c>
      <c r="H401" s="72" t="s">
        <v>3099</v>
      </c>
      <c r="I401" s="72" t="s">
        <v>1303</v>
      </c>
      <c r="J401" s="72" t="s">
        <v>116</v>
      </c>
      <c r="O401" s="72" t="s">
        <v>3100</v>
      </c>
      <c r="R401" s="72">
        <f t="shared" si="6"/>
        <v>7</v>
      </c>
    </row>
    <row r="402" spans="1:18" x14ac:dyDescent="0.15">
      <c r="A402" s="72" t="s">
        <v>2113</v>
      </c>
      <c r="B402" s="72" t="s">
        <v>722</v>
      </c>
      <c r="C402" s="72" t="s">
        <v>2111</v>
      </c>
      <c r="D402" s="72" t="s">
        <v>2112</v>
      </c>
      <c r="E402" s="73">
        <v>40117</v>
      </c>
      <c r="F402" s="72" t="s">
        <v>116</v>
      </c>
      <c r="G402" s="72" t="s">
        <v>922</v>
      </c>
      <c r="H402" s="72" t="s">
        <v>3101</v>
      </c>
      <c r="I402" s="72" t="s">
        <v>1303</v>
      </c>
      <c r="J402" s="72" t="s">
        <v>116</v>
      </c>
      <c r="O402" s="72" t="s">
        <v>3102</v>
      </c>
      <c r="R402" s="72">
        <f t="shared" si="6"/>
        <v>8</v>
      </c>
    </row>
    <row r="403" spans="1:18" x14ac:dyDescent="0.15">
      <c r="A403" s="72" t="s">
        <v>2114</v>
      </c>
      <c r="B403" s="72" t="s">
        <v>698</v>
      </c>
      <c r="C403" s="72" t="s">
        <v>1097</v>
      </c>
      <c r="D403" s="72" t="s">
        <v>1098</v>
      </c>
      <c r="E403" s="73">
        <v>37442</v>
      </c>
      <c r="F403" s="72" t="s">
        <v>116</v>
      </c>
      <c r="G403" s="72" t="s">
        <v>167</v>
      </c>
      <c r="H403" s="72" t="s">
        <v>3103</v>
      </c>
      <c r="I403" s="72" t="s">
        <v>1303</v>
      </c>
      <c r="J403" s="72" t="s">
        <v>116</v>
      </c>
      <c r="O403" s="72" t="s">
        <v>3104</v>
      </c>
      <c r="R403" s="72">
        <f t="shared" si="6"/>
        <v>15</v>
      </c>
    </row>
    <row r="404" spans="1:18" x14ac:dyDescent="0.15">
      <c r="A404" s="72" t="s">
        <v>2115</v>
      </c>
      <c r="B404" s="72" t="s">
        <v>698</v>
      </c>
      <c r="C404" s="72" t="s">
        <v>1099</v>
      </c>
      <c r="D404" s="72" t="s">
        <v>1100</v>
      </c>
      <c r="E404" s="73">
        <v>37548</v>
      </c>
      <c r="F404" s="72" t="s">
        <v>116</v>
      </c>
      <c r="G404" s="72" t="s">
        <v>167</v>
      </c>
      <c r="H404" s="72" t="s">
        <v>3105</v>
      </c>
      <c r="I404" s="72" t="s">
        <v>1303</v>
      </c>
      <c r="J404" s="72" t="s">
        <v>116</v>
      </c>
      <c r="O404" s="72" t="s">
        <v>3106</v>
      </c>
      <c r="R404" s="72">
        <f t="shared" si="6"/>
        <v>15</v>
      </c>
    </row>
    <row r="405" spans="1:18" x14ac:dyDescent="0.15">
      <c r="A405" s="72" t="s">
        <v>2116</v>
      </c>
      <c r="B405" s="72" t="s">
        <v>698</v>
      </c>
      <c r="C405" s="72" t="s">
        <v>1101</v>
      </c>
      <c r="D405" s="72" t="s">
        <v>1102</v>
      </c>
      <c r="E405" s="73">
        <v>37560</v>
      </c>
      <c r="F405" s="72" t="s">
        <v>116</v>
      </c>
      <c r="G405" s="72" t="s">
        <v>167</v>
      </c>
      <c r="H405" s="72" t="s">
        <v>3107</v>
      </c>
      <c r="I405" s="72" t="s">
        <v>1303</v>
      </c>
      <c r="J405" s="72" t="s">
        <v>116</v>
      </c>
      <c r="O405" s="72" t="s">
        <v>3108</v>
      </c>
      <c r="R405" s="72">
        <f t="shared" si="6"/>
        <v>15</v>
      </c>
    </row>
    <row r="406" spans="1:18" x14ac:dyDescent="0.15">
      <c r="A406" s="72" t="s">
        <v>2117</v>
      </c>
      <c r="B406" s="72" t="s">
        <v>698</v>
      </c>
      <c r="C406" s="72" t="s">
        <v>1103</v>
      </c>
      <c r="D406" s="72" t="s">
        <v>1104</v>
      </c>
      <c r="E406" s="73">
        <v>37606</v>
      </c>
      <c r="F406" s="72" t="s">
        <v>117</v>
      </c>
      <c r="G406" s="72" t="s">
        <v>167</v>
      </c>
      <c r="H406" s="72" t="s">
        <v>3109</v>
      </c>
      <c r="I406" s="72" t="s">
        <v>1303</v>
      </c>
      <c r="J406" s="72" t="s">
        <v>117</v>
      </c>
      <c r="O406" s="72" t="s">
        <v>3110</v>
      </c>
      <c r="R406" s="72">
        <f t="shared" si="6"/>
        <v>15</v>
      </c>
    </row>
    <row r="407" spans="1:18" x14ac:dyDescent="0.15">
      <c r="A407" s="72" t="s">
        <v>2118</v>
      </c>
      <c r="B407" s="72" t="s">
        <v>698</v>
      </c>
      <c r="C407" s="72" t="s">
        <v>1105</v>
      </c>
      <c r="D407" s="72" t="s">
        <v>1106</v>
      </c>
      <c r="E407" s="73">
        <v>37635</v>
      </c>
      <c r="F407" s="72" t="s">
        <v>116</v>
      </c>
      <c r="G407" s="72" t="s">
        <v>167</v>
      </c>
      <c r="H407" s="72" t="s">
        <v>3111</v>
      </c>
      <c r="I407" s="72" t="s">
        <v>1303</v>
      </c>
      <c r="J407" s="72" t="s">
        <v>116</v>
      </c>
      <c r="O407" s="72" t="s">
        <v>3112</v>
      </c>
      <c r="R407" s="72">
        <f t="shared" si="6"/>
        <v>15</v>
      </c>
    </row>
    <row r="408" spans="1:18" x14ac:dyDescent="0.15">
      <c r="A408" s="72" t="s">
        <v>2119</v>
      </c>
      <c r="B408" s="72" t="s">
        <v>698</v>
      </c>
      <c r="C408" s="72" t="s">
        <v>1107</v>
      </c>
      <c r="D408" s="72" t="s">
        <v>1108</v>
      </c>
      <c r="E408" s="73">
        <v>37559</v>
      </c>
      <c r="F408" s="72" t="s">
        <v>116</v>
      </c>
      <c r="G408" s="72" t="s">
        <v>167</v>
      </c>
      <c r="H408" s="72" t="s">
        <v>3113</v>
      </c>
      <c r="I408" s="72" t="s">
        <v>1303</v>
      </c>
      <c r="J408" s="72" t="s">
        <v>116</v>
      </c>
      <c r="O408" s="72" t="s">
        <v>3114</v>
      </c>
      <c r="R408" s="72">
        <f t="shared" si="6"/>
        <v>15</v>
      </c>
    </row>
    <row r="409" spans="1:18" x14ac:dyDescent="0.15">
      <c r="A409" s="72" t="s">
        <v>2120</v>
      </c>
      <c r="B409" s="72" t="s">
        <v>698</v>
      </c>
      <c r="C409" s="72" t="s">
        <v>717</v>
      </c>
      <c r="D409" s="72" t="s">
        <v>621</v>
      </c>
      <c r="E409" s="73">
        <v>37430</v>
      </c>
      <c r="F409" s="72" t="s">
        <v>116</v>
      </c>
      <c r="G409" s="72" t="s">
        <v>167</v>
      </c>
      <c r="H409" s="72" t="s">
        <v>3115</v>
      </c>
      <c r="I409" s="72" t="s">
        <v>1303</v>
      </c>
      <c r="J409" s="72" t="s">
        <v>116</v>
      </c>
      <c r="O409" s="72" t="s">
        <v>3116</v>
      </c>
      <c r="R409" s="72">
        <f t="shared" si="6"/>
        <v>15</v>
      </c>
    </row>
    <row r="410" spans="1:18" x14ac:dyDescent="0.15">
      <c r="A410" s="72" t="s">
        <v>2121</v>
      </c>
      <c r="B410" s="72" t="s">
        <v>698</v>
      </c>
      <c r="C410" s="72" t="s">
        <v>1332</v>
      </c>
      <c r="D410" s="72" t="s">
        <v>1333</v>
      </c>
      <c r="E410" s="73">
        <v>37917</v>
      </c>
      <c r="F410" s="72" t="s">
        <v>116</v>
      </c>
      <c r="G410" s="72" t="s">
        <v>167</v>
      </c>
      <c r="H410" s="72" t="s">
        <v>3117</v>
      </c>
      <c r="I410" s="72" t="s">
        <v>1303</v>
      </c>
      <c r="J410" s="72" t="s">
        <v>116</v>
      </c>
      <c r="O410" s="72" t="s">
        <v>3118</v>
      </c>
      <c r="R410" s="72">
        <f t="shared" si="6"/>
        <v>14</v>
      </c>
    </row>
    <row r="411" spans="1:18" x14ac:dyDescent="0.15">
      <c r="A411" s="72" t="s">
        <v>2122</v>
      </c>
      <c r="B411" s="72" t="s">
        <v>698</v>
      </c>
      <c r="C411" s="72" t="s">
        <v>1334</v>
      </c>
      <c r="D411" s="72" t="s">
        <v>1335</v>
      </c>
      <c r="E411" s="73">
        <v>38044</v>
      </c>
      <c r="F411" s="72" t="s">
        <v>116</v>
      </c>
      <c r="G411" s="72" t="s">
        <v>167</v>
      </c>
      <c r="H411" s="72" t="s">
        <v>3119</v>
      </c>
      <c r="I411" s="72" t="s">
        <v>1303</v>
      </c>
      <c r="J411" s="72" t="s">
        <v>116</v>
      </c>
      <c r="O411" s="72" t="s">
        <v>3120</v>
      </c>
      <c r="R411" s="72">
        <f t="shared" si="6"/>
        <v>14</v>
      </c>
    </row>
    <row r="412" spans="1:18" x14ac:dyDescent="0.15">
      <c r="A412" s="72" t="s">
        <v>2123</v>
      </c>
      <c r="B412" s="72" t="s">
        <v>698</v>
      </c>
      <c r="C412" s="72" t="s">
        <v>1336</v>
      </c>
      <c r="D412" s="72" t="s">
        <v>1337</v>
      </c>
      <c r="E412" s="73">
        <v>37984</v>
      </c>
      <c r="F412" s="72" t="s">
        <v>116</v>
      </c>
      <c r="G412" s="72" t="s">
        <v>167</v>
      </c>
      <c r="H412" s="72" t="s">
        <v>3121</v>
      </c>
      <c r="I412" s="72" t="s">
        <v>1303</v>
      </c>
      <c r="J412" s="72" t="s">
        <v>116</v>
      </c>
      <c r="O412" s="72" t="s">
        <v>3122</v>
      </c>
      <c r="R412" s="72">
        <f t="shared" si="6"/>
        <v>14</v>
      </c>
    </row>
    <row r="413" spans="1:18" x14ac:dyDescent="0.15">
      <c r="A413" s="72" t="s">
        <v>2124</v>
      </c>
      <c r="B413" s="72" t="s">
        <v>698</v>
      </c>
      <c r="C413" s="72" t="s">
        <v>1338</v>
      </c>
      <c r="D413" s="72" t="s">
        <v>1339</v>
      </c>
      <c r="E413" s="73">
        <v>37984</v>
      </c>
      <c r="F413" s="72" t="s">
        <v>116</v>
      </c>
      <c r="G413" s="72" t="s">
        <v>167</v>
      </c>
      <c r="H413" s="72" t="s">
        <v>3123</v>
      </c>
      <c r="I413" s="72" t="s">
        <v>1303</v>
      </c>
      <c r="J413" s="72" t="s">
        <v>116</v>
      </c>
      <c r="O413" s="72" t="s">
        <v>3124</v>
      </c>
      <c r="R413" s="72">
        <f t="shared" si="6"/>
        <v>14</v>
      </c>
    </row>
    <row r="414" spans="1:18" x14ac:dyDescent="0.15">
      <c r="A414" s="72" t="s">
        <v>2125</v>
      </c>
      <c r="B414" s="72" t="s">
        <v>698</v>
      </c>
      <c r="C414" s="72" t="s">
        <v>1340</v>
      </c>
      <c r="D414" s="72" t="s">
        <v>1341</v>
      </c>
      <c r="E414" s="73">
        <v>38025</v>
      </c>
      <c r="F414" s="72" t="s">
        <v>116</v>
      </c>
      <c r="G414" s="72" t="s">
        <v>167</v>
      </c>
      <c r="H414" s="72" t="s">
        <v>3125</v>
      </c>
      <c r="I414" s="72" t="s">
        <v>1303</v>
      </c>
      <c r="J414" s="72" t="s">
        <v>116</v>
      </c>
      <c r="O414" s="72" t="s">
        <v>3126</v>
      </c>
      <c r="R414" s="72">
        <f t="shared" si="6"/>
        <v>14</v>
      </c>
    </row>
    <row r="415" spans="1:18" x14ac:dyDescent="0.15">
      <c r="A415" s="72" t="s">
        <v>2126</v>
      </c>
      <c r="B415" s="72" t="s">
        <v>722</v>
      </c>
      <c r="C415" s="72" t="s">
        <v>1092</v>
      </c>
      <c r="D415" s="72" t="s">
        <v>1093</v>
      </c>
      <c r="E415" s="73">
        <v>38172</v>
      </c>
      <c r="F415" s="72" t="s">
        <v>116</v>
      </c>
      <c r="G415" s="72" t="s">
        <v>167</v>
      </c>
      <c r="H415" s="72" t="s">
        <v>3127</v>
      </c>
      <c r="I415" s="72" t="s">
        <v>1303</v>
      </c>
      <c r="J415" s="72" t="s">
        <v>116</v>
      </c>
      <c r="O415" s="72" t="s">
        <v>3128</v>
      </c>
      <c r="R415" s="72">
        <f t="shared" si="6"/>
        <v>13</v>
      </c>
    </row>
    <row r="416" spans="1:18" x14ac:dyDescent="0.15">
      <c r="A416" s="72" t="s">
        <v>2127</v>
      </c>
      <c r="B416" s="72" t="s">
        <v>722</v>
      </c>
      <c r="C416" s="72" t="s">
        <v>1090</v>
      </c>
      <c r="D416" s="72" t="s">
        <v>1091</v>
      </c>
      <c r="E416" s="73">
        <v>38281</v>
      </c>
      <c r="F416" s="72" t="s">
        <v>116</v>
      </c>
      <c r="G416" s="72" t="s">
        <v>167</v>
      </c>
      <c r="H416" s="72" t="s">
        <v>3129</v>
      </c>
      <c r="I416" s="72" t="s">
        <v>1303</v>
      </c>
      <c r="J416" s="72" t="s">
        <v>116</v>
      </c>
      <c r="O416" s="72" t="s">
        <v>3130</v>
      </c>
      <c r="R416" s="72">
        <f t="shared" si="6"/>
        <v>13</v>
      </c>
    </row>
    <row r="417" spans="1:18" x14ac:dyDescent="0.15">
      <c r="A417" s="72" t="s">
        <v>2130</v>
      </c>
      <c r="B417" s="72" t="s">
        <v>722</v>
      </c>
      <c r="C417" s="72" t="s">
        <v>2128</v>
      </c>
      <c r="D417" s="72" t="s">
        <v>2129</v>
      </c>
      <c r="E417" s="73">
        <v>38296</v>
      </c>
      <c r="F417" s="72" t="s">
        <v>116</v>
      </c>
      <c r="G417" s="72" t="s">
        <v>167</v>
      </c>
      <c r="H417" s="72" t="s">
        <v>3131</v>
      </c>
      <c r="I417" s="72" t="s">
        <v>1303</v>
      </c>
      <c r="J417" s="72" t="s">
        <v>116</v>
      </c>
      <c r="O417" s="72" t="s">
        <v>3132</v>
      </c>
      <c r="R417" s="72">
        <f t="shared" si="6"/>
        <v>13</v>
      </c>
    </row>
    <row r="418" spans="1:18" x14ac:dyDescent="0.15">
      <c r="A418" s="72" t="s">
        <v>2133</v>
      </c>
      <c r="B418" s="72" t="s">
        <v>722</v>
      </c>
      <c r="C418" s="72" t="s">
        <v>2131</v>
      </c>
      <c r="D418" s="72" t="s">
        <v>2132</v>
      </c>
      <c r="E418" s="73">
        <v>38373</v>
      </c>
      <c r="F418" s="72" t="s">
        <v>116</v>
      </c>
      <c r="G418" s="72" t="s">
        <v>167</v>
      </c>
      <c r="H418" s="72" t="s">
        <v>3133</v>
      </c>
      <c r="I418" s="72" t="s">
        <v>1303</v>
      </c>
      <c r="J418" s="72" t="s">
        <v>116</v>
      </c>
      <c r="O418" s="72" t="s">
        <v>3134</v>
      </c>
      <c r="R418" s="72">
        <f t="shared" si="6"/>
        <v>13</v>
      </c>
    </row>
    <row r="419" spans="1:18" x14ac:dyDescent="0.15">
      <c r="A419" s="72" t="s">
        <v>2136</v>
      </c>
      <c r="B419" s="72" t="s">
        <v>722</v>
      </c>
      <c r="C419" s="72" t="s">
        <v>2134</v>
      </c>
      <c r="D419" s="72" t="s">
        <v>2135</v>
      </c>
      <c r="E419" s="73">
        <v>38387</v>
      </c>
      <c r="F419" s="72" t="s">
        <v>116</v>
      </c>
      <c r="G419" s="72" t="s">
        <v>167</v>
      </c>
      <c r="H419" s="72" t="s">
        <v>3135</v>
      </c>
      <c r="I419" s="72" t="s">
        <v>1303</v>
      </c>
      <c r="J419" s="72" t="s">
        <v>116</v>
      </c>
      <c r="O419" s="72" t="s">
        <v>3136</v>
      </c>
      <c r="R419" s="72">
        <f t="shared" si="6"/>
        <v>13</v>
      </c>
    </row>
    <row r="420" spans="1:18" x14ac:dyDescent="0.15">
      <c r="A420" s="72" t="s">
        <v>2139</v>
      </c>
      <c r="B420" s="72" t="s">
        <v>722</v>
      </c>
      <c r="C420" s="72" t="s">
        <v>2137</v>
      </c>
      <c r="D420" s="72" t="s">
        <v>2138</v>
      </c>
      <c r="E420" s="73">
        <v>38385</v>
      </c>
      <c r="F420" s="72" t="s">
        <v>116</v>
      </c>
      <c r="G420" s="72" t="s">
        <v>167</v>
      </c>
      <c r="H420" s="72" t="s">
        <v>3137</v>
      </c>
      <c r="I420" s="72" t="s">
        <v>1303</v>
      </c>
      <c r="J420" s="72" t="s">
        <v>116</v>
      </c>
      <c r="O420" s="72" t="s">
        <v>3138</v>
      </c>
      <c r="R420" s="72">
        <f t="shared" si="6"/>
        <v>13</v>
      </c>
    </row>
    <row r="421" spans="1:18" x14ac:dyDescent="0.15">
      <c r="A421" s="72" t="s">
        <v>2142</v>
      </c>
      <c r="B421" s="72" t="s">
        <v>722</v>
      </c>
      <c r="C421" s="72" t="s">
        <v>2140</v>
      </c>
      <c r="D421" s="72" t="s">
        <v>2141</v>
      </c>
      <c r="E421" s="73">
        <v>38371</v>
      </c>
      <c r="F421" s="72" t="s">
        <v>116</v>
      </c>
      <c r="G421" s="72" t="s">
        <v>167</v>
      </c>
      <c r="H421" s="72" t="s">
        <v>3139</v>
      </c>
      <c r="I421" s="72" t="s">
        <v>1303</v>
      </c>
      <c r="J421" s="72" t="s">
        <v>116</v>
      </c>
      <c r="O421" s="72" t="s">
        <v>3140</v>
      </c>
      <c r="R421" s="72">
        <f t="shared" si="6"/>
        <v>13</v>
      </c>
    </row>
    <row r="422" spans="1:18" x14ac:dyDescent="0.15">
      <c r="A422" s="72" t="s">
        <v>2145</v>
      </c>
      <c r="B422" s="72" t="s">
        <v>722</v>
      </c>
      <c r="C422" s="72" t="s">
        <v>2143</v>
      </c>
      <c r="D422" s="72" t="s">
        <v>2144</v>
      </c>
      <c r="E422" s="73">
        <v>38191</v>
      </c>
      <c r="F422" s="72" t="s">
        <v>116</v>
      </c>
      <c r="G422" s="72" t="s">
        <v>167</v>
      </c>
      <c r="H422" s="72" t="s">
        <v>3141</v>
      </c>
      <c r="I422" s="72" t="s">
        <v>1303</v>
      </c>
      <c r="J422" s="72" t="s">
        <v>116</v>
      </c>
      <c r="O422" s="72" t="s">
        <v>3142</v>
      </c>
      <c r="R422" s="72">
        <f t="shared" si="6"/>
        <v>13</v>
      </c>
    </row>
    <row r="423" spans="1:18" x14ac:dyDescent="0.15">
      <c r="A423" s="72" t="s">
        <v>2146</v>
      </c>
      <c r="B423" s="72" t="s">
        <v>698</v>
      </c>
      <c r="C423" s="72" t="s">
        <v>942</v>
      </c>
      <c r="D423" s="72" t="s">
        <v>680</v>
      </c>
      <c r="E423" s="73">
        <v>38259</v>
      </c>
      <c r="F423" s="72" t="s">
        <v>116</v>
      </c>
      <c r="G423" s="72" t="s">
        <v>472</v>
      </c>
      <c r="H423" s="72" t="s">
        <v>3143</v>
      </c>
      <c r="I423" s="72" t="s">
        <v>1303</v>
      </c>
      <c r="J423" s="72" t="s">
        <v>116</v>
      </c>
      <c r="O423" s="72" t="s">
        <v>3144</v>
      </c>
      <c r="R423" s="72">
        <f t="shared" si="6"/>
        <v>13</v>
      </c>
    </row>
    <row r="424" spans="1:18" x14ac:dyDescent="0.15">
      <c r="A424" s="72" t="s">
        <v>2147</v>
      </c>
      <c r="B424" s="72" t="s">
        <v>698</v>
      </c>
      <c r="C424" s="72" t="s">
        <v>1190</v>
      </c>
      <c r="D424" s="72" t="s">
        <v>1191</v>
      </c>
      <c r="E424" s="73">
        <v>39577</v>
      </c>
      <c r="F424" s="72" t="s">
        <v>116</v>
      </c>
      <c r="G424" s="72" t="s">
        <v>472</v>
      </c>
      <c r="H424" s="72" t="s">
        <v>3145</v>
      </c>
      <c r="I424" s="72" t="s">
        <v>1303</v>
      </c>
      <c r="J424" s="72" t="s">
        <v>116</v>
      </c>
      <c r="O424" s="72" t="s">
        <v>3146</v>
      </c>
      <c r="R424" s="72">
        <f t="shared" si="6"/>
        <v>9</v>
      </c>
    </row>
    <row r="425" spans="1:18" x14ac:dyDescent="0.15">
      <c r="A425" s="72" t="s">
        <v>2148</v>
      </c>
      <c r="B425" s="72" t="s">
        <v>698</v>
      </c>
      <c r="C425" s="72" t="s">
        <v>1397</v>
      </c>
      <c r="D425" s="72" t="s">
        <v>1398</v>
      </c>
      <c r="E425" s="73">
        <v>39031</v>
      </c>
      <c r="F425" s="72" t="s">
        <v>116</v>
      </c>
      <c r="G425" s="72" t="s">
        <v>472</v>
      </c>
      <c r="H425" s="72" t="s">
        <v>3147</v>
      </c>
      <c r="I425" s="72" t="s">
        <v>1303</v>
      </c>
      <c r="J425" s="72" t="s">
        <v>116</v>
      </c>
      <c r="O425" s="72" t="s">
        <v>3148</v>
      </c>
      <c r="R425" s="72">
        <f t="shared" si="6"/>
        <v>11</v>
      </c>
    </row>
    <row r="426" spans="1:18" x14ac:dyDescent="0.15">
      <c r="A426" s="72" t="s">
        <v>2151</v>
      </c>
      <c r="B426" s="72" t="s">
        <v>722</v>
      </c>
      <c r="C426" s="72" t="s">
        <v>2149</v>
      </c>
      <c r="D426" s="72" t="s">
        <v>2150</v>
      </c>
      <c r="E426" s="73">
        <v>40310</v>
      </c>
      <c r="F426" s="72" t="s">
        <v>116</v>
      </c>
      <c r="G426" s="72" t="s">
        <v>472</v>
      </c>
      <c r="H426" s="72" t="s">
        <v>3149</v>
      </c>
      <c r="I426" s="72" t="s">
        <v>1303</v>
      </c>
      <c r="J426" s="72" t="s">
        <v>116</v>
      </c>
      <c r="O426" s="72" t="s">
        <v>3150</v>
      </c>
      <c r="R426" s="72">
        <f t="shared" si="6"/>
        <v>7</v>
      </c>
    </row>
    <row r="427" spans="1:18" x14ac:dyDescent="0.15">
      <c r="A427" s="72" t="s">
        <v>2154</v>
      </c>
      <c r="B427" s="72" t="s">
        <v>722</v>
      </c>
      <c r="C427" s="72" t="s">
        <v>2152</v>
      </c>
      <c r="D427" s="72" t="s">
        <v>2153</v>
      </c>
      <c r="E427" s="73">
        <v>39370</v>
      </c>
      <c r="F427" s="72" t="s">
        <v>116</v>
      </c>
      <c r="G427" s="72" t="s">
        <v>472</v>
      </c>
      <c r="H427" s="72" t="s">
        <v>3151</v>
      </c>
      <c r="I427" s="72" t="s">
        <v>1303</v>
      </c>
      <c r="J427" s="72" t="s">
        <v>116</v>
      </c>
      <c r="O427" s="72" t="s">
        <v>3152</v>
      </c>
      <c r="R427" s="72">
        <f t="shared" si="6"/>
        <v>10</v>
      </c>
    </row>
    <row r="428" spans="1:18" x14ac:dyDescent="0.15">
      <c r="A428" s="72" t="s">
        <v>2156</v>
      </c>
      <c r="B428" s="72" t="s">
        <v>698</v>
      </c>
      <c r="C428" s="72" t="s">
        <v>1185</v>
      </c>
      <c r="D428" s="72" t="s">
        <v>1186</v>
      </c>
      <c r="E428" s="73">
        <v>38454</v>
      </c>
      <c r="F428" s="72" t="s">
        <v>116</v>
      </c>
      <c r="G428" s="72" t="s">
        <v>413</v>
      </c>
      <c r="H428" s="72" t="s">
        <v>3153</v>
      </c>
      <c r="I428" s="72" t="s">
        <v>1303</v>
      </c>
      <c r="J428" s="72" t="s">
        <v>116</v>
      </c>
      <c r="O428" s="72" t="s">
        <v>3154</v>
      </c>
      <c r="R428" s="72">
        <f t="shared" si="6"/>
        <v>12</v>
      </c>
    </row>
    <row r="429" spans="1:18" x14ac:dyDescent="0.15">
      <c r="A429" s="72" t="s">
        <v>2157</v>
      </c>
      <c r="B429" s="72" t="s">
        <v>698</v>
      </c>
      <c r="C429" s="72" t="s">
        <v>1187</v>
      </c>
      <c r="D429" s="72" t="s">
        <v>125</v>
      </c>
      <c r="E429" s="73">
        <v>38631</v>
      </c>
      <c r="F429" s="72" t="s">
        <v>116</v>
      </c>
      <c r="G429" s="72" t="s">
        <v>413</v>
      </c>
      <c r="H429" s="72" t="s">
        <v>3155</v>
      </c>
      <c r="I429" s="72" t="s">
        <v>1303</v>
      </c>
      <c r="J429" s="72" t="s">
        <v>116</v>
      </c>
      <c r="O429" s="72" t="s">
        <v>3156</v>
      </c>
      <c r="R429" s="72">
        <f t="shared" si="6"/>
        <v>12</v>
      </c>
    </row>
    <row r="430" spans="1:18" x14ac:dyDescent="0.15">
      <c r="A430" s="72" t="s">
        <v>2158</v>
      </c>
      <c r="B430" s="72" t="s">
        <v>698</v>
      </c>
      <c r="C430" s="72" t="s">
        <v>1377</v>
      </c>
      <c r="D430" s="72" t="s">
        <v>1378</v>
      </c>
      <c r="E430" s="73">
        <v>38854</v>
      </c>
      <c r="F430" s="72" t="s">
        <v>116</v>
      </c>
      <c r="G430" s="72" t="s">
        <v>413</v>
      </c>
      <c r="H430" s="72" t="s">
        <v>3157</v>
      </c>
      <c r="I430" s="72" t="s">
        <v>1303</v>
      </c>
      <c r="J430" s="72" t="s">
        <v>116</v>
      </c>
      <c r="O430" s="72" t="s">
        <v>3158</v>
      </c>
      <c r="R430" s="72">
        <f t="shared" si="6"/>
        <v>11</v>
      </c>
    </row>
    <row r="431" spans="1:18" x14ac:dyDescent="0.15">
      <c r="A431" s="72" t="s">
        <v>2159</v>
      </c>
      <c r="B431" s="72" t="s">
        <v>698</v>
      </c>
      <c r="C431" s="72" t="s">
        <v>1379</v>
      </c>
      <c r="D431" s="72" t="s">
        <v>1380</v>
      </c>
      <c r="E431" s="73">
        <v>38896</v>
      </c>
      <c r="F431" s="72" t="s">
        <v>116</v>
      </c>
      <c r="G431" s="72" t="s">
        <v>413</v>
      </c>
      <c r="H431" s="72" t="s">
        <v>3159</v>
      </c>
      <c r="I431" s="72" t="s">
        <v>1303</v>
      </c>
      <c r="J431" s="72" t="s">
        <v>116</v>
      </c>
      <c r="O431" s="72" t="s">
        <v>3160</v>
      </c>
      <c r="R431" s="72">
        <f t="shared" si="6"/>
        <v>11</v>
      </c>
    </row>
    <row r="432" spans="1:18" x14ac:dyDescent="0.15">
      <c r="A432" s="72" t="s">
        <v>2162</v>
      </c>
      <c r="B432" s="72" t="s">
        <v>722</v>
      </c>
      <c r="C432" s="72" t="s">
        <v>2160</v>
      </c>
      <c r="D432" s="72" t="s">
        <v>2161</v>
      </c>
      <c r="E432" s="73">
        <v>39180</v>
      </c>
      <c r="F432" s="72" t="s">
        <v>116</v>
      </c>
      <c r="G432" s="72" t="s">
        <v>413</v>
      </c>
      <c r="H432" s="72" t="s">
        <v>3161</v>
      </c>
      <c r="I432" s="72" t="s">
        <v>1303</v>
      </c>
      <c r="J432" s="72" t="s">
        <v>116</v>
      </c>
      <c r="O432" s="72" t="s">
        <v>3162</v>
      </c>
      <c r="R432" s="72">
        <f t="shared" si="6"/>
        <v>10</v>
      </c>
    </row>
    <row r="433" spans="1:18" x14ac:dyDescent="0.15">
      <c r="A433" s="72" t="s">
        <v>2165</v>
      </c>
      <c r="B433" s="72" t="s">
        <v>722</v>
      </c>
      <c r="C433" s="72" t="s">
        <v>2163</v>
      </c>
      <c r="D433" s="72" t="s">
        <v>2164</v>
      </c>
      <c r="E433" s="73">
        <v>39280</v>
      </c>
      <c r="F433" s="72" t="s">
        <v>116</v>
      </c>
      <c r="G433" s="72" t="s">
        <v>413</v>
      </c>
      <c r="H433" s="72" t="s">
        <v>3163</v>
      </c>
      <c r="I433" s="72" t="s">
        <v>1303</v>
      </c>
      <c r="J433" s="72" t="s">
        <v>116</v>
      </c>
      <c r="O433" s="72" t="s">
        <v>3164</v>
      </c>
      <c r="R433" s="72">
        <f t="shared" si="6"/>
        <v>10</v>
      </c>
    </row>
    <row r="434" spans="1:18" x14ac:dyDescent="0.15">
      <c r="A434" s="72" t="s">
        <v>2168</v>
      </c>
      <c r="B434" s="72" t="s">
        <v>722</v>
      </c>
      <c r="C434" s="72" t="s">
        <v>2166</v>
      </c>
      <c r="D434" s="72" t="s">
        <v>2167</v>
      </c>
      <c r="E434" s="73">
        <v>39470</v>
      </c>
      <c r="F434" s="72" t="s">
        <v>116</v>
      </c>
      <c r="G434" s="72" t="s">
        <v>413</v>
      </c>
      <c r="H434" s="72" t="s">
        <v>3165</v>
      </c>
      <c r="I434" s="72" t="s">
        <v>1303</v>
      </c>
      <c r="J434" s="72" t="s">
        <v>116</v>
      </c>
      <c r="O434" s="72" t="s">
        <v>3166</v>
      </c>
      <c r="R434" s="72">
        <f t="shared" si="6"/>
        <v>10</v>
      </c>
    </row>
    <row r="435" spans="1:18" x14ac:dyDescent="0.15">
      <c r="A435" s="72" t="s">
        <v>2171</v>
      </c>
      <c r="B435" s="72" t="s">
        <v>722</v>
      </c>
      <c r="C435" s="72" t="s">
        <v>2169</v>
      </c>
      <c r="D435" s="72" t="s">
        <v>2170</v>
      </c>
      <c r="E435" s="73">
        <v>39503</v>
      </c>
      <c r="F435" s="72" t="s">
        <v>116</v>
      </c>
      <c r="G435" s="72" t="s">
        <v>413</v>
      </c>
      <c r="H435" s="72" t="s">
        <v>3167</v>
      </c>
      <c r="I435" s="72" t="s">
        <v>1303</v>
      </c>
      <c r="J435" s="72" t="s">
        <v>116</v>
      </c>
      <c r="O435" s="72" t="s">
        <v>3168</v>
      </c>
      <c r="R435" s="72">
        <f t="shared" si="6"/>
        <v>10</v>
      </c>
    </row>
    <row r="436" spans="1:18" x14ac:dyDescent="0.15">
      <c r="A436" s="72" t="s">
        <v>2174</v>
      </c>
      <c r="B436" s="72" t="s">
        <v>722</v>
      </c>
      <c r="C436" s="72" t="s">
        <v>2172</v>
      </c>
      <c r="D436" s="72" t="s">
        <v>2173</v>
      </c>
      <c r="E436" s="73">
        <v>39380</v>
      </c>
      <c r="F436" s="72" t="s">
        <v>116</v>
      </c>
      <c r="G436" s="72" t="s">
        <v>413</v>
      </c>
      <c r="H436" s="72" t="s">
        <v>3169</v>
      </c>
      <c r="I436" s="72" t="s">
        <v>1303</v>
      </c>
      <c r="J436" s="72" t="s">
        <v>116</v>
      </c>
      <c r="O436" s="72" t="s">
        <v>3170</v>
      </c>
      <c r="R436" s="72">
        <f t="shared" si="6"/>
        <v>10</v>
      </c>
    </row>
    <row r="437" spans="1:18" x14ac:dyDescent="0.15">
      <c r="A437" s="72" t="s">
        <v>118</v>
      </c>
      <c r="B437" s="72" t="s">
        <v>118</v>
      </c>
      <c r="C437" s="72" t="s">
        <v>118</v>
      </c>
      <c r="D437" s="72" t="s">
        <v>118</v>
      </c>
      <c r="E437" s="73" t="s">
        <v>118</v>
      </c>
      <c r="F437" s="72" t="s">
        <v>118</v>
      </c>
      <c r="G437" s="72" t="s">
        <v>118</v>
      </c>
      <c r="H437" s="72" t="s">
        <v>118</v>
      </c>
      <c r="I437" s="72" t="s">
        <v>118</v>
      </c>
      <c r="J437" s="72" t="s">
        <v>118</v>
      </c>
      <c r="O437" s="72" t="s">
        <v>2634</v>
      </c>
      <c r="R437" s="72" t="e">
        <f t="shared" si="6"/>
        <v>#VALUE!</v>
      </c>
    </row>
    <row r="438" spans="1:18" x14ac:dyDescent="0.15">
      <c r="A438" s="72" t="s">
        <v>118</v>
      </c>
      <c r="B438" s="72" t="s">
        <v>118</v>
      </c>
      <c r="C438" s="72" t="s">
        <v>118</v>
      </c>
      <c r="D438" s="72" t="s">
        <v>118</v>
      </c>
      <c r="E438" s="73" t="s">
        <v>118</v>
      </c>
      <c r="F438" s="72" t="s">
        <v>118</v>
      </c>
      <c r="G438" s="72" t="s">
        <v>118</v>
      </c>
      <c r="H438" s="72" t="s">
        <v>118</v>
      </c>
      <c r="I438" s="72" t="s">
        <v>118</v>
      </c>
      <c r="J438" s="72" t="s">
        <v>118</v>
      </c>
      <c r="O438" s="72" t="s">
        <v>2634</v>
      </c>
      <c r="R438" s="72" t="e">
        <f t="shared" si="6"/>
        <v>#VALUE!</v>
      </c>
    </row>
    <row r="439" spans="1:18" x14ac:dyDescent="0.15">
      <c r="A439" s="72" t="s">
        <v>118</v>
      </c>
      <c r="B439" s="72" t="s">
        <v>118</v>
      </c>
      <c r="C439" s="72" t="s">
        <v>118</v>
      </c>
      <c r="D439" s="72" t="s">
        <v>118</v>
      </c>
      <c r="E439" s="73" t="s">
        <v>118</v>
      </c>
      <c r="F439" s="72" t="s">
        <v>118</v>
      </c>
      <c r="G439" s="72" t="s">
        <v>118</v>
      </c>
      <c r="H439" s="72" t="s">
        <v>118</v>
      </c>
      <c r="I439" s="72" t="s">
        <v>118</v>
      </c>
      <c r="J439" s="72" t="s">
        <v>118</v>
      </c>
      <c r="O439" s="72" t="s">
        <v>2634</v>
      </c>
      <c r="R439" s="72" t="e">
        <f t="shared" si="6"/>
        <v>#VALUE!</v>
      </c>
    </row>
    <row r="440" spans="1:18" x14ac:dyDescent="0.15">
      <c r="A440" s="72" t="s">
        <v>118</v>
      </c>
      <c r="B440" s="72" t="s">
        <v>118</v>
      </c>
      <c r="C440" s="72" t="s">
        <v>118</v>
      </c>
      <c r="D440" s="72" t="s">
        <v>118</v>
      </c>
      <c r="E440" s="73" t="s">
        <v>118</v>
      </c>
      <c r="F440" s="72" t="s">
        <v>118</v>
      </c>
      <c r="G440" s="72" t="s">
        <v>118</v>
      </c>
      <c r="H440" s="72" t="s">
        <v>118</v>
      </c>
      <c r="I440" s="72" t="s">
        <v>118</v>
      </c>
      <c r="J440" s="72" t="s">
        <v>118</v>
      </c>
      <c r="O440" s="72" t="s">
        <v>2634</v>
      </c>
      <c r="R440" s="72" t="e">
        <f t="shared" si="6"/>
        <v>#VALUE!</v>
      </c>
    </row>
    <row r="441" spans="1:18" x14ac:dyDescent="0.15">
      <c r="A441" s="72" t="s">
        <v>118</v>
      </c>
      <c r="B441" s="72" t="s">
        <v>118</v>
      </c>
      <c r="C441" s="72" t="s">
        <v>118</v>
      </c>
      <c r="D441" s="72" t="s">
        <v>118</v>
      </c>
      <c r="E441" s="73" t="s">
        <v>118</v>
      </c>
      <c r="F441" s="72" t="s">
        <v>118</v>
      </c>
      <c r="G441" s="72" t="s">
        <v>118</v>
      </c>
      <c r="H441" s="72" t="s">
        <v>118</v>
      </c>
      <c r="I441" s="72" t="s">
        <v>118</v>
      </c>
      <c r="J441" s="72" t="s">
        <v>118</v>
      </c>
      <c r="O441" s="72" t="s">
        <v>2634</v>
      </c>
      <c r="R441" s="72" t="e">
        <f t="shared" si="6"/>
        <v>#VALUE!</v>
      </c>
    </row>
    <row r="442" spans="1:18" x14ac:dyDescent="0.15">
      <c r="A442" s="72" t="s">
        <v>118</v>
      </c>
      <c r="B442" s="72" t="s">
        <v>118</v>
      </c>
      <c r="C442" s="72" t="s">
        <v>118</v>
      </c>
      <c r="D442" s="72" t="s">
        <v>118</v>
      </c>
      <c r="E442" s="73" t="s">
        <v>118</v>
      </c>
      <c r="F442" s="72" t="s">
        <v>118</v>
      </c>
      <c r="G442" s="72" t="s">
        <v>118</v>
      </c>
      <c r="H442" s="72" t="s">
        <v>118</v>
      </c>
      <c r="I442" s="72" t="s">
        <v>118</v>
      </c>
      <c r="J442" s="72" t="s">
        <v>118</v>
      </c>
      <c r="O442" s="72" t="s">
        <v>2634</v>
      </c>
      <c r="R442" s="72" t="e">
        <f t="shared" si="6"/>
        <v>#VALUE!</v>
      </c>
    </row>
    <row r="443" spans="1:18" x14ac:dyDescent="0.15">
      <c r="A443" s="72" t="s">
        <v>118</v>
      </c>
      <c r="B443" s="72" t="s">
        <v>118</v>
      </c>
      <c r="C443" s="72" t="s">
        <v>118</v>
      </c>
      <c r="D443" s="72" t="s">
        <v>118</v>
      </c>
      <c r="E443" s="73" t="s">
        <v>118</v>
      </c>
      <c r="F443" s="72" t="s">
        <v>118</v>
      </c>
      <c r="G443" s="72" t="s">
        <v>118</v>
      </c>
      <c r="H443" s="72" t="s">
        <v>118</v>
      </c>
      <c r="I443" s="72" t="s">
        <v>118</v>
      </c>
      <c r="J443" s="72" t="s">
        <v>118</v>
      </c>
      <c r="O443" s="72" t="s">
        <v>2634</v>
      </c>
      <c r="R443" s="72" t="e">
        <f t="shared" si="6"/>
        <v>#VALUE!</v>
      </c>
    </row>
    <row r="444" spans="1:18" x14ac:dyDescent="0.15">
      <c r="A444" s="72" t="s">
        <v>118</v>
      </c>
      <c r="B444" s="72" t="s">
        <v>118</v>
      </c>
      <c r="C444" s="72" t="s">
        <v>118</v>
      </c>
      <c r="D444" s="72" t="s">
        <v>118</v>
      </c>
      <c r="E444" s="73" t="s">
        <v>118</v>
      </c>
      <c r="F444" s="72" t="s">
        <v>118</v>
      </c>
      <c r="G444" s="72" t="s">
        <v>118</v>
      </c>
      <c r="H444" s="72" t="s">
        <v>118</v>
      </c>
      <c r="I444" s="72" t="s">
        <v>118</v>
      </c>
      <c r="J444" s="72" t="s">
        <v>118</v>
      </c>
      <c r="O444" s="72" t="s">
        <v>2634</v>
      </c>
      <c r="R444" s="72" t="e">
        <f t="shared" si="6"/>
        <v>#VALUE!</v>
      </c>
    </row>
    <row r="445" spans="1:18" x14ac:dyDescent="0.15">
      <c r="A445" s="72" t="s">
        <v>118</v>
      </c>
      <c r="B445" s="72" t="s">
        <v>118</v>
      </c>
      <c r="C445" s="72" t="s">
        <v>118</v>
      </c>
      <c r="D445" s="72" t="s">
        <v>118</v>
      </c>
      <c r="E445" s="73" t="s">
        <v>118</v>
      </c>
      <c r="F445" s="72" t="s">
        <v>118</v>
      </c>
      <c r="G445" s="72" t="s">
        <v>118</v>
      </c>
      <c r="H445" s="72" t="s">
        <v>118</v>
      </c>
      <c r="I445" s="72" t="s">
        <v>118</v>
      </c>
      <c r="J445" s="72" t="s">
        <v>118</v>
      </c>
      <c r="O445" s="72" t="s">
        <v>2634</v>
      </c>
      <c r="R445" s="72" t="e">
        <f t="shared" si="6"/>
        <v>#VALUE!</v>
      </c>
    </row>
    <row r="446" spans="1:18" x14ac:dyDescent="0.15">
      <c r="A446" s="72" t="s">
        <v>118</v>
      </c>
      <c r="B446" s="72" t="s">
        <v>118</v>
      </c>
      <c r="C446" s="72" t="s">
        <v>118</v>
      </c>
      <c r="D446" s="72" t="s">
        <v>118</v>
      </c>
      <c r="E446" s="73" t="s">
        <v>118</v>
      </c>
      <c r="F446" s="72" t="s">
        <v>118</v>
      </c>
      <c r="G446" s="72" t="s">
        <v>118</v>
      </c>
      <c r="H446" s="72" t="s">
        <v>118</v>
      </c>
      <c r="I446" s="72" t="s">
        <v>118</v>
      </c>
      <c r="J446" s="72" t="s">
        <v>118</v>
      </c>
      <c r="O446" s="72" t="s">
        <v>2634</v>
      </c>
      <c r="R446" s="72" t="e">
        <f t="shared" si="6"/>
        <v>#VALUE!</v>
      </c>
    </row>
    <row r="447" spans="1:18" x14ac:dyDescent="0.15">
      <c r="A447" s="72" t="s">
        <v>118</v>
      </c>
      <c r="B447" s="72" t="s">
        <v>118</v>
      </c>
      <c r="C447" s="72" t="s">
        <v>118</v>
      </c>
      <c r="D447" s="72" t="s">
        <v>118</v>
      </c>
      <c r="E447" s="73" t="s">
        <v>118</v>
      </c>
      <c r="F447" s="72" t="s">
        <v>118</v>
      </c>
      <c r="G447" s="72" t="s">
        <v>118</v>
      </c>
      <c r="H447" s="72" t="s">
        <v>118</v>
      </c>
      <c r="I447" s="72" t="s">
        <v>118</v>
      </c>
      <c r="J447" s="72" t="s">
        <v>118</v>
      </c>
      <c r="O447" s="72" t="s">
        <v>2634</v>
      </c>
      <c r="R447" s="72" t="e">
        <f t="shared" si="6"/>
        <v>#VALUE!</v>
      </c>
    </row>
    <row r="448" spans="1:18" x14ac:dyDescent="0.15">
      <c r="A448" s="72" t="s">
        <v>118</v>
      </c>
      <c r="B448" s="72" t="s">
        <v>118</v>
      </c>
      <c r="C448" s="72" t="s">
        <v>118</v>
      </c>
      <c r="D448" s="72" t="s">
        <v>118</v>
      </c>
      <c r="E448" s="73" t="s">
        <v>118</v>
      </c>
      <c r="F448" s="72" t="s">
        <v>118</v>
      </c>
      <c r="G448" s="72" t="s">
        <v>118</v>
      </c>
      <c r="H448" s="72" t="s">
        <v>118</v>
      </c>
      <c r="I448" s="72" t="s">
        <v>118</v>
      </c>
      <c r="J448" s="72" t="s">
        <v>118</v>
      </c>
      <c r="O448" s="72" t="s">
        <v>2634</v>
      </c>
      <c r="R448" s="72" t="e">
        <f t="shared" si="6"/>
        <v>#VALUE!</v>
      </c>
    </row>
    <row r="449" spans="1:18" x14ac:dyDescent="0.15">
      <c r="A449" s="72" t="s">
        <v>118</v>
      </c>
      <c r="B449" s="72" t="s">
        <v>118</v>
      </c>
      <c r="C449" s="72" t="s">
        <v>118</v>
      </c>
      <c r="D449" s="72" t="s">
        <v>118</v>
      </c>
      <c r="E449" s="73" t="s">
        <v>118</v>
      </c>
      <c r="F449" s="72" t="s">
        <v>118</v>
      </c>
      <c r="G449" s="72" t="s">
        <v>118</v>
      </c>
      <c r="H449" s="72" t="s">
        <v>118</v>
      </c>
      <c r="I449" s="72" t="s">
        <v>118</v>
      </c>
      <c r="J449" s="72" t="s">
        <v>118</v>
      </c>
      <c r="O449" s="72" t="s">
        <v>2634</v>
      </c>
      <c r="R449" s="72" t="e">
        <f t="shared" si="6"/>
        <v>#VALUE!</v>
      </c>
    </row>
    <row r="450" spans="1:18" x14ac:dyDescent="0.15">
      <c r="A450" s="72" t="s">
        <v>118</v>
      </c>
      <c r="B450" s="72" t="s">
        <v>118</v>
      </c>
      <c r="C450" s="72" t="s">
        <v>118</v>
      </c>
      <c r="D450" s="72" t="s">
        <v>118</v>
      </c>
      <c r="E450" s="73" t="s">
        <v>118</v>
      </c>
      <c r="F450" s="72" t="s">
        <v>118</v>
      </c>
      <c r="G450" s="72" t="s">
        <v>118</v>
      </c>
      <c r="H450" s="72" t="s">
        <v>118</v>
      </c>
      <c r="I450" s="72" t="s">
        <v>118</v>
      </c>
      <c r="J450" s="72" t="s">
        <v>118</v>
      </c>
      <c r="O450" s="72" t="s">
        <v>2634</v>
      </c>
      <c r="R450" s="72" t="e">
        <f t="shared" ref="R450:R513" si="7">DATEDIF(E450,$Q$1,"y")</f>
        <v>#VALUE!</v>
      </c>
    </row>
    <row r="451" spans="1:18" x14ac:dyDescent="0.15">
      <c r="A451" s="72" t="s">
        <v>2175</v>
      </c>
      <c r="B451" s="72" t="s">
        <v>698</v>
      </c>
      <c r="C451" s="72" t="s">
        <v>1012</v>
      </c>
      <c r="D451" s="72" t="s">
        <v>1013</v>
      </c>
      <c r="E451" s="73">
        <v>37221</v>
      </c>
      <c r="F451" s="72" t="s">
        <v>116</v>
      </c>
      <c r="G451" s="72" t="s">
        <v>243</v>
      </c>
      <c r="H451" s="72" t="s">
        <v>3171</v>
      </c>
      <c r="I451" s="72" t="s">
        <v>1303</v>
      </c>
      <c r="J451" s="72" t="s">
        <v>116</v>
      </c>
      <c r="O451" s="72" t="s">
        <v>3172</v>
      </c>
      <c r="R451" s="72">
        <f t="shared" si="7"/>
        <v>16</v>
      </c>
    </row>
    <row r="452" spans="1:18" x14ac:dyDescent="0.15">
      <c r="A452" s="72" t="s">
        <v>2176</v>
      </c>
      <c r="B452" s="72" t="s">
        <v>698</v>
      </c>
      <c r="C452" s="72" t="s">
        <v>1193</v>
      </c>
      <c r="D452" s="72" t="s">
        <v>1194</v>
      </c>
      <c r="E452" s="73">
        <v>36267</v>
      </c>
      <c r="F452" s="72" t="s">
        <v>116</v>
      </c>
      <c r="G452" s="72" t="s">
        <v>243</v>
      </c>
      <c r="H452" s="72" t="s">
        <v>3173</v>
      </c>
      <c r="I452" s="72" t="s">
        <v>1303</v>
      </c>
      <c r="J452" s="72" t="s">
        <v>116</v>
      </c>
      <c r="O452" s="72" t="s">
        <v>3174</v>
      </c>
      <c r="R452" s="72">
        <f t="shared" si="7"/>
        <v>18</v>
      </c>
    </row>
    <row r="453" spans="1:18" x14ac:dyDescent="0.15">
      <c r="A453" s="72" t="s">
        <v>2177</v>
      </c>
      <c r="B453" s="72" t="s">
        <v>698</v>
      </c>
      <c r="C453" s="72" t="s">
        <v>1195</v>
      </c>
      <c r="D453" s="72" t="s">
        <v>1196</v>
      </c>
      <c r="E453" s="73">
        <v>36474</v>
      </c>
      <c r="F453" s="72" t="s">
        <v>116</v>
      </c>
      <c r="G453" s="72" t="s">
        <v>243</v>
      </c>
      <c r="H453" s="72" t="s">
        <v>3175</v>
      </c>
      <c r="I453" s="72" t="s">
        <v>1303</v>
      </c>
      <c r="J453" s="72" t="s">
        <v>116</v>
      </c>
      <c r="O453" s="72" t="s">
        <v>3176</v>
      </c>
      <c r="R453" s="72">
        <f t="shared" si="7"/>
        <v>18</v>
      </c>
    </row>
    <row r="454" spans="1:18" x14ac:dyDescent="0.15">
      <c r="A454" s="72" t="s">
        <v>2178</v>
      </c>
      <c r="B454" s="72" t="s">
        <v>698</v>
      </c>
      <c r="C454" s="72" t="s">
        <v>1197</v>
      </c>
      <c r="D454" s="72" t="s">
        <v>1198</v>
      </c>
      <c r="E454" s="73">
        <v>36581</v>
      </c>
      <c r="F454" s="72" t="s">
        <v>116</v>
      </c>
      <c r="G454" s="72" t="s">
        <v>243</v>
      </c>
      <c r="H454" s="72" t="s">
        <v>3177</v>
      </c>
      <c r="I454" s="72" t="s">
        <v>1303</v>
      </c>
      <c r="J454" s="72" t="s">
        <v>116</v>
      </c>
      <c r="O454" s="72" t="s">
        <v>3178</v>
      </c>
      <c r="R454" s="72">
        <f t="shared" si="7"/>
        <v>18</v>
      </c>
    </row>
    <row r="455" spans="1:18" x14ac:dyDescent="0.15">
      <c r="A455" s="72" t="s">
        <v>2179</v>
      </c>
      <c r="B455" s="72" t="s">
        <v>698</v>
      </c>
      <c r="C455" s="72" t="s">
        <v>1199</v>
      </c>
      <c r="D455" s="72" t="s">
        <v>1200</v>
      </c>
      <c r="E455" s="73">
        <v>36563</v>
      </c>
      <c r="F455" s="72" t="s">
        <v>116</v>
      </c>
      <c r="G455" s="72" t="s">
        <v>243</v>
      </c>
      <c r="H455" s="72" t="s">
        <v>3179</v>
      </c>
      <c r="I455" s="72" t="s">
        <v>1303</v>
      </c>
      <c r="J455" s="72" t="s">
        <v>116</v>
      </c>
      <c r="O455" s="72" t="s">
        <v>3180</v>
      </c>
      <c r="R455" s="72">
        <f t="shared" si="7"/>
        <v>18</v>
      </c>
    </row>
    <row r="456" spans="1:18" x14ac:dyDescent="0.15">
      <c r="A456" s="72" t="s">
        <v>2180</v>
      </c>
      <c r="B456" s="72" t="s">
        <v>698</v>
      </c>
      <c r="C456" s="72" t="s">
        <v>1383</v>
      </c>
      <c r="D456" s="72" t="s">
        <v>1384</v>
      </c>
      <c r="E456" s="73">
        <v>36773</v>
      </c>
      <c r="F456" s="72" t="s">
        <v>116</v>
      </c>
      <c r="G456" s="72" t="s">
        <v>243</v>
      </c>
      <c r="H456" s="72" t="s">
        <v>3181</v>
      </c>
      <c r="I456" s="72" t="s">
        <v>1303</v>
      </c>
      <c r="J456" s="72" t="s">
        <v>116</v>
      </c>
      <c r="O456" s="72" t="s">
        <v>3182</v>
      </c>
      <c r="R456" s="72">
        <f t="shared" si="7"/>
        <v>17</v>
      </c>
    </row>
    <row r="457" spans="1:18" x14ac:dyDescent="0.15">
      <c r="A457" s="72" t="s">
        <v>2181</v>
      </c>
      <c r="B457" s="72" t="s">
        <v>698</v>
      </c>
      <c r="C457" s="72" t="s">
        <v>1385</v>
      </c>
      <c r="D457" s="72" t="s">
        <v>1386</v>
      </c>
      <c r="E457" s="73">
        <v>36768</v>
      </c>
      <c r="F457" s="72" t="s">
        <v>116</v>
      </c>
      <c r="G457" s="72" t="s">
        <v>243</v>
      </c>
      <c r="H457" s="72" t="s">
        <v>3183</v>
      </c>
      <c r="I457" s="72" t="s">
        <v>1303</v>
      </c>
      <c r="J457" s="72" t="s">
        <v>116</v>
      </c>
      <c r="O457" s="72" t="s">
        <v>3184</v>
      </c>
      <c r="R457" s="72">
        <f t="shared" si="7"/>
        <v>17</v>
      </c>
    </row>
    <row r="458" spans="1:18" x14ac:dyDescent="0.15">
      <c r="A458" s="72" t="s">
        <v>2182</v>
      </c>
      <c r="B458" s="72" t="s">
        <v>698</v>
      </c>
      <c r="C458" s="72" t="s">
        <v>1387</v>
      </c>
      <c r="D458" s="72" t="s">
        <v>1388</v>
      </c>
      <c r="E458" s="73">
        <v>36764</v>
      </c>
      <c r="F458" s="72" t="s">
        <v>116</v>
      </c>
      <c r="G458" s="72" t="s">
        <v>243</v>
      </c>
      <c r="H458" s="72" t="s">
        <v>3185</v>
      </c>
      <c r="I458" s="72" t="s">
        <v>1303</v>
      </c>
      <c r="J458" s="72" t="s">
        <v>116</v>
      </c>
      <c r="O458" s="72" t="s">
        <v>3186</v>
      </c>
      <c r="R458" s="72">
        <f t="shared" si="7"/>
        <v>17</v>
      </c>
    </row>
    <row r="459" spans="1:18" x14ac:dyDescent="0.15">
      <c r="A459" s="72" t="s">
        <v>2185</v>
      </c>
      <c r="B459" s="72" t="s">
        <v>722</v>
      </c>
      <c r="C459" s="72" t="s">
        <v>2183</v>
      </c>
      <c r="D459" s="72" t="s">
        <v>2184</v>
      </c>
      <c r="E459" s="73">
        <v>38147</v>
      </c>
      <c r="F459" s="72" t="s">
        <v>116</v>
      </c>
      <c r="G459" s="72" t="s">
        <v>243</v>
      </c>
      <c r="H459" s="72" t="s">
        <v>3187</v>
      </c>
      <c r="I459" s="72" t="s">
        <v>1303</v>
      </c>
      <c r="J459" s="72" t="s">
        <v>116</v>
      </c>
      <c r="O459" s="72" t="s">
        <v>3188</v>
      </c>
      <c r="R459" s="72">
        <f t="shared" si="7"/>
        <v>13</v>
      </c>
    </row>
    <row r="460" spans="1:18" x14ac:dyDescent="0.15">
      <c r="A460" s="72" t="s">
        <v>2186</v>
      </c>
      <c r="B460" s="72" t="s">
        <v>722</v>
      </c>
      <c r="C460" s="72" t="s">
        <v>941</v>
      </c>
      <c r="D460" s="72" t="s">
        <v>536</v>
      </c>
      <c r="E460" s="73">
        <v>37513</v>
      </c>
      <c r="F460" s="72" t="s">
        <v>116</v>
      </c>
      <c r="G460" s="72" t="s">
        <v>243</v>
      </c>
      <c r="H460" s="72" t="s">
        <v>3189</v>
      </c>
      <c r="I460" s="72" t="s">
        <v>1303</v>
      </c>
      <c r="J460" s="72" t="s">
        <v>116</v>
      </c>
      <c r="O460" s="72" t="s">
        <v>3190</v>
      </c>
      <c r="R460" s="72">
        <f t="shared" si="7"/>
        <v>15</v>
      </c>
    </row>
    <row r="461" spans="1:18" x14ac:dyDescent="0.15">
      <c r="A461" s="72" t="s">
        <v>2189</v>
      </c>
      <c r="B461" s="72" t="s">
        <v>722</v>
      </c>
      <c r="C461" s="72" t="s">
        <v>2187</v>
      </c>
      <c r="D461" s="72" t="s">
        <v>2188</v>
      </c>
      <c r="E461" s="73">
        <v>36950</v>
      </c>
      <c r="F461" s="72" t="s">
        <v>116</v>
      </c>
      <c r="G461" s="72" t="s">
        <v>243</v>
      </c>
      <c r="H461" s="72" t="s">
        <v>3191</v>
      </c>
      <c r="I461" s="72" t="s">
        <v>1303</v>
      </c>
      <c r="J461" s="72" t="s">
        <v>116</v>
      </c>
      <c r="O461" s="72" t="s">
        <v>3192</v>
      </c>
      <c r="R461" s="72">
        <f t="shared" si="7"/>
        <v>17</v>
      </c>
    </row>
    <row r="462" spans="1:18" x14ac:dyDescent="0.15">
      <c r="A462" s="72" t="s">
        <v>2192</v>
      </c>
      <c r="B462" s="72" t="s">
        <v>722</v>
      </c>
      <c r="C462" s="72" t="s">
        <v>2190</v>
      </c>
      <c r="D462" s="72" t="s">
        <v>2191</v>
      </c>
      <c r="E462" s="73">
        <v>37288</v>
      </c>
      <c r="F462" s="72" t="s">
        <v>116</v>
      </c>
      <c r="G462" s="72" t="s">
        <v>243</v>
      </c>
      <c r="H462" s="72" t="s">
        <v>3193</v>
      </c>
      <c r="I462" s="72" t="s">
        <v>1303</v>
      </c>
      <c r="J462" s="72" t="s">
        <v>116</v>
      </c>
      <c r="O462" s="72" t="s">
        <v>3194</v>
      </c>
      <c r="R462" s="72">
        <f t="shared" si="7"/>
        <v>16</v>
      </c>
    </row>
    <row r="463" spans="1:18" x14ac:dyDescent="0.15">
      <c r="A463" s="72" t="s">
        <v>2195</v>
      </c>
      <c r="B463" s="72" t="s">
        <v>722</v>
      </c>
      <c r="C463" s="72" t="s">
        <v>2193</v>
      </c>
      <c r="D463" s="72" t="s">
        <v>2194</v>
      </c>
      <c r="E463" s="73">
        <v>37187</v>
      </c>
      <c r="F463" s="72" t="s">
        <v>116</v>
      </c>
      <c r="G463" s="72" t="s">
        <v>243</v>
      </c>
      <c r="H463" s="72" t="s">
        <v>3195</v>
      </c>
      <c r="I463" s="72" t="s">
        <v>1303</v>
      </c>
      <c r="J463" s="72" t="s">
        <v>116</v>
      </c>
      <c r="O463" s="72" t="s">
        <v>3196</v>
      </c>
      <c r="R463" s="72">
        <f t="shared" si="7"/>
        <v>16</v>
      </c>
    </row>
    <row r="464" spans="1:18" x14ac:dyDescent="0.15">
      <c r="A464" s="72" t="s">
        <v>2198</v>
      </c>
      <c r="B464" s="72" t="s">
        <v>722</v>
      </c>
      <c r="C464" s="72" t="s">
        <v>2196</v>
      </c>
      <c r="D464" s="72" t="s">
        <v>2197</v>
      </c>
      <c r="E464" s="73">
        <v>37119</v>
      </c>
      <c r="F464" s="72" t="s">
        <v>116</v>
      </c>
      <c r="G464" s="72" t="s">
        <v>243</v>
      </c>
      <c r="H464" s="72" t="s">
        <v>3197</v>
      </c>
      <c r="I464" s="72" t="s">
        <v>1303</v>
      </c>
      <c r="J464" s="72" t="s">
        <v>116</v>
      </c>
      <c r="O464" s="72" t="s">
        <v>3198</v>
      </c>
      <c r="R464" s="72">
        <f t="shared" si="7"/>
        <v>16</v>
      </c>
    </row>
    <row r="465" spans="1:18" x14ac:dyDescent="0.15">
      <c r="A465" s="72" t="s">
        <v>2201</v>
      </c>
      <c r="B465" s="72" t="s">
        <v>722</v>
      </c>
      <c r="C465" s="72" t="s">
        <v>2199</v>
      </c>
      <c r="D465" s="72" t="s">
        <v>2200</v>
      </c>
      <c r="E465" s="73">
        <v>37155</v>
      </c>
      <c r="F465" s="72" t="s">
        <v>116</v>
      </c>
      <c r="G465" s="72" t="s">
        <v>243</v>
      </c>
      <c r="H465" s="72" t="s">
        <v>3199</v>
      </c>
      <c r="I465" s="72" t="s">
        <v>1303</v>
      </c>
      <c r="J465" s="72" t="s">
        <v>116</v>
      </c>
      <c r="O465" s="72" t="s">
        <v>3200</v>
      </c>
      <c r="R465" s="72">
        <f t="shared" si="7"/>
        <v>16</v>
      </c>
    </row>
    <row r="466" spans="1:18" x14ac:dyDescent="0.15">
      <c r="A466" s="72" t="s">
        <v>2204</v>
      </c>
      <c r="B466" s="72" t="s">
        <v>722</v>
      </c>
      <c r="C466" s="72" t="s">
        <v>2202</v>
      </c>
      <c r="D466" s="72" t="s">
        <v>2203</v>
      </c>
      <c r="E466" s="73">
        <v>37312</v>
      </c>
      <c r="F466" s="72" t="s">
        <v>116</v>
      </c>
      <c r="G466" s="72" t="s">
        <v>243</v>
      </c>
      <c r="H466" s="72" t="s">
        <v>3201</v>
      </c>
      <c r="I466" s="72" t="s">
        <v>1303</v>
      </c>
      <c r="J466" s="72" t="s">
        <v>116</v>
      </c>
      <c r="O466" s="72" t="s">
        <v>3202</v>
      </c>
      <c r="R466" s="72">
        <f t="shared" si="7"/>
        <v>16</v>
      </c>
    </row>
    <row r="467" spans="1:18" x14ac:dyDescent="0.15">
      <c r="A467" s="72" t="s">
        <v>2207</v>
      </c>
      <c r="B467" s="72" t="s">
        <v>722</v>
      </c>
      <c r="C467" s="72" t="s">
        <v>2205</v>
      </c>
      <c r="D467" s="72" t="s">
        <v>2206</v>
      </c>
      <c r="E467" s="73">
        <v>37284</v>
      </c>
      <c r="F467" s="72" t="s">
        <v>116</v>
      </c>
      <c r="G467" s="72" t="s">
        <v>243</v>
      </c>
      <c r="H467" s="72" t="s">
        <v>3203</v>
      </c>
      <c r="I467" s="72" t="s">
        <v>1303</v>
      </c>
      <c r="J467" s="72" t="s">
        <v>116</v>
      </c>
      <c r="O467" s="72" t="s">
        <v>3204</v>
      </c>
      <c r="R467" s="72">
        <f t="shared" si="7"/>
        <v>16</v>
      </c>
    </row>
    <row r="468" spans="1:18" x14ac:dyDescent="0.15">
      <c r="A468" s="72" t="s">
        <v>2210</v>
      </c>
      <c r="B468" s="72" t="s">
        <v>722</v>
      </c>
      <c r="C468" s="72" t="s">
        <v>2208</v>
      </c>
      <c r="D468" s="72" t="s">
        <v>2209</v>
      </c>
      <c r="E468" s="73">
        <v>37081</v>
      </c>
      <c r="F468" s="72" t="s">
        <v>116</v>
      </c>
      <c r="G468" s="72" t="s">
        <v>243</v>
      </c>
      <c r="H468" s="72" t="s">
        <v>3205</v>
      </c>
      <c r="I468" s="72" t="s">
        <v>1303</v>
      </c>
      <c r="J468" s="72" t="s">
        <v>116</v>
      </c>
      <c r="O468" s="72" t="s">
        <v>3206</v>
      </c>
      <c r="R468" s="72">
        <f t="shared" si="7"/>
        <v>16</v>
      </c>
    </row>
    <row r="469" spans="1:18" x14ac:dyDescent="0.15">
      <c r="A469" s="72" t="s">
        <v>2213</v>
      </c>
      <c r="B469" s="72" t="s">
        <v>722</v>
      </c>
      <c r="C469" s="72" t="s">
        <v>2211</v>
      </c>
      <c r="D469" s="72" t="s">
        <v>2212</v>
      </c>
      <c r="E469" s="73">
        <v>37141</v>
      </c>
      <c r="F469" s="72" t="s">
        <v>116</v>
      </c>
      <c r="G469" s="72" t="s">
        <v>243</v>
      </c>
      <c r="H469" s="72" t="s">
        <v>3207</v>
      </c>
      <c r="I469" s="72" t="s">
        <v>1303</v>
      </c>
      <c r="J469" s="72" t="s">
        <v>116</v>
      </c>
      <c r="O469" s="72" t="s">
        <v>3208</v>
      </c>
      <c r="R469" s="72">
        <f t="shared" si="7"/>
        <v>16</v>
      </c>
    </row>
    <row r="470" spans="1:18" x14ac:dyDescent="0.15">
      <c r="A470" s="72" t="s">
        <v>2214</v>
      </c>
      <c r="B470" s="72" t="s">
        <v>698</v>
      </c>
      <c r="C470" s="72" t="s">
        <v>1188</v>
      </c>
      <c r="D470" s="72" t="s">
        <v>1189</v>
      </c>
      <c r="E470" s="73">
        <v>38521</v>
      </c>
      <c r="F470" s="72" t="s">
        <v>116</v>
      </c>
      <c r="G470" s="72" t="s">
        <v>232</v>
      </c>
      <c r="H470" s="72" t="s">
        <v>3209</v>
      </c>
      <c r="I470" s="72" t="s">
        <v>1303</v>
      </c>
      <c r="J470" s="72" t="s">
        <v>116</v>
      </c>
      <c r="O470" s="72" t="s">
        <v>3210</v>
      </c>
      <c r="R470" s="72">
        <f t="shared" si="7"/>
        <v>12</v>
      </c>
    </row>
    <row r="471" spans="1:18" x14ac:dyDescent="0.15">
      <c r="A471" s="72" t="s">
        <v>2215</v>
      </c>
      <c r="B471" s="72" t="s">
        <v>698</v>
      </c>
      <c r="C471" s="72" t="s">
        <v>1210</v>
      </c>
      <c r="D471" s="72" t="s">
        <v>1211</v>
      </c>
      <c r="E471" s="73">
        <v>38507</v>
      </c>
      <c r="F471" s="72" t="s">
        <v>116</v>
      </c>
      <c r="G471" s="72" t="s">
        <v>232</v>
      </c>
      <c r="H471" s="72" t="s">
        <v>3211</v>
      </c>
      <c r="I471" s="72" t="s">
        <v>1303</v>
      </c>
      <c r="J471" s="72" t="s">
        <v>116</v>
      </c>
      <c r="O471" s="72" t="s">
        <v>3212</v>
      </c>
      <c r="R471" s="72">
        <f t="shared" si="7"/>
        <v>12</v>
      </c>
    </row>
    <row r="472" spans="1:18" x14ac:dyDescent="0.15">
      <c r="A472" s="72" t="s">
        <v>2216</v>
      </c>
      <c r="B472" s="72" t="s">
        <v>698</v>
      </c>
      <c r="C472" s="72" t="s">
        <v>1213</v>
      </c>
      <c r="D472" s="72" t="s">
        <v>1214</v>
      </c>
      <c r="E472" s="73">
        <v>38448</v>
      </c>
      <c r="F472" s="72" t="s">
        <v>116</v>
      </c>
      <c r="G472" s="72" t="s">
        <v>232</v>
      </c>
      <c r="H472" s="72" t="s">
        <v>3213</v>
      </c>
      <c r="I472" s="72" t="s">
        <v>1303</v>
      </c>
      <c r="J472" s="72" t="s">
        <v>116</v>
      </c>
      <c r="O472" s="72" t="s">
        <v>3214</v>
      </c>
      <c r="R472" s="72">
        <f t="shared" si="7"/>
        <v>12</v>
      </c>
    </row>
    <row r="473" spans="1:18" x14ac:dyDescent="0.15">
      <c r="A473" s="72" t="s">
        <v>2217</v>
      </c>
      <c r="B473" s="72" t="s">
        <v>698</v>
      </c>
      <c r="C473" s="72" t="s">
        <v>1355</v>
      </c>
      <c r="D473" s="72" t="s">
        <v>1356</v>
      </c>
      <c r="E473" s="73">
        <v>38654</v>
      </c>
      <c r="F473" s="72" t="s">
        <v>116</v>
      </c>
      <c r="G473" s="72" t="s">
        <v>232</v>
      </c>
      <c r="H473" s="72" t="s">
        <v>3215</v>
      </c>
      <c r="I473" s="72" t="s">
        <v>1303</v>
      </c>
      <c r="J473" s="72" t="s">
        <v>116</v>
      </c>
      <c r="O473" s="72" t="s">
        <v>3216</v>
      </c>
      <c r="R473" s="72">
        <f t="shared" si="7"/>
        <v>12</v>
      </c>
    </row>
    <row r="474" spans="1:18" x14ac:dyDescent="0.15">
      <c r="A474" s="72" t="s">
        <v>2218</v>
      </c>
      <c r="B474" s="72" t="s">
        <v>698</v>
      </c>
      <c r="C474" s="72" t="s">
        <v>1357</v>
      </c>
      <c r="D474" s="72" t="s">
        <v>1358</v>
      </c>
      <c r="E474" s="73">
        <v>39527</v>
      </c>
      <c r="F474" s="72" t="s">
        <v>116</v>
      </c>
      <c r="G474" s="72" t="s">
        <v>232</v>
      </c>
      <c r="H474" s="72" t="s">
        <v>3217</v>
      </c>
      <c r="I474" s="72" t="s">
        <v>1303</v>
      </c>
      <c r="J474" s="72" t="s">
        <v>116</v>
      </c>
      <c r="O474" s="72" t="s">
        <v>3218</v>
      </c>
      <c r="R474" s="72">
        <f t="shared" si="7"/>
        <v>10</v>
      </c>
    </row>
    <row r="475" spans="1:18" x14ac:dyDescent="0.15">
      <c r="A475" s="72" t="s">
        <v>2219</v>
      </c>
      <c r="B475" s="72" t="s">
        <v>698</v>
      </c>
      <c r="C475" s="72" t="s">
        <v>1359</v>
      </c>
      <c r="D475" s="72" t="s">
        <v>1360</v>
      </c>
      <c r="E475" s="73">
        <v>39493</v>
      </c>
      <c r="F475" s="72" t="s">
        <v>116</v>
      </c>
      <c r="G475" s="72" t="s">
        <v>232</v>
      </c>
      <c r="H475" s="72" t="s">
        <v>3219</v>
      </c>
      <c r="I475" s="72" t="s">
        <v>1303</v>
      </c>
      <c r="J475" s="72" t="s">
        <v>116</v>
      </c>
      <c r="O475" s="72" t="s">
        <v>3220</v>
      </c>
      <c r="R475" s="72">
        <f t="shared" si="7"/>
        <v>10</v>
      </c>
    </row>
    <row r="476" spans="1:18" x14ac:dyDescent="0.15">
      <c r="A476" s="72" t="s">
        <v>2220</v>
      </c>
      <c r="B476" s="72" t="s">
        <v>698</v>
      </c>
      <c r="C476" s="72" t="s">
        <v>1401</v>
      </c>
      <c r="D476" s="72" t="s">
        <v>1402</v>
      </c>
      <c r="E476" s="73">
        <v>38767</v>
      </c>
      <c r="F476" s="72" t="s">
        <v>116</v>
      </c>
      <c r="G476" s="72" t="s">
        <v>232</v>
      </c>
      <c r="H476" s="72" t="s">
        <v>3221</v>
      </c>
      <c r="I476" s="72" t="s">
        <v>1303</v>
      </c>
      <c r="J476" s="72" t="s">
        <v>116</v>
      </c>
      <c r="O476" s="72" t="s">
        <v>3222</v>
      </c>
      <c r="R476" s="72">
        <f t="shared" si="7"/>
        <v>12</v>
      </c>
    </row>
    <row r="477" spans="1:18" x14ac:dyDescent="0.15">
      <c r="A477" s="72" t="s">
        <v>2223</v>
      </c>
      <c r="B477" s="72" t="s">
        <v>722</v>
      </c>
      <c r="C477" s="72" t="s">
        <v>2221</v>
      </c>
      <c r="D477" s="72" t="s">
        <v>2222</v>
      </c>
      <c r="E477" s="73">
        <v>39700</v>
      </c>
      <c r="F477" s="72" t="s">
        <v>116</v>
      </c>
      <c r="G477" s="72" t="s">
        <v>232</v>
      </c>
      <c r="H477" s="72" t="s">
        <v>3223</v>
      </c>
      <c r="I477" s="72" t="s">
        <v>1303</v>
      </c>
      <c r="J477" s="72" t="s">
        <v>116</v>
      </c>
      <c r="O477" s="72" t="s">
        <v>3224</v>
      </c>
      <c r="R477" s="72">
        <f t="shared" si="7"/>
        <v>9</v>
      </c>
    </row>
    <row r="478" spans="1:18" x14ac:dyDescent="0.15">
      <c r="A478" s="72" t="s">
        <v>2226</v>
      </c>
      <c r="B478" s="72" t="s">
        <v>722</v>
      </c>
      <c r="C478" s="72" t="s">
        <v>2224</v>
      </c>
      <c r="D478" s="72" t="s">
        <v>2225</v>
      </c>
      <c r="E478" s="73">
        <v>39766</v>
      </c>
      <c r="F478" s="72" t="s">
        <v>116</v>
      </c>
      <c r="G478" s="72" t="s">
        <v>232</v>
      </c>
      <c r="H478" s="72" t="s">
        <v>3225</v>
      </c>
      <c r="I478" s="72" t="s">
        <v>1303</v>
      </c>
      <c r="J478" s="72" t="s">
        <v>116</v>
      </c>
      <c r="O478" s="72" t="s">
        <v>3226</v>
      </c>
      <c r="R478" s="72">
        <f t="shared" si="7"/>
        <v>9</v>
      </c>
    </row>
    <row r="479" spans="1:18" x14ac:dyDescent="0.15">
      <c r="A479" s="72" t="s">
        <v>2229</v>
      </c>
      <c r="B479" s="72" t="s">
        <v>722</v>
      </c>
      <c r="C479" s="72" t="s">
        <v>2227</v>
      </c>
      <c r="D479" s="72" t="s">
        <v>2228</v>
      </c>
      <c r="E479" s="73">
        <v>39731</v>
      </c>
      <c r="F479" s="72" t="s">
        <v>116</v>
      </c>
      <c r="G479" s="72" t="s">
        <v>232</v>
      </c>
      <c r="H479" s="72" t="s">
        <v>3227</v>
      </c>
      <c r="I479" s="72" t="s">
        <v>1303</v>
      </c>
      <c r="J479" s="72" t="s">
        <v>116</v>
      </c>
      <c r="O479" s="72" t="s">
        <v>3228</v>
      </c>
      <c r="R479" s="72">
        <f t="shared" si="7"/>
        <v>9</v>
      </c>
    </row>
    <row r="480" spans="1:18" x14ac:dyDescent="0.15">
      <c r="A480" s="72" t="s">
        <v>2232</v>
      </c>
      <c r="B480" s="72" t="s">
        <v>722</v>
      </c>
      <c r="C480" s="72" t="s">
        <v>2230</v>
      </c>
      <c r="D480" s="72" t="s">
        <v>2231</v>
      </c>
      <c r="E480" s="73">
        <v>39647</v>
      </c>
      <c r="F480" s="72" t="s">
        <v>116</v>
      </c>
      <c r="G480" s="72" t="s">
        <v>232</v>
      </c>
      <c r="H480" s="72" t="s">
        <v>3229</v>
      </c>
      <c r="I480" s="72" t="s">
        <v>1303</v>
      </c>
      <c r="J480" s="72" t="s">
        <v>116</v>
      </c>
      <c r="O480" s="72" t="s">
        <v>3230</v>
      </c>
      <c r="R480" s="72">
        <f t="shared" si="7"/>
        <v>9</v>
      </c>
    </row>
    <row r="481" spans="1:18" x14ac:dyDescent="0.15">
      <c r="A481" s="72" t="s">
        <v>2234</v>
      </c>
      <c r="B481" s="72" t="s">
        <v>698</v>
      </c>
      <c r="C481" s="72" t="s">
        <v>752</v>
      </c>
      <c r="D481" s="72" t="s">
        <v>582</v>
      </c>
      <c r="E481" s="73">
        <v>36446</v>
      </c>
      <c r="F481" s="72" t="s">
        <v>116</v>
      </c>
      <c r="G481" s="72" t="s">
        <v>2233</v>
      </c>
      <c r="H481" s="72" t="s">
        <v>3231</v>
      </c>
      <c r="I481" s="72" t="s">
        <v>3232</v>
      </c>
      <c r="J481" s="72" t="s">
        <v>116</v>
      </c>
      <c r="O481" s="72" t="s">
        <v>3233</v>
      </c>
      <c r="R481" s="72">
        <f t="shared" si="7"/>
        <v>18</v>
      </c>
    </row>
    <row r="482" spans="1:18" x14ac:dyDescent="0.15">
      <c r="A482" s="72" t="s">
        <v>2235</v>
      </c>
      <c r="B482" s="72" t="s">
        <v>698</v>
      </c>
      <c r="C482" s="72" t="s">
        <v>909</v>
      </c>
      <c r="D482" s="72" t="s">
        <v>570</v>
      </c>
      <c r="E482" s="73">
        <v>36516</v>
      </c>
      <c r="F482" s="72" t="s">
        <v>116</v>
      </c>
      <c r="G482" s="72" t="s">
        <v>2233</v>
      </c>
      <c r="H482" s="72" t="s">
        <v>3234</v>
      </c>
      <c r="I482" s="72" t="s">
        <v>3232</v>
      </c>
      <c r="J482" s="72" t="s">
        <v>116</v>
      </c>
      <c r="O482" s="72" t="s">
        <v>3235</v>
      </c>
      <c r="R482" s="72">
        <f t="shared" si="7"/>
        <v>18</v>
      </c>
    </row>
    <row r="483" spans="1:18" x14ac:dyDescent="0.15">
      <c r="A483" s="72" t="s">
        <v>2236</v>
      </c>
      <c r="B483" s="72" t="s">
        <v>698</v>
      </c>
      <c r="C483" s="72" t="s">
        <v>990</v>
      </c>
      <c r="D483" s="72" t="s">
        <v>577</v>
      </c>
      <c r="E483" s="73">
        <v>36854</v>
      </c>
      <c r="F483" s="72" t="s">
        <v>116</v>
      </c>
      <c r="G483" s="72" t="s">
        <v>2233</v>
      </c>
      <c r="H483" s="72" t="s">
        <v>3236</v>
      </c>
      <c r="I483" s="72" t="s">
        <v>3232</v>
      </c>
      <c r="J483" s="72" t="s">
        <v>116</v>
      </c>
      <c r="O483" s="72" t="s">
        <v>3237</v>
      </c>
      <c r="R483" s="72">
        <f t="shared" si="7"/>
        <v>17</v>
      </c>
    </row>
    <row r="484" spans="1:18" x14ac:dyDescent="0.15">
      <c r="A484" s="72" t="s">
        <v>2237</v>
      </c>
      <c r="B484" s="72" t="s">
        <v>698</v>
      </c>
      <c r="C484" s="72" t="s">
        <v>1169</v>
      </c>
      <c r="D484" s="72" t="s">
        <v>1170</v>
      </c>
      <c r="E484" s="73">
        <v>37809</v>
      </c>
      <c r="F484" s="72" t="s">
        <v>116</v>
      </c>
      <c r="G484" s="72" t="s">
        <v>2233</v>
      </c>
      <c r="H484" s="72" t="s">
        <v>3238</v>
      </c>
      <c r="I484" s="72" t="s">
        <v>3232</v>
      </c>
      <c r="J484" s="72" t="s">
        <v>116</v>
      </c>
      <c r="O484" s="72" t="s">
        <v>3239</v>
      </c>
      <c r="R484" s="72">
        <f t="shared" si="7"/>
        <v>14</v>
      </c>
    </row>
    <row r="485" spans="1:18" x14ac:dyDescent="0.15">
      <c r="A485" s="72" t="s">
        <v>2238</v>
      </c>
      <c r="B485" s="72" t="s">
        <v>698</v>
      </c>
      <c r="C485" s="72" t="s">
        <v>1171</v>
      </c>
      <c r="D485" s="72" t="s">
        <v>1172</v>
      </c>
      <c r="E485" s="73">
        <v>37866</v>
      </c>
      <c r="F485" s="72" t="s">
        <v>116</v>
      </c>
      <c r="G485" s="72" t="s">
        <v>2233</v>
      </c>
      <c r="H485" s="72" t="s">
        <v>3240</v>
      </c>
      <c r="I485" s="72" t="s">
        <v>3232</v>
      </c>
      <c r="J485" s="72" t="s">
        <v>116</v>
      </c>
      <c r="O485" s="72" t="s">
        <v>3241</v>
      </c>
      <c r="R485" s="72">
        <f t="shared" si="7"/>
        <v>14</v>
      </c>
    </row>
    <row r="486" spans="1:18" x14ac:dyDescent="0.15">
      <c r="A486" s="72" t="s">
        <v>2239</v>
      </c>
      <c r="B486" s="72" t="s">
        <v>698</v>
      </c>
      <c r="C486" s="72" t="s">
        <v>889</v>
      </c>
      <c r="D486" s="72" t="s">
        <v>664</v>
      </c>
      <c r="E486" s="73">
        <v>35868</v>
      </c>
      <c r="F486" s="72" t="s">
        <v>116</v>
      </c>
      <c r="G486" s="72" t="s">
        <v>2233</v>
      </c>
      <c r="H486" s="72" t="s">
        <v>3242</v>
      </c>
      <c r="I486" s="72" t="s">
        <v>3232</v>
      </c>
      <c r="J486" s="72" t="s">
        <v>116</v>
      </c>
      <c r="O486" s="72" t="s">
        <v>3243</v>
      </c>
      <c r="R486" s="72">
        <f t="shared" si="7"/>
        <v>20</v>
      </c>
    </row>
    <row r="487" spans="1:18" x14ac:dyDescent="0.15">
      <c r="A487" s="72" t="s">
        <v>2240</v>
      </c>
      <c r="B487" s="72" t="s">
        <v>698</v>
      </c>
      <c r="C487" s="72" t="s">
        <v>920</v>
      </c>
      <c r="D487" s="72" t="s">
        <v>571</v>
      </c>
      <c r="E487" s="73">
        <v>35011</v>
      </c>
      <c r="F487" s="72" t="s">
        <v>116</v>
      </c>
      <c r="G487" s="72" t="s">
        <v>2233</v>
      </c>
      <c r="H487" s="72" t="s">
        <v>3244</v>
      </c>
      <c r="I487" s="72" t="s">
        <v>3232</v>
      </c>
      <c r="J487" s="72" t="s">
        <v>116</v>
      </c>
      <c r="O487" s="72" t="s">
        <v>3245</v>
      </c>
      <c r="R487" s="72">
        <f t="shared" si="7"/>
        <v>22</v>
      </c>
    </row>
    <row r="488" spans="1:18" x14ac:dyDescent="0.15">
      <c r="A488" s="72" t="s">
        <v>2241</v>
      </c>
      <c r="B488" s="72" t="s">
        <v>698</v>
      </c>
      <c r="C488" s="72" t="s">
        <v>921</v>
      </c>
      <c r="D488" s="72" t="s">
        <v>572</v>
      </c>
      <c r="E488" s="73">
        <v>35122</v>
      </c>
      <c r="F488" s="72" t="s">
        <v>116</v>
      </c>
      <c r="G488" s="72" t="s">
        <v>2233</v>
      </c>
      <c r="H488" s="72" t="s">
        <v>3246</v>
      </c>
      <c r="I488" s="72" t="s">
        <v>3232</v>
      </c>
      <c r="J488" s="72" t="s">
        <v>116</v>
      </c>
      <c r="O488" s="72" t="s">
        <v>3247</v>
      </c>
      <c r="R488" s="72">
        <f t="shared" si="7"/>
        <v>22</v>
      </c>
    </row>
    <row r="489" spans="1:18" x14ac:dyDescent="0.15">
      <c r="A489" s="72" t="s">
        <v>2242</v>
      </c>
      <c r="B489" s="72" t="s">
        <v>698</v>
      </c>
      <c r="C489" s="72" t="s">
        <v>1008</v>
      </c>
      <c r="D489" s="72" t="s">
        <v>1009</v>
      </c>
      <c r="E489" s="73">
        <v>33335</v>
      </c>
      <c r="F489" s="72" t="s">
        <v>116</v>
      </c>
      <c r="G489" s="72" t="s">
        <v>2233</v>
      </c>
      <c r="H489" s="72" t="s">
        <v>3248</v>
      </c>
      <c r="I489" s="72" t="s">
        <v>3232</v>
      </c>
      <c r="J489" s="72" t="s">
        <v>116</v>
      </c>
      <c r="O489" s="72" t="s">
        <v>3249</v>
      </c>
      <c r="R489" s="72">
        <f t="shared" si="7"/>
        <v>26</v>
      </c>
    </row>
    <row r="490" spans="1:18" x14ac:dyDescent="0.15">
      <c r="A490" s="72" t="s">
        <v>2243</v>
      </c>
      <c r="B490" s="72" t="s">
        <v>722</v>
      </c>
      <c r="C490" s="72" t="s">
        <v>910</v>
      </c>
      <c r="D490" s="72" t="s">
        <v>911</v>
      </c>
      <c r="E490" s="73">
        <v>38399</v>
      </c>
      <c r="F490" s="72" t="s">
        <v>116</v>
      </c>
      <c r="G490" s="72" t="s">
        <v>2233</v>
      </c>
      <c r="H490" s="72" t="s">
        <v>3250</v>
      </c>
      <c r="I490" s="72" t="s">
        <v>3232</v>
      </c>
      <c r="J490" s="72" t="s">
        <v>116</v>
      </c>
      <c r="O490" s="72" t="s">
        <v>3251</v>
      </c>
      <c r="R490" s="72">
        <f t="shared" si="7"/>
        <v>13</v>
      </c>
    </row>
    <row r="491" spans="1:18" x14ac:dyDescent="0.15">
      <c r="A491" s="72" t="s">
        <v>2244</v>
      </c>
      <c r="B491" s="72" t="s">
        <v>722</v>
      </c>
      <c r="C491" s="72" t="s">
        <v>756</v>
      </c>
      <c r="D491" s="72" t="s">
        <v>583</v>
      </c>
      <c r="E491" s="73">
        <v>38097</v>
      </c>
      <c r="F491" s="72" t="s">
        <v>116</v>
      </c>
      <c r="G491" s="72" t="s">
        <v>2233</v>
      </c>
      <c r="H491" s="72" t="s">
        <v>3252</v>
      </c>
      <c r="I491" s="72" t="s">
        <v>3232</v>
      </c>
      <c r="J491" s="72" t="s">
        <v>116</v>
      </c>
      <c r="O491" s="72" t="s">
        <v>3253</v>
      </c>
      <c r="R491" s="72">
        <f t="shared" si="7"/>
        <v>13</v>
      </c>
    </row>
    <row r="492" spans="1:18" x14ac:dyDescent="0.15">
      <c r="A492" s="72" t="s">
        <v>2245</v>
      </c>
      <c r="B492" s="72" t="s">
        <v>722</v>
      </c>
      <c r="C492" s="72" t="s">
        <v>914</v>
      </c>
      <c r="D492" s="72" t="s">
        <v>915</v>
      </c>
      <c r="E492" s="73">
        <v>38206</v>
      </c>
      <c r="F492" s="72" t="s">
        <v>116</v>
      </c>
      <c r="G492" s="72" t="s">
        <v>2233</v>
      </c>
      <c r="H492" s="72" t="s">
        <v>3254</v>
      </c>
      <c r="I492" s="72" t="s">
        <v>3232</v>
      </c>
      <c r="J492" s="72" t="s">
        <v>116</v>
      </c>
      <c r="O492" s="72" t="s">
        <v>3255</v>
      </c>
      <c r="R492" s="72">
        <f t="shared" si="7"/>
        <v>13</v>
      </c>
    </row>
    <row r="493" spans="1:18" x14ac:dyDescent="0.15">
      <c r="A493" s="72" t="s">
        <v>2248</v>
      </c>
      <c r="B493" s="72" t="s">
        <v>722</v>
      </c>
      <c r="C493" s="72" t="s">
        <v>2246</v>
      </c>
      <c r="D493" s="72" t="s">
        <v>2247</v>
      </c>
      <c r="E493" s="73">
        <v>37550</v>
      </c>
      <c r="F493" s="72" t="s">
        <v>116</v>
      </c>
      <c r="G493" s="72" t="s">
        <v>2233</v>
      </c>
      <c r="H493" s="72" t="s">
        <v>3256</v>
      </c>
      <c r="I493" s="72" t="s">
        <v>3232</v>
      </c>
      <c r="J493" s="72" t="s">
        <v>116</v>
      </c>
      <c r="O493" s="72" t="s">
        <v>3257</v>
      </c>
      <c r="R493" s="72">
        <f t="shared" si="7"/>
        <v>15</v>
      </c>
    </row>
    <row r="494" spans="1:18" x14ac:dyDescent="0.15">
      <c r="A494" s="72" t="s">
        <v>2249</v>
      </c>
      <c r="B494" s="72" t="s">
        <v>722</v>
      </c>
      <c r="C494" s="72" t="s">
        <v>971</v>
      </c>
      <c r="D494" s="72" t="s">
        <v>972</v>
      </c>
      <c r="E494" s="73">
        <v>39055</v>
      </c>
      <c r="F494" s="72" t="s">
        <v>116</v>
      </c>
      <c r="G494" s="72" t="s">
        <v>2233</v>
      </c>
      <c r="H494" s="72" t="s">
        <v>3258</v>
      </c>
      <c r="I494" s="72" t="s">
        <v>3232</v>
      </c>
      <c r="J494" s="72" t="s">
        <v>116</v>
      </c>
      <c r="O494" s="72" t="s">
        <v>3259</v>
      </c>
      <c r="R494" s="72">
        <f t="shared" si="7"/>
        <v>11</v>
      </c>
    </row>
    <row r="495" spans="1:18" x14ac:dyDescent="0.15">
      <c r="A495" s="72" t="s">
        <v>2250</v>
      </c>
      <c r="B495" s="72" t="s">
        <v>722</v>
      </c>
      <c r="C495" s="72" t="s">
        <v>973</v>
      </c>
      <c r="D495" s="72" t="s">
        <v>974</v>
      </c>
      <c r="E495" s="73">
        <v>39068</v>
      </c>
      <c r="F495" s="72" t="s">
        <v>116</v>
      </c>
      <c r="G495" s="72" t="s">
        <v>2233</v>
      </c>
      <c r="H495" s="72" t="s">
        <v>3260</v>
      </c>
      <c r="I495" s="72" t="s">
        <v>3232</v>
      </c>
      <c r="J495" s="72" t="s">
        <v>116</v>
      </c>
      <c r="O495" s="72" t="s">
        <v>3261</v>
      </c>
      <c r="R495" s="72">
        <f t="shared" si="7"/>
        <v>11</v>
      </c>
    </row>
    <row r="496" spans="1:18" x14ac:dyDescent="0.15">
      <c r="A496" s="72" t="s">
        <v>2251</v>
      </c>
      <c r="B496" s="72" t="s">
        <v>722</v>
      </c>
      <c r="C496" s="72" t="s">
        <v>912</v>
      </c>
      <c r="D496" s="72" t="s">
        <v>913</v>
      </c>
      <c r="E496" s="73">
        <v>39357</v>
      </c>
      <c r="F496" s="72" t="s">
        <v>117</v>
      </c>
      <c r="G496" s="72" t="s">
        <v>2233</v>
      </c>
      <c r="H496" s="72" t="s">
        <v>3262</v>
      </c>
      <c r="I496" s="72" t="s">
        <v>3232</v>
      </c>
      <c r="J496" s="72" t="s">
        <v>117</v>
      </c>
      <c r="O496" s="72" t="s">
        <v>3263</v>
      </c>
      <c r="R496" s="72">
        <f t="shared" si="7"/>
        <v>10</v>
      </c>
    </row>
    <row r="497" spans="1:18" x14ac:dyDescent="0.15">
      <c r="A497" s="72" t="s">
        <v>2252</v>
      </c>
      <c r="B497" s="72" t="s">
        <v>722</v>
      </c>
      <c r="C497" s="72" t="s">
        <v>918</v>
      </c>
      <c r="D497" s="72" t="s">
        <v>919</v>
      </c>
      <c r="E497" s="73">
        <v>39398</v>
      </c>
      <c r="F497" s="72" t="s">
        <v>116</v>
      </c>
      <c r="G497" s="72" t="s">
        <v>2233</v>
      </c>
      <c r="H497" s="72" t="s">
        <v>3264</v>
      </c>
      <c r="I497" s="72" t="s">
        <v>3232</v>
      </c>
      <c r="J497" s="72" t="s">
        <v>116</v>
      </c>
      <c r="O497" s="72" t="s">
        <v>3265</v>
      </c>
      <c r="R497" s="72">
        <f t="shared" si="7"/>
        <v>10</v>
      </c>
    </row>
    <row r="498" spans="1:18" x14ac:dyDescent="0.15">
      <c r="A498" s="72" t="s">
        <v>2253</v>
      </c>
      <c r="B498" s="72" t="s">
        <v>722</v>
      </c>
      <c r="C498" s="72" t="s">
        <v>916</v>
      </c>
      <c r="D498" s="72" t="s">
        <v>917</v>
      </c>
      <c r="E498" s="73">
        <v>39272</v>
      </c>
      <c r="F498" s="72" t="s">
        <v>116</v>
      </c>
      <c r="G498" s="72" t="s">
        <v>2233</v>
      </c>
      <c r="H498" s="72" t="s">
        <v>3266</v>
      </c>
      <c r="I498" s="72" t="s">
        <v>3232</v>
      </c>
      <c r="J498" s="72" t="s">
        <v>116</v>
      </c>
      <c r="O498" s="72" t="s">
        <v>3267</v>
      </c>
      <c r="R498" s="72">
        <f t="shared" si="7"/>
        <v>10</v>
      </c>
    </row>
    <row r="499" spans="1:18" x14ac:dyDescent="0.15">
      <c r="A499" s="72" t="s">
        <v>2255</v>
      </c>
      <c r="B499" s="72" t="s">
        <v>722</v>
      </c>
      <c r="C499" s="72" t="s">
        <v>957</v>
      </c>
      <c r="D499" s="72" t="s">
        <v>2254</v>
      </c>
      <c r="E499" s="73">
        <v>39861</v>
      </c>
      <c r="F499" s="72" t="s">
        <v>116</v>
      </c>
      <c r="G499" s="72" t="s">
        <v>2233</v>
      </c>
      <c r="H499" s="72" t="s">
        <v>3268</v>
      </c>
      <c r="I499" s="72" t="s">
        <v>3232</v>
      </c>
      <c r="J499" s="72" t="s">
        <v>116</v>
      </c>
      <c r="O499" s="72" t="s">
        <v>3269</v>
      </c>
      <c r="R499" s="72">
        <f t="shared" si="7"/>
        <v>9</v>
      </c>
    </row>
    <row r="500" spans="1:18" x14ac:dyDescent="0.15">
      <c r="A500" s="72" t="s">
        <v>2256</v>
      </c>
      <c r="B500" s="72" t="s">
        <v>722</v>
      </c>
      <c r="C500" s="72" t="s">
        <v>975</v>
      </c>
      <c r="D500" s="72" t="s">
        <v>976</v>
      </c>
      <c r="E500" s="73">
        <v>39811</v>
      </c>
      <c r="F500" s="72" t="s">
        <v>116</v>
      </c>
      <c r="G500" s="72" t="s">
        <v>2233</v>
      </c>
      <c r="H500" s="72" t="s">
        <v>3270</v>
      </c>
      <c r="I500" s="72" t="s">
        <v>3232</v>
      </c>
      <c r="J500" s="72" t="s">
        <v>116</v>
      </c>
      <c r="O500" s="72" t="s">
        <v>3271</v>
      </c>
      <c r="R500" s="72">
        <f t="shared" si="7"/>
        <v>9</v>
      </c>
    </row>
    <row r="501" spans="1:18" x14ac:dyDescent="0.15">
      <c r="A501" s="72" t="s">
        <v>2257</v>
      </c>
      <c r="B501" s="72" t="s">
        <v>722</v>
      </c>
      <c r="C501" s="72" t="s">
        <v>1312</v>
      </c>
      <c r="D501" s="72" t="s">
        <v>1313</v>
      </c>
      <c r="E501" s="73">
        <v>39766</v>
      </c>
      <c r="F501" s="72" t="s">
        <v>116</v>
      </c>
      <c r="G501" s="72" t="s">
        <v>2233</v>
      </c>
      <c r="H501" s="72" t="s">
        <v>3272</v>
      </c>
      <c r="I501" s="72" t="s">
        <v>3232</v>
      </c>
      <c r="J501" s="72" t="s">
        <v>116</v>
      </c>
      <c r="O501" s="72" t="s">
        <v>3273</v>
      </c>
      <c r="R501" s="72">
        <f t="shared" si="7"/>
        <v>9</v>
      </c>
    </row>
    <row r="502" spans="1:18" x14ac:dyDescent="0.15">
      <c r="A502" s="72" t="s">
        <v>2260</v>
      </c>
      <c r="B502" s="72" t="s">
        <v>722</v>
      </c>
      <c r="C502" s="72" t="s">
        <v>2258</v>
      </c>
      <c r="D502" s="72" t="s">
        <v>2259</v>
      </c>
      <c r="E502" s="73">
        <v>35353</v>
      </c>
      <c r="F502" s="72" t="s">
        <v>116</v>
      </c>
      <c r="G502" s="72" t="s">
        <v>263</v>
      </c>
      <c r="H502" s="72" t="s">
        <v>3274</v>
      </c>
      <c r="I502" s="72" t="s">
        <v>1303</v>
      </c>
      <c r="J502" s="72" t="s">
        <v>116</v>
      </c>
      <c r="O502" s="72" t="s">
        <v>3275</v>
      </c>
      <c r="R502" s="72">
        <f t="shared" si="7"/>
        <v>21</v>
      </c>
    </row>
    <row r="503" spans="1:18" x14ac:dyDescent="0.15">
      <c r="A503" s="72" t="s">
        <v>2261</v>
      </c>
      <c r="B503" s="72" t="s">
        <v>698</v>
      </c>
      <c r="C503" s="72" t="s">
        <v>699</v>
      </c>
      <c r="D503" s="72" t="s">
        <v>603</v>
      </c>
      <c r="E503" s="73">
        <v>36141</v>
      </c>
      <c r="F503" s="72" t="s">
        <v>116</v>
      </c>
      <c r="G503" s="72" t="s">
        <v>290</v>
      </c>
      <c r="H503" s="72" t="s">
        <v>3276</v>
      </c>
      <c r="I503" s="72" t="s">
        <v>1303</v>
      </c>
      <c r="J503" s="72" t="s">
        <v>116</v>
      </c>
      <c r="O503" s="72" t="s">
        <v>3277</v>
      </c>
      <c r="R503" s="72">
        <f t="shared" si="7"/>
        <v>19</v>
      </c>
    </row>
    <row r="504" spans="1:18" x14ac:dyDescent="0.15">
      <c r="A504" s="72" t="s">
        <v>2262</v>
      </c>
      <c r="B504" s="72" t="s">
        <v>698</v>
      </c>
      <c r="C504" s="72" t="s">
        <v>700</v>
      </c>
      <c r="D504" s="72" t="s">
        <v>604</v>
      </c>
      <c r="E504" s="73">
        <v>36744</v>
      </c>
      <c r="F504" s="72" t="s">
        <v>116</v>
      </c>
      <c r="G504" s="72" t="s">
        <v>290</v>
      </c>
      <c r="H504" s="72" t="s">
        <v>3278</v>
      </c>
      <c r="I504" s="72" t="s">
        <v>1303</v>
      </c>
      <c r="J504" s="72" t="s">
        <v>116</v>
      </c>
      <c r="O504" s="72" t="s">
        <v>3279</v>
      </c>
      <c r="R504" s="72">
        <f t="shared" si="7"/>
        <v>17</v>
      </c>
    </row>
    <row r="505" spans="1:18" x14ac:dyDescent="0.15">
      <c r="A505" s="72" t="s">
        <v>2263</v>
      </c>
      <c r="B505" s="72" t="s">
        <v>698</v>
      </c>
      <c r="C505" s="72" t="s">
        <v>701</v>
      </c>
      <c r="D505" s="72" t="s">
        <v>605</v>
      </c>
      <c r="E505" s="73">
        <v>36628</v>
      </c>
      <c r="F505" s="72" t="s">
        <v>116</v>
      </c>
      <c r="G505" s="72" t="s">
        <v>290</v>
      </c>
      <c r="H505" s="72" t="s">
        <v>3280</v>
      </c>
      <c r="I505" s="72" t="s">
        <v>1303</v>
      </c>
      <c r="J505" s="72" t="s">
        <v>116</v>
      </c>
      <c r="O505" s="72" t="s">
        <v>3281</v>
      </c>
      <c r="R505" s="72">
        <f t="shared" si="7"/>
        <v>17</v>
      </c>
    </row>
    <row r="506" spans="1:18" x14ac:dyDescent="0.15">
      <c r="A506" s="72" t="s">
        <v>2264</v>
      </c>
      <c r="B506" s="72" t="s">
        <v>698</v>
      </c>
      <c r="C506" s="72" t="s">
        <v>702</v>
      </c>
      <c r="D506" s="72" t="s">
        <v>606</v>
      </c>
      <c r="E506" s="73">
        <v>36751</v>
      </c>
      <c r="F506" s="72" t="s">
        <v>116</v>
      </c>
      <c r="G506" s="72" t="s">
        <v>290</v>
      </c>
      <c r="H506" s="72" t="s">
        <v>3282</v>
      </c>
      <c r="I506" s="72" t="s">
        <v>1303</v>
      </c>
      <c r="J506" s="72" t="s">
        <v>116</v>
      </c>
      <c r="O506" s="72" t="s">
        <v>3283</v>
      </c>
      <c r="R506" s="72">
        <f t="shared" si="7"/>
        <v>17</v>
      </c>
    </row>
    <row r="507" spans="1:18" x14ac:dyDescent="0.15">
      <c r="A507" s="72" t="s">
        <v>2265</v>
      </c>
      <c r="B507" s="72" t="s">
        <v>698</v>
      </c>
      <c r="C507" s="72" t="s">
        <v>704</v>
      </c>
      <c r="D507" s="72" t="s">
        <v>607</v>
      </c>
      <c r="E507" s="73">
        <v>37890</v>
      </c>
      <c r="F507" s="72" t="s">
        <v>116</v>
      </c>
      <c r="G507" s="72" t="s">
        <v>290</v>
      </c>
      <c r="H507" s="72" t="s">
        <v>3284</v>
      </c>
      <c r="I507" s="72" t="s">
        <v>1303</v>
      </c>
      <c r="J507" s="72" t="s">
        <v>116</v>
      </c>
      <c r="O507" s="72" t="s">
        <v>3285</v>
      </c>
      <c r="R507" s="72">
        <f t="shared" si="7"/>
        <v>14</v>
      </c>
    </row>
    <row r="508" spans="1:18" x14ac:dyDescent="0.15">
      <c r="A508" s="72" t="s">
        <v>2266</v>
      </c>
      <c r="B508" s="72" t="s">
        <v>698</v>
      </c>
      <c r="C508" s="72" t="s">
        <v>705</v>
      </c>
      <c r="D508" s="72" t="s">
        <v>608</v>
      </c>
      <c r="E508" s="73">
        <v>37787</v>
      </c>
      <c r="F508" s="72" t="s">
        <v>116</v>
      </c>
      <c r="G508" s="72" t="s">
        <v>290</v>
      </c>
      <c r="H508" s="72" t="s">
        <v>3286</v>
      </c>
      <c r="I508" s="72" t="s">
        <v>1303</v>
      </c>
      <c r="J508" s="72" t="s">
        <v>116</v>
      </c>
      <c r="O508" s="72" t="s">
        <v>3287</v>
      </c>
      <c r="R508" s="72">
        <f t="shared" si="7"/>
        <v>14</v>
      </c>
    </row>
    <row r="509" spans="1:18" x14ac:dyDescent="0.15">
      <c r="A509" s="72" t="s">
        <v>2267</v>
      </c>
      <c r="B509" s="72" t="s">
        <v>698</v>
      </c>
      <c r="C509" s="72" t="s">
        <v>707</v>
      </c>
      <c r="D509" s="72" t="s">
        <v>610</v>
      </c>
      <c r="E509" s="73">
        <v>37631</v>
      </c>
      <c r="F509" s="72" t="s">
        <v>116</v>
      </c>
      <c r="G509" s="72" t="s">
        <v>290</v>
      </c>
      <c r="H509" s="72" t="s">
        <v>3288</v>
      </c>
      <c r="I509" s="72" t="s">
        <v>1303</v>
      </c>
      <c r="J509" s="72" t="s">
        <v>116</v>
      </c>
      <c r="O509" s="72" t="s">
        <v>3289</v>
      </c>
      <c r="R509" s="72">
        <f t="shared" si="7"/>
        <v>15</v>
      </c>
    </row>
    <row r="510" spans="1:18" x14ac:dyDescent="0.15">
      <c r="A510" s="72" t="s">
        <v>2268</v>
      </c>
      <c r="B510" s="72" t="s">
        <v>698</v>
      </c>
      <c r="C510" s="72" t="s">
        <v>710</v>
      </c>
      <c r="D510" s="72" t="s">
        <v>613</v>
      </c>
      <c r="E510" s="73">
        <v>37530</v>
      </c>
      <c r="F510" s="72" t="s">
        <v>116</v>
      </c>
      <c r="G510" s="72" t="s">
        <v>290</v>
      </c>
      <c r="H510" s="72" t="s">
        <v>3290</v>
      </c>
      <c r="I510" s="72" t="s">
        <v>1303</v>
      </c>
      <c r="J510" s="72" t="s">
        <v>116</v>
      </c>
      <c r="O510" s="72" t="s">
        <v>3291</v>
      </c>
      <c r="R510" s="72">
        <f t="shared" si="7"/>
        <v>15</v>
      </c>
    </row>
    <row r="511" spans="1:18" x14ac:dyDescent="0.15">
      <c r="A511" s="72" t="s">
        <v>2269</v>
      </c>
      <c r="B511" s="72" t="s">
        <v>698</v>
      </c>
      <c r="C511" s="72" t="s">
        <v>712</v>
      </c>
      <c r="D511" s="72" t="s">
        <v>615</v>
      </c>
      <c r="E511" s="73">
        <v>37797</v>
      </c>
      <c r="F511" s="72" t="s">
        <v>116</v>
      </c>
      <c r="G511" s="72" t="s">
        <v>290</v>
      </c>
      <c r="H511" s="72" t="s">
        <v>3292</v>
      </c>
      <c r="I511" s="72" t="s">
        <v>1303</v>
      </c>
      <c r="J511" s="72" t="s">
        <v>116</v>
      </c>
      <c r="O511" s="72" t="s">
        <v>3293</v>
      </c>
      <c r="R511" s="72">
        <f t="shared" si="7"/>
        <v>14</v>
      </c>
    </row>
    <row r="512" spans="1:18" x14ac:dyDescent="0.15">
      <c r="A512" s="72" t="s">
        <v>2270</v>
      </c>
      <c r="B512" s="72" t="s">
        <v>698</v>
      </c>
      <c r="C512" s="72" t="s">
        <v>713</v>
      </c>
      <c r="D512" s="72" t="s">
        <v>616</v>
      </c>
      <c r="E512" s="73">
        <v>37974</v>
      </c>
      <c r="F512" s="72" t="s">
        <v>116</v>
      </c>
      <c r="G512" s="72" t="s">
        <v>290</v>
      </c>
      <c r="H512" s="72" t="s">
        <v>3294</v>
      </c>
      <c r="I512" s="72" t="s">
        <v>1303</v>
      </c>
      <c r="J512" s="72" t="s">
        <v>116</v>
      </c>
      <c r="O512" s="72" t="s">
        <v>3295</v>
      </c>
      <c r="R512" s="72">
        <f t="shared" si="7"/>
        <v>14</v>
      </c>
    </row>
    <row r="513" spans="1:18" x14ac:dyDescent="0.15">
      <c r="A513" s="72" t="s">
        <v>2271</v>
      </c>
      <c r="B513" s="72" t="s">
        <v>698</v>
      </c>
      <c r="C513" s="72" t="s">
        <v>715</v>
      </c>
      <c r="D513" s="72" t="s">
        <v>618</v>
      </c>
      <c r="E513" s="73">
        <v>37901</v>
      </c>
      <c r="F513" s="72" t="s">
        <v>116</v>
      </c>
      <c r="G513" s="72" t="s">
        <v>290</v>
      </c>
      <c r="H513" s="72" t="s">
        <v>3296</v>
      </c>
      <c r="I513" s="72" t="s">
        <v>1303</v>
      </c>
      <c r="J513" s="72" t="s">
        <v>116</v>
      </c>
      <c r="O513" s="72" t="s">
        <v>3297</v>
      </c>
      <c r="R513" s="72">
        <f t="shared" si="7"/>
        <v>14</v>
      </c>
    </row>
    <row r="514" spans="1:18" x14ac:dyDescent="0.15">
      <c r="A514" s="72" t="s">
        <v>2272</v>
      </c>
      <c r="B514" s="72" t="s">
        <v>698</v>
      </c>
      <c r="C514" s="72" t="s">
        <v>993</v>
      </c>
      <c r="D514" s="72" t="s">
        <v>620</v>
      </c>
      <c r="E514" s="73">
        <v>38133</v>
      </c>
      <c r="F514" s="72" t="s">
        <v>116</v>
      </c>
      <c r="G514" s="72" t="s">
        <v>290</v>
      </c>
      <c r="H514" s="72" t="s">
        <v>3298</v>
      </c>
      <c r="I514" s="72" t="s">
        <v>1303</v>
      </c>
      <c r="J514" s="72" t="s">
        <v>116</v>
      </c>
      <c r="O514" s="72" t="s">
        <v>3299</v>
      </c>
      <c r="R514" s="72">
        <f t="shared" ref="R514:R577" si="8">DATEDIF(E514,$Q$1,"y")</f>
        <v>13</v>
      </c>
    </row>
    <row r="515" spans="1:18" x14ac:dyDescent="0.15">
      <c r="A515" s="72" t="s">
        <v>2273</v>
      </c>
      <c r="B515" s="72" t="s">
        <v>698</v>
      </c>
      <c r="C515" s="72" t="s">
        <v>1064</v>
      </c>
      <c r="D515" s="72" t="s">
        <v>1065</v>
      </c>
      <c r="E515" s="73">
        <v>37067</v>
      </c>
      <c r="F515" s="72" t="s">
        <v>116</v>
      </c>
      <c r="G515" s="72" t="s">
        <v>290</v>
      </c>
      <c r="H515" s="72" t="s">
        <v>3300</v>
      </c>
      <c r="I515" s="72" t="s">
        <v>1303</v>
      </c>
      <c r="J515" s="72" t="s">
        <v>116</v>
      </c>
      <c r="O515" s="72" t="s">
        <v>3301</v>
      </c>
      <c r="R515" s="72">
        <f t="shared" si="8"/>
        <v>16</v>
      </c>
    </row>
    <row r="516" spans="1:18" x14ac:dyDescent="0.15">
      <c r="A516" s="72" t="s">
        <v>2274</v>
      </c>
      <c r="B516" s="72" t="s">
        <v>698</v>
      </c>
      <c r="C516" s="72" t="s">
        <v>703</v>
      </c>
      <c r="D516" s="72" t="s">
        <v>602</v>
      </c>
      <c r="E516" s="73">
        <v>38490</v>
      </c>
      <c r="F516" s="72" t="s">
        <v>116</v>
      </c>
      <c r="G516" s="72" t="s">
        <v>1118</v>
      </c>
      <c r="H516" s="72" t="s">
        <v>3302</v>
      </c>
      <c r="I516" s="72" t="s">
        <v>1303</v>
      </c>
      <c r="J516" s="72" t="s">
        <v>116</v>
      </c>
      <c r="O516" s="72" t="s">
        <v>3303</v>
      </c>
      <c r="R516" s="72">
        <f t="shared" si="8"/>
        <v>12</v>
      </c>
    </row>
    <row r="517" spans="1:18" x14ac:dyDescent="0.15">
      <c r="A517" s="72" t="s">
        <v>2275</v>
      </c>
      <c r="B517" s="72" t="s">
        <v>698</v>
      </c>
      <c r="C517" s="72" t="s">
        <v>706</v>
      </c>
      <c r="D517" s="72" t="s">
        <v>609</v>
      </c>
      <c r="E517" s="73">
        <v>39197</v>
      </c>
      <c r="F517" s="72" t="s">
        <v>116</v>
      </c>
      <c r="G517" s="72" t="s">
        <v>1118</v>
      </c>
      <c r="H517" s="72" t="s">
        <v>3304</v>
      </c>
      <c r="I517" s="72" t="s">
        <v>1303</v>
      </c>
      <c r="J517" s="72" t="s">
        <v>116</v>
      </c>
      <c r="O517" s="72" t="s">
        <v>3305</v>
      </c>
      <c r="R517" s="72">
        <f t="shared" si="8"/>
        <v>10</v>
      </c>
    </row>
    <row r="518" spans="1:18" x14ac:dyDescent="0.15">
      <c r="A518" s="72" t="s">
        <v>2276</v>
      </c>
      <c r="B518" s="72" t="s">
        <v>698</v>
      </c>
      <c r="C518" s="72" t="s">
        <v>708</v>
      </c>
      <c r="D518" s="72" t="s">
        <v>611</v>
      </c>
      <c r="E518" s="73">
        <v>39045</v>
      </c>
      <c r="F518" s="72" t="s">
        <v>116</v>
      </c>
      <c r="G518" s="72" t="s">
        <v>1118</v>
      </c>
      <c r="H518" s="72" t="s">
        <v>3306</v>
      </c>
      <c r="I518" s="72" t="s">
        <v>1303</v>
      </c>
      <c r="J518" s="72" t="s">
        <v>116</v>
      </c>
      <c r="O518" s="72" t="s">
        <v>3307</v>
      </c>
      <c r="R518" s="72">
        <f t="shared" si="8"/>
        <v>11</v>
      </c>
    </row>
    <row r="519" spans="1:18" x14ac:dyDescent="0.15">
      <c r="A519" s="72" t="s">
        <v>2277</v>
      </c>
      <c r="B519" s="72" t="s">
        <v>698</v>
      </c>
      <c r="C519" s="72" t="s">
        <v>709</v>
      </c>
      <c r="D519" s="72" t="s">
        <v>612</v>
      </c>
      <c r="E519" s="73">
        <v>39208</v>
      </c>
      <c r="F519" s="72" t="s">
        <v>116</v>
      </c>
      <c r="G519" s="72" t="s">
        <v>1118</v>
      </c>
      <c r="H519" s="72" t="s">
        <v>3308</v>
      </c>
      <c r="I519" s="72" t="s">
        <v>1303</v>
      </c>
      <c r="J519" s="72" t="s">
        <v>116</v>
      </c>
      <c r="O519" s="72" t="s">
        <v>3309</v>
      </c>
      <c r="R519" s="72">
        <f t="shared" si="8"/>
        <v>10</v>
      </c>
    </row>
    <row r="520" spans="1:18" x14ac:dyDescent="0.15">
      <c r="A520" s="72" t="s">
        <v>2278</v>
      </c>
      <c r="B520" s="72" t="s">
        <v>698</v>
      </c>
      <c r="C520" s="72" t="s">
        <v>711</v>
      </c>
      <c r="D520" s="72" t="s">
        <v>614</v>
      </c>
      <c r="E520" s="73">
        <v>38580</v>
      </c>
      <c r="F520" s="72" t="s">
        <v>116</v>
      </c>
      <c r="G520" s="72" t="s">
        <v>1118</v>
      </c>
      <c r="H520" s="72" t="s">
        <v>3310</v>
      </c>
      <c r="I520" s="72" t="s">
        <v>1303</v>
      </c>
      <c r="J520" s="72" t="s">
        <v>116</v>
      </c>
      <c r="O520" s="72" t="s">
        <v>3311</v>
      </c>
      <c r="R520" s="72">
        <f t="shared" si="8"/>
        <v>12</v>
      </c>
    </row>
    <row r="521" spans="1:18" x14ac:dyDescent="0.15">
      <c r="A521" s="72" t="s">
        <v>2279</v>
      </c>
      <c r="B521" s="72" t="s">
        <v>698</v>
      </c>
      <c r="C521" s="72" t="s">
        <v>716</v>
      </c>
      <c r="D521" s="72" t="s">
        <v>619</v>
      </c>
      <c r="E521" s="73">
        <v>39057</v>
      </c>
      <c r="F521" s="72" t="s">
        <v>116</v>
      </c>
      <c r="G521" s="72" t="s">
        <v>1118</v>
      </c>
      <c r="H521" s="72" t="s">
        <v>3312</v>
      </c>
      <c r="I521" s="72" t="s">
        <v>1303</v>
      </c>
      <c r="J521" s="72" t="s">
        <v>116</v>
      </c>
      <c r="O521" s="72" t="s">
        <v>3313</v>
      </c>
      <c r="R521" s="72">
        <f t="shared" si="8"/>
        <v>11</v>
      </c>
    </row>
    <row r="522" spans="1:18" x14ac:dyDescent="0.15">
      <c r="A522" s="72" t="s">
        <v>2280</v>
      </c>
      <c r="B522" s="72" t="s">
        <v>698</v>
      </c>
      <c r="C522" s="72" t="s">
        <v>717</v>
      </c>
      <c r="D522" s="72" t="s">
        <v>621</v>
      </c>
      <c r="E522" s="73">
        <v>38661</v>
      </c>
      <c r="F522" s="72" t="s">
        <v>116</v>
      </c>
      <c r="G522" s="72" t="s">
        <v>1118</v>
      </c>
      <c r="H522" s="72" t="s">
        <v>3314</v>
      </c>
      <c r="I522" s="72" t="s">
        <v>1303</v>
      </c>
      <c r="J522" s="72" t="s">
        <v>116</v>
      </c>
      <c r="O522" s="72" t="s">
        <v>3315</v>
      </c>
      <c r="R522" s="72">
        <f t="shared" si="8"/>
        <v>12</v>
      </c>
    </row>
    <row r="523" spans="1:18" x14ac:dyDescent="0.15">
      <c r="A523" s="72" t="s">
        <v>2281</v>
      </c>
      <c r="B523" s="72" t="s">
        <v>698</v>
      </c>
      <c r="C523" s="72" t="s">
        <v>718</v>
      </c>
      <c r="D523" s="72" t="s">
        <v>688</v>
      </c>
      <c r="E523" s="73">
        <v>38846</v>
      </c>
      <c r="F523" s="72" t="s">
        <v>116</v>
      </c>
      <c r="G523" s="72" t="s">
        <v>1118</v>
      </c>
      <c r="H523" s="72" t="s">
        <v>3316</v>
      </c>
      <c r="I523" s="72" t="s">
        <v>1303</v>
      </c>
      <c r="J523" s="72" t="s">
        <v>116</v>
      </c>
      <c r="O523" s="72" t="s">
        <v>3317</v>
      </c>
      <c r="R523" s="72">
        <f t="shared" si="8"/>
        <v>11</v>
      </c>
    </row>
    <row r="524" spans="1:18" x14ac:dyDescent="0.15">
      <c r="A524" s="72" t="s">
        <v>2282</v>
      </c>
      <c r="B524" s="72" t="s">
        <v>698</v>
      </c>
      <c r="C524" s="72" t="s">
        <v>719</v>
      </c>
      <c r="D524" s="72" t="s">
        <v>689</v>
      </c>
      <c r="E524" s="73">
        <v>39159</v>
      </c>
      <c r="F524" s="72" t="s">
        <v>116</v>
      </c>
      <c r="G524" s="72" t="s">
        <v>1118</v>
      </c>
      <c r="H524" s="72" t="s">
        <v>3318</v>
      </c>
      <c r="I524" s="72" t="s">
        <v>1303</v>
      </c>
      <c r="J524" s="72" t="s">
        <v>116</v>
      </c>
      <c r="O524" s="72" t="s">
        <v>3319</v>
      </c>
      <c r="R524" s="72">
        <f t="shared" si="8"/>
        <v>11</v>
      </c>
    </row>
    <row r="525" spans="1:18" x14ac:dyDescent="0.15">
      <c r="A525" s="72" t="s">
        <v>2283</v>
      </c>
      <c r="B525" s="72" t="s">
        <v>698</v>
      </c>
      <c r="C525" s="72" t="s">
        <v>720</v>
      </c>
      <c r="D525" s="72" t="s">
        <v>690</v>
      </c>
      <c r="E525" s="73">
        <v>38798</v>
      </c>
      <c r="F525" s="72" t="s">
        <v>116</v>
      </c>
      <c r="G525" s="72" t="s">
        <v>1118</v>
      </c>
      <c r="H525" s="72" t="s">
        <v>3320</v>
      </c>
      <c r="I525" s="72" t="s">
        <v>1303</v>
      </c>
      <c r="J525" s="72" t="s">
        <v>116</v>
      </c>
      <c r="O525" s="72" t="s">
        <v>3321</v>
      </c>
      <c r="R525" s="72">
        <f t="shared" si="8"/>
        <v>12</v>
      </c>
    </row>
    <row r="526" spans="1:18" x14ac:dyDescent="0.15">
      <c r="A526" s="72" t="s">
        <v>2284</v>
      </c>
      <c r="B526" s="72" t="s">
        <v>698</v>
      </c>
      <c r="C526" s="72" t="s">
        <v>723</v>
      </c>
      <c r="D526" s="72" t="s">
        <v>724</v>
      </c>
      <c r="E526" s="73">
        <v>39266</v>
      </c>
      <c r="F526" s="72" t="s">
        <v>116</v>
      </c>
      <c r="G526" s="72" t="s">
        <v>1118</v>
      </c>
      <c r="H526" s="72" t="s">
        <v>3322</v>
      </c>
      <c r="I526" s="72" t="s">
        <v>1303</v>
      </c>
      <c r="J526" s="72" t="s">
        <v>116</v>
      </c>
      <c r="O526" s="72" t="s">
        <v>3323</v>
      </c>
      <c r="R526" s="72">
        <f t="shared" si="8"/>
        <v>10</v>
      </c>
    </row>
    <row r="527" spans="1:18" x14ac:dyDescent="0.15">
      <c r="A527" s="72" t="s">
        <v>2285</v>
      </c>
      <c r="B527" s="72" t="s">
        <v>698</v>
      </c>
      <c r="C527" s="72" t="s">
        <v>725</v>
      </c>
      <c r="D527" s="72" t="s">
        <v>726</v>
      </c>
      <c r="E527" s="73">
        <v>39116</v>
      </c>
      <c r="F527" s="72" t="s">
        <v>117</v>
      </c>
      <c r="G527" s="72" t="s">
        <v>1118</v>
      </c>
      <c r="H527" s="72" t="s">
        <v>3324</v>
      </c>
      <c r="I527" s="72" t="s">
        <v>1303</v>
      </c>
      <c r="J527" s="72" t="s">
        <v>117</v>
      </c>
      <c r="O527" s="72" t="s">
        <v>3325</v>
      </c>
      <c r="R527" s="72">
        <f t="shared" si="8"/>
        <v>11</v>
      </c>
    </row>
    <row r="528" spans="1:18" x14ac:dyDescent="0.15">
      <c r="A528" s="72" t="s">
        <v>2286</v>
      </c>
      <c r="B528" s="72" t="s">
        <v>698</v>
      </c>
      <c r="C528" s="72" t="s">
        <v>727</v>
      </c>
      <c r="D528" s="72" t="s">
        <v>728</v>
      </c>
      <c r="E528" s="73">
        <v>39260</v>
      </c>
      <c r="F528" s="72" t="s">
        <v>116</v>
      </c>
      <c r="G528" s="72" t="s">
        <v>1118</v>
      </c>
      <c r="H528" s="72" t="s">
        <v>3326</v>
      </c>
      <c r="I528" s="72" t="s">
        <v>1303</v>
      </c>
      <c r="J528" s="72" t="s">
        <v>116</v>
      </c>
      <c r="O528" s="72" t="s">
        <v>3327</v>
      </c>
      <c r="R528" s="72">
        <f t="shared" si="8"/>
        <v>10</v>
      </c>
    </row>
    <row r="529" spans="1:18" x14ac:dyDescent="0.15">
      <c r="A529" s="72" t="s">
        <v>2287</v>
      </c>
      <c r="B529" s="72" t="s">
        <v>698</v>
      </c>
      <c r="C529" s="72" t="s">
        <v>729</v>
      </c>
      <c r="D529" s="72" t="s">
        <v>730</v>
      </c>
      <c r="E529" s="73">
        <v>39237</v>
      </c>
      <c r="F529" s="72" t="s">
        <v>116</v>
      </c>
      <c r="G529" s="72" t="s">
        <v>1118</v>
      </c>
      <c r="H529" s="72" t="s">
        <v>3328</v>
      </c>
      <c r="I529" s="72" t="s">
        <v>1303</v>
      </c>
      <c r="J529" s="72" t="s">
        <v>116</v>
      </c>
      <c r="O529" s="72" t="s">
        <v>3329</v>
      </c>
      <c r="R529" s="72">
        <f t="shared" si="8"/>
        <v>10</v>
      </c>
    </row>
    <row r="530" spans="1:18" x14ac:dyDescent="0.15">
      <c r="A530" s="72" t="s">
        <v>2288</v>
      </c>
      <c r="B530" s="72" t="s">
        <v>698</v>
      </c>
      <c r="C530" s="72" t="s">
        <v>988</v>
      </c>
      <c r="D530" s="72" t="s">
        <v>989</v>
      </c>
      <c r="E530" s="73">
        <v>39066</v>
      </c>
      <c r="F530" s="72" t="s">
        <v>116</v>
      </c>
      <c r="G530" s="72" t="s">
        <v>1118</v>
      </c>
      <c r="H530" s="72" t="s">
        <v>3330</v>
      </c>
      <c r="I530" s="72" t="s">
        <v>1303</v>
      </c>
      <c r="J530" s="72" t="s">
        <v>116</v>
      </c>
      <c r="O530" s="72" t="s">
        <v>3331</v>
      </c>
      <c r="R530" s="72">
        <f t="shared" si="8"/>
        <v>11</v>
      </c>
    </row>
    <row r="531" spans="1:18" x14ac:dyDescent="0.15">
      <c r="A531" s="72" t="s">
        <v>2289</v>
      </c>
      <c r="B531" s="72" t="s">
        <v>698</v>
      </c>
      <c r="C531" s="72" t="s">
        <v>991</v>
      </c>
      <c r="D531" s="72" t="s">
        <v>992</v>
      </c>
      <c r="E531" s="73">
        <v>39137</v>
      </c>
      <c r="F531" s="72" t="s">
        <v>116</v>
      </c>
      <c r="G531" s="72" t="s">
        <v>1118</v>
      </c>
      <c r="H531" s="72" t="s">
        <v>3332</v>
      </c>
      <c r="I531" s="72" t="s">
        <v>1303</v>
      </c>
      <c r="J531" s="72" t="s">
        <v>116</v>
      </c>
      <c r="O531" s="72" t="s">
        <v>3333</v>
      </c>
      <c r="R531" s="72">
        <f t="shared" si="8"/>
        <v>11</v>
      </c>
    </row>
    <row r="532" spans="1:18" x14ac:dyDescent="0.15">
      <c r="A532" s="72" t="s">
        <v>2290</v>
      </c>
      <c r="B532" s="72" t="s">
        <v>698</v>
      </c>
      <c r="C532" s="72" t="s">
        <v>1119</v>
      </c>
      <c r="D532" s="72" t="s">
        <v>1120</v>
      </c>
      <c r="E532" s="73">
        <v>39332</v>
      </c>
      <c r="F532" s="72" t="s">
        <v>117</v>
      </c>
      <c r="G532" s="72" t="s">
        <v>1118</v>
      </c>
      <c r="H532" s="72" t="s">
        <v>3334</v>
      </c>
      <c r="I532" s="72" t="s">
        <v>1303</v>
      </c>
      <c r="J532" s="72" t="s">
        <v>117</v>
      </c>
      <c r="O532" s="72" t="s">
        <v>3335</v>
      </c>
      <c r="R532" s="72">
        <f t="shared" si="8"/>
        <v>10</v>
      </c>
    </row>
    <row r="533" spans="1:18" x14ac:dyDescent="0.15">
      <c r="A533" s="72" t="s">
        <v>2291</v>
      </c>
      <c r="B533" s="72" t="s">
        <v>698</v>
      </c>
      <c r="C533" s="72" t="s">
        <v>1427</v>
      </c>
      <c r="D533" s="72" t="s">
        <v>1121</v>
      </c>
      <c r="E533" s="73">
        <v>39858</v>
      </c>
      <c r="F533" s="72" t="s">
        <v>116</v>
      </c>
      <c r="G533" s="72" t="s">
        <v>1118</v>
      </c>
      <c r="H533" s="72" t="s">
        <v>3336</v>
      </c>
      <c r="I533" s="72" t="s">
        <v>1303</v>
      </c>
      <c r="J533" s="72" t="s">
        <v>116</v>
      </c>
      <c r="O533" s="72" t="s">
        <v>3337</v>
      </c>
      <c r="R533" s="72">
        <f t="shared" si="8"/>
        <v>9</v>
      </c>
    </row>
    <row r="534" spans="1:18" x14ac:dyDescent="0.15">
      <c r="A534" s="72" t="s">
        <v>2292</v>
      </c>
      <c r="B534" s="72" t="s">
        <v>698</v>
      </c>
      <c r="C534" s="72" t="s">
        <v>1122</v>
      </c>
      <c r="D534" s="72" t="s">
        <v>1123</v>
      </c>
      <c r="E534" s="73">
        <v>39308</v>
      </c>
      <c r="F534" s="72" t="s">
        <v>116</v>
      </c>
      <c r="G534" s="72" t="s">
        <v>1118</v>
      </c>
      <c r="H534" s="72" t="s">
        <v>3338</v>
      </c>
      <c r="I534" s="72" t="s">
        <v>1303</v>
      </c>
      <c r="J534" s="72" t="s">
        <v>116</v>
      </c>
      <c r="O534" s="72" t="s">
        <v>3339</v>
      </c>
      <c r="R534" s="72">
        <f t="shared" si="8"/>
        <v>10</v>
      </c>
    </row>
    <row r="535" spans="1:18" x14ac:dyDescent="0.15">
      <c r="A535" s="72" t="s">
        <v>2293</v>
      </c>
      <c r="B535" s="72" t="s">
        <v>698</v>
      </c>
      <c r="C535" s="72" t="s">
        <v>1124</v>
      </c>
      <c r="D535" s="72" t="s">
        <v>1125</v>
      </c>
      <c r="E535" s="73">
        <v>39453</v>
      </c>
      <c r="F535" s="72" t="s">
        <v>116</v>
      </c>
      <c r="G535" s="72" t="s">
        <v>1118</v>
      </c>
      <c r="H535" s="72" t="s">
        <v>3340</v>
      </c>
      <c r="I535" s="72" t="s">
        <v>1303</v>
      </c>
      <c r="J535" s="72" t="s">
        <v>116</v>
      </c>
      <c r="O535" s="72" t="s">
        <v>3341</v>
      </c>
      <c r="R535" s="72">
        <f t="shared" si="8"/>
        <v>10</v>
      </c>
    </row>
    <row r="536" spans="1:18" x14ac:dyDescent="0.15">
      <c r="A536" s="72" t="s">
        <v>2294</v>
      </c>
      <c r="B536" s="72" t="s">
        <v>698</v>
      </c>
      <c r="C536" s="72" t="s">
        <v>1126</v>
      </c>
      <c r="D536" s="72" t="s">
        <v>1127</v>
      </c>
      <c r="E536" s="73">
        <v>39703</v>
      </c>
      <c r="F536" s="72" t="s">
        <v>116</v>
      </c>
      <c r="G536" s="72" t="s">
        <v>1118</v>
      </c>
      <c r="H536" s="72" t="s">
        <v>3342</v>
      </c>
      <c r="I536" s="72" t="s">
        <v>1303</v>
      </c>
      <c r="J536" s="72" t="s">
        <v>116</v>
      </c>
      <c r="O536" s="72" t="s">
        <v>3343</v>
      </c>
      <c r="R536" s="72">
        <f t="shared" si="8"/>
        <v>9</v>
      </c>
    </row>
    <row r="537" spans="1:18" x14ac:dyDescent="0.15">
      <c r="A537" s="72" t="s">
        <v>2295</v>
      </c>
      <c r="B537" s="72" t="s">
        <v>698</v>
      </c>
      <c r="C537" s="72" t="s">
        <v>1128</v>
      </c>
      <c r="D537" s="72" t="s">
        <v>1129</v>
      </c>
      <c r="E537" s="73">
        <v>39189</v>
      </c>
      <c r="F537" s="72" t="s">
        <v>116</v>
      </c>
      <c r="G537" s="72" t="s">
        <v>1118</v>
      </c>
      <c r="H537" s="72" t="s">
        <v>3344</v>
      </c>
      <c r="I537" s="72" t="s">
        <v>1303</v>
      </c>
      <c r="J537" s="72" t="s">
        <v>116</v>
      </c>
      <c r="O537" s="72" t="s">
        <v>3345</v>
      </c>
      <c r="R537" s="72">
        <f t="shared" si="8"/>
        <v>10</v>
      </c>
    </row>
    <row r="538" spans="1:18" x14ac:dyDescent="0.15">
      <c r="A538" s="72" t="s">
        <v>2296</v>
      </c>
      <c r="B538" s="72" t="s">
        <v>698</v>
      </c>
      <c r="C538" s="72" t="s">
        <v>1130</v>
      </c>
      <c r="D538" s="72" t="s">
        <v>1131</v>
      </c>
      <c r="E538" s="73">
        <v>39854</v>
      </c>
      <c r="F538" s="72" t="s">
        <v>116</v>
      </c>
      <c r="G538" s="72" t="s">
        <v>1118</v>
      </c>
      <c r="H538" s="72" t="s">
        <v>3346</v>
      </c>
      <c r="I538" s="72" t="s">
        <v>1303</v>
      </c>
      <c r="J538" s="72" t="s">
        <v>116</v>
      </c>
      <c r="O538" s="72" t="s">
        <v>3347</v>
      </c>
      <c r="R538" s="72">
        <f t="shared" si="8"/>
        <v>9</v>
      </c>
    </row>
    <row r="539" spans="1:18" x14ac:dyDescent="0.15">
      <c r="A539" s="72" t="s">
        <v>2297</v>
      </c>
      <c r="B539" s="72" t="s">
        <v>698</v>
      </c>
      <c r="C539" s="72" t="s">
        <v>1132</v>
      </c>
      <c r="D539" s="72" t="s">
        <v>1133</v>
      </c>
      <c r="E539" s="73">
        <v>39941</v>
      </c>
      <c r="F539" s="72" t="s">
        <v>116</v>
      </c>
      <c r="G539" s="72" t="s">
        <v>1118</v>
      </c>
      <c r="H539" s="72" t="s">
        <v>3348</v>
      </c>
      <c r="I539" s="72" t="s">
        <v>1303</v>
      </c>
      <c r="J539" s="72" t="s">
        <v>116</v>
      </c>
      <c r="O539" s="72" t="s">
        <v>3349</v>
      </c>
      <c r="R539" s="72">
        <f t="shared" si="8"/>
        <v>8</v>
      </c>
    </row>
    <row r="540" spans="1:18" x14ac:dyDescent="0.15">
      <c r="A540" s="72" t="s">
        <v>2298</v>
      </c>
      <c r="B540" s="72" t="s">
        <v>698</v>
      </c>
      <c r="C540" s="72" t="s">
        <v>1134</v>
      </c>
      <c r="D540" s="72" t="s">
        <v>1135</v>
      </c>
      <c r="E540" s="73">
        <v>40412</v>
      </c>
      <c r="F540" s="72" t="s">
        <v>116</v>
      </c>
      <c r="G540" s="72" t="s">
        <v>1118</v>
      </c>
      <c r="H540" s="72" t="s">
        <v>3350</v>
      </c>
      <c r="I540" s="72" t="s">
        <v>1303</v>
      </c>
      <c r="J540" s="72" t="s">
        <v>116</v>
      </c>
      <c r="O540" s="72" t="s">
        <v>3351</v>
      </c>
      <c r="R540" s="72">
        <f t="shared" si="8"/>
        <v>7</v>
      </c>
    </row>
    <row r="541" spans="1:18" x14ac:dyDescent="0.15">
      <c r="A541" s="72" t="s">
        <v>2299</v>
      </c>
      <c r="B541" s="72" t="s">
        <v>698</v>
      </c>
      <c r="C541" s="72" t="s">
        <v>1136</v>
      </c>
      <c r="D541" s="72" t="s">
        <v>1137</v>
      </c>
      <c r="E541" s="73">
        <v>40187</v>
      </c>
      <c r="F541" s="72" t="s">
        <v>116</v>
      </c>
      <c r="G541" s="72" t="s">
        <v>1118</v>
      </c>
      <c r="H541" s="72" t="s">
        <v>3352</v>
      </c>
      <c r="I541" s="72" t="s">
        <v>1303</v>
      </c>
      <c r="J541" s="72" t="s">
        <v>116</v>
      </c>
      <c r="O541" s="72" t="s">
        <v>3353</v>
      </c>
      <c r="R541" s="72">
        <f t="shared" si="8"/>
        <v>8</v>
      </c>
    </row>
    <row r="542" spans="1:18" x14ac:dyDescent="0.15">
      <c r="A542" s="72" t="s">
        <v>2300</v>
      </c>
      <c r="B542" s="72" t="s">
        <v>698</v>
      </c>
      <c r="C542" s="72" t="s">
        <v>1389</v>
      </c>
      <c r="D542" s="72" t="s">
        <v>1390</v>
      </c>
      <c r="E542" s="73">
        <v>40488</v>
      </c>
      <c r="F542" s="72" t="s">
        <v>116</v>
      </c>
      <c r="G542" s="72" t="s">
        <v>1118</v>
      </c>
      <c r="H542" s="72" t="s">
        <v>3354</v>
      </c>
      <c r="I542" s="72" t="s">
        <v>1303</v>
      </c>
      <c r="J542" s="72" t="s">
        <v>116</v>
      </c>
      <c r="O542" s="72" t="s">
        <v>3355</v>
      </c>
      <c r="R542" s="72">
        <f t="shared" si="8"/>
        <v>7</v>
      </c>
    </row>
    <row r="543" spans="1:18" x14ac:dyDescent="0.15">
      <c r="A543" s="72" t="s">
        <v>2301</v>
      </c>
      <c r="B543" s="72" t="s">
        <v>698</v>
      </c>
      <c r="C543" s="72" t="s">
        <v>1391</v>
      </c>
      <c r="D543" s="72" t="s">
        <v>1392</v>
      </c>
      <c r="E543" s="73">
        <v>40487</v>
      </c>
      <c r="F543" s="72" t="s">
        <v>116</v>
      </c>
      <c r="G543" s="72" t="s">
        <v>1118</v>
      </c>
      <c r="H543" s="72" t="s">
        <v>3356</v>
      </c>
      <c r="I543" s="72" t="s">
        <v>1303</v>
      </c>
      <c r="J543" s="72" t="s">
        <v>116</v>
      </c>
      <c r="O543" s="72" t="s">
        <v>3357</v>
      </c>
      <c r="R543" s="72">
        <f t="shared" si="8"/>
        <v>7</v>
      </c>
    </row>
    <row r="544" spans="1:18" x14ac:dyDescent="0.15">
      <c r="A544" s="72" t="s">
        <v>2302</v>
      </c>
      <c r="B544" s="72" t="s">
        <v>698</v>
      </c>
      <c r="C544" s="72" t="s">
        <v>1393</v>
      </c>
      <c r="D544" s="72" t="s">
        <v>1394</v>
      </c>
      <c r="E544" s="73">
        <v>39185</v>
      </c>
      <c r="F544" s="72" t="s">
        <v>116</v>
      </c>
      <c r="G544" s="72" t="s">
        <v>1118</v>
      </c>
      <c r="H544" s="72" t="s">
        <v>3358</v>
      </c>
      <c r="I544" s="72" t="s">
        <v>1303</v>
      </c>
      <c r="J544" s="72" t="s">
        <v>116</v>
      </c>
      <c r="O544" s="72" t="s">
        <v>3359</v>
      </c>
      <c r="R544" s="72">
        <f t="shared" si="8"/>
        <v>10</v>
      </c>
    </row>
    <row r="545" spans="1:18" x14ac:dyDescent="0.15">
      <c r="A545" s="72" t="s">
        <v>2305</v>
      </c>
      <c r="B545" s="72" t="s">
        <v>722</v>
      </c>
      <c r="C545" s="72" t="s">
        <v>2303</v>
      </c>
      <c r="D545" s="72" t="s">
        <v>2304</v>
      </c>
      <c r="E545" s="73">
        <v>40892</v>
      </c>
      <c r="F545" s="72" t="s">
        <v>117</v>
      </c>
      <c r="G545" s="72" t="s">
        <v>1118</v>
      </c>
      <c r="H545" s="72" t="s">
        <v>3360</v>
      </c>
      <c r="I545" s="72" t="s">
        <v>1303</v>
      </c>
      <c r="J545" s="72" t="s">
        <v>117</v>
      </c>
      <c r="O545" s="72" t="s">
        <v>3361</v>
      </c>
      <c r="R545" s="72">
        <f t="shared" si="8"/>
        <v>6</v>
      </c>
    </row>
    <row r="546" spans="1:18" x14ac:dyDescent="0.15">
      <c r="A546" s="72" t="s">
        <v>2308</v>
      </c>
      <c r="B546" s="72" t="s">
        <v>722</v>
      </c>
      <c r="C546" s="72" t="s">
        <v>2306</v>
      </c>
      <c r="D546" s="72" t="s">
        <v>2307</v>
      </c>
      <c r="E546" s="73">
        <v>40364</v>
      </c>
      <c r="F546" s="72" t="s">
        <v>116</v>
      </c>
      <c r="G546" s="72" t="s">
        <v>1118</v>
      </c>
      <c r="H546" s="72" t="s">
        <v>3362</v>
      </c>
      <c r="I546" s="72" t="s">
        <v>1303</v>
      </c>
      <c r="J546" s="72" t="s">
        <v>116</v>
      </c>
      <c r="O546" s="72" t="s">
        <v>3363</v>
      </c>
      <c r="R546" s="72">
        <f t="shared" si="8"/>
        <v>7</v>
      </c>
    </row>
    <row r="547" spans="1:18" x14ac:dyDescent="0.15">
      <c r="A547" s="72" t="s">
        <v>2311</v>
      </c>
      <c r="B547" s="72" t="s">
        <v>722</v>
      </c>
      <c r="C547" s="72" t="s">
        <v>2309</v>
      </c>
      <c r="D547" s="72" t="s">
        <v>2310</v>
      </c>
      <c r="E547" s="73">
        <v>41109</v>
      </c>
      <c r="F547" s="72" t="s">
        <v>116</v>
      </c>
      <c r="G547" s="72" t="s">
        <v>1118</v>
      </c>
      <c r="H547" s="72" t="s">
        <v>3364</v>
      </c>
      <c r="I547" s="72" t="s">
        <v>1303</v>
      </c>
      <c r="J547" s="72" t="s">
        <v>116</v>
      </c>
      <c r="O547" s="72" t="s">
        <v>3365</v>
      </c>
      <c r="R547" s="72">
        <f t="shared" si="8"/>
        <v>5</v>
      </c>
    </row>
    <row r="548" spans="1:18" x14ac:dyDescent="0.15">
      <c r="A548" s="72" t="s">
        <v>2313</v>
      </c>
      <c r="B548" s="72" t="s">
        <v>698</v>
      </c>
      <c r="C548" s="72" t="s">
        <v>746</v>
      </c>
      <c r="D548" s="72" t="s">
        <v>578</v>
      </c>
      <c r="E548" s="73">
        <v>35200</v>
      </c>
      <c r="F548" s="72" t="s">
        <v>116</v>
      </c>
      <c r="G548" s="72" t="s">
        <v>1307</v>
      </c>
      <c r="H548" s="72" t="s">
        <v>3366</v>
      </c>
      <c r="I548" s="72" t="s">
        <v>1303</v>
      </c>
      <c r="J548" s="72" t="s">
        <v>116</v>
      </c>
      <c r="O548" s="72" t="s">
        <v>3367</v>
      </c>
      <c r="R548" s="72">
        <f t="shared" si="8"/>
        <v>21</v>
      </c>
    </row>
    <row r="549" spans="1:18" x14ac:dyDescent="0.15">
      <c r="A549" s="72" t="s">
        <v>2314</v>
      </c>
      <c r="B549" s="72" t="s">
        <v>698</v>
      </c>
      <c r="C549" s="72" t="s">
        <v>1308</v>
      </c>
      <c r="D549" s="72" t="s">
        <v>1309</v>
      </c>
      <c r="E549" s="73">
        <v>34942</v>
      </c>
      <c r="F549" s="72" t="s">
        <v>116</v>
      </c>
      <c r="G549" s="72" t="s">
        <v>1307</v>
      </c>
      <c r="H549" s="72" t="s">
        <v>3368</v>
      </c>
      <c r="I549" s="72" t="s">
        <v>1303</v>
      </c>
      <c r="J549" s="72" t="s">
        <v>116</v>
      </c>
      <c r="O549" s="72" t="s">
        <v>3369</v>
      </c>
      <c r="R549" s="72">
        <f t="shared" si="8"/>
        <v>22</v>
      </c>
    </row>
    <row r="550" spans="1:18" x14ac:dyDescent="0.15">
      <c r="A550" s="72" t="s">
        <v>2315</v>
      </c>
      <c r="B550" s="72" t="s">
        <v>698</v>
      </c>
      <c r="C550" s="72" t="s">
        <v>1310</v>
      </c>
      <c r="D550" s="72" t="s">
        <v>1311</v>
      </c>
      <c r="E550" s="73">
        <v>35232</v>
      </c>
      <c r="F550" s="72" t="s">
        <v>116</v>
      </c>
      <c r="G550" s="72" t="s">
        <v>1307</v>
      </c>
      <c r="H550" s="72" t="s">
        <v>3370</v>
      </c>
      <c r="I550" s="72" t="s">
        <v>1303</v>
      </c>
      <c r="J550" s="72" t="s">
        <v>116</v>
      </c>
      <c r="O550" s="72" t="s">
        <v>3371</v>
      </c>
      <c r="R550" s="72">
        <f t="shared" si="8"/>
        <v>21</v>
      </c>
    </row>
    <row r="551" spans="1:18" x14ac:dyDescent="0.15">
      <c r="A551" s="72" t="s">
        <v>2318</v>
      </c>
      <c r="B551" s="72" t="s">
        <v>722</v>
      </c>
      <c r="C551" s="72" t="s">
        <v>2316</v>
      </c>
      <c r="D551" s="72" t="s">
        <v>2317</v>
      </c>
      <c r="E551" s="73">
        <v>35128</v>
      </c>
      <c r="F551" s="72" t="s">
        <v>116</v>
      </c>
      <c r="G551" s="72" t="s">
        <v>1307</v>
      </c>
      <c r="H551" s="72" t="s">
        <v>3372</v>
      </c>
      <c r="I551" s="72" t="s">
        <v>1303</v>
      </c>
      <c r="J551" s="72" t="s">
        <v>116</v>
      </c>
      <c r="O551" s="72" t="s">
        <v>3373</v>
      </c>
      <c r="R551" s="72">
        <f t="shared" si="8"/>
        <v>22</v>
      </c>
    </row>
    <row r="552" spans="1:18" x14ac:dyDescent="0.15">
      <c r="A552" s="72" t="s">
        <v>2319</v>
      </c>
      <c r="B552" s="72" t="s">
        <v>722</v>
      </c>
      <c r="C552" s="72" t="s">
        <v>943</v>
      </c>
      <c r="D552" s="72" t="s">
        <v>944</v>
      </c>
      <c r="E552" s="73">
        <v>35926</v>
      </c>
      <c r="F552" s="72" t="s">
        <v>116</v>
      </c>
      <c r="G552" s="72" t="s">
        <v>1307</v>
      </c>
      <c r="H552" s="72" t="s">
        <v>3374</v>
      </c>
      <c r="I552" s="72" t="s">
        <v>1303</v>
      </c>
      <c r="J552" s="72" t="s">
        <v>116</v>
      </c>
      <c r="O552" s="72" t="s">
        <v>3375</v>
      </c>
      <c r="R552" s="72">
        <f t="shared" si="8"/>
        <v>19</v>
      </c>
    </row>
    <row r="553" spans="1:18" x14ac:dyDescent="0.15">
      <c r="A553" s="72" t="s">
        <v>2322</v>
      </c>
      <c r="B553" s="72" t="s">
        <v>722</v>
      </c>
      <c r="C553" s="72" t="s">
        <v>2320</v>
      </c>
      <c r="D553" s="72" t="s">
        <v>2321</v>
      </c>
      <c r="E553" s="73">
        <v>36134</v>
      </c>
      <c r="F553" s="72" t="s">
        <v>116</v>
      </c>
      <c r="G553" s="72" t="s">
        <v>1307</v>
      </c>
      <c r="H553" s="72" t="s">
        <v>3376</v>
      </c>
      <c r="I553" s="72" t="s">
        <v>1303</v>
      </c>
      <c r="J553" s="72" t="s">
        <v>116</v>
      </c>
      <c r="O553" s="72" t="s">
        <v>3377</v>
      </c>
      <c r="R553" s="72">
        <f t="shared" si="8"/>
        <v>19</v>
      </c>
    </row>
    <row r="554" spans="1:18" x14ac:dyDescent="0.15">
      <c r="A554" s="72" t="s">
        <v>118</v>
      </c>
      <c r="B554" s="72" t="s">
        <v>118</v>
      </c>
      <c r="C554" s="72" t="s">
        <v>118</v>
      </c>
      <c r="D554" s="72" t="s">
        <v>118</v>
      </c>
      <c r="E554" s="73" t="s">
        <v>118</v>
      </c>
      <c r="F554" s="72" t="s">
        <v>118</v>
      </c>
      <c r="G554" s="72" t="s">
        <v>118</v>
      </c>
      <c r="H554" s="72" t="s">
        <v>118</v>
      </c>
      <c r="I554" s="72" t="s">
        <v>118</v>
      </c>
      <c r="J554" s="72" t="s">
        <v>118</v>
      </c>
      <c r="O554" s="72" t="s">
        <v>2634</v>
      </c>
      <c r="R554" s="72" t="e">
        <f t="shared" si="8"/>
        <v>#VALUE!</v>
      </c>
    </row>
    <row r="555" spans="1:18" x14ac:dyDescent="0.15">
      <c r="A555" s="72" t="s">
        <v>118</v>
      </c>
      <c r="B555" s="72" t="s">
        <v>118</v>
      </c>
      <c r="C555" s="72" t="s">
        <v>118</v>
      </c>
      <c r="D555" s="72" t="s">
        <v>118</v>
      </c>
      <c r="E555" s="73" t="s">
        <v>118</v>
      </c>
      <c r="F555" s="72" t="s">
        <v>118</v>
      </c>
      <c r="G555" s="72" t="s">
        <v>118</v>
      </c>
      <c r="H555" s="72" t="s">
        <v>118</v>
      </c>
      <c r="I555" s="72" t="s">
        <v>118</v>
      </c>
      <c r="J555" s="72" t="s">
        <v>118</v>
      </c>
      <c r="O555" s="72" t="s">
        <v>2634</v>
      </c>
      <c r="R555" s="72" t="e">
        <f t="shared" si="8"/>
        <v>#VALUE!</v>
      </c>
    </row>
    <row r="556" spans="1:18" x14ac:dyDescent="0.15">
      <c r="A556" s="72" t="e">
        <v>#N/A</v>
      </c>
      <c r="B556" s="72" t="e">
        <v>#N/A</v>
      </c>
      <c r="C556" s="72" t="e">
        <v>#N/A</v>
      </c>
      <c r="D556" s="72" t="e">
        <v>#N/A</v>
      </c>
      <c r="E556" s="73" t="e">
        <v>#N/A</v>
      </c>
      <c r="F556" s="72" t="e">
        <v>#N/A</v>
      </c>
      <c r="G556" s="72" t="e">
        <v>#N/A</v>
      </c>
      <c r="H556" s="72" t="e">
        <v>#N/A</v>
      </c>
      <c r="I556" s="72" t="e">
        <v>#N/A</v>
      </c>
      <c r="J556" s="72" t="e">
        <v>#N/A</v>
      </c>
      <c r="O556" s="72" t="e">
        <v>#N/A</v>
      </c>
      <c r="R556" s="72" t="e">
        <f t="shared" si="8"/>
        <v>#N/A</v>
      </c>
    </row>
    <row r="557" spans="1:18" x14ac:dyDescent="0.15">
      <c r="A557" s="72" t="e">
        <v>#N/A</v>
      </c>
      <c r="B557" s="72" t="e">
        <v>#N/A</v>
      </c>
      <c r="C557" s="72" t="e">
        <v>#N/A</v>
      </c>
      <c r="D557" s="72" t="e">
        <v>#N/A</v>
      </c>
      <c r="E557" s="73" t="e">
        <v>#N/A</v>
      </c>
      <c r="F557" s="72" t="e">
        <v>#N/A</v>
      </c>
      <c r="G557" s="72" t="e">
        <v>#N/A</v>
      </c>
      <c r="H557" s="72" t="e">
        <v>#N/A</v>
      </c>
      <c r="I557" s="72" t="e">
        <v>#N/A</v>
      </c>
      <c r="J557" s="72" t="e">
        <v>#N/A</v>
      </c>
      <c r="O557" s="72" t="e">
        <v>#N/A</v>
      </c>
      <c r="R557" s="72" t="e">
        <f t="shared" si="8"/>
        <v>#N/A</v>
      </c>
    </row>
    <row r="558" spans="1:18" x14ac:dyDescent="0.15">
      <c r="A558" s="72" t="e">
        <v>#N/A</v>
      </c>
      <c r="B558" s="72" t="e">
        <v>#N/A</v>
      </c>
      <c r="C558" s="72" t="e">
        <v>#N/A</v>
      </c>
      <c r="D558" s="72" t="e">
        <v>#N/A</v>
      </c>
      <c r="E558" s="73" t="e">
        <v>#N/A</v>
      </c>
      <c r="F558" s="72" t="e">
        <v>#N/A</v>
      </c>
      <c r="G558" s="72" t="e">
        <v>#N/A</v>
      </c>
      <c r="H558" s="72" t="e">
        <v>#N/A</v>
      </c>
      <c r="I558" s="72" t="e">
        <v>#N/A</v>
      </c>
      <c r="J558" s="72" t="e">
        <v>#N/A</v>
      </c>
      <c r="O558" s="72" t="e">
        <v>#N/A</v>
      </c>
      <c r="R558" s="72" t="e">
        <f t="shared" si="8"/>
        <v>#N/A</v>
      </c>
    </row>
    <row r="559" spans="1:18" x14ac:dyDescent="0.15">
      <c r="A559" s="72" t="e">
        <v>#N/A</v>
      </c>
      <c r="B559" s="72" t="e">
        <v>#N/A</v>
      </c>
      <c r="C559" s="72" t="e">
        <v>#N/A</v>
      </c>
      <c r="D559" s="72" t="e">
        <v>#N/A</v>
      </c>
      <c r="E559" s="73" t="e">
        <v>#N/A</v>
      </c>
      <c r="F559" s="72" t="e">
        <v>#N/A</v>
      </c>
      <c r="G559" s="72" t="e">
        <v>#N/A</v>
      </c>
      <c r="H559" s="72" t="e">
        <v>#N/A</v>
      </c>
      <c r="I559" s="72" t="e">
        <v>#N/A</v>
      </c>
      <c r="J559" s="72" t="e">
        <v>#N/A</v>
      </c>
      <c r="O559" s="72" t="e">
        <v>#N/A</v>
      </c>
      <c r="R559" s="72" t="e">
        <f t="shared" si="8"/>
        <v>#N/A</v>
      </c>
    </row>
    <row r="560" spans="1:18" x14ac:dyDescent="0.15">
      <c r="A560" s="72" t="e">
        <v>#N/A</v>
      </c>
      <c r="B560" s="72" t="e">
        <v>#N/A</v>
      </c>
      <c r="C560" s="72" t="e">
        <v>#N/A</v>
      </c>
      <c r="D560" s="72" t="e">
        <v>#N/A</v>
      </c>
      <c r="E560" s="73" t="e">
        <v>#N/A</v>
      </c>
      <c r="F560" s="72" t="e">
        <v>#N/A</v>
      </c>
      <c r="G560" s="72" t="e">
        <v>#N/A</v>
      </c>
      <c r="H560" s="72" t="e">
        <v>#N/A</v>
      </c>
      <c r="I560" s="72" t="e">
        <v>#N/A</v>
      </c>
      <c r="J560" s="72" t="e">
        <v>#N/A</v>
      </c>
      <c r="O560" s="72" t="e">
        <v>#N/A</v>
      </c>
      <c r="R560" s="72" t="e">
        <f t="shared" si="8"/>
        <v>#N/A</v>
      </c>
    </row>
    <row r="561" spans="1:18" x14ac:dyDescent="0.15">
      <c r="A561" s="72" t="e">
        <v>#N/A</v>
      </c>
      <c r="B561" s="72" t="e">
        <v>#N/A</v>
      </c>
      <c r="C561" s="72" t="e">
        <v>#N/A</v>
      </c>
      <c r="D561" s="72" t="e">
        <v>#N/A</v>
      </c>
      <c r="E561" s="73" t="e">
        <v>#N/A</v>
      </c>
      <c r="F561" s="72" t="e">
        <v>#N/A</v>
      </c>
      <c r="G561" s="72" t="e">
        <v>#N/A</v>
      </c>
      <c r="H561" s="72" t="e">
        <v>#N/A</v>
      </c>
      <c r="I561" s="72" t="e">
        <v>#N/A</v>
      </c>
      <c r="J561" s="72" t="e">
        <v>#N/A</v>
      </c>
      <c r="O561" s="72" t="e">
        <v>#N/A</v>
      </c>
      <c r="R561" s="72" t="e">
        <f t="shared" si="8"/>
        <v>#N/A</v>
      </c>
    </row>
    <row r="562" spans="1:18" x14ac:dyDescent="0.15">
      <c r="A562" s="72" t="e">
        <v>#N/A</v>
      </c>
      <c r="B562" s="72" t="e">
        <v>#N/A</v>
      </c>
      <c r="C562" s="72" t="e">
        <v>#N/A</v>
      </c>
      <c r="D562" s="72" t="e">
        <v>#N/A</v>
      </c>
      <c r="E562" s="73" t="e">
        <v>#N/A</v>
      </c>
      <c r="F562" s="72" t="e">
        <v>#N/A</v>
      </c>
      <c r="G562" s="72" t="e">
        <v>#N/A</v>
      </c>
      <c r="H562" s="72" t="e">
        <v>#N/A</v>
      </c>
      <c r="I562" s="72" t="e">
        <v>#N/A</v>
      </c>
      <c r="J562" s="72" t="e">
        <v>#N/A</v>
      </c>
      <c r="O562" s="72" t="e">
        <v>#N/A</v>
      </c>
      <c r="R562" s="72" t="e">
        <f t="shared" si="8"/>
        <v>#N/A</v>
      </c>
    </row>
    <row r="563" spans="1:18" x14ac:dyDescent="0.15">
      <c r="A563" s="72" t="e">
        <v>#N/A</v>
      </c>
      <c r="B563" s="72" t="e">
        <v>#N/A</v>
      </c>
      <c r="C563" s="72" t="e">
        <v>#N/A</v>
      </c>
      <c r="D563" s="72" t="e">
        <v>#N/A</v>
      </c>
      <c r="E563" s="73" t="e">
        <v>#N/A</v>
      </c>
      <c r="F563" s="72" t="e">
        <v>#N/A</v>
      </c>
      <c r="G563" s="72" t="e">
        <v>#N/A</v>
      </c>
      <c r="H563" s="72" t="e">
        <v>#N/A</v>
      </c>
      <c r="I563" s="72" t="e">
        <v>#N/A</v>
      </c>
      <c r="J563" s="72" t="e">
        <v>#N/A</v>
      </c>
      <c r="O563" s="72" t="e">
        <v>#N/A</v>
      </c>
      <c r="R563" s="72" t="e">
        <f t="shared" si="8"/>
        <v>#N/A</v>
      </c>
    </row>
    <row r="564" spans="1:18" x14ac:dyDescent="0.15">
      <c r="A564" s="72" t="e">
        <v>#N/A</v>
      </c>
      <c r="B564" s="72" t="e">
        <v>#N/A</v>
      </c>
      <c r="C564" s="72" t="e">
        <v>#N/A</v>
      </c>
      <c r="D564" s="72" t="e">
        <v>#N/A</v>
      </c>
      <c r="E564" s="73" t="e">
        <v>#N/A</v>
      </c>
      <c r="F564" s="72" t="e">
        <v>#N/A</v>
      </c>
      <c r="G564" s="72" t="e">
        <v>#N/A</v>
      </c>
      <c r="H564" s="72" t="e">
        <v>#N/A</v>
      </c>
      <c r="I564" s="72" t="e">
        <v>#N/A</v>
      </c>
      <c r="J564" s="72" t="e">
        <v>#N/A</v>
      </c>
      <c r="O564" s="72" t="e">
        <v>#N/A</v>
      </c>
      <c r="R564" s="72" t="e">
        <f t="shared" si="8"/>
        <v>#N/A</v>
      </c>
    </row>
    <row r="565" spans="1:18" x14ac:dyDescent="0.15">
      <c r="A565" s="72" t="e">
        <v>#N/A</v>
      </c>
      <c r="B565" s="72" t="e">
        <v>#N/A</v>
      </c>
      <c r="C565" s="72" t="e">
        <v>#N/A</v>
      </c>
      <c r="D565" s="72" t="e">
        <v>#N/A</v>
      </c>
      <c r="E565" s="73" t="e">
        <v>#N/A</v>
      </c>
      <c r="F565" s="72" t="e">
        <v>#N/A</v>
      </c>
      <c r="G565" s="72" t="e">
        <v>#N/A</v>
      </c>
      <c r="H565" s="72" t="e">
        <v>#N/A</v>
      </c>
      <c r="I565" s="72" t="e">
        <v>#N/A</v>
      </c>
      <c r="J565" s="72" t="e">
        <v>#N/A</v>
      </c>
      <c r="O565" s="72" t="e">
        <v>#N/A</v>
      </c>
      <c r="R565" s="72" t="e">
        <f t="shared" si="8"/>
        <v>#N/A</v>
      </c>
    </row>
    <row r="566" spans="1:18" x14ac:dyDescent="0.15">
      <c r="A566" s="72" t="e">
        <v>#N/A</v>
      </c>
      <c r="B566" s="72" t="e">
        <v>#N/A</v>
      </c>
      <c r="C566" s="72" t="e">
        <v>#N/A</v>
      </c>
      <c r="D566" s="72" t="e">
        <v>#N/A</v>
      </c>
      <c r="E566" s="73" t="e">
        <v>#N/A</v>
      </c>
      <c r="F566" s="72" t="e">
        <v>#N/A</v>
      </c>
      <c r="G566" s="72" t="e">
        <v>#N/A</v>
      </c>
      <c r="H566" s="72" t="e">
        <v>#N/A</v>
      </c>
      <c r="I566" s="72" t="e">
        <v>#N/A</v>
      </c>
      <c r="J566" s="72" t="e">
        <v>#N/A</v>
      </c>
      <c r="O566" s="72" t="e">
        <v>#N/A</v>
      </c>
      <c r="R566" s="72" t="e">
        <f t="shared" si="8"/>
        <v>#N/A</v>
      </c>
    </row>
    <row r="567" spans="1:18" x14ac:dyDescent="0.15">
      <c r="A567" s="72" t="e">
        <v>#N/A</v>
      </c>
      <c r="B567" s="72" t="e">
        <v>#N/A</v>
      </c>
      <c r="C567" s="72" t="e">
        <v>#N/A</v>
      </c>
      <c r="D567" s="72" t="e">
        <v>#N/A</v>
      </c>
      <c r="E567" s="73" t="e">
        <v>#N/A</v>
      </c>
      <c r="F567" s="72" t="e">
        <v>#N/A</v>
      </c>
      <c r="G567" s="72" t="e">
        <v>#N/A</v>
      </c>
      <c r="H567" s="72" t="e">
        <v>#N/A</v>
      </c>
      <c r="I567" s="72" t="e">
        <v>#N/A</v>
      </c>
      <c r="J567" s="72" t="e">
        <v>#N/A</v>
      </c>
      <c r="O567" s="72" t="e">
        <v>#N/A</v>
      </c>
      <c r="R567" s="72" t="e">
        <f t="shared" si="8"/>
        <v>#N/A</v>
      </c>
    </row>
    <row r="568" spans="1:18" x14ac:dyDescent="0.15">
      <c r="A568" s="72" t="e">
        <v>#N/A</v>
      </c>
      <c r="B568" s="72" t="e">
        <v>#N/A</v>
      </c>
      <c r="C568" s="72" t="e">
        <v>#N/A</v>
      </c>
      <c r="D568" s="72" t="e">
        <v>#N/A</v>
      </c>
      <c r="E568" s="73" t="e">
        <v>#N/A</v>
      </c>
      <c r="F568" s="72" t="e">
        <v>#N/A</v>
      </c>
      <c r="G568" s="72" t="e">
        <v>#N/A</v>
      </c>
      <c r="H568" s="72" t="e">
        <v>#N/A</v>
      </c>
      <c r="I568" s="72" t="e">
        <v>#N/A</v>
      </c>
      <c r="J568" s="72" t="e">
        <v>#N/A</v>
      </c>
      <c r="O568" s="72" t="e">
        <v>#N/A</v>
      </c>
      <c r="R568" s="72" t="e">
        <f t="shared" si="8"/>
        <v>#N/A</v>
      </c>
    </row>
    <row r="569" spans="1:18" x14ac:dyDescent="0.15">
      <c r="A569" s="72" t="e">
        <v>#N/A</v>
      </c>
      <c r="B569" s="72" t="e">
        <v>#N/A</v>
      </c>
      <c r="C569" s="72" t="e">
        <v>#N/A</v>
      </c>
      <c r="D569" s="72" t="e">
        <v>#N/A</v>
      </c>
      <c r="E569" s="73" t="e">
        <v>#N/A</v>
      </c>
      <c r="F569" s="72" t="e">
        <v>#N/A</v>
      </c>
      <c r="G569" s="72" t="e">
        <v>#N/A</v>
      </c>
      <c r="H569" s="72" t="e">
        <v>#N/A</v>
      </c>
      <c r="I569" s="72" t="e">
        <v>#N/A</v>
      </c>
      <c r="J569" s="72" t="e">
        <v>#N/A</v>
      </c>
      <c r="O569" s="72" t="e">
        <v>#N/A</v>
      </c>
      <c r="R569" s="72" t="e">
        <f t="shared" si="8"/>
        <v>#N/A</v>
      </c>
    </row>
    <row r="570" spans="1:18" x14ac:dyDescent="0.15">
      <c r="A570" s="72" t="e">
        <v>#N/A</v>
      </c>
      <c r="B570" s="72" t="e">
        <v>#N/A</v>
      </c>
      <c r="C570" s="72" t="e">
        <v>#N/A</v>
      </c>
      <c r="D570" s="72" t="e">
        <v>#N/A</v>
      </c>
      <c r="E570" s="73" t="e">
        <v>#N/A</v>
      </c>
      <c r="F570" s="72" t="e">
        <v>#N/A</v>
      </c>
      <c r="G570" s="72" t="e">
        <v>#N/A</v>
      </c>
      <c r="H570" s="72" t="e">
        <v>#N/A</v>
      </c>
      <c r="I570" s="72" t="e">
        <v>#N/A</v>
      </c>
      <c r="J570" s="72" t="e">
        <v>#N/A</v>
      </c>
      <c r="O570" s="72" t="e">
        <v>#N/A</v>
      </c>
      <c r="R570" s="72" t="e">
        <f t="shared" si="8"/>
        <v>#N/A</v>
      </c>
    </row>
    <row r="571" spans="1:18" x14ac:dyDescent="0.15">
      <c r="A571" s="72" t="e">
        <v>#N/A</v>
      </c>
      <c r="B571" s="72" t="e">
        <v>#N/A</v>
      </c>
      <c r="C571" s="72" t="e">
        <v>#N/A</v>
      </c>
      <c r="D571" s="72" t="e">
        <v>#N/A</v>
      </c>
      <c r="E571" s="73" t="e">
        <v>#N/A</v>
      </c>
      <c r="F571" s="72" t="e">
        <v>#N/A</v>
      </c>
      <c r="G571" s="72" t="e">
        <v>#N/A</v>
      </c>
      <c r="H571" s="72" t="e">
        <v>#N/A</v>
      </c>
      <c r="I571" s="72" t="e">
        <v>#N/A</v>
      </c>
      <c r="J571" s="72" t="e">
        <v>#N/A</v>
      </c>
      <c r="O571" s="72" t="e">
        <v>#N/A</v>
      </c>
      <c r="R571" s="72" t="e">
        <f t="shared" si="8"/>
        <v>#N/A</v>
      </c>
    </row>
    <row r="572" spans="1:18" x14ac:dyDescent="0.15">
      <c r="A572" s="72" t="e">
        <v>#N/A</v>
      </c>
      <c r="B572" s="72" t="e">
        <v>#N/A</v>
      </c>
      <c r="C572" s="72" t="e">
        <v>#N/A</v>
      </c>
      <c r="D572" s="72" t="e">
        <v>#N/A</v>
      </c>
      <c r="E572" s="73" t="e">
        <v>#N/A</v>
      </c>
      <c r="F572" s="72" t="e">
        <v>#N/A</v>
      </c>
      <c r="G572" s="72" t="e">
        <v>#N/A</v>
      </c>
      <c r="H572" s="72" t="e">
        <v>#N/A</v>
      </c>
      <c r="I572" s="72" t="e">
        <v>#N/A</v>
      </c>
      <c r="J572" s="72" t="e">
        <v>#N/A</v>
      </c>
      <c r="O572" s="72" t="e">
        <v>#N/A</v>
      </c>
      <c r="R572" s="72" t="e">
        <f t="shared" si="8"/>
        <v>#N/A</v>
      </c>
    </row>
    <row r="573" spans="1:18" x14ac:dyDescent="0.15">
      <c r="A573" s="72" t="e">
        <v>#N/A</v>
      </c>
      <c r="B573" s="72" t="e">
        <v>#N/A</v>
      </c>
      <c r="C573" s="72" t="e">
        <v>#N/A</v>
      </c>
      <c r="D573" s="72" t="e">
        <v>#N/A</v>
      </c>
      <c r="E573" s="73" t="e">
        <v>#N/A</v>
      </c>
      <c r="F573" s="72" t="e">
        <v>#N/A</v>
      </c>
      <c r="G573" s="72" t="e">
        <v>#N/A</v>
      </c>
      <c r="H573" s="72" t="e">
        <v>#N/A</v>
      </c>
      <c r="I573" s="72" t="e">
        <v>#N/A</v>
      </c>
      <c r="J573" s="72" t="e">
        <v>#N/A</v>
      </c>
      <c r="O573" s="72" t="e">
        <v>#N/A</v>
      </c>
      <c r="R573" s="72" t="e">
        <f t="shared" si="8"/>
        <v>#N/A</v>
      </c>
    </row>
    <row r="574" spans="1:18" x14ac:dyDescent="0.15">
      <c r="A574" s="72" t="e">
        <v>#N/A</v>
      </c>
      <c r="B574" s="72" t="e">
        <v>#N/A</v>
      </c>
      <c r="C574" s="72" t="e">
        <v>#N/A</v>
      </c>
      <c r="D574" s="72" t="e">
        <v>#N/A</v>
      </c>
      <c r="E574" s="73" t="e">
        <v>#N/A</v>
      </c>
      <c r="F574" s="72" t="e">
        <v>#N/A</v>
      </c>
      <c r="G574" s="72" t="e">
        <v>#N/A</v>
      </c>
      <c r="H574" s="72" t="e">
        <v>#N/A</v>
      </c>
      <c r="I574" s="72" t="e">
        <v>#N/A</v>
      </c>
      <c r="J574" s="72" t="e">
        <v>#N/A</v>
      </c>
      <c r="O574" s="72" t="e">
        <v>#N/A</v>
      </c>
      <c r="R574" s="72" t="e">
        <f t="shared" si="8"/>
        <v>#N/A</v>
      </c>
    </row>
    <row r="575" spans="1:18" x14ac:dyDescent="0.15">
      <c r="A575" s="72" t="e">
        <v>#N/A</v>
      </c>
      <c r="B575" s="72" t="e">
        <v>#N/A</v>
      </c>
      <c r="C575" s="72" t="e">
        <v>#N/A</v>
      </c>
      <c r="D575" s="72" t="e">
        <v>#N/A</v>
      </c>
      <c r="E575" s="73" t="e">
        <v>#N/A</v>
      </c>
      <c r="F575" s="72" t="e">
        <v>#N/A</v>
      </c>
      <c r="G575" s="72" t="e">
        <v>#N/A</v>
      </c>
      <c r="H575" s="72" t="e">
        <v>#N/A</v>
      </c>
      <c r="I575" s="72" t="e">
        <v>#N/A</v>
      </c>
      <c r="J575" s="72" t="e">
        <v>#N/A</v>
      </c>
      <c r="O575" s="72" t="e">
        <v>#N/A</v>
      </c>
      <c r="R575" s="72" t="e">
        <f t="shared" si="8"/>
        <v>#N/A</v>
      </c>
    </row>
    <row r="576" spans="1:18" x14ac:dyDescent="0.15">
      <c r="A576" s="72" t="e">
        <v>#N/A</v>
      </c>
      <c r="B576" s="72" t="e">
        <v>#N/A</v>
      </c>
      <c r="C576" s="72" t="e">
        <v>#N/A</v>
      </c>
      <c r="D576" s="72" t="e">
        <v>#N/A</v>
      </c>
      <c r="E576" s="73" t="e">
        <v>#N/A</v>
      </c>
      <c r="F576" s="72" t="e">
        <v>#N/A</v>
      </c>
      <c r="G576" s="72" t="e">
        <v>#N/A</v>
      </c>
      <c r="H576" s="72" t="e">
        <v>#N/A</v>
      </c>
      <c r="I576" s="72" t="e">
        <v>#N/A</v>
      </c>
      <c r="J576" s="72" t="e">
        <v>#N/A</v>
      </c>
      <c r="O576" s="72" t="e">
        <v>#N/A</v>
      </c>
      <c r="R576" s="72" t="e">
        <f t="shared" si="8"/>
        <v>#N/A</v>
      </c>
    </row>
    <row r="577" spans="1:18" x14ac:dyDescent="0.15">
      <c r="A577" s="72" t="e">
        <v>#N/A</v>
      </c>
      <c r="B577" s="72" t="e">
        <v>#N/A</v>
      </c>
      <c r="C577" s="72" t="e">
        <v>#N/A</v>
      </c>
      <c r="D577" s="72" t="e">
        <v>#N/A</v>
      </c>
      <c r="E577" s="73" t="e">
        <v>#N/A</v>
      </c>
      <c r="F577" s="72" t="e">
        <v>#N/A</v>
      </c>
      <c r="G577" s="72" t="e">
        <v>#N/A</v>
      </c>
      <c r="H577" s="72" t="e">
        <v>#N/A</v>
      </c>
      <c r="I577" s="72" t="e">
        <v>#N/A</v>
      </c>
      <c r="J577" s="72" t="e">
        <v>#N/A</v>
      </c>
      <c r="O577" s="72" t="e">
        <v>#N/A</v>
      </c>
      <c r="R577" s="72" t="e">
        <f t="shared" si="8"/>
        <v>#N/A</v>
      </c>
    </row>
    <row r="578" spans="1:18" x14ac:dyDescent="0.15">
      <c r="A578" s="72" t="e">
        <v>#N/A</v>
      </c>
      <c r="B578" s="72" t="e">
        <v>#N/A</v>
      </c>
      <c r="C578" s="72" t="e">
        <v>#N/A</v>
      </c>
      <c r="D578" s="72" t="e">
        <v>#N/A</v>
      </c>
      <c r="E578" s="73" t="e">
        <v>#N/A</v>
      </c>
      <c r="F578" s="72" t="e">
        <v>#N/A</v>
      </c>
      <c r="G578" s="72" t="e">
        <v>#N/A</v>
      </c>
      <c r="H578" s="72" t="e">
        <v>#N/A</v>
      </c>
      <c r="I578" s="72" t="e">
        <v>#N/A</v>
      </c>
      <c r="J578" s="72" t="e">
        <v>#N/A</v>
      </c>
      <c r="O578" s="72" t="e">
        <v>#N/A</v>
      </c>
      <c r="R578" s="72" t="e">
        <f t="shared" ref="R578:R641" si="9">DATEDIF(E578,$Q$1,"y")</f>
        <v>#N/A</v>
      </c>
    </row>
    <row r="579" spans="1:18" x14ac:dyDescent="0.15">
      <c r="A579" s="72" t="e">
        <v>#N/A</v>
      </c>
      <c r="B579" s="72" t="e">
        <v>#N/A</v>
      </c>
      <c r="C579" s="72" t="e">
        <v>#N/A</v>
      </c>
      <c r="D579" s="72" t="e">
        <v>#N/A</v>
      </c>
      <c r="E579" s="73" t="e">
        <v>#N/A</v>
      </c>
      <c r="F579" s="72" t="e">
        <v>#N/A</v>
      </c>
      <c r="G579" s="72" t="e">
        <v>#N/A</v>
      </c>
      <c r="H579" s="72" t="e">
        <v>#N/A</v>
      </c>
      <c r="I579" s="72" t="e">
        <v>#N/A</v>
      </c>
      <c r="J579" s="72" t="e">
        <v>#N/A</v>
      </c>
      <c r="O579" s="72" t="e">
        <v>#N/A</v>
      </c>
      <c r="R579" s="72" t="e">
        <f t="shared" si="9"/>
        <v>#N/A</v>
      </c>
    </row>
    <row r="580" spans="1:18" x14ac:dyDescent="0.15">
      <c r="A580" s="72" t="e">
        <v>#N/A</v>
      </c>
      <c r="B580" s="72" t="e">
        <v>#N/A</v>
      </c>
      <c r="C580" s="72" t="e">
        <v>#N/A</v>
      </c>
      <c r="D580" s="72" t="e">
        <v>#N/A</v>
      </c>
      <c r="E580" s="73" t="e">
        <v>#N/A</v>
      </c>
      <c r="F580" s="72" t="e">
        <v>#N/A</v>
      </c>
      <c r="G580" s="72" t="e">
        <v>#N/A</v>
      </c>
      <c r="H580" s="72" t="e">
        <v>#N/A</v>
      </c>
      <c r="I580" s="72" t="e">
        <v>#N/A</v>
      </c>
      <c r="J580" s="72" t="e">
        <v>#N/A</v>
      </c>
      <c r="O580" s="72" t="e">
        <v>#N/A</v>
      </c>
      <c r="R580" s="72" t="e">
        <f t="shared" si="9"/>
        <v>#N/A</v>
      </c>
    </row>
    <row r="581" spans="1:18" x14ac:dyDescent="0.15">
      <c r="A581" s="72" t="e">
        <v>#N/A</v>
      </c>
      <c r="B581" s="72" t="e">
        <v>#N/A</v>
      </c>
      <c r="C581" s="72" t="e">
        <v>#N/A</v>
      </c>
      <c r="D581" s="72" t="e">
        <v>#N/A</v>
      </c>
      <c r="E581" s="73" t="e">
        <v>#N/A</v>
      </c>
      <c r="F581" s="72" t="e">
        <v>#N/A</v>
      </c>
      <c r="G581" s="72" t="e">
        <v>#N/A</v>
      </c>
      <c r="H581" s="72" t="e">
        <v>#N/A</v>
      </c>
      <c r="I581" s="72" t="e">
        <v>#N/A</v>
      </c>
      <c r="J581" s="72" t="e">
        <v>#N/A</v>
      </c>
      <c r="O581" s="72" t="e">
        <v>#N/A</v>
      </c>
      <c r="R581" s="72" t="e">
        <f t="shared" si="9"/>
        <v>#N/A</v>
      </c>
    </row>
    <row r="582" spans="1:18" x14ac:dyDescent="0.15">
      <c r="A582" s="72" t="e">
        <v>#N/A</v>
      </c>
      <c r="B582" s="72" t="e">
        <v>#N/A</v>
      </c>
      <c r="C582" s="72" t="e">
        <v>#N/A</v>
      </c>
      <c r="D582" s="72" t="e">
        <v>#N/A</v>
      </c>
      <c r="E582" s="73" t="e">
        <v>#N/A</v>
      </c>
      <c r="F582" s="72" t="e">
        <v>#N/A</v>
      </c>
      <c r="G582" s="72" t="e">
        <v>#N/A</v>
      </c>
      <c r="H582" s="72" t="e">
        <v>#N/A</v>
      </c>
      <c r="I582" s="72" t="e">
        <v>#N/A</v>
      </c>
      <c r="J582" s="72" t="e">
        <v>#N/A</v>
      </c>
      <c r="O582" s="72" t="e">
        <v>#N/A</v>
      </c>
      <c r="R582" s="72" t="e">
        <f t="shared" si="9"/>
        <v>#N/A</v>
      </c>
    </row>
    <row r="583" spans="1:18" x14ac:dyDescent="0.15">
      <c r="A583" s="72" t="e">
        <v>#N/A</v>
      </c>
      <c r="B583" s="72" t="e">
        <v>#N/A</v>
      </c>
      <c r="C583" s="72" t="e">
        <v>#N/A</v>
      </c>
      <c r="D583" s="72" t="e">
        <v>#N/A</v>
      </c>
      <c r="E583" s="73" t="e">
        <v>#N/A</v>
      </c>
      <c r="F583" s="72" t="e">
        <v>#N/A</v>
      </c>
      <c r="G583" s="72" t="e">
        <v>#N/A</v>
      </c>
      <c r="H583" s="72" t="e">
        <v>#N/A</v>
      </c>
      <c r="I583" s="72" t="e">
        <v>#N/A</v>
      </c>
      <c r="J583" s="72" t="e">
        <v>#N/A</v>
      </c>
      <c r="O583" s="72" t="e">
        <v>#N/A</v>
      </c>
      <c r="R583" s="72" t="e">
        <f t="shared" si="9"/>
        <v>#N/A</v>
      </c>
    </row>
    <row r="584" spans="1:18" x14ac:dyDescent="0.15">
      <c r="A584" s="72" t="e">
        <v>#N/A</v>
      </c>
      <c r="B584" s="72" t="e">
        <v>#N/A</v>
      </c>
      <c r="C584" s="72" t="e">
        <v>#N/A</v>
      </c>
      <c r="D584" s="72" t="e">
        <v>#N/A</v>
      </c>
      <c r="E584" s="73" t="e">
        <v>#N/A</v>
      </c>
      <c r="F584" s="72" t="e">
        <v>#N/A</v>
      </c>
      <c r="G584" s="72" t="e">
        <v>#N/A</v>
      </c>
      <c r="H584" s="72" t="e">
        <v>#N/A</v>
      </c>
      <c r="I584" s="72" t="e">
        <v>#N/A</v>
      </c>
      <c r="J584" s="72" t="e">
        <v>#N/A</v>
      </c>
      <c r="O584" s="72" t="e">
        <v>#N/A</v>
      </c>
      <c r="R584" s="72" t="e">
        <f t="shared" si="9"/>
        <v>#N/A</v>
      </c>
    </row>
    <row r="585" spans="1:18" x14ac:dyDescent="0.15">
      <c r="A585" s="72" t="e">
        <v>#N/A</v>
      </c>
      <c r="B585" s="72" t="e">
        <v>#N/A</v>
      </c>
      <c r="C585" s="72" t="e">
        <v>#N/A</v>
      </c>
      <c r="D585" s="72" t="e">
        <v>#N/A</v>
      </c>
      <c r="E585" s="73" t="e">
        <v>#N/A</v>
      </c>
      <c r="F585" s="72" t="e">
        <v>#N/A</v>
      </c>
      <c r="G585" s="72" t="e">
        <v>#N/A</v>
      </c>
      <c r="H585" s="72" t="e">
        <v>#N/A</v>
      </c>
      <c r="I585" s="72" t="e">
        <v>#N/A</v>
      </c>
      <c r="J585" s="72" t="e">
        <v>#N/A</v>
      </c>
      <c r="O585" s="72" t="e">
        <v>#N/A</v>
      </c>
      <c r="R585" s="72" t="e">
        <f t="shared" si="9"/>
        <v>#N/A</v>
      </c>
    </row>
    <row r="586" spans="1:18" x14ac:dyDescent="0.15">
      <c r="A586" s="72" t="e">
        <v>#N/A</v>
      </c>
      <c r="B586" s="72" t="e">
        <v>#N/A</v>
      </c>
      <c r="C586" s="72" t="e">
        <v>#N/A</v>
      </c>
      <c r="D586" s="72" t="e">
        <v>#N/A</v>
      </c>
      <c r="E586" s="73" t="e">
        <v>#N/A</v>
      </c>
      <c r="F586" s="72" t="e">
        <v>#N/A</v>
      </c>
      <c r="G586" s="72" t="e">
        <v>#N/A</v>
      </c>
      <c r="H586" s="72" t="e">
        <v>#N/A</v>
      </c>
      <c r="I586" s="72" t="e">
        <v>#N/A</v>
      </c>
      <c r="J586" s="72" t="e">
        <v>#N/A</v>
      </c>
      <c r="O586" s="72" t="e">
        <v>#N/A</v>
      </c>
      <c r="R586" s="72" t="e">
        <f t="shared" si="9"/>
        <v>#N/A</v>
      </c>
    </row>
    <row r="587" spans="1:18" x14ac:dyDescent="0.15">
      <c r="A587" s="72" t="e">
        <v>#N/A</v>
      </c>
      <c r="B587" s="72" t="e">
        <v>#N/A</v>
      </c>
      <c r="C587" s="72" t="e">
        <v>#N/A</v>
      </c>
      <c r="D587" s="72" t="e">
        <v>#N/A</v>
      </c>
      <c r="E587" s="73" t="e">
        <v>#N/A</v>
      </c>
      <c r="F587" s="72" t="e">
        <v>#N/A</v>
      </c>
      <c r="G587" s="72" t="e">
        <v>#N/A</v>
      </c>
      <c r="H587" s="72" t="e">
        <v>#N/A</v>
      </c>
      <c r="I587" s="72" t="e">
        <v>#N/A</v>
      </c>
      <c r="J587" s="72" t="e">
        <v>#N/A</v>
      </c>
      <c r="O587" s="72" t="e">
        <v>#N/A</v>
      </c>
      <c r="R587" s="72" t="e">
        <f t="shared" si="9"/>
        <v>#N/A</v>
      </c>
    </row>
    <row r="588" spans="1:18" x14ac:dyDescent="0.15">
      <c r="A588" s="72" t="e">
        <v>#N/A</v>
      </c>
      <c r="B588" s="72" t="e">
        <v>#N/A</v>
      </c>
      <c r="C588" s="72" t="e">
        <v>#N/A</v>
      </c>
      <c r="D588" s="72" t="e">
        <v>#N/A</v>
      </c>
      <c r="E588" s="73" t="e">
        <v>#N/A</v>
      </c>
      <c r="F588" s="72" t="e">
        <v>#N/A</v>
      </c>
      <c r="G588" s="72" t="e">
        <v>#N/A</v>
      </c>
      <c r="H588" s="72" t="e">
        <v>#N/A</v>
      </c>
      <c r="I588" s="72" t="e">
        <v>#N/A</v>
      </c>
      <c r="J588" s="72" t="e">
        <v>#N/A</v>
      </c>
      <c r="O588" s="72" t="e">
        <v>#N/A</v>
      </c>
      <c r="R588" s="72" t="e">
        <f t="shared" si="9"/>
        <v>#N/A</v>
      </c>
    </row>
    <row r="589" spans="1:18" x14ac:dyDescent="0.15">
      <c r="A589" s="72" t="e">
        <v>#N/A</v>
      </c>
      <c r="B589" s="72" t="e">
        <v>#N/A</v>
      </c>
      <c r="C589" s="72" t="e">
        <v>#N/A</v>
      </c>
      <c r="D589" s="72" t="e">
        <v>#N/A</v>
      </c>
      <c r="E589" s="73" t="e">
        <v>#N/A</v>
      </c>
      <c r="F589" s="72" t="e">
        <v>#N/A</v>
      </c>
      <c r="G589" s="72" t="e">
        <v>#N/A</v>
      </c>
      <c r="H589" s="72" t="e">
        <v>#N/A</v>
      </c>
      <c r="I589" s="72" t="e">
        <v>#N/A</v>
      </c>
      <c r="J589" s="72" t="e">
        <v>#N/A</v>
      </c>
      <c r="O589" s="72" t="e">
        <v>#N/A</v>
      </c>
      <c r="R589" s="72" t="e">
        <f t="shared" si="9"/>
        <v>#N/A</v>
      </c>
    </row>
    <row r="590" spans="1:18" x14ac:dyDescent="0.15">
      <c r="A590" s="72" t="e">
        <v>#N/A</v>
      </c>
      <c r="B590" s="72" t="e">
        <v>#N/A</v>
      </c>
      <c r="C590" s="72" t="e">
        <v>#N/A</v>
      </c>
      <c r="D590" s="72" t="e">
        <v>#N/A</v>
      </c>
      <c r="E590" s="73" t="e">
        <v>#N/A</v>
      </c>
      <c r="F590" s="72" t="e">
        <v>#N/A</v>
      </c>
      <c r="G590" s="72" t="e">
        <v>#N/A</v>
      </c>
      <c r="H590" s="72" t="e">
        <v>#N/A</v>
      </c>
      <c r="I590" s="72" t="e">
        <v>#N/A</v>
      </c>
      <c r="J590" s="72" t="e">
        <v>#N/A</v>
      </c>
      <c r="O590" s="72" t="e">
        <v>#N/A</v>
      </c>
      <c r="R590" s="72" t="e">
        <f t="shared" si="9"/>
        <v>#N/A</v>
      </c>
    </row>
    <row r="591" spans="1:18" x14ac:dyDescent="0.15">
      <c r="A591" s="72" t="e">
        <v>#N/A</v>
      </c>
      <c r="B591" s="72" t="e">
        <v>#N/A</v>
      </c>
      <c r="C591" s="72" t="e">
        <v>#N/A</v>
      </c>
      <c r="D591" s="72" t="e">
        <v>#N/A</v>
      </c>
      <c r="E591" s="73" t="e">
        <v>#N/A</v>
      </c>
      <c r="F591" s="72" t="e">
        <v>#N/A</v>
      </c>
      <c r="G591" s="72" t="e">
        <v>#N/A</v>
      </c>
      <c r="H591" s="72" t="e">
        <v>#N/A</v>
      </c>
      <c r="I591" s="72" t="e">
        <v>#N/A</v>
      </c>
      <c r="J591" s="72" t="e">
        <v>#N/A</v>
      </c>
      <c r="O591" s="72" t="e">
        <v>#N/A</v>
      </c>
      <c r="R591" s="72" t="e">
        <f t="shared" si="9"/>
        <v>#N/A</v>
      </c>
    </row>
    <row r="592" spans="1:18" x14ac:dyDescent="0.15">
      <c r="A592" s="72" t="e">
        <v>#N/A</v>
      </c>
      <c r="B592" s="72" t="e">
        <v>#N/A</v>
      </c>
      <c r="C592" s="72" t="e">
        <v>#N/A</v>
      </c>
      <c r="D592" s="72" t="e">
        <v>#N/A</v>
      </c>
      <c r="E592" s="73" t="e">
        <v>#N/A</v>
      </c>
      <c r="F592" s="72" t="e">
        <v>#N/A</v>
      </c>
      <c r="G592" s="72" t="e">
        <v>#N/A</v>
      </c>
      <c r="H592" s="72" t="e">
        <v>#N/A</v>
      </c>
      <c r="I592" s="72" t="e">
        <v>#N/A</v>
      </c>
      <c r="J592" s="72" t="e">
        <v>#N/A</v>
      </c>
      <c r="O592" s="72" t="e">
        <v>#N/A</v>
      </c>
      <c r="R592" s="72" t="e">
        <f t="shared" si="9"/>
        <v>#N/A</v>
      </c>
    </row>
    <row r="593" spans="1:18" x14ac:dyDescent="0.15">
      <c r="A593" s="72" t="e">
        <v>#N/A</v>
      </c>
      <c r="B593" s="72" t="e">
        <v>#N/A</v>
      </c>
      <c r="C593" s="72" t="e">
        <v>#N/A</v>
      </c>
      <c r="D593" s="72" t="e">
        <v>#N/A</v>
      </c>
      <c r="E593" s="73" t="e">
        <v>#N/A</v>
      </c>
      <c r="F593" s="72" t="e">
        <v>#N/A</v>
      </c>
      <c r="G593" s="72" t="e">
        <v>#N/A</v>
      </c>
      <c r="H593" s="72" t="e">
        <v>#N/A</v>
      </c>
      <c r="I593" s="72" t="e">
        <v>#N/A</v>
      </c>
      <c r="J593" s="72" t="e">
        <v>#N/A</v>
      </c>
      <c r="O593" s="72" t="e">
        <v>#N/A</v>
      </c>
      <c r="R593" s="72" t="e">
        <f t="shared" si="9"/>
        <v>#N/A</v>
      </c>
    </row>
    <row r="594" spans="1:18" x14ac:dyDescent="0.15">
      <c r="A594" s="72" t="e">
        <v>#N/A</v>
      </c>
      <c r="B594" s="72" t="e">
        <v>#N/A</v>
      </c>
      <c r="C594" s="72" t="e">
        <v>#N/A</v>
      </c>
      <c r="D594" s="72" t="e">
        <v>#N/A</v>
      </c>
      <c r="E594" s="73" t="e">
        <v>#N/A</v>
      </c>
      <c r="F594" s="72" t="e">
        <v>#N/A</v>
      </c>
      <c r="G594" s="72" t="e">
        <v>#N/A</v>
      </c>
      <c r="H594" s="72" t="e">
        <v>#N/A</v>
      </c>
      <c r="I594" s="72" t="e">
        <v>#N/A</v>
      </c>
      <c r="J594" s="72" t="e">
        <v>#N/A</v>
      </c>
      <c r="O594" s="72" t="e">
        <v>#N/A</v>
      </c>
      <c r="R594" s="72" t="e">
        <f t="shared" si="9"/>
        <v>#N/A</v>
      </c>
    </row>
    <row r="595" spans="1:18" x14ac:dyDescent="0.15">
      <c r="A595" s="72" t="e">
        <v>#N/A</v>
      </c>
      <c r="B595" s="72" t="e">
        <v>#N/A</v>
      </c>
      <c r="C595" s="72" t="e">
        <v>#N/A</v>
      </c>
      <c r="D595" s="72" t="e">
        <v>#N/A</v>
      </c>
      <c r="E595" s="73" t="e">
        <v>#N/A</v>
      </c>
      <c r="F595" s="72" t="e">
        <v>#N/A</v>
      </c>
      <c r="G595" s="72" t="e">
        <v>#N/A</v>
      </c>
      <c r="H595" s="72" t="e">
        <v>#N/A</v>
      </c>
      <c r="I595" s="72" t="e">
        <v>#N/A</v>
      </c>
      <c r="J595" s="72" t="e">
        <v>#N/A</v>
      </c>
      <c r="O595" s="72" t="e">
        <v>#N/A</v>
      </c>
      <c r="R595" s="72" t="e">
        <f t="shared" si="9"/>
        <v>#N/A</v>
      </c>
    </row>
    <row r="596" spans="1:18" x14ac:dyDescent="0.15">
      <c r="A596" s="72" t="e">
        <v>#N/A</v>
      </c>
      <c r="B596" s="72" t="e">
        <v>#N/A</v>
      </c>
      <c r="C596" s="72" t="e">
        <v>#N/A</v>
      </c>
      <c r="D596" s="72" t="e">
        <v>#N/A</v>
      </c>
      <c r="E596" s="73" t="e">
        <v>#N/A</v>
      </c>
      <c r="F596" s="72" t="e">
        <v>#N/A</v>
      </c>
      <c r="G596" s="72" t="e">
        <v>#N/A</v>
      </c>
      <c r="H596" s="72" t="e">
        <v>#N/A</v>
      </c>
      <c r="I596" s="72" t="e">
        <v>#N/A</v>
      </c>
      <c r="J596" s="72" t="e">
        <v>#N/A</v>
      </c>
      <c r="O596" s="72" t="e">
        <v>#N/A</v>
      </c>
      <c r="R596" s="72" t="e">
        <f t="shared" si="9"/>
        <v>#N/A</v>
      </c>
    </row>
    <row r="597" spans="1:18" x14ac:dyDescent="0.15">
      <c r="A597" s="72" t="e">
        <v>#N/A</v>
      </c>
      <c r="B597" s="72" t="e">
        <v>#N/A</v>
      </c>
      <c r="C597" s="72" t="e">
        <v>#N/A</v>
      </c>
      <c r="D597" s="72" t="e">
        <v>#N/A</v>
      </c>
      <c r="E597" s="73" t="e">
        <v>#N/A</v>
      </c>
      <c r="F597" s="72" t="e">
        <v>#N/A</v>
      </c>
      <c r="G597" s="72" t="e">
        <v>#N/A</v>
      </c>
      <c r="H597" s="72" t="e">
        <v>#N/A</v>
      </c>
      <c r="I597" s="72" t="e">
        <v>#N/A</v>
      </c>
      <c r="J597" s="72" t="e">
        <v>#N/A</v>
      </c>
      <c r="O597" s="72" t="e">
        <v>#N/A</v>
      </c>
      <c r="R597" s="72" t="e">
        <f t="shared" si="9"/>
        <v>#N/A</v>
      </c>
    </row>
    <row r="598" spans="1:18" x14ac:dyDescent="0.15">
      <c r="A598" s="72" t="e">
        <v>#N/A</v>
      </c>
      <c r="B598" s="72" t="e">
        <v>#N/A</v>
      </c>
      <c r="C598" s="72" t="e">
        <v>#N/A</v>
      </c>
      <c r="D598" s="72" t="e">
        <v>#N/A</v>
      </c>
      <c r="E598" s="73" t="e">
        <v>#N/A</v>
      </c>
      <c r="F598" s="72" t="e">
        <v>#N/A</v>
      </c>
      <c r="G598" s="72" t="e">
        <v>#N/A</v>
      </c>
      <c r="H598" s="72" t="e">
        <v>#N/A</v>
      </c>
      <c r="I598" s="72" t="e">
        <v>#N/A</v>
      </c>
      <c r="J598" s="72" t="e">
        <v>#N/A</v>
      </c>
      <c r="O598" s="72" t="e">
        <v>#N/A</v>
      </c>
      <c r="R598" s="72" t="e">
        <f t="shared" si="9"/>
        <v>#N/A</v>
      </c>
    </row>
    <row r="599" spans="1:18" x14ac:dyDescent="0.15">
      <c r="A599" s="72" t="e">
        <v>#N/A</v>
      </c>
      <c r="B599" s="72" t="e">
        <v>#N/A</v>
      </c>
      <c r="C599" s="72" t="e">
        <v>#N/A</v>
      </c>
      <c r="D599" s="72" t="e">
        <v>#N/A</v>
      </c>
      <c r="E599" s="73" t="e">
        <v>#N/A</v>
      </c>
      <c r="F599" s="72" t="e">
        <v>#N/A</v>
      </c>
      <c r="G599" s="72" t="e">
        <v>#N/A</v>
      </c>
      <c r="H599" s="72" t="e">
        <v>#N/A</v>
      </c>
      <c r="I599" s="72" t="e">
        <v>#N/A</v>
      </c>
      <c r="J599" s="72" t="e">
        <v>#N/A</v>
      </c>
      <c r="O599" s="72" t="e">
        <v>#N/A</v>
      </c>
      <c r="R599" s="72" t="e">
        <f t="shared" si="9"/>
        <v>#N/A</v>
      </c>
    </row>
    <row r="600" spans="1:18" x14ac:dyDescent="0.15">
      <c r="A600" s="72" t="e">
        <v>#N/A</v>
      </c>
      <c r="B600" s="72" t="e">
        <v>#N/A</v>
      </c>
      <c r="C600" s="72" t="e">
        <v>#N/A</v>
      </c>
      <c r="D600" s="72" t="e">
        <v>#N/A</v>
      </c>
      <c r="E600" s="73" t="e">
        <v>#N/A</v>
      </c>
      <c r="F600" s="72" t="e">
        <v>#N/A</v>
      </c>
      <c r="G600" s="72" t="e">
        <v>#N/A</v>
      </c>
      <c r="H600" s="72" t="e">
        <v>#N/A</v>
      </c>
      <c r="I600" s="72" t="e">
        <v>#N/A</v>
      </c>
      <c r="J600" s="72" t="e">
        <v>#N/A</v>
      </c>
      <c r="O600" s="72" t="e">
        <v>#N/A</v>
      </c>
      <c r="R600" s="72" t="e">
        <f t="shared" si="9"/>
        <v>#N/A</v>
      </c>
    </row>
    <row r="601" spans="1:18" x14ac:dyDescent="0.15">
      <c r="A601" s="72" t="e">
        <v>#N/A</v>
      </c>
      <c r="B601" s="72" t="e">
        <v>#N/A</v>
      </c>
      <c r="C601" s="72" t="e">
        <v>#N/A</v>
      </c>
      <c r="D601" s="72" t="e">
        <v>#N/A</v>
      </c>
      <c r="E601" s="73" t="e">
        <v>#N/A</v>
      </c>
      <c r="F601" s="72" t="e">
        <v>#N/A</v>
      </c>
      <c r="G601" s="72" t="e">
        <v>#N/A</v>
      </c>
      <c r="H601" s="72" t="e">
        <v>#N/A</v>
      </c>
      <c r="I601" s="72" t="e">
        <v>#N/A</v>
      </c>
      <c r="J601" s="72" t="e">
        <v>#N/A</v>
      </c>
      <c r="O601" s="72" t="e">
        <v>#N/A</v>
      </c>
      <c r="R601" s="72" t="e">
        <f t="shared" si="9"/>
        <v>#N/A</v>
      </c>
    </row>
    <row r="602" spans="1:18" x14ac:dyDescent="0.15">
      <c r="A602" s="72" t="e">
        <v>#N/A</v>
      </c>
      <c r="B602" s="72" t="e">
        <v>#N/A</v>
      </c>
      <c r="C602" s="72" t="e">
        <v>#N/A</v>
      </c>
      <c r="D602" s="72" t="e">
        <v>#N/A</v>
      </c>
      <c r="E602" s="73" t="e">
        <v>#N/A</v>
      </c>
      <c r="F602" s="72" t="e">
        <v>#N/A</v>
      </c>
      <c r="G602" s="72" t="e">
        <v>#N/A</v>
      </c>
      <c r="H602" s="72" t="e">
        <v>#N/A</v>
      </c>
      <c r="I602" s="72" t="e">
        <v>#N/A</v>
      </c>
      <c r="J602" s="72" t="e">
        <v>#N/A</v>
      </c>
      <c r="O602" s="72" t="e">
        <v>#N/A</v>
      </c>
      <c r="R602" s="72" t="e">
        <f t="shared" si="9"/>
        <v>#N/A</v>
      </c>
    </row>
    <row r="603" spans="1:18" x14ac:dyDescent="0.15">
      <c r="A603" s="72" t="e">
        <v>#N/A</v>
      </c>
      <c r="B603" s="72" t="e">
        <v>#N/A</v>
      </c>
      <c r="C603" s="72" t="e">
        <v>#N/A</v>
      </c>
      <c r="D603" s="72" t="e">
        <v>#N/A</v>
      </c>
      <c r="E603" s="73" t="e">
        <v>#N/A</v>
      </c>
      <c r="F603" s="72" t="e">
        <v>#N/A</v>
      </c>
      <c r="G603" s="72" t="e">
        <v>#N/A</v>
      </c>
      <c r="H603" s="72" t="e">
        <v>#N/A</v>
      </c>
      <c r="I603" s="72" t="e">
        <v>#N/A</v>
      </c>
      <c r="J603" s="72" t="e">
        <v>#N/A</v>
      </c>
      <c r="O603" s="72" t="e">
        <v>#N/A</v>
      </c>
      <c r="R603" s="72" t="e">
        <f t="shared" si="9"/>
        <v>#N/A</v>
      </c>
    </row>
    <row r="604" spans="1:18" x14ac:dyDescent="0.15">
      <c r="A604" s="72" t="e">
        <v>#N/A</v>
      </c>
      <c r="B604" s="72" t="e">
        <v>#N/A</v>
      </c>
      <c r="C604" s="72" t="e">
        <v>#N/A</v>
      </c>
      <c r="D604" s="72" t="e">
        <v>#N/A</v>
      </c>
      <c r="E604" s="73" t="e">
        <v>#N/A</v>
      </c>
      <c r="F604" s="72" t="e">
        <v>#N/A</v>
      </c>
      <c r="G604" s="72" t="e">
        <v>#N/A</v>
      </c>
      <c r="H604" s="72" t="e">
        <v>#N/A</v>
      </c>
      <c r="I604" s="72" t="e">
        <v>#N/A</v>
      </c>
      <c r="J604" s="72" t="e">
        <v>#N/A</v>
      </c>
      <c r="O604" s="72" t="e">
        <v>#N/A</v>
      </c>
      <c r="R604" s="72" t="e">
        <f t="shared" si="9"/>
        <v>#N/A</v>
      </c>
    </row>
    <row r="605" spans="1:18" x14ac:dyDescent="0.15">
      <c r="A605" s="72" t="e">
        <v>#N/A</v>
      </c>
      <c r="B605" s="72" t="e">
        <v>#N/A</v>
      </c>
      <c r="C605" s="72" t="e">
        <v>#N/A</v>
      </c>
      <c r="D605" s="72" t="e">
        <v>#N/A</v>
      </c>
      <c r="E605" s="73" t="e">
        <v>#N/A</v>
      </c>
      <c r="F605" s="72" t="e">
        <v>#N/A</v>
      </c>
      <c r="G605" s="72" t="e">
        <v>#N/A</v>
      </c>
      <c r="H605" s="72" t="e">
        <v>#N/A</v>
      </c>
      <c r="I605" s="72" t="e">
        <v>#N/A</v>
      </c>
      <c r="J605" s="72" t="e">
        <v>#N/A</v>
      </c>
      <c r="O605" s="72" t="e">
        <v>#N/A</v>
      </c>
      <c r="R605" s="72" t="e">
        <f t="shared" si="9"/>
        <v>#N/A</v>
      </c>
    </row>
    <row r="606" spans="1:18" x14ac:dyDescent="0.15">
      <c r="A606" s="72" t="e">
        <v>#N/A</v>
      </c>
      <c r="B606" s="72" t="e">
        <v>#N/A</v>
      </c>
      <c r="C606" s="72" t="e">
        <v>#N/A</v>
      </c>
      <c r="D606" s="72" t="e">
        <v>#N/A</v>
      </c>
      <c r="E606" s="73" t="e">
        <v>#N/A</v>
      </c>
      <c r="F606" s="72" t="e">
        <v>#N/A</v>
      </c>
      <c r="G606" s="72" t="e">
        <v>#N/A</v>
      </c>
      <c r="H606" s="72" t="e">
        <v>#N/A</v>
      </c>
      <c r="I606" s="72" t="e">
        <v>#N/A</v>
      </c>
      <c r="J606" s="72" t="e">
        <v>#N/A</v>
      </c>
      <c r="O606" s="72" t="e">
        <v>#N/A</v>
      </c>
      <c r="R606" s="72" t="e">
        <f t="shared" si="9"/>
        <v>#N/A</v>
      </c>
    </row>
    <row r="607" spans="1:18" x14ac:dyDescent="0.15">
      <c r="A607" s="72" t="e">
        <v>#N/A</v>
      </c>
      <c r="B607" s="72" t="e">
        <v>#N/A</v>
      </c>
      <c r="C607" s="72" t="e">
        <v>#N/A</v>
      </c>
      <c r="D607" s="72" t="e">
        <v>#N/A</v>
      </c>
      <c r="E607" s="73" t="e">
        <v>#N/A</v>
      </c>
      <c r="F607" s="72" t="e">
        <v>#N/A</v>
      </c>
      <c r="G607" s="72" t="e">
        <v>#N/A</v>
      </c>
      <c r="H607" s="72" t="e">
        <v>#N/A</v>
      </c>
      <c r="I607" s="72" t="e">
        <v>#N/A</v>
      </c>
      <c r="J607" s="72" t="e">
        <v>#N/A</v>
      </c>
      <c r="O607" s="72" t="e">
        <v>#N/A</v>
      </c>
      <c r="R607" s="72" t="e">
        <f t="shared" si="9"/>
        <v>#N/A</v>
      </c>
    </row>
    <row r="608" spans="1:18" x14ac:dyDescent="0.15">
      <c r="A608" s="72" t="e">
        <v>#N/A</v>
      </c>
      <c r="B608" s="72" t="e">
        <v>#N/A</v>
      </c>
      <c r="C608" s="72" t="e">
        <v>#N/A</v>
      </c>
      <c r="D608" s="72" t="e">
        <v>#N/A</v>
      </c>
      <c r="E608" s="73" t="e">
        <v>#N/A</v>
      </c>
      <c r="F608" s="72" t="e">
        <v>#N/A</v>
      </c>
      <c r="G608" s="72" t="e">
        <v>#N/A</v>
      </c>
      <c r="H608" s="72" t="e">
        <v>#N/A</v>
      </c>
      <c r="I608" s="72" t="e">
        <v>#N/A</v>
      </c>
      <c r="J608" s="72" t="e">
        <v>#N/A</v>
      </c>
      <c r="O608" s="72" t="e">
        <v>#N/A</v>
      </c>
      <c r="R608" s="72" t="e">
        <f t="shared" si="9"/>
        <v>#N/A</v>
      </c>
    </row>
    <row r="609" spans="1:18" x14ac:dyDescent="0.15">
      <c r="A609" s="72" t="e">
        <v>#N/A</v>
      </c>
      <c r="B609" s="72" t="e">
        <v>#N/A</v>
      </c>
      <c r="C609" s="72" t="e">
        <v>#N/A</v>
      </c>
      <c r="D609" s="72" t="e">
        <v>#N/A</v>
      </c>
      <c r="E609" s="73" t="e">
        <v>#N/A</v>
      </c>
      <c r="F609" s="72" t="e">
        <v>#N/A</v>
      </c>
      <c r="G609" s="72" t="e">
        <v>#N/A</v>
      </c>
      <c r="H609" s="72" t="e">
        <v>#N/A</v>
      </c>
      <c r="I609" s="72" t="e">
        <v>#N/A</v>
      </c>
      <c r="J609" s="72" t="e">
        <v>#N/A</v>
      </c>
      <c r="O609" s="72" t="e">
        <v>#N/A</v>
      </c>
      <c r="R609" s="72" t="e">
        <f t="shared" si="9"/>
        <v>#N/A</v>
      </c>
    </row>
    <row r="610" spans="1:18" x14ac:dyDescent="0.15">
      <c r="A610" s="72" t="e">
        <v>#N/A</v>
      </c>
      <c r="B610" s="72" t="e">
        <v>#N/A</v>
      </c>
      <c r="C610" s="72" t="e">
        <v>#N/A</v>
      </c>
      <c r="D610" s="72" t="e">
        <v>#N/A</v>
      </c>
      <c r="E610" s="73" t="e">
        <v>#N/A</v>
      </c>
      <c r="F610" s="72" t="e">
        <v>#N/A</v>
      </c>
      <c r="G610" s="72" t="e">
        <v>#N/A</v>
      </c>
      <c r="H610" s="72" t="e">
        <v>#N/A</v>
      </c>
      <c r="I610" s="72" t="e">
        <v>#N/A</v>
      </c>
      <c r="J610" s="72" t="e">
        <v>#N/A</v>
      </c>
      <c r="O610" s="72" t="e">
        <v>#N/A</v>
      </c>
      <c r="R610" s="72" t="e">
        <f t="shared" si="9"/>
        <v>#N/A</v>
      </c>
    </row>
    <row r="611" spans="1:18" x14ac:dyDescent="0.15">
      <c r="A611" s="72" t="e">
        <v>#N/A</v>
      </c>
      <c r="B611" s="72" t="e">
        <v>#N/A</v>
      </c>
      <c r="C611" s="72" t="e">
        <v>#N/A</v>
      </c>
      <c r="D611" s="72" t="e">
        <v>#N/A</v>
      </c>
      <c r="E611" s="73" t="e">
        <v>#N/A</v>
      </c>
      <c r="F611" s="72" t="e">
        <v>#N/A</v>
      </c>
      <c r="G611" s="72" t="e">
        <v>#N/A</v>
      </c>
      <c r="H611" s="72" t="e">
        <v>#N/A</v>
      </c>
      <c r="I611" s="72" t="e">
        <v>#N/A</v>
      </c>
      <c r="J611" s="72" t="e">
        <v>#N/A</v>
      </c>
      <c r="O611" s="72" t="e">
        <v>#N/A</v>
      </c>
      <c r="R611" s="72" t="e">
        <f t="shared" si="9"/>
        <v>#N/A</v>
      </c>
    </row>
    <row r="612" spans="1:18" x14ac:dyDescent="0.15">
      <c r="A612" s="72" t="e">
        <v>#N/A</v>
      </c>
      <c r="B612" s="72" t="e">
        <v>#N/A</v>
      </c>
      <c r="C612" s="72" t="e">
        <v>#N/A</v>
      </c>
      <c r="D612" s="72" t="e">
        <v>#N/A</v>
      </c>
      <c r="E612" s="73" t="e">
        <v>#N/A</v>
      </c>
      <c r="F612" s="72" t="e">
        <v>#N/A</v>
      </c>
      <c r="G612" s="72" t="e">
        <v>#N/A</v>
      </c>
      <c r="H612" s="72" t="e">
        <v>#N/A</v>
      </c>
      <c r="I612" s="72" t="e">
        <v>#N/A</v>
      </c>
      <c r="J612" s="72" t="e">
        <v>#N/A</v>
      </c>
      <c r="O612" s="72" t="e">
        <v>#N/A</v>
      </c>
      <c r="R612" s="72" t="e">
        <f t="shared" si="9"/>
        <v>#N/A</v>
      </c>
    </row>
    <row r="613" spans="1:18" x14ac:dyDescent="0.15">
      <c r="A613" s="72" t="e">
        <v>#N/A</v>
      </c>
      <c r="B613" s="72" t="e">
        <v>#N/A</v>
      </c>
      <c r="C613" s="72" t="e">
        <v>#N/A</v>
      </c>
      <c r="D613" s="72" t="e">
        <v>#N/A</v>
      </c>
      <c r="E613" s="73" t="e">
        <v>#N/A</v>
      </c>
      <c r="F613" s="72" t="e">
        <v>#N/A</v>
      </c>
      <c r="G613" s="72" t="e">
        <v>#N/A</v>
      </c>
      <c r="H613" s="72" t="e">
        <v>#N/A</v>
      </c>
      <c r="I613" s="72" t="e">
        <v>#N/A</v>
      </c>
      <c r="J613" s="72" t="e">
        <v>#N/A</v>
      </c>
      <c r="O613" s="72" t="e">
        <v>#N/A</v>
      </c>
      <c r="R613" s="72" t="e">
        <f t="shared" si="9"/>
        <v>#N/A</v>
      </c>
    </row>
    <row r="614" spans="1:18" x14ac:dyDescent="0.15">
      <c r="A614" s="72" t="e">
        <v>#N/A</v>
      </c>
      <c r="B614" s="72" t="e">
        <v>#N/A</v>
      </c>
      <c r="C614" s="72" t="e">
        <v>#N/A</v>
      </c>
      <c r="D614" s="72" t="e">
        <v>#N/A</v>
      </c>
      <c r="E614" s="73" t="e">
        <v>#N/A</v>
      </c>
      <c r="F614" s="72" t="e">
        <v>#N/A</v>
      </c>
      <c r="G614" s="72" t="e">
        <v>#N/A</v>
      </c>
      <c r="H614" s="72" t="e">
        <v>#N/A</v>
      </c>
      <c r="I614" s="72" t="e">
        <v>#N/A</v>
      </c>
      <c r="J614" s="72" t="e">
        <v>#N/A</v>
      </c>
      <c r="O614" s="72" t="e">
        <v>#N/A</v>
      </c>
      <c r="R614" s="72" t="e">
        <f t="shared" si="9"/>
        <v>#N/A</v>
      </c>
    </row>
    <row r="615" spans="1:18" x14ac:dyDescent="0.15">
      <c r="A615" s="72" t="e">
        <v>#N/A</v>
      </c>
      <c r="B615" s="72" t="e">
        <v>#N/A</v>
      </c>
      <c r="C615" s="72" t="e">
        <v>#N/A</v>
      </c>
      <c r="D615" s="72" t="e">
        <v>#N/A</v>
      </c>
      <c r="E615" s="73" t="e">
        <v>#N/A</v>
      </c>
      <c r="F615" s="72" t="e">
        <v>#N/A</v>
      </c>
      <c r="G615" s="72" t="e">
        <v>#N/A</v>
      </c>
      <c r="H615" s="72" t="e">
        <v>#N/A</v>
      </c>
      <c r="I615" s="72" t="e">
        <v>#N/A</v>
      </c>
      <c r="J615" s="72" t="e">
        <v>#N/A</v>
      </c>
      <c r="O615" s="72" t="e">
        <v>#N/A</v>
      </c>
      <c r="R615" s="72" t="e">
        <f t="shared" si="9"/>
        <v>#N/A</v>
      </c>
    </row>
    <row r="616" spans="1:18" x14ac:dyDescent="0.15">
      <c r="A616" s="72" t="e">
        <v>#N/A</v>
      </c>
      <c r="B616" s="72" t="e">
        <v>#N/A</v>
      </c>
      <c r="C616" s="72" t="e">
        <v>#N/A</v>
      </c>
      <c r="D616" s="72" t="e">
        <v>#N/A</v>
      </c>
      <c r="E616" s="73" t="e">
        <v>#N/A</v>
      </c>
      <c r="F616" s="72" t="e">
        <v>#N/A</v>
      </c>
      <c r="G616" s="72" t="e">
        <v>#N/A</v>
      </c>
      <c r="H616" s="72" t="e">
        <v>#N/A</v>
      </c>
      <c r="I616" s="72" t="e">
        <v>#N/A</v>
      </c>
      <c r="J616" s="72" t="e">
        <v>#N/A</v>
      </c>
      <c r="O616" s="72" t="e">
        <v>#N/A</v>
      </c>
      <c r="R616" s="72" t="e">
        <f t="shared" si="9"/>
        <v>#N/A</v>
      </c>
    </row>
    <row r="617" spans="1:18" x14ac:dyDescent="0.15">
      <c r="A617" s="72" t="e">
        <v>#N/A</v>
      </c>
      <c r="B617" s="72" t="e">
        <v>#N/A</v>
      </c>
      <c r="C617" s="72" t="e">
        <v>#N/A</v>
      </c>
      <c r="D617" s="72" t="e">
        <v>#N/A</v>
      </c>
      <c r="E617" s="73" t="e">
        <v>#N/A</v>
      </c>
      <c r="F617" s="72" t="e">
        <v>#N/A</v>
      </c>
      <c r="G617" s="72" t="e">
        <v>#N/A</v>
      </c>
      <c r="H617" s="72" t="e">
        <v>#N/A</v>
      </c>
      <c r="I617" s="72" t="e">
        <v>#N/A</v>
      </c>
      <c r="J617" s="72" t="e">
        <v>#N/A</v>
      </c>
      <c r="O617" s="72" t="e">
        <v>#N/A</v>
      </c>
      <c r="R617" s="72" t="e">
        <f t="shared" si="9"/>
        <v>#N/A</v>
      </c>
    </row>
    <row r="618" spans="1:18" x14ac:dyDescent="0.15">
      <c r="A618" s="72" t="e">
        <v>#N/A</v>
      </c>
      <c r="B618" s="72" t="e">
        <v>#N/A</v>
      </c>
      <c r="C618" s="72" t="e">
        <v>#N/A</v>
      </c>
      <c r="D618" s="72" t="e">
        <v>#N/A</v>
      </c>
      <c r="E618" s="73" t="e">
        <v>#N/A</v>
      </c>
      <c r="F618" s="72" t="e">
        <v>#N/A</v>
      </c>
      <c r="G618" s="72" t="e">
        <v>#N/A</v>
      </c>
      <c r="H618" s="72" t="e">
        <v>#N/A</v>
      </c>
      <c r="I618" s="72" t="e">
        <v>#N/A</v>
      </c>
      <c r="J618" s="72" t="e">
        <v>#N/A</v>
      </c>
      <c r="O618" s="72" t="e">
        <v>#N/A</v>
      </c>
      <c r="R618" s="72" t="e">
        <f t="shared" si="9"/>
        <v>#N/A</v>
      </c>
    </row>
    <row r="619" spans="1:18" x14ac:dyDescent="0.15">
      <c r="A619" s="72" t="e">
        <v>#N/A</v>
      </c>
      <c r="B619" s="72" t="e">
        <v>#N/A</v>
      </c>
      <c r="C619" s="72" t="e">
        <v>#N/A</v>
      </c>
      <c r="D619" s="72" t="e">
        <v>#N/A</v>
      </c>
      <c r="E619" s="73" t="e">
        <v>#N/A</v>
      </c>
      <c r="F619" s="72" t="e">
        <v>#N/A</v>
      </c>
      <c r="G619" s="72" t="e">
        <v>#N/A</v>
      </c>
      <c r="H619" s="72" t="e">
        <v>#N/A</v>
      </c>
      <c r="I619" s="72" t="e">
        <v>#N/A</v>
      </c>
      <c r="J619" s="72" t="e">
        <v>#N/A</v>
      </c>
      <c r="O619" s="72" t="e">
        <v>#N/A</v>
      </c>
      <c r="R619" s="72" t="e">
        <f t="shared" si="9"/>
        <v>#N/A</v>
      </c>
    </row>
    <row r="620" spans="1:18" x14ac:dyDescent="0.15">
      <c r="A620" s="72" t="e">
        <v>#N/A</v>
      </c>
      <c r="B620" s="72" t="e">
        <v>#N/A</v>
      </c>
      <c r="C620" s="72" t="e">
        <v>#N/A</v>
      </c>
      <c r="D620" s="72" t="e">
        <v>#N/A</v>
      </c>
      <c r="E620" s="73" t="e">
        <v>#N/A</v>
      </c>
      <c r="F620" s="72" t="e">
        <v>#N/A</v>
      </c>
      <c r="G620" s="72" t="e">
        <v>#N/A</v>
      </c>
      <c r="H620" s="72" t="e">
        <v>#N/A</v>
      </c>
      <c r="I620" s="72" t="e">
        <v>#N/A</v>
      </c>
      <c r="J620" s="72" t="e">
        <v>#N/A</v>
      </c>
      <c r="O620" s="72" t="e">
        <v>#N/A</v>
      </c>
      <c r="R620" s="72" t="e">
        <f t="shared" si="9"/>
        <v>#N/A</v>
      </c>
    </row>
    <row r="621" spans="1:18" x14ac:dyDescent="0.15">
      <c r="A621" s="72" t="e">
        <v>#N/A</v>
      </c>
      <c r="B621" s="72" t="e">
        <v>#N/A</v>
      </c>
      <c r="C621" s="72" t="e">
        <v>#N/A</v>
      </c>
      <c r="D621" s="72" t="e">
        <v>#N/A</v>
      </c>
      <c r="E621" s="73" t="e">
        <v>#N/A</v>
      </c>
      <c r="F621" s="72" t="e">
        <v>#N/A</v>
      </c>
      <c r="G621" s="72" t="e">
        <v>#N/A</v>
      </c>
      <c r="H621" s="72" t="e">
        <v>#N/A</v>
      </c>
      <c r="I621" s="72" t="e">
        <v>#N/A</v>
      </c>
      <c r="J621" s="72" t="e">
        <v>#N/A</v>
      </c>
      <c r="O621" s="72" t="e">
        <v>#N/A</v>
      </c>
      <c r="R621" s="72" t="e">
        <f t="shared" si="9"/>
        <v>#N/A</v>
      </c>
    </row>
    <row r="622" spans="1:18" x14ac:dyDescent="0.15">
      <c r="A622" s="72" t="e">
        <v>#N/A</v>
      </c>
      <c r="B622" s="72" t="e">
        <v>#N/A</v>
      </c>
      <c r="C622" s="72" t="e">
        <v>#N/A</v>
      </c>
      <c r="D622" s="72" t="e">
        <v>#N/A</v>
      </c>
      <c r="E622" s="73" t="e">
        <v>#N/A</v>
      </c>
      <c r="F622" s="72" t="e">
        <v>#N/A</v>
      </c>
      <c r="G622" s="72" t="e">
        <v>#N/A</v>
      </c>
      <c r="H622" s="72" t="e">
        <v>#N/A</v>
      </c>
      <c r="I622" s="72" t="e">
        <v>#N/A</v>
      </c>
      <c r="J622" s="72" t="e">
        <v>#N/A</v>
      </c>
      <c r="O622" s="72" t="e">
        <v>#N/A</v>
      </c>
      <c r="R622" s="72" t="e">
        <f t="shared" si="9"/>
        <v>#N/A</v>
      </c>
    </row>
    <row r="623" spans="1:18" x14ac:dyDescent="0.15">
      <c r="A623" s="72" t="e">
        <v>#N/A</v>
      </c>
      <c r="B623" s="72" t="e">
        <v>#N/A</v>
      </c>
      <c r="C623" s="72" t="e">
        <v>#N/A</v>
      </c>
      <c r="D623" s="72" t="e">
        <v>#N/A</v>
      </c>
      <c r="E623" s="73" t="e">
        <v>#N/A</v>
      </c>
      <c r="F623" s="72" t="e">
        <v>#N/A</v>
      </c>
      <c r="G623" s="72" t="e">
        <v>#N/A</v>
      </c>
      <c r="H623" s="72" t="e">
        <v>#N/A</v>
      </c>
      <c r="I623" s="72" t="e">
        <v>#N/A</v>
      </c>
      <c r="J623" s="72" t="e">
        <v>#N/A</v>
      </c>
      <c r="O623" s="72" t="e">
        <v>#N/A</v>
      </c>
      <c r="R623" s="72" t="e">
        <f t="shared" si="9"/>
        <v>#N/A</v>
      </c>
    </row>
    <row r="624" spans="1:18" x14ac:dyDescent="0.15">
      <c r="A624" s="72" t="e">
        <v>#N/A</v>
      </c>
      <c r="B624" s="72" t="e">
        <v>#N/A</v>
      </c>
      <c r="C624" s="72" t="e">
        <v>#N/A</v>
      </c>
      <c r="D624" s="72" t="e">
        <v>#N/A</v>
      </c>
      <c r="E624" s="73" t="e">
        <v>#N/A</v>
      </c>
      <c r="F624" s="72" t="e">
        <v>#N/A</v>
      </c>
      <c r="G624" s="72" t="e">
        <v>#N/A</v>
      </c>
      <c r="H624" s="72" t="e">
        <v>#N/A</v>
      </c>
      <c r="I624" s="72" t="e">
        <v>#N/A</v>
      </c>
      <c r="J624" s="72" t="e">
        <v>#N/A</v>
      </c>
      <c r="O624" s="72" t="e">
        <v>#N/A</v>
      </c>
      <c r="R624" s="72" t="e">
        <f t="shared" si="9"/>
        <v>#N/A</v>
      </c>
    </row>
    <row r="625" spans="1:18" x14ac:dyDescent="0.15">
      <c r="A625" s="72" t="e">
        <v>#N/A</v>
      </c>
      <c r="B625" s="72" t="e">
        <v>#N/A</v>
      </c>
      <c r="C625" s="72" t="e">
        <v>#N/A</v>
      </c>
      <c r="D625" s="72" t="e">
        <v>#N/A</v>
      </c>
      <c r="E625" s="73" t="e">
        <v>#N/A</v>
      </c>
      <c r="F625" s="72" t="e">
        <v>#N/A</v>
      </c>
      <c r="G625" s="72" t="e">
        <v>#N/A</v>
      </c>
      <c r="H625" s="72" t="e">
        <v>#N/A</v>
      </c>
      <c r="I625" s="72" t="e">
        <v>#N/A</v>
      </c>
      <c r="J625" s="72" t="e">
        <v>#N/A</v>
      </c>
      <c r="O625" s="72" t="e">
        <v>#N/A</v>
      </c>
      <c r="R625" s="72" t="e">
        <f t="shared" si="9"/>
        <v>#N/A</v>
      </c>
    </row>
    <row r="626" spans="1:18" x14ac:dyDescent="0.15">
      <c r="A626" s="72" t="e">
        <v>#N/A</v>
      </c>
      <c r="B626" s="72" t="e">
        <v>#N/A</v>
      </c>
      <c r="C626" s="72" t="e">
        <v>#N/A</v>
      </c>
      <c r="D626" s="72" t="e">
        <v>#N/A</v>
      </c>
      <c r="E626" s="73" t="e">
        <v>#N/A</v>
      </c>
      <c r="F626" s="72" t="e">
        <v>#N/A</v>
      </c>
      <c r="G626" s="72" t="e">
        <v>#N/A</v>
      </c>
      <c r="H626" s="72" t="e">
        <v>#N/A</v>
      </c>
      <c r="I626" s="72" t="e">
        <v>#N/A</v>
      </c>
      <c r="J626" s="72" t="e">
        <v>#N/A</v>
      </c>
      <c r="O626" s="72" t="e">
        <v>#N/A</v>
      </c>
      <c r="R626" s="72" t="e">
        <f t="shared" si="9"/>
        <v>#N/A</v>
      </c>
    </row>
    <row r="627" spans="1:18" x14ac:dyDescent="0.15">
      <c r="A627" s="72" t="e">
        <v>#N/A</v>
      </c>
      <c r="B627" s="72" t="e">
        <v>#N/A</v>
      </c>
      <c r="C627" s="72" t="e">
        <v>#N/A</v>
      </c>
      <c r="D627" s="72" t="e">
        <v>#N/A</v>
      </c>
      <c r="E627" s="73" t="e">
        <v>#N/A</v>
      </c>
      <c r="F627" s="72" t="e">
        <v>#N/A</v>
      </c>
      <c r="G627" s="72" t="e">
        <v>#N/A</v>
      </c>
      <c r="H627" s="72" t="e">
        <v>#N/A</v>
      </c>
      <c r="I627" s="72" t="e">
        <v>#N/A</v>
      </c>
      <c r="J627" s="72" t="e">
        <v>#N/A</v>
      </c>
      <c r="O627" s="72" t="e">
        <v>#N/A</v>
      </c>
      <c r="R627" s="72" t="e">
        <f t="shared" si="9"/>
        <v>#N/A</v>
      </c>
    </row>
    <row r="628" spans="1:18" x14ac:dyDescent="0.15">
      <c r="A628" s="72" t="e">
        <v>#N/A</v>
      </c>
      <c r="B628" s="72" t="e">
        <v>#N/A</v>
      </c>
      <c r="C628" s="72" t="e">
        <v>#N/A</v>
      </c>
      <c r="D628" s="72" t="e">
        <v>#N/A</v>
      </c>
      <c r="E628" s="73" t="e">
        <v>#N/A</v>
      </c>
      <c r="F628" s="72" t="e">
        <v>#N/A</v>
      </c>
      <c r="G628" s="72" t="e">
        <v>#N/A</v>
      </c>
      <c r="H628" s="72" t="e">
        <v>#N/A</v>
      </c>
      <c r="I628" s="72" t="e">
        <v>#N/A</v>
      </c>
      <c r="J628" s="72" t="e">
        <v>#N/A</v>
      </c>
      <c r="O628" s="72" t="e">
        <v>#N/A</v>
      </c>
      <c r="R628" s="72" t="e">
        <f t="shared" si="9"/>
        <v>#N/A</v>
      </c>
    </row>
    <row r="629" spans="1:18" x14ac:dyDescent="0.15">
      <c r="A629" s="72" t="e">
        <v>#N/A</v>
      </c>
      <c r="B629" s="72" t="e">
        <v>#N/A</v>
      </c>
      <c r="C629" s="72" t="e">
        <v>#N/A</v>
      </c>
      <c r="D629" s="72" t="e">
        <v>#N/A</v>
      </c>
      <c r="E629" s="73" t="e">
        <v>#N/A</v>
      </c>
      <c r="F629" s="72" t="e">
        <v>#N/A</v>
      </c>
      <c r="G629" s="72" t="e">
        <v>#N/A</v>
      </c>
      <c r="H629" s="72" t="e">
        <v>#N/A</v>
      </c>
      <c r="I629" s="72" t="e">
        <v>#N/A</v>
      </c>
      <c r="J629" s="72" t="e">
        <v>#N/A</v>
      </c>
      <c r="O629" s="72" t="e">
        <v>#N/A</v>
      </c>
      <c r="R629" s="72" t="e">
        <f t="shared" si="9"/>
        <v>#N/A</v>
      </c>
    </row>
    <row r="630" spans="1:18" x14ac:dyDescent="0.15">
      <c r="A630" s="72" t="e">
        <v>#N/A</v>
      </c>
      <c r="B630" s="72" t="e">
        <v>#N/A</v>
      </c>
      <c r="C630" s="72" t="e">
        <v>#N/A</v>
      </c>
      <c r="D630" s="72" t="e">
        <v>#N/A</v>
      </c>
      <c r="E630" s="73" t="e">
        <v>#N/A</v>
      </c>
      <c r="F630" s="72" t="e">
        <v>#N/A</v>
      </c>
      <c r="G630" s="72" t="e">
        <v>#N/A</v>
      </c>
      <c r="H630" s="72" t="e">
        <v>#N/A</v>
      </c>
      <c r="I630" s="72" t="e">
        <v>#N/A</v>
      </c>
      <c r="J630" s="72" t="e">
        <v>#N/A</v>
      </c>
      <c r="O630" s="72" t="e">
        <v>#N/A</v>
      </c>
      <c r="R630" s="72" t="e">
        <f t="shared" si="9"/>
        <v>#N/A</v>
      </c>
    </row>
    <row r="631" spans="1:18" x14ac:dyDescent="0.15">
      <c r="A631" s="72" t="e">
        <v>#N/A</v>
      </c>
      <c r="B631" s="72" t="e">
        <v>#N/A</v>
      </c>
      <c r="C631" s="72" t="e">
        <v>#N/A</v>
      </c>
      <c r="D631" s="72" t="e">
        <v>#N/A</v>
      </c>
      <c r="E631" s="73" t="e">
        <v>#N/A</v>
      </c>
      <c r="F631" s="72" t="e">
        <v>#N/A</v>
      </c>
      <c r="G631" s="72" t="e">
        <v>#N/A</v>
      </c>
      <c r="H631" s="72" t="e">
        <v>#N/A</v>
      </c>
      <c r="I631" s="72" t="e">
        <v>#N/A</v>
      </c>
      <c r="J631" s="72" t="e">
        <v>#N/A</v>
      </c>
      <c r="O631" s="72" t="e">
        <v>#N/A</v>
      </c>
      <c r="R631" s="72" t="e">
        <f t="shared" si="9"/>
        <v>#N/A</v>
      </c>
    </row>
    <row r="632" spans="1:18" x14ac:dyDescent="0.15">
      <c r="A632" s="72" t="e">
        <v>#N/A</v>
      </c>
      <c r="B632" s="72" t="e">
        <v>#N/A</v>
      </c>
      <c r="C632" s="72" t="e">
        <v>#N/A</v>
      </c>
      <c r="D632" s="72" t="e">
        <v>#N/A</v>
      </c>
      <c r="E632" s="73" t="e">
        <v>#N/A</v>
      </c>
      <c r="F632" s="72" t="e">
        <v>#N/A</v>
      </c>
      <c r="G632" s="72" t="e">
        <v>#N/A</v>
      </c>
      <c r="H632" s="72" t="e">
        <v>#N/A</v>
      </c>
      <c r="I632" s="72" t="e">
        <v>#N/A</v>
      </c>
      <c r="J632" s="72" t="e">
        <v>#N/A</v>
      </c>
      <c r="O632" s="72" t="e">
        <v>#N/A</v>
      </c>
      <c r="R632" s="72" t="e">
        <f t="shared" si="9"/>
        <v>#N/A</v>
      </c>
    </row>
    <row r="633" spans="1:18" x14ac:dyDescent="0.15">
      <c r="A633" s="72" t="e">
        <v>#N/A</v>
      </c>
      <c r="B633" s="72" t="e">
        <v>#N/A</v>
      </c>
      <c r="C633" s="72" t="e">
        <v>#N/A</v>
      </c>
      <c r="D633" s="72" t="e">
        <v>#N/A</v>
      </c>
      <c r="E633" s="73" t="e">
        <v>#N/A</v>
      </c>
      <c r="F633" s="72" t="e">
        <v>#N/A</v>
      </c>
      <c r="G633" s="72" t="e">
        <v>#N/A</v>
      </c>
      <c r="H633" s="72" t="e">
        <v>#N/A</v>
      </c>
      <c r="I633" s="72" t="e">
        <v>#N/A</v>
      </c>
      <c r="J633" s="72" t="e">
        <v>#N/A</v>
      </c>
      <c r="O633" s="72" t="e">
        <v>#N/A</v>
      </c>
      <c r="R633" s="72" t="e">
        <f t="shared" si="9"/>
        <v>#N/A</v>
      </c>
    </row>
    <row r="634" spans="1:18" x14ac:dyDescent="0.15">
      <c r="A634" s="72" t="e">
        <v>#N/A</v>
      </c>
      <c r="B634" s="72" t="e">
        <v>#N/A</v>
      </c>
      <c r="C634" s="72" t="e">
        <v>#N/A</v>
      </c>
      <c r="D634" s="72" t="e">
        <v>#N/A</v>
      </c>
      <c r="E634" s="73" t="e">
        <v>#N/A</v>
      </c>
      <c r="F634" s="72" t="e">
        <v>#N/A</v>
      </c>
      <c r="G634" s="72" t="e">
        <v>#N/A</v>
      </c>
      <c r="H634" s="72" t="e">
        <v>#N/A</v>
      </c>
      <c r="I634" s="72" t="e">
        <v>#N/A</v>
      </c>
      <c r="J634" s="72" t="e">
        <v>#N/A</v>
      </c>
      <c r="O634" s="72" t="e">
        <v>#N/A</v>
      </c>
      <c r="R634" s="72" t="e">
        <f t="shared" si="9"/>
        <v>#N/A</v>
      </c>
    </row>
    <row r="635" spans="1:18" x14ac:dyDescent="0.15">
      <c r="A635" s="72" t="e">
        <v>#N/A</v>
      </c>
      <c r="B635" s="72" t="e">
        <v>#N/A</v>
      </c>
      <c r="C635" s="72" t="e">
        <v>#N/A</v>
      </c>
      <c r="D635" s="72" t="e">
        <v>#N/A</v>
      </c>
      <c r="E635" s="73" t="e">
        <v>#N/A</v>
      </c>
      <c r="F635" s="72" t="e">
        <v>#N/A</v>
      </c>
      <c r="G635" s="72" t="e">
        <v>#N/A</v>
      </c>
      <c r="H635" s="72" t="e">
        <v>#N/A</v>
      </c>
      <c r="I635" s="72" t="e">
        <v>#N/A</v>
      </c>
      <c r="J635" s="72" t="e">
        <v>#N/A</v>
      </c>
      <c r="O635" s="72" t="e">
        <v>#N/A</v>
      </c>
      <c r="R635" s="72" t="e">
        <f t="shared" si="9"/>
        <v>#N/A</v>
      </c>
    </row>
    <row r="636" spans="1:18" x14ac:dyDescent="0.15">
      <c r="A636" s="72" t="e">
        <v>#N/A</v>
      </c>
      <c r="B636" s="72" t="e">
        <v>#N/A</v>
      </c>
      <c r="C636" s="72" t="e">
        <v>#N/A</v>
      </c>
      <c r="D636" s="72" t="e">
        <v>#N/A</v>
      </c>
      <c r="E636" s="73" t="e">
        <v>#N/A</v>
      </c>
      <c r="F636" s="72" t="e">
        <v>#N/A</v>
      </c>
      <c r="G636" s="72" t="e">
        <v>#N/A</v>
      </c>
      <c r="H636" s="72" t="e">
        <v>#N/A</v>
      </c>
      <c r="I636" s="72" t="e">
        <v>#N/A</v>
      </c>
      <c r="J636" s="72" t="e">
        <v>#N/A</v>
      </c>
      <c r="O636" s="72" t="e">
        <v>#N/A</v>
      </c>
      <c r="R636" s="72" t="e">
        <f t="shared" si="9"/>
        <v>#N/A</v>
      </c>
    </row>
    <row r="637" spans="1:18" x14ac:dyDescent="0.15">
      <c r="A637" s="72" t="e">
        <v>#N/A</v>
      </c>
      <c r="B637" s="72" t="e">
        <v>#N/A</v>
      </c>
      <c r="C637" s="72" t="e">
        <v>#N/A</v>
      </c>
      <c r="D637" s="72" t="e">
        <v>#N/A</v>
      </c>
      <c r="E637" s="73" t="e">
        <v>#N/A</v>
      </c>
      <c r="F637" s="72" t="e">
        <v>#N/A</v>
      </c>
      <c r="G637" s="72" t="e">
        <v>#N/A</v>
      </c>
      <c r="H637" s="72" t="e">
        <v>#N/A</v>
      </c>
      <c r="I637" s="72" t="e">
        <v>#N/A</v>
      </c>
      <c r="J637" s="72" t="e">
        <v>#N/A</v>
      </c>
      <c r="O637" s="72" t="e">
        <v>#N/A</v>
      </c>
      <c r="R637" s="72" t="e">
        <f t="shared" si="9"/>
        <v>#N/A</v>
      </c>
    </row>
    <row r="638" spans="1:18" x14ac:dyDescent="0.15">
      <c r="A638" s="72" t="e">
        <v>#N/A</v>
      </c>
      <c r="B638" s="72" t="e">
        <v>#N/A</v>
      </c>
      <c r="C638" s="72" t="e">
        <v>#N/A</v>
      </c>
      <c r="D638" s="72" t="e">
        <v>#N/A</v>
      </c>
      <c r="E638" s="73" t="e">
        <v>#N/A</v>
      </c>
      <c r="F638" s="72" t="e">
        <v>#N/A</v>
      </c>
      <c r="G638" s="72" t="e">
        <v>#N/A</v>
      </c>
      <c r="H638" s="72" t="e">
        <v>#N/A</v>
      </c>
      <c r="I638" s="72" t="e">
        <v>#N/A</v>
      </c>
      <c r="J638" s="72" t="e">
        <v>#N/A</v>
      </c>
      <c r="O638" s="72" t="e">
        <v>#N/A</v>
      </c>
      <c r="R638" s="72" t="e">
        <f t="shared" si="9"/>
        <v>#N/A</v>
      </c>
    </row>
    <row r="639" spans="1:18" x14ac:dyDescent="0.15">
      <c r="A639" s="72" t="e">
        <v>#N/A</v>
      </c>
      <c r="B639" s="72" t="e">
        <v>#N/A</v>
      </c>
      <c r="C639" s="72" t="e">
        <v>#N/A</v>
      </c>
      <c r="D639" s="72" t="e">
        <v>#N/A</v>
      </c>
      <c r="E639" s="73" t="e">
        <v>#N/A</v>
      </c>
      <c r="F639" s="72" t="e">
        <v>#N/A</v>
      </c>
      <c r="G639" s="72" t="e">
        <v>#N/A</v>
      </c>
      <c r="H639" s="72" t="e">
        <v>#N/A</v>
      </c>
      <c r="I639" s="72" t="e">
        <v>#N/A</v>
      </c>
      <c r="J639" s="72" t="e">
        <v>#N/A</v>
      </c>
      <c r="O639" s="72" t="e">
        <v>#N/A</v>
      </c>
      <c r="R639" s="72" t="e">
        <f t="shared" si="9"/>
        <v>#N/A</v>
      </c>
    </row>
    <row r="640" spans="1:18" x14ac:dyDescent="0.15">
      <c r="A640" s="72" t="e">
        <v>#N/A</v>
      </c>
      <c r="B640" s="72" t="e">
        <v>#N/A</v>
      </c>
      <c r="C640" s="72" t="e">
        <v>#N/A</v>
      </c>
      <c r="D640" s="72" t="e">
        <v>#N/A</v>
      </c>
      <c r="E640" s="73" t="e">
        <v>#N/A</v>
      </c>
      <c r="F640" s="72" t="e">
        <v>#N/A</v>
      </c>
      <c r="G640" s="72" t="e">
        <v>#N/A</v>
      </c>
      <c r="H640" s="72" t="e">
        <v>#N/A</v>
      </c>
      <c r="I640" s="72" t="e">
        <v>#N/A</v>
      </c>
      <c r="J640" s="72" t="e">
        <v>#N/A</v>
      </c>
      <c r="O640" s="72" t="e">
        <v>#N/A</v>
      </c>
      <c r="R640" s="72" t="e">
        <f t="shared" si="9"/>
        <v>#N/A</v>
      </c>
    </row>
    <row r="641" spans="1:18" x14ac:dyDescent="0.15">
      <c r="A641" s="72" t="e">
        <v>#N/A</v>
      </c>
      <c r="B641" s="72" t="e">
        <v>#N/A</v>
      </c>
      <c r="C641" s="72" t="e">
        <v>#N/A</v>
      </c>
      <c r="D641" s="72" t="e">
        <v>#N/A</v>
      </c>
      <c r="E641" s="73" t="e">
        <v>#N/A</v>
      </c>
      <c r="F641" s="72" t="e">
        <v>#N/A</v>
      </c>
      <c r="G641" s="72" t="e">
        <v>#N/A</v>
      </c>
      <c r="H641" s="72" t="e">
        <v>#N/A</v>
      </c>
      <c r="I641" s="72" t="e">
        <v>#N/A</v>
      </c>
      <c r="J641" s="72" t="e">
        <v>#N/A</v>
      </c>
      <c r="O641" s="72" t="e">
        <v>#N/A</v>
      </c>
      <c r="R641" s="72" t="e">
        <f t="shared" si="9"/>
        <v>#N/A</v>
      </c>
    </row>
    <row r="642" spans="1:18" x14ac:dyDescent="0.15">
      <c r="A642" s="72" t="e">
        <v>#N/A</v>
      </c>
      <c r="B642" s="72" t="e">
        <v>#N/A</v>
      </c>
      <c r="C642" s="72" t="e">
        <v>#N/A</v>
      </c>
      <c r="D642" s="72" t="e">
        <v>#N/A</v>
      </c>
      <c r="E642" s="73" t="e">
        <v>#N/A</v>
      </c>
      <c r="F642" s="72" t="e">
        <v>#N/A</v>
      </c>
      <c r="G642" s="72" t="e">
        <v>#N/A</v>
      </c>
      <c r="H642" s="72" t="e">
        <v>#N/A</v>
      </c>
      <c r="I642" s="72" t="e">
        <v>#N/A</v>
      </c>
      <c r="J642" s="72" t="e">
        <v>#N/A</v>
      </c>
      <c r="O642" s="72" t="e">
        <v>#N/A</v>
      </c>
      <c r="R642" s="72" t="e">
        <f t="shared" ref="R642:R705" si="10">DATEDIF(E642,$Q$1,"y")</f>
        <v>#N/A</v>
      </c>
    </row>
    <row r="643" spans="1:18" x14ac:dyDescent="0.15">
      <c r="A643" s="72" t="e">
        <v>#N/A</v>
      </c>
      <c r="B643" s="72" t="e">
        <v>#N/A</v>
      </c>
      <c r="C643" s="72" t="e">
        <v>#N/A</v>
      </c>
      <c r="D643" s="72" t="e">
        <v>#N/A</v>
      </c>
      <c r="E643" s="73" t="e">
        <v>#N/A</v>
      </c>
      <c r="F643" s="72" t="e">
        <v>#N/A</v>
      </c>
      <c r="G643" s="72" t="e">
        <v>#N/A</v>
      </c>
      <c r="H643" s="72" t="e">
        <v>#N/A</v>
      </c>
      <c r="I643" s="72" t="e">
        <v>#N/A</v>
      </c>
      <c r="J643" s="72" t="e">
        <v>#N/A</v>
      </c>
      <c r="O643" s="72" t="e">
        <v>#N/A</v>
      </c>
      <c r="R643" s="72" t="e">
        <f t="shared" si="10"/>
        <v>#N/A</v>
      </c>
    </row>
    <row r="644" spans="1:18" x14ac:dyDescent="0.15">
      <c r="A644" s="72" t="e">
        <v>#N/A</v>
      </c>
      <c r="B644" s="72" t="e">
        <v>#N/A</v>
      </c>
      <c r="C644" s="72" t="e">
        <v>#N/A</v>
      </c>
      <c r="D644" s="72" t="e">
        <v>#N/A</v>
      </c>
      <c r="E644" s="73" t="e">
        <v>#N/A</v>
      </c>
      <c r="F644" s="72" t="e">
        <v>#N/A</v>
      </c>
      <c r="G644" s="72" t="e">
        <v>#N/A</v>
      </c>
      <c r="H644" s="72" t="e">
        <v>#N/A</v>
      </c>
      <c r="I644" s="72" t="e">
        <v>#N/A</v>
      </c>
      <c r="J644" s="72" t="e">
        <v>#N/A</v>
      </c>
      <c r="O644" s="72" t="e">
        <v>#N/A</v>
      </c>
      <c r="R644" s="72" t="e">
        <f t="shared" si="10"/>
        <v>#N/A</v>
      </c>
    </row>
    <row r="645" spans="1:18" x14ac:dyDescent="0.15">
      <c r="A645" s="72" t="e">
        <v>#N/A</v>
      </c>
      <c r="B645" s="72" t="e">
        <v>#N/A</v>
      </c>
      <c r="C645" s="72" t="e">
        <v>#N/A</v>
      </c>
      <c r="D645" s="72" t="e">
        <v>#N/A</v>
      </c>
      <c r="E645" s="73" t="e">
        <v>#N/A</v>
      </c>
      <c r="F645" s="72" t="e">
        <v>#N/A</v>
      </c>
      <c r="G645" s="72" t="e">
        <v>#N/A</v>
      </c>
      <c r="H645" s="72" t="e">
        <v>#N/A</v>
      </c>
      <c r="I645" s="72" t="e">
        <v>#N/A</v>
      </c>
      <c r="J645" s="72" t="e">
        <v>#N/A</v>
      </c>
      <c r="O645" s="72" t="e">
        <v>#N/A</v>
      </c>
      <c r="R645" s="72" t="e">
        <f t="shared" si="10"/>
        <v>#N/A</v>
      </c>
    </row>
    <row r="646" spans="1:18" x14ac:dyDescent="0.15">
      <c r="A646" s="72" t="e">
        <v>#N/A</v>
      </c>
      <c r="B646" s="72" t="e">
        <v>#N/A</v>
      </c>
      <c r="C646" s="72" t="e">
        <v>#N/A</v>
      </c>
      <c r="D646" s="72" t="e">
        <v>#N/A</v>
      </c>
      <c r="E646" s="73" t="e">
        <v>#N/A</v>
      </c>
      <c r="F646" s="72" t="e">
        <v>#N/A</v>
      </c>
      <c r="G646" s="72" t="e">
        <v>#N/A</v>
      </c>
      <c r="H646" s="72" t="e">
        <v>#N/A</v>
      </c>
      <c r="I646" s="72" t="e">
        <v>#N/A</v>
      </c>
      <c r="J646" s="72" t="e">
        <v>#N/A</v>
      </c>
      <c r="O646" s="72" t="e">
        <v>#N/A</v>
      </c>
      <c r="R646" s="72" t="e">
        <f t="shared" si="10"/>
        <v>#N/A</v>
      </c>
    </row>
    <row r="647" spans="1:18" x14ac:dyDescent="0.15">
      <c r="A647" s="72" t="e">
        <v>#N/A</v>
      </c>
      <c r="B647" s="72" t="e">
        <v>#N/A</v>
      </c>
      <c r="C647" s="72" t="e">
        <v>#N/A</v>
      </c>
      <c r="D647" s="72" t="e">
        <v>#N/A</v>
      </c>
      <c r="E647" s="73" t="e">
        <v>#N/A</v>
      </c>
      <c r="F647" s="72" t="e">
        <v>#N/A</v>
      </c>
      <c r="G647" s="72" t="e">
        <v>#N/A</v>
      </c>
      <c r="H647" s="72" t="e">
        <v>#N/A</v>
      </c>
      <c r="I647" s="72" t="e">
        <v>#N/A</v>
      </c>
      <c r="J647" s="72" t="e">
        <v>#N/A</v>
      </c>
      <c r="O647" s="72" t="e">
        <v>#N/A</v>
      </c>
      <c r="R647" s="72" t="e">
        <f t="shared" si="10"/>
        <v>#N/A</v>
      </c>
    </row>
    <row r="648" spans="1:18" x14ac:dyDescent="0.15">
      <c r="A648" s="72" t="e">
        <v>#N/A</v>
      </c>
      <c r="B648" s="72" t="e">
        <v>#N/A</v>
      </c>
      <c r="C648" s="72" t="e">
        <v>#N/A</v>
      </c>
      <c r="D648" s="72" t="e">
        <v>#N/A</v>
      </c>
      <c r="E648" s="73" t="e">
        <v>#N/A</v>
      </c>
      <c r="F648" s="72" t="e">
        <v>#N/A</v>
      </c>
      <c r="G648" s="72" t="e">
        <v>#N/A</v>
      </c>
      <c r="H648" s="72" t="e">
        <v>#N/A</v>
      </c>
      <c r="I648" s="72" t="e">
        <v>#N/A</v>
      </c>
      <c r="J648" s="72" t="e">
        <v>#N/A</v>
      </c>
      <c r="O648" s="72" t="e">
        <v>#N/A</v>
      </c>
      <c r="R648" s="72" t="e">
        <f t="shared" si="10"/>
        <v>#N/A</v>
      </c>
    </row>
    <row r="649" spans="1:18" x14ac:dyDescent="0.15">
      <c r="A649" s="72" t="e">
        <v>#N/A</v>
      </c>
      <c r="B649" s="72" t="e">
        <v>#N/A</v>
      </c>
      <c r="C649" s="72" t="e">
        <v>#N/A</v>
      </c>
      <c r="D649" s="72" t="e">
        <v>#N/A</v>
      </c>
      <c r="E649" s="73" t="e">
        <v>#N/A</v>
      </c>
      <c r="F649" s="72" t="e">
        <v>#N/A</v>
      </c>
      <c r="G649" s="72" t="e">
        <v>#N/A</v>
      </c>
      <c r="H649" s="72" t="e">
        <v>#N/A</v>
      </c>
      <c r="I649" s="72" t="e">
        <v>#N/A</v>
      </c>
      <c r="J649" s="72" t="e">
        <v>#N/A</v>
      </c>
      <c r="O649" s="72" t="e">
        <v>#N/A</v>
      </c>
      <c r="R649" s="72" t="e">
        <f t="shared" si="10"/>
        <v>#N/A</v>
      </c>
    </row>
    <row r="650" spans="1:18" x14ac:dyDescent="0.15">
      <c r="A650" s="72" t="e">
        <v>#N/A</v>
      </c>
      <c r="B650" s="72" t="e">
        <v>#N/A</v>
      </c>
      <c r="C650" s="72" t="e">
        <v>#N/A</v>
      </c>
      <c r="D650" s="72" t="e">
        <v>#N/A</v>
      </c>
      <c r="E650" s="73" t="e">
        <v>#N/A</v>
      </c>
      <c r="F650" s="72" t="e">
        <v>#N/A</v>
      </c>
      <c r="G650" s="72" t="e">
        <v>#N/A</v>
      </c>
      <c r="H650" s="72" t="e">
        <v>#N/A</v>
      </c>
      <c r="I650" s="72" t="e">
        <v>#N/A</v>
      </c>
      <c r="J650" s="72" t="e">
        <v>#N/A</v>
      </c>
      <c r="O650" s="72" t="e">
        <v>#N/A</v>
      </c>
      <c r="R650" s="72" t="e">
        <f t="shared" si="10"/>
        <v>#N/A</v>
      </c>
    </row>
    <row r="651" spans="1:18" x14ac:dyDescent="0.15">
      <c r="A651" s="72" t="e">
        <v>#N/A</v>
      </c>
      <c r="B651" s="72" t="e">
        <v>#N/A</v>
      </c>
      <c r="C651" s="72" t="e">
        <v>#N/A</v>
      </c>
      <c r="D651" s="72" t="e">
        <v>#N/A</v>
      </c>
      <c r="E651" s="73" t="e">
        <v>#N/A</v>
      </c>
      <c r="F651" s="72" t="e">
        <v>#N/A</v>
      </c>
      <c r="G651" s="72" t="e">
        <v>#N/A</v>
      </c>
      <c r="H651" s="72" t="e">
        <v>#N/A</v>
      </c>
      <c r="I651" s="72" t="e">
        <v>#N/A</v>
      </c>
      <c r="J651" s="72" t="e">
        <v>#N/A</v>
      </c>
      <c r="O651" s="72" t="e">
        <v>#N/A</v>
      </c>
      <c r="R651" s="72" t="e">
        <f t="shared" si="10"/>
        <v>#N/A</v>
      </c>
    </row>
    <row r="652" spans="1:18" x14ac:dyDescent="0.15">
      <c r="A652" s="72" t="e">
        <v>#N/A</v>
      </c>
      <c r="B652" s="72" t="e">
        <v>#N/A</v>
      </c>
      <c r="C652" s="72" t="e">
        <v>#N/A</v>
      </c>
      <c r="D652" s="72" t="e">
        <v>#N/A</v>
      </c>
      <c r="E652" s="73" t="e">
        <v>#N/A</v>
      </c>
      <c r="F652" s="72" t="e">
        <v>#N/A</v>
      </c>
      <c r="G652" s="72" t="e">
        <v>#N/A</v>
      </c>
      <c r="H652" s="72" t="e">
        <v>#N/A</v>
      </c>
      <c r="I652" s="72" t="e">
        <v>#N/A</v>
      </c>
      <c r="J652" s="72" t="e">
        <v>#N/A</v>
      </c>
      <c r="O652" s="72" t="e">
        <v>#N/A</v>
      </c>
      <c r="R652" s="72" t="e">
        <f t="shared" si="10"/>
        <v>#N/A</v>
      </c>
    </row>
    <row r="653" spans="1:18" x14ac:dyDescent="0.15">
      <c r="A653" s="72" t="e">
        <v>#N/A</v>
      </c>
      <c r="B653" s="72" t="e">
        <v>#N/A</v>
      </c>
      <c r="C653" s="72" t="e">
        <v>#N/A</v>
      </c>
      <c r="D653" s="72" t="e">
        <v>#N/A</v>
      </c>
      <c r="E653" s="73" t="e">
        <v>#N/A</v>
      </c>
      <c r="F653" s="72" t="e">
        <v>#N/A</v>
      </c>
      <c r="G653" s="72" t="e">
        <v>#N/A</v>
      </c>
      <c r="H653" s="72" t="e">
        <v>#N/A</v>
      </c>
      <c r="I653" s="72" t="e">
        <v>#N/A</v>
      </c>
      <c r="J653" s="72" t="e">
        <v>#N/A</v>
      </c>
      <c r="O653" s="72" t="e">
        <v>#N/A</v>
      </c>
      <c r="R653" s="72" t="e">
        <f t="shared" si="10"/>
        <v>#N/A</v>
      </c>
    </row>
    <row r="654" spans="1:18" x14ac:dyDescent="0.15">
      <c r="A654" s="72" t="e">
        <v>#N/A</v>
      </c>
      <c r="B654" s="72" t="e">
        <v>#N/A</v>
      </c>
      <c r="C654" s="72" t="e">
        <v>#N/A</v>
      </c>
      <c r="D654" s="72" t="e">
        <v>#N/A</v>
      </c>
      <c r="E654" s="73" t="e">
        <v>#N/A</v>
      </c>
      <c r="F654" s="72" t="e">
        <v>#N/A</v>
      </c>
      <c r="G654" s="72" t="e">
        <v>#N/A</v>
      </c>
      <c r="H654" s="72" t="e">
        <v>#N/A</v>
      </c>
      <c r="I654" s="72" t="e">
        <v>#N/A</v>
      </c>
      <c r="J654" s="72" t="e">
        <v>#N/A</v>
      </c>
      <c r="O654" s="72" t="e">
        <v>#N/A</v>
      </c>
      <c r="R654" s="72" t="e">
        <f t="shared" si="10"/>
        <v>#N/A</v>
      </c>
    </row>
    <row r="655" spans="1:18" x14ac:dyDescent="0.15">
      <c r="A655" s="72" t="e">
        <v>#N/A</v>
      </c>
      <c r="B655" s="72" t="e">
        <v>#N/A</v>
      </c>
      <c r="C655" s="72" t="e">
        <v>#N/A</v>
      </c>
      <c r="D655" s="72" t="e">
        <v>#N/A</v>
      </c>
      <c r="E655" s="73" t="e">
        <v>#N/A</v>
      </c>
      <c r="F655" s="72" t="e">
        <v>#N/A</v>
      </c>
      <c r="G655" s="72" t="e">
        <v>#N/A</v>
      </c>
      <c r="H655" s="72" t="e">
        <v>#N/A</v>
      </c>
      <c r="I655" s="72" t="e">
        <v>#N/A</v>
      </c>
      <c r="J655" s="72" t="e">
        <v>#N/A</v>
      </c>
      <c r="O655" s="72" t="e">
        <v>#N/A</v>
      </c>
      <c r="R655" s="72" t="e">
        <f t="shared" si="10"/>
        <v>#N/A</v>
      </c>
    </row>
    <row r="656" spans="1:18" x14ac:dyDescent="0.15">
      <c r="A656" s="72" t="e">
        <v>#N/A</v>
      </c>
      <c r="B656" s="72" t="e">
        <v>#N/A</v>
      </c>
      <c r="C656" s="72" t="e">
        <v>#N/A</v>
      </c>
      <c r="D656" s="72" t="e">
        <v>#N/A</v>
      </c>
      <c r="E656" s="73" t="e">
        <v>#N/A</v>
      </c>
      <c r="F656" s="72" t="e">
        <v>#N/A</v>
      </c>
      <c r="G656" s="72" t="e">
        <v>#N/A</v>
      </c>
      <c r="H656" s="72" t="e">
        <v>#N/A</v>
      </c>
      <c r="I656" s="72" t="e">
        <v>#N/A</v>
      </c>
      <c r="J656" s="72" t="e">
        <v>#N/A</v>
      </c>
      <c r="O656" s="72" t="e">
        <v>#N/A</v>
      </c>
      <c r="R656" s="72" t="e">
        <f t="shared" si="10"/>
        <v>#N/A</v>
      </c>
    </row>
    <row r="657" spans="1:18" x14ac:dyDescent="0.15">
      <c r="A657" s="72" t="e">
        <v>#N/A</v>
      </c>
      <c r="B657" s="72" t="e">
        <v>#N/A</v>
      </c>
      <c r="C657" s="72" t="e">
        <v>#N/A</v>
      </c>
      <c r="D657" s="72" t="e">
        <v>#N/A</v>
      </c>
      <c r="E657" s="73" t="e">
        <v>#N/A</v>
      </c>
      <c r="F657" s="72" t="e">
        <v>#N/A</v>
      </c>
      <c r="G657" s="72" t="e">
        <v>#N/A</v>
      </c>
      <c r="H657" s="72" t="e">
        <v>#N/A</v>
      </c>
      <c r="I657" s="72" t="e">
        <v>#N/A</v>
      </c>
      <c r="J657" s="72" t="e">
        <v>#N/A</v>
      </c>
      <c r="O657" s="72" t="e">
        <v>#N/A</v>
      </c>
      <c r="R657" s="72" t="e">
        <f t="shared" si="10"/>
        <v>#N/A</v>
      </c>
    </row>
    <row r="658" spans="1:18" x14ac:dyDescent="0.15">
      <c r="A658" s="72" t="e">
        <v>#N/A</v>
      </c>
      <c r="B658" s="72" t="e">
        <v>#N/A</v>
      </c>
      <c r="C658" s="72" t="e">
        <v>#N/A</v>
      </c>
      <c r="D658" s="72" t="e">
        <v>#N/A</v>
      </c>
      <c r="E658" s="73" t="e">
        <v>#N/A</v>
      </c>
      <c r="F658" s="72" t="e">
        <v>#N/A</v>
      </c>
      <c r="G658" s="72" t="e">
        <v>#N/A</v>
      </c>
      <c r="H658" s="72" t="e">
        <v>#N/A</v>
      </c>
      <c r="I658" s="72" t="e">
        <v>#N/A</v>
      </c>
      <c r="J658" s="72" t="e">
        <v>#N/A</v>
      </c>
      <c r="O658" s="72" t="e">
        <v>#N/A</v>
      </c>
      <c r="R658" s="72" t="e">
        <f t="shared" si="10"/>
        <v>#N/A</v>
      </c>
    </row>
    <row r="659" spans="1:18" x14ac:dyDescent="0.15">
      <c r="A659" s="72" t="e">
        <v>#N/A</v>
      </c>
      <c r="B659" s="72" t="e">
        <v>#N/A</v>
      </c>
      <c r="C659" s="72" t="e">
        <v>#N/A</v>
      </c>
      <c r="D659" s="72" t="e">
        <v>#N/A</v>
      </c>
      <c r="E659" s="73" t="e">
        <v>#N/A</v>
      </c>
      <c r="F659" s="72" t="e">
        <v>#N/A</v>
      </c>
      <c r="G659" s="72" t="e">
        <v>#N/A</v>
      </c>
      <c r="H659" s="72" t="e">
        <v>#N/A</v>
      </c>
      <c r="I659" s="72" t="e">
        <v>#N/A</v>
      </c>
      <c r="J659" s="72" t="e">
        <v>#N/A</v>
      </c>
      <c r="O659" s="72" t="e">
        <v>#N/A</v>
      </c>
      <c r="R659" s="72" t="e">
        <f t="shared" si="10"/>
        <v>#N/A</v>
      </c>
    </row>
    <row r="660" spans="1:18" x14ac:dyDescent="0.15">
      <c r="A660" s="72" t="e">
        <v>#N/A</v>
      </c>
      <c r="B660" s="72" t="e">
        <v>#N/A</v>
      </c>
      <c r="C660" s="72" t="e">
        <v>#N/A</v>
      </c>
      <c r="D660" s="72" t="e">
        <v>#N/A</v>
      </c>
      <c r="E660" s="73" t="e">
        <v>#N/A</v>
      </c>
      <c r="F660" s="72" t="e">
        <v>#N/A</v>
      </c>
      <c r="G660" s="72" t="e">
        <v>#N/A</v>
      </c>
      <c r="H660" s="72" t="e">
        <v>#N/A</v>
      </c>
      <c r="I660" s="72" t="e">
        <v>#N/A</v>
      </c>
      <c r="J660" s="72" t="e">
        <v>#N/A</v>
      </c>
      <c r="O660" s="72" t="e">
        <v>#N/A</v>
      </c>
      <c r="R660" s="72" t="e">
        <f t="shared" si="10"/>
        <v>#N/A</v>
      </c>
    </row>
    <row r="661" spans="1:18" x14ac:dyDescent="0.15">
      <c r="A661" s="72" t="e">
        <v>#N/A</v>
      </c>
      <c r="B661" s="72" t="e">
        <v>#N/A</v>
      </c>
      <c r="C661" s="72" t="e">
        <v>#N/A</v>
      </c>
      <c r="D661" s="72" t="e">
        <v>#N/A</v>
      </c>
      <c r="E661" s="73" t="e">
        <v>#N/A</v>
      </c>
      <c r="F661" s="72" t="e">
        <v>#N/A</v>
      </c>
      <c r="G661" s="72" t="e">
        <v>#N/A</v>
      </c>
      <c r="H661" s="72" t="e">
        <v>#N/A</v>
      </c>
      <c r="I661" s="72" t="e">
        <v>#N/A</v>
      </c>
      <c r="J661" s="72" t="e">
        <v>#N/A</v>
      </c>
      <c r="O661" s="72" t="e">
        <v>#N/A</v>
      </c>
      <c r="R661" s="72" t="e">
        <f t="shared" si="10"/>
        <v>#N/A</v>
      </c>
    </row>
    <row r="662" spans="1:18" x14ac:dyDescent="0.15">
      <c r="A662" s="72" t="e">
        <v>#N/A</v>
      </c>
      <c r="B662" s="72" t="e">
        <v>#N/A</v>
      </c>
      <c r="C662" s="72" t="e">
        <v>#N/A</v>
      </c>
      <c r="D662" s="72" t="e">
        <v>#N/A</v>
      </c>
      <c r="E662" s="73" t="e">
        <v>#N/A</v>
      </c>
      <c r="F662" s="72" t="e">
        <v>#N/A</v>
      </c>
      <c r="G662" s="72" t="e">
        <v>#N/A</v>
      </c>
      <c r="H662" s="72" t="e">
        <v>#N/A</v>
      </c>
      <c r="I662" s="72" t="e">
        <v>#N/A</v>
      </c>
      <c r="J662" s="72" t="e">
        <v>#N/A</v>
      </c>
      <c r="O662" s="72" t="e">
        <v>#N/A</v>
      </c>
      <c r="R662" s="72" t="e">
        <f t="shared" si="10"/>
        <v>#N/A</v>
      </c>
    </row>
    <row r="663" spans="1:18" x14ac:dyDescent="0.15">
      <c r="A663" s="72" t="e">
        <v>#N/A</v>
      </c>
      <c r="B663" s="72" t="e">
        <v>#N/A</v>
      </c>
      <c r="C663" s="72" t="e">
        <v>#N/A</v>
      </c>
      <c r="D663" s="72" t="e">
        <v>#N/A</v>
      </c>
      <c r="E663" s="73" t="e">
        <v>#N/A</v>
      </c>
      <c r="F663" s="72" t="e">
        <v>#N/A</v>
      </c>
      <c r="G663" s="72" t="e">
        <v>#N/A</v>
      </c>
      <c r="H663" s="72" t="e">
        <v>#N/A</v>
      </c>
      <c r="I663" s="72" t="e">
        <v>#N/A</v>
      </c>
      <c r="J663" s="72" t="e">
        <v>#N/A</v>
      </c>
      <c r="O663" s="72" t="e">
        <v>#N/A</v>
      </c>
      <c r="R663" s="72" t="e">
        <f t="shared" si="10"/>
        <v>#N/A</v>
      </c>
    </row>
    <row r="664" spans="1:18" x14ac:dyDescent="0.15">
      <c r="A664" s="72" t="e">
        <v>#N/A</v>
      </c>
      <c r="B664" s="72" t="e">
        <v>#N/A</v>
      </c>
      <c r="C664" s="72" t="e">
        <v>#N/A</v>
      </c>
      <c r="D664" s="72" t="e">
        <v>#N/A</v>
      </c>
      <c r="E664" s="73" t="e">
        <v>#N/A</v>
      </c>
      <c r="F664" s="72" t="e">
        <v>#N/A</v>
      </c>
      <c r="G664" s="72" t="e">
        <v>#N/A</v>
      </c>
      <c r="H664" s="72" t="e">
        <v>#N/A</v>
      </c>
      <c r="I664" s="72" t="e">
        <v>#N/A</v>
      </c>
      <c r="J664" s="72" t="e">
        <v>#N/A</v>
      </c>
      <c r="O664" s="72" t="e">
        <v>#N/A</v>
      </c>
      <c r="R664" s="72" t="e">
        <f t="shared" si="10"/>
        <v>#N/A</v>
      </c>
    </row>
    <row r="665" spans="1:18" x14ac:dyDescent="0.15">
      <c r="A665" s="72" t="e">
        <v>#N/A</v>
      </c>
      <c r="B665" s="72" t="e">
        <v>#N/A</v>
      </c>
      <c r="C665" s="72" t="e">
        <v>#N/A</v>
      </c>
      <c r="D665" s="72" t="e">
        <v>#N/A</v>
      </c>
      <c r="E665" s="73" t="e">
        <v>#N/A</v>
      </c>
      <c r="F665" s="72" t="e">
        <v>#N/A</v>
      </c>
      <c r="G665" s="72" t="e">
        <v>#N/A</v>
      </c>
      <c r="H665" s="72" t="e">
        <v>#N/A</v>
      </c>
      <c r="I665" s="72" t="e">
        <v>#N/A</v>
      </c>
      <c r="J665" s="72" t="e">
        <v>#N/A</v>
      </c>
      <c r="O665" s="72" t="e">
        <v>#N/A</v>
      </c>
      <c r="R665" s="72" t="e">
        <f t="shared" si="10"/>
        <v>#N/A</v>
      </c>
    </row>
    <row r="666" spans="1:18" x14ac:dyDescent="0.15">
      <c r="A666" s="72" t="e">
        <v>#N/A</v>
      </c>
      <c r="B666" s="72" t="e">
        <v>#N/A</v>
      </c>
      <c r="C666" s="72" t="e">
        <v>#N/A</v>
      </c>
      <c r="D666" s="72" t="e">
        <v>#N/A</v>
      </c>
      <c r="E666" s="73" t="e">
        <v>#N/A</v>
      </c>
      <c r="F666" s="72" t="e">
        <v>#N/A</v>
      </c>
      <c r="G666" s="72" t="e">
        <v>#N/A</v>
      </c>
      <c r="H666" s="72" t="e">
        <v>#N/A</v>
      </c>
      <c r="I666" s="72" t="e">
        <v>#N/A</v>
      </c>
      <c r="J666" s="72" t="e">
        <v>#N/A</v>
      </c>
      <c r="O666" s="72" t="e">
        <v>#N/A</v>
      </c>
      <c r="R666" s="72" t="e">
        <f t="shared" si="10"/>
        <v>#N/A</v>
      </c>
    </row>
    <row r="667" spans="1:18" x14ac:dyDescent="0.15">
      <c r="A667" s="72" t="e">
        <v>#N/A</v>
      </c>
      <c r="B667" s="72" t="e">
        <v>#N/A</v>
      </c>
      <c r="C667" s="72" t="e">
        <v>#N/A</v>
      </c>
      <c r="D667" s="72" t="e">
        <v>#N/A</v>
      </c>
      <c r="E667" s="73" t="e">
        <v>#N/A</v>
      </c>
      <c r="F667" s="72" t="e">
        <v>#N/A</v>
      </c>
      <c r="G667" s="72" t="e">
        <v>#N/A</v>
      </c>
      <c r="H667" s="72" t="e">
        <v>#N/A</v>
      </c>
      <c r="I667" s="72" t="e">
        <v>#N/A</v>
      </c>
      <c r="J667" s="72" t="e">
        <v>#N/A</v>
      </c>
      <c r="O667" s="72" t="e">
        <v>#N/A</v>
      </c>
      <c r="R667" s="72" t="e">
        <f t="shared" si="10"/>
        <v>#N/A</v>
      </c>
    </row>
    <row r="668" spans="1:18" x14ac:dyDescent="0.15">
      <c r="A668" s="72" t="e">
        <v>#N/A</v>
      </c>
      <c r="B668" s="72" t="e">
        <v>#N/A</v>
      </c>
      <c r="C668" s="72" t="e">
        <v>#N/A</v>
      </c>
      <c r="D668" s="72" t="e">
        <v>#N/A</v>
      </c>
      <c r="E668" s="73" t="e">
        <v>#N/A</v>
      </c>
      <c r="F668" s="72" t="e">
        <v>#N/A</v>
      </c>
      <c r="G668" s="72" t="e">
        <v>#N/A</v>
      </c>
      <c r="H668" s="72" t="e">
        <v>#N/A</v>
      </c>
      <c r="I668" s="72" t="e">
        <v>#N/A</v>
      </c>
      <c r="J668" s="72" t="e">
        <v>#N/A</v>
      </c>
      <c r="O668" s="72" t="e">
        <v>#N/A</v>
      </c>
      <c r="R668" s="72" t="e">
        <f t="shared" si="10"/>
        <v>#N/A</v>
      </c>
    </row>
    <row r="669" spans="1:18" x14ac:dyDescent="0.15">
      <c r="A669" s="72" t="e">
        <v>#N/A</v>
      </c>
      <c r="B669" s="72" t="e">
        <v>#N/A</v>
      </c>
      <c r="C669" s="72" t="e">
        <v>#N/A</v>
      </c>
      <c r="D669" s="72" t="e">
        <v>#N/A</v>
      </c>
      <c r="E669" s="73" t="e">
        <v>#N/A</v>
      </c>
      <c r="F669" s="72" t="e">
        <v>#N/A</v>
      </c>
      <c r="G669" s="72" t="e">
        <v>#N/A</v>
      </c>
      <c r="H669" s="72" t="e">
        <v>#N/A</v>
      </c>
      <c r="I669" s="72" t="e">
        <v>#N/A</v>
      </c>
      <c r="J669" s="72" t="e">
        <v>#N/A</v>
      </c>
      <c r="O669" s="72" t="e">
        <v>#N/A</v>
      </c>
      <c r="R669" s="72" t="e">
        <f t="shared" si="10"/>
        <v>#N/A</v>
      </c>
    </row>
    <row r="670" spans="1:18" x14ac:dyDescent="0.15">
      <c r="A670" s="72" t="e">
        <v>#N/A</v>
      </c>
      <c r="B670" s="72" t="e">
        <v>#N/A</v>
      </c>
      <c r="C670" s="72" t="e">
        <v>#N/A</v>
      </c>
      <c r="D670" s="72" t="e">
        <v>#N/A</v>
      </c>
      <c r="E670" s="73" t="e">
        <v>#N/A</v>
      </c>
      <c r="F670" s="72" t="e">
        <v>#N/A</v>
      </c>
      <c r="G670" s="72" t="e">
        <v>#N/A</v>
      </c>
      <c r="H670" s="72" t="e">
        <v>#N/A</v>
      </c>
      <c r="I670" s="72" t="e">
        <v>#N/A</v>
      </c>
      <c r="J670" s="72" t="e">
        <v>#N/A</v>
      </c>
      <c r="O670" s="72" t="e">
        <v>#N/A</v>
      </c>
      <c r="R670" s="72" t="e">
        <f t="shared" si="10"/>
        <v>#N/A</v>
      </c>
    </row>
    <row r="671" spans="1:18" x14ac:dyDescent="0.15">
      <c r="A671" s="72" t="e">
        <v>#N/A</v>
      </c>
      <c r="B671" s="72" t="e">
        <v>#N/A</v>
      </c>
      <c r="C671" s="72" t="e">
        <v>#N/A</v>
      </c>
      <c r="D671" s="72" t="e">
        <v>#N/A</v>
      </c>
      <c r="E671" s="73" t="e">
        <v>#N/A</v>
      </c>
      <c r="F671" s="72" t="e">
        <v>#N/A</v>
      </c>
      <c r="G671" s="72" t="e">
        <v>#N/A</v>
      </c>
      <c r="H671" s="72" t="e">
        <v>#N/A</v>
      </c>
      <c r="I671" s="72" t="e">
        <v>#N/A</v>
      </c>
      <c r="J671" s="72" t="e">
        <v>#N/A</v>
      </c>
      <c r="O671" s="72" t="e">
        <v>#N/A</v>
      </c>
      <c r="R671" s="72" t="e">
        <f t="shared" si="10"/>
        <v>#N/A</v>
      </c>
    </row>
    <row r="672" spans="1:18" x14ac:dyDescent="0.15">
      <c r="A672" s="72" t="e">
        <v>#N/A</v>
      </c>
      <c r="B672" s="72" t="e">
        <v>#N/A</v>
      </c>
      <c r="C672" s="72" t="e">
        <v>#N/A</v>
      </c>
      <c r="D672" s="72" t="e">
        <v>#N/A</v>
      </c>
      <c r="E672" s="73" t="e">
        <v>#N/A</v>
      </c>
      <c r="F672" s="72" t="e">
        <v>#N/A</v>
      </c>
      <c r="G672" s="72" t="e">
        <v>#N/A</v>
      </c>
      <c r="H672" s="72" t="e">
        <v>#N/A</v>
      </c>
      <c r="I672" s="72" t="e">
        <v>#N/A</v>
      </c>
      <c r="J672" s="72" t="e">
        <v>#N/A</v>
      </c>
      <c r="O672" s="72" t="e">
        <v>#N/A</v>
      </c>
      <c r="R672" s="72" t="e">
        <f t="shared" si="10"/>
        <v>#N/A</v>
      </c>
    </row>
    <row r="673" spans="1:18" x14ac:dyDescent="0.15">
      <c r="A673" s="72" t="e">
        <v>#N/A</v>
      </c>
      <c r="B673" s="72" t="e">
        <v>#N/A</v>
      </c>
      <c r="C673" s="72" t="e">
        <v>#N/A</v>
      </c>
      <c r="D673" s="72" t="e">
        <v>#N/A</v>
      </c>
      <c r="E673" s="73" t="e">
        <v>#N/A</v>
      </c>
      <c r="F673" s="72" t="e">
        <v>#N/A</v>
      </c>
      <c r="G673" s="72" t="e">
        <v>#N/A</v>
      </c>
      <c r="H673" s="72" t="e">
        <v>#N/A</v>
      </c>
      <c r="I673" s="72" t="e">
        <v>#N/A</v>
      </c>
      <c r="J673" s="72" t="e">
        <v>#N/A</v>
      </c>
      <c r="O673" s="72" t="e">
        <v>#N/A</v>
      </c>
      <c r="R673" s="72" t="e">
        <f t="shared" si="10"/>
        <v>#N/A</v>
      </c>
    </row>
    <row r="674" spans="1:18" x14ac:dyDescent="0.15">
      <c r="A674" s="72" t="e">
        <v>#N/A</v>
      </c>
      <c r="B674" s="72" t="e">
        <v>#N/A</v>
      </c>
      <c r="C674" s="72" t="e">
        <v>#N/A</v>
      </c>
      <c r="D674" s="72" t="e">
        <v>#N/A</v>
      </c>
      <c r="E674" s="73" t="e">
        <v>#N/A</v>
      </c>
      <c r="F674" s="72" t="e">
        <v>#N/A</v>
      </c>
      <c r="G674" s="72" t="e">
        <v>#N/A</v>
      </c>
      <c r="H674" s="72" t="e">
        <v>#N/A</v>
      </c>
      <c r="I674" s="72" t="e">
        <v>#N/A</v>
      </c>
      <c r="J674" s="72" t="e">
        <v>#N/A</v>
      </c>
      <c r="O674" s="72" t="e">
        <v>#N/A</v>
      </c>
      <c r="R674" s="72" t="e">
        <f t="shared" si="10"/>
        <v>#N/A</v>
      </c>
    </row>
    <row r="675" spans="1:18" x14ac:dyDescent="0.15">
      <c r="A675" s="72" t="e">
        <v>#N/A</v>
      </c>
      <c r="B675" s="72" t="e">
        <v>#N/A</v>
      </c>
      <c r="C675" s="72" t="e">
        <v>#N/A</v>
      </c>
      <c r="D675" s="72" t="e">
        <v>#N/A</v>
      </c>
      <c r="E675" s="73" t="e">
        <v>#N/A</v>
      </c>
      <c r="F675" s="72" t="e">
        <v>#N/A</v>
      </c>
      <c r="G675" s="72" t="e">
        <v>#N/A</v>
      </c>
      <c r="H675" s="72" t="e">
        <v>#N/A</v>
      </c>
      <c r="I675" s="72" t="e">
        <v>#N/A</v>
      </c>
      <c r="J675" s="72" t="e">
        <v>#N/A</v>
      </c>
      <c r="O675" s="72" t="e">
        <v>#N/A</v>
      </c>
      <c r="R675" s="72" t="e">
        <f t="shared" si="10"/>
        <v>#N/A</v>
      </c>
    </row>
    <row r="676" spans="1:18" x14ac:dyDescent="0.15">
      <c r="A676" s="72" t="e">
        <v>#N/A</v>
      </c>
      <c r="B676" s="72" t="e">
        <v>#N/A</v>
      </c>
      <c r="C676" s="72" t="e">
        <v>#N/A</v>
      </c>
      <c r="D676" s="72" t="e">
        <v>#N/A</v>
      </c>
      <c r="E676" s="73" t="e">
        <v>#N/A</v>
      </c>
      <c r="F676" s="72" t="e">
        <v>#N/A</v>
      </c>
      <c r="G676" s="72" t="e">
        <v>#N/A</v>
      </c>
      <c r="H676" s="72" t="e">
        <v>#N/A</v>
      </c>
      <c r="I676" s="72" t="e">
        <v>#N/A</v>
      </c>
      <c r="J676" s="72" t="e">
        <v>#N/A</v>
      </c>
      <c r="O676" s="72" t="e">
        <v>#N/A</v>
      </c>
      <c r="R676" s="72" t="e">
        <f t="shared" si="10"/>
        <v>#N/A</v>
      </c>
    </row>
    <row r="677" spans="1:18" x14ac:dyDescent="0.15">
      <c r="A677" s="72" t="e">
        <v>#N/A</v>
      </c>
      <c r="B677" s="72" t="e">
        <v>#N/A</v>
      </c>
      <c r="C677" s="72" t="e">
        <v>#N/A</v>
      </c>
      <c r="D677" s="72" t="e">
        <v>#N/A</v>
      </c>
      <c r="E677" s="73" t="e">
        <v>#N/A</v>
      </c>
      <c r="F677" s="72" t="e">
        <v>#N/A</v>
      </c>
      <c r="G677" s="72" t="e">
        <v>#N/A</v>
      </c>
      <c r="H677" s="72" t="e">
        <v>#N/A</v>
      </c>
      <c r="I677" s="72" t="e">
        <v>#N/A</v>
      </c>
      <c r="J677" s="72" t="e">
        <v>#N/A</v>
      </c>
      <c r="O677" s="72" t="e">
        <v>#N/A</v>
      </c>
      <c r="R677" s="72" t="e">
        <f t="shared" si="10"/>
        <v>#N/A</v>
      </c>
    </row>
    <row r="678" spans="1:18" x14ac:dyDescent="0.15">
      <c r="A678" s="72" t="e">
        <v>#N/A</v>
      </c>
      <c r="B678" s="72" t="e">
        <v>#N/A</v>
      </c>
      <c r="C678" s="72" t="e">
        <v>#N/A</v>
      </c>
      <c r="D678" s="72" t="e">
        <v>#N/A</v>
      </c>
      <c r="E678" s="73" t="e">
        <v>#N/A</v>
      </c>
      <c r="F678" s="72" t="e">
        <v>#N/A</v>
      </c>
      <c r="G678" s="72" t="e">
        <v>#N/A</v>
      </c>
      <c r="H678" s="72" t="e">
        <v>#N/A</v>
      </c>
      <c r="I678" s="72" t="e">
        <v>#N/A</v>
      </c>
      <c r="J678" s="72" t="e">
        <v>#N/A</v>
      </c>
      <c r="O678" s="72" t="e">
        <v>#N/A</v>
      </c>
      <c r="R678" s="72" t="e">
        <f t="shared" si="10"/>
        <v>#N/A</v>
      </c>
    </row>
    <row r="679" spans="1:18" x14ac:dyDescent="0.15">
      <c r="A679" s="72" t="e">
        <v>#N/A</v>
      </c>
      <c r="B679" s="72" t="e">
        <v>#N/A</v>
      </c>
      <c r="C679" s="72" t="e">
        <v>#N/A</v>
      </c>
      <c r="D679" s="72" t="e">
        <v>#N/A</v>
      </c>
      <c r="E679" s="73" t="e">
        <v>#N/A</v>
      </c>
      <c r="F679" s="72" t="e">
        <v>#N/A</v>
      </c>
      <c r="G679" s="72" t="e">
        <v>#N/A</v>
      </c>
      <c r="H679" s="72" t="e">
        <v>#N/A</v>
      </c>
      <c r="I679" s="72" t="e">
        <v>#N/A</v>
      </c>
      <c r="J679" s="72" t="e">
        <v>#N/A</v>
      </c>
      <c r="O679" s="72" t="e">
        <v>#N/A</v>
      </c>
      <c r="R679" s="72" t="e">
        <f t="shared" si="10"/>
        <v>#N/A</v>
      </c>
    </row>
    <row r="680" spans="1:18" x14ac:dyDescent="0.15">
      <c r="A680" s="72" t="e">
        <v>#N/A</v>
      </c>
      <c r="B680" s="72" t="e">
        <v>#N/A</v>
      </c>
      <c r="C680" s="72" t="e">
        <v>#N/A</v>
      </c>
      <c r="D680" s="72" t="e">
        <v>#N/A</v>
      </c>
      <c r="E680" s="73" t="e">
        <v>#N/A</v>
      </c>
      <c r="F680" s="72" t="e">
        <v>#N/A</v>
      </c>
      <c r="G680" s="72" t="e">
        <v>#N/A</v>
      </c>
      <c r="H680" s="72" t="e">
        <v>#N/A</v>
      </c>
      <c r="I680" s="72" t="e">
        <v>#N/A</v>
      </c>
      <c r="J680" s="72" t="e">
        <v>#N/A</v>
      </c>
      <c r="O680" s="72" t="e">
        <v>#N/A</v>
      </c>
      <c r="R680" s="72" t="e">
        <f t="shared" si="10"/>
        <v>#N/A</v>
      </c>
    </row>
    <row r="681" spans="1:18" x14ac:dyDescent="0.15">
      <c r="A681" s="72" t="e">
        <v>#N/A</v>
      </c>
      <c r="B681" s="72" t="e">
        <v>#N/A</v>
      </c>
      <c r="C681" s="72" t="e">
        <v>#N/A</v>
      </c>
      <c r="D681" s="72" t="e">
        <v>#N/A</v>
      </c>
      <c r="E681" s="73" t="e">
        <v>#N/A</v>
      </c>
      <c r="F681" s="72" t="e">
        <v>#N/A</v>
      </c>
      <c r="G681" s="72" t="e">
        <v>#N/A</v>
      </c>
      <c r="H681" s="72" t="e">
        <v>#N/A</v>
      </c>
      <c r="I681" s="72" t="e">
        <v>#N/A</v>
      </c>
      <c r="J681" s="72" t="e">
        <v>#N/A</v>
      </c>
      <c r="O681" s="72" t="e">
        <v>#N/A</v>
      </c>
      <c r="R681" s="72" t="e">
        <f t="shared" si="10"/>
        <v>#N/A</v>
      </c>
    </row>
    <row r="682" spans="1:18" x14ac:dyDescent="0.15">
      <c r="A682" s="72" t="e">
        <v>#N/A</v>
      </c>
      <c r="B682" s="72" t="e">
        <v>#N/A</v>
      </c>
      <c r="C682" s="72" t="e">
        <v>#N/A</v>
      </c>
      <c r="D682" s="72" t="e">
        <v>#N/A</v>
      </c>
      <c r="E682" s="73" t="e">
        <v>#N/A</v>
      </c>
      <c r="F682" s="72" t="e">
        <v>#N/A</v>
      </c>
      <c r="G682" s="72" t="e">
        <v>#N/A</v>
      </c>
      <c r="H682" s="72" t="e">
        <v>#N/A</v>
      </c>
      <c r="I682" s="72" t="e">
        <v>#N/A</v>
      </c>
      <c r="J682" s="72" t="e">
        <v>#N/A</v>
      </c>
      <c r="O682" s="72" t="e">
        <v>#N/A</v>
      </c>
      <c r="R682" s="72" t="e">
        <f t="shared" si="10"/>
        <v>#N/A</v>
      </c>
    </row>
    <row r="683" spans="1:18" x14ac:dyDescent="0.15">
      <c r="A683" s="72" t="e">
        <v>#N/A</v>
      </c>
      <c r="B683" s="72" t="e">
        <v>#N/A</v>
      </c>
      <c r="C683" s="72" t="e">
        <v>#N/A</v>
      </c>
      <c r="D683" s="72" t="e">
        <v>#N/A</v>
      </c>
      <c r="E683" s="73" t="e">
        <v>#N/A</v>
      </c>
      <c r="F683" s="72" t="e">
        <v>#N/A</v>
      </c>
      <c r="G683" s="72" t="e">
        <v>#N/A</v>
      </c>
      <c r="H683" s="72" t="e">
        <v>#N/A</v>
      </c>
      <c r="I683" s="72" t="e">
        <v>#N/A</v>
      </c>
      <c r="J683" s="72" t="e">
        <v>#N/A</v>
      </c>
      <c r="O683" s="72" t="e">
        <v>#N/A</v>
      </c>
      <c r="R683" s="72" t="e">
        <f t="shared" si="10"/>
        <v>#N/A</v>
      </c>
    </row>
    <row r="684" spans="1:18" x14ac:dyDescent="0.15">
      <c r="A684" s="72" t="e">
        <v>#N/A</v>
      </c>
      <c r="B684" s="72" t="e">
        <v>#N/A</v>
      </c>
      <c r="C684" s="72" t="e">
        <v>#N/A</v>
      </c>
      <c r="D684" s="72" t="e">
        <v>#N/A</v>
      </c>
      <c r="E684" s="73" t="e">
        <v>#N/A</v>
      </c>
      <c r="F684" s="72" t="e">
        <v>#N/A</v>
      </c>
      <c r="G684" s="72" t="e">
        <v>#N/A</v>
      </c>
      <c r="H684" s="72" t="e">
        <v>#N/A</v>
      </c>
      <c r="I684" s="72" t="e">
        <v>#N/A</v>
      </c>
      <c r="J684" s="72" t="e">
        <v>#N/A</v>
      </c>
      <c r="O684" s="72" t="e">
        <v>#N/A</v>
      </c>
      <c r="R684" s="72" t="e">
        <f t="shared" si="10"/>
        <v>#N/A</v>
      </c>
    </row>
    <row r="685" spans="1:18" x14ac:dyDescent="0.15">
      <c r="A685" s="72" t="e">
        <v>#N/A</v>
      </c>
      <c r="B685" s="72" t="e">
        <v>#N/A</v>
      </c>
      <c r="C685" s="72" t="e">
        <v>#N/A</v>
      </c>
      <c r="D685" s="72" t="e">
        <v>#N/A</v>
      </c>
      <c r="E685" s="73" t="e">
        <v>#N/A</v>
      </c>
      <c r="F685" s="72" t="e">
        <v>#N/A</v>
      </c>
      <c r="G685" s="72" t="e">
        <v>#N/A</v>
      </c>
      <c r="H685" s="72" t="e">
        <v>#N/A</v>
      </c>
      <c r="I685" s="72" t="e">
        <v>#N/A</v>
      </c>
      <c r="J685" s="72" t="e">
        <v>#N/A</v>
      </c>
      <c r="O685" s="72" t="e">
        <v>#N/A</v>
      </c>
      <c r="R685" s="72" t="e">
        <f t="shared" si="10"/>
        <v>#N/A</v>
      </c>
    </row>
    <row r="686" spans="1:18" x14ac:dyDescent="0.15">
      <c r="A686" s="72" t="e">
        <v>#N/A</v>
      </c>
      <c r="B686" s="72" t="e">
        <v>#N/A</v>
      </c>
      <c r="C686" s="72" t="e">
        <v>#N/A</v>
      </c>
      <c r="D686" s="72" t="e">
        <v>#N/A</v>
      </c>
      <c r="E686" s="73" t="e">
        <v>#N/A</v>
      </c>
      <c r="F686" s="72" t="e">
        <v>#N/A</v>
      </c>
      <c r="G686" s="72" t="e">
        <v>#N/A</v>
      </c>
      <c r="H686" s="72" t="e">
        <v>#N/A</v>
      </c>
      <c r="I686" s="72" t="e">
        <v>#N/A</v>
      </c>
      <c r="J686" s="72" t="e">
        <v>#N/A</v>
      </c>
      <c r="O686" s="72" t="e">
        <v>#N/A</v>
      </c>
      <c r="R686" s="72" t="e">
        <f t="shared" si="10"/>
        <v>#N/A</v>
      </c>
    </row>
    <row r="687" spans="1:18" x14ac:dyDescent="0.15">
      <c r="A687" s="72" t="e">
        <v>#N/A</v>
      </c>
      <c r="B687" s="72" t="e">
        <v>#N/A</v>
      </c>
      <c r="C687" s="72" t="e">
        <v>#N/A</v>
      </c>
      <c r="D687" s="72" t="e">
        <v>#N/A</v>
      </c>
      <c r="E687" s="73" t="e">
        <v>#N/A</v>
      </c>
      <c r="F687" s="72" t="e">
        <v>#N/A</v>
      </c>
      <c r="G687" s="72" t="e">
        <v>#N/A</v>
      </c>
      <c r="H687" s="72" t="e">
        <v>#N/A</v>
      </c>
      <c r="I687" s="72" t="e">
        <v>#N/A</v>
      </c>
      <c r="J687" s="72" t="e">
        <v>#N/A</v>
      </c>
      <c r="O687" s="72" t="e">
        <v>#N/A</v>
      </c>
      <c r="R687" s="72" t="e">
        <f t="shared" si="10"/>
        <v>#N/A</v>
      </c>
    </row>
    <row r="688" spans="1:18" x14ac:dyDescent="0.15">
      <c r="A688" s="72" t="e">
        <v>#N/A</v>
      </c>
      <c r="B688" s="72" t="e">
        <v>#N/A</v>
      </c>
      <c r="C688" s="72" t="e">
        <v>#N/A</v>
      </c>
      <c r="D688" s="72" t="e">
        <v>#N/A</v>
      </c>
      <c r="E688" s="73" t="e">
        <v>#N/A</v>
      </c>
      <c r="F688" s="72" t="e">
        <v>#N/A</v>
      </c>
      <c r="G688" s="72" t="e">
        <v>#N/A</v>
      </c>
      <c r="H688" s="72" t="e">
        <v>#N/A</v>
      </c>
      <c r="I688" s="72" t="e">
        <v>#N/A</v>
      </c>
      <c r="J688" s="72" t="e">
        <v>#N/A</v>
      </c>
      <c r="O688" s="72" t="e">
        <v>#N/A</v>
      </c>
      <c r="R688" s="72" t="e">
        <f t="shared" si="10"/>
        <v>#N/A</v>
      </c>
    </row>
    <row r="689" spans="1:18" x14ac:dyDescent="0.15">
      <c r="A689" s="72" t="e">
        <v>#N/A</v>
      </c>
      <c r="B689" s="72" t="e">
        <v>#N/A</v>
      </c>
      <c r="C689" s="72" t="e">
        <v>#N/A</v>
      </c>
      <c r="D689" s="72" t="e">
        <v>#N/A</v>
      </c>
      <c r="E689" s="73" t="e">
        <v>#N/A</v>
      </c>
      <c r="F689" s="72" t="e">
        <v>#N/A</v>
      </c>
      <c r="G689" s="72" t="e">
        <v>#N/A</v>
      </c>
      <c r="H689" s="72" t="e">
        <v>#N/A</v>
      </c>
      <c r="I689" s="72" t="e">
        <v>#N/A</v>
      </c>
      <c r="J689" s="72" t="e">
        <v>#N/A</v>
      </c>
      <c r="O689" s="72" t="e">
        <v>#N/A</v>
      </c>
      <c r="R689" s="72" t="e">
        <f t="shared" si="10"/>
        <v>#N/A</v>
      </c>
    </row>
    <row r="690" spans="1:18" x14ac:dyDescent="0.15">
      <c r="A690" s="72" t="e">
        <v>#N/A</v>
      </c>
      <c r="B690" s="72" t="e">
        <v>#N/A</v>
      </c>
      <c r="C690" s="72" t="e">
        <v>#N/A</v>
      </c>
      <c r="D690" s="72" t="e">
        <v>#N/A</v>
      </c>
      <c r="E690" s="73" t="e">
        <v>#N/A</v>
      </c>
      <c r="F690" s="72" t="e">
        <v>#N/A</v>
      </c>
      <c r="G690" s="72" t="e">
        <v>#N/A</v>
      </c>
      <c r="H690" s="72" t="e">
        <v>#N/A</v>
      </c>
      <c r="I690" s="72" t="e">
        <v>#N/A</v>
      </c>
      <c r="J690" s="72" t="e">
        <v>#N/A</v>
      </c>
      <c r="O690" s="72" t="e">
        <v>#N/A</v>
      </c>
      <c r="R690" s="72" t="e">
        <f t="shared" si="10"/>
        <v>#N/A</v>
      </c>
    </row>
    <row r="691" spans="1:18" x14ac:dyDescent="0.15">
      <c r="A691" s="72" t="e">
        <v>#N/A</v>
      </c>
      <c r="B691" s="72" t="e">
        <v>#N/A</v>
      </c>
      <c r="C691" s="72" t="e">
        <v>#N/A</v>
      </c>
      <c r="D691" s="72" t="e">
        <v>#N/A</v>
      </c>
      <c r="E691" s="73" t="e">
        <v>#N/A</v>
      </c>
      <c r="F691" s="72" t="e">
        <v>#N/A</v>
      </c>
      <c r="G691" s="72" t="e">
        <v>#N/A</v>
      </c>
      <c r="H691" s="72" t="e">
        <v>#N/A</v>
      </c>
      <c r="I691" s="72" t="e">
        <v>#N/A</v>
      </c>
      <c r="J691" s="72" t="e">
        <v>#N/A</v>
      </c>
      <c r="O691" s="72" t="e">
        <v>#N/A</v>
      </c>
      <c r="R691" s="72" t="e">
        <f t="shared" si="10"/>
        <v>#N/A</v>
      </c>
    </row>
    <row r="692" spans="1:18" x14ac:dyDescent="0.15">
      <c r="A692" s="72" t="e">
        <v>#N/A</v>
      </c>
      <c r="B692" s="72" t="e">
        <v>#N/A</v>
      </c>
      <c r="C692" s="72" t="e">
        <v>#N/A</v>
      </c>
      <c r="D692" s="72" t="e">
        <v>#N/A</v>
      </c>
      <c r="E692" s="73" t="e">
        <v>#N/A</v>
      </c>
      <c r="F692" s="72" t="e">
        <v>#N/A</v>
      </c>
      <c r="G692" s="72" t="e">
        <v>#N/A</v>
      </c>
      <c r="H692" s="72" t="e">
        <v>#N/A</v>
      </c>
      <c r="I692" s="72" t="e">
        <v>#N/A</v>
      </c>
      <c r="J692" s="72" t="e">
        <v>#N/A</v>
      </c>
      <c r="O692" s="72" t="e">
        <v>#N/A</v>
      </c>
      <c r="R692" s="72" t="e">
        <f t="shared" si="10"/>
        <v>#N/A</v>
      </c>
    </row>
    <row r="693" spans="1:18" x14ac:dyDescent="0.15">
      <c r="A693" s="72" t="e">
        <v>#N/A</v>
      </c>
      <c r="B693" s="72" t="e">
        <v>#N/A</v>
      </c>
      <c r="C693" s="72" t="e">
        <v>#N/A</v>
      </c>
      <c r="D693" s="72" t="e">
        <v>#N/A</v>
      </c>
      <c r="E693" s="73" t="e">
        <v>#N/A</v>
      </c>
      <c r="F693" s="72" t="e">
        <v>#N/A</v>
      </c>
      <c r="G693" s="72" t="e">
        <v>#N/A</v>
      </c>
      <c r="H693" s="72" t="e">
        <v>#N/A</v>
      </c>
      <c r="I693" s="72" t="e">
        <v>#N/A</v>
      </c>
      <c r="J693" s="72" t="e">
        <v>#N/A</v>
      </c>
      <c r="O693" s="72" t="e">
        <v>#N/A</v>
      </c>
      <c r="R693" s="72" t="e">
        <f t="shared" si="10"/>
        <v>#N/A</v>
      </c>
    </row>
    <row r="694" spans="1:18" x14ac:dyDescent="0.15">
      <c r="A694" s="72" t="e">
        <v>#N/A</v>
      </c>
      <c r="B694" s="72" t="e">
        <v>#N/A</v>
      </c>
      <c r="C694" s="72" t="e">
        <v>#N/A</v>
      </c>
      <c r="D694" s="72" t="e">
        <v>#N/A</v>
      </c>
      <c r="E694" s="73" t="e">
        <v>#N/A</v>
      </c>
      <c r="F694" s="72" t="e">
        <v>#N/A</v>
      </c>
      <c r="G694" s="72" t="e">
        <v>#N/A</v>
      </c>
      <c r="H694" s="72" t="e">
        <v>#N/A</v>
      </c>
      <c r="I694" s="72" t="e">
        <v>#N/A</v>
      </c>
      <c r="J694" s="72" t="e">
        <v>#N/A</v>
      </c>
      <c r="O694" s="72" t="e">
        <v>#N/A</v>
      </c>
      <c r="R694" s="72" t="e">
        <f t="shared" si="10"/>
        <v>#N/A</v>
      </c>
    </row>
    <row r="695" spans="1:18" x14ac:dyDescent="0.15">
      <c r="A695" s="72" t="e">
        <v>#N/A</v>
      </c>
      <c r="B695" s="72" t="e">
        <v>#N/A</v>
      </c>
      <c r="C695" s="72" t="e">
        <v>#N/A</v>
      </c>
      <c r="D695" s="72" t="e">
        <v>#N/A</v>
      </c>
      <c r="E695" s="73" t="e">
        <v>#N/A</v>
      </c>
      <c r="F695" s="72" t="e">
        <v>#N/A</v>
      </c>
      <c r="G695" s="72" t="e">
        <v>#N/A</v>
      </c>
      <c r="H695" s="72" t="e">
        <v>#N/A</v>
      </c>
      <c r="I695" s="72" t="e">
        <v>#N/A</v>
      </c>
      <c r="J695" s="72" t="e">
        <v>#N/A</v>
      </c>
      <c r="O695" s="72" t="e">
        <v>#N/A</v>
      </c>
      <c r="R695" s="72" t="e">
        <f t="shared" si="10"/>
        <v>#N/A</v>
      </c>
    </row>
    <row r="696" spans="1:18" x14ac:dyDescent="0.15">
      <c r="A696" s="72" t="e">
        <v>#N/A</v>
      </c>
      <c r="B696" s="72" t="e">
        <v>#N/A</v>
      </c>
      <c r="C696" s="72" t="e">
        <v>#N/A</v>
      </c>
      <c r="D696" s="72" t="e">
        <v>#N/A</v>
      </c>
      <c r="E696" s="73" t="e">
        <v>#N/A</v>
      </c>
      <c r="F696" s="72" t="e">
        <v>#N/A</v>
      </c>
      <c r="G696" s="72" t="e">
        <v>#N/A</v>
      </c>
      <c r="H696" s="72" t="e">
        <v>#N/A</v>
      </c>
      <c r="I696" s="72" t="e">
        <v>#N/A</v>
      </c>
      <c r="J696" s="72" t="e">
        <v>#N/A</v>
      </c>
      <c r="O696" s="72" t="e">
        <v>#N/A</v>
      </c>
      <c r="R696" s="72" t="e">
        <f t="shared" si="10"/>
        <v>#N/A</v>
      </c>
    </row>
    <row r="697" spans="1:18" x14ac:dyDescent="0.15">
      <c r="A697" s="72" t="e">
        <v>#N/A</v>
      </c>
      <c r="B697" s="72" t="e">
        <v>#N/A</v>
      </c>
      <c r="C697" s="72" t="e">
        <v>#N/A</v>
      </c>
      <c r="D697" s="72" t="e">
        <v>#N/A</v>
      </c>
      <c r="E697" s="73" t="e">
        <v>#N/A</v>
      </c>
      <c r="F697" s="72" t="e">
        <v>#N/A</v>
      </c>
      <c r="G697" s="72" t="e">
        <v>#N/A</v>
      </c>
      <c r="H697" s="72" t="e">
        <v>#N/A</v>
      </c>
      <c r="I697" s="72" t="e">
        <v>#N/A</v>
      </c>
      <c r="J697" s="72" t="e">
        <v>#N/A</v>
      </c>
      <c r="O697" s="72" t="e">
        <v>#N/A</v>
      </c>
      <c r="R697" s="72" t="e">
        <f t="shared" si="10"/>
        <v>#N/A</v>
      </c>
    </row>
    <row r="698" spans="1:18" x14ac:dyDescent="0.15">
      <c r="A698" s="72" t="e">
        <v>#N/A</v>
      </c>
      <c r="B698" s="72" t="e">
        <v>#N/A</v>
      </c>
      <c r="C698" s="72" t="e">
        <v>#N/A</v>
      </c>
      <c r="D698" s="72" t="e">
        <v>#N/A</v>
      </c>
      <c r="E698" s="73" t="e">
        <v>#N/A</v>
      </c>
      <c r="F698" s="72" t="e">
        <v>#N/A</v>
      </c>
      <c r="G698" s="72" t="e">
        <v>#N/A</v>
      </c>
      <c r="H698" s="72" t="e">
        <v>#N/A</v>
      </c>
      <c r="I698" s="72" t="e">
        <v>#N/A</v>
      </c>
      <c r="J698" s="72" t="e">
        <v>#N/A</v>
      </c>
      <c r="O698" s="72" t="e">
        <v>#N/A</v>
      </c>
      <c r="R698" s="72" t="e">
        <f t="shared" si="10"/>
        <v>#N/A</v>
      </c>
    </row>
    <row r="699" spans="1:18" x14ac:dyDescent="0.15">
      <c r="A699" s="72" t="e">
        <v>#N/A</v>
      </c>
      <c r="B699" s="72" t="e">
        <v>#N/A</v>
      </c>
      <c r="C699" s="72" t="e">
        <v>#N/A</v>
      </c>
      <c r="D699" s="72" t="e">
        <v>#N/A</v>
      </c>
      <c r="E699" s="73" t="e">
        <v>#N/A</v>
      </c>
      <c r="F699" s="72" t="e">
        <v>#N/A</v>
      </c>
      <c r="G699" s="72" t="e">
        <v>#N/A</v>
      </c>
      <c r="H699" s="72" t="e">
        <v>#N/A</v>
      </c>
      <c r="I699" s="72" t="e">
        <v>#N/A</v>
      </c>
      <c r="J699" s="72" t="e">
        <v>#N/A</v>
      </c>
      <c r="O699" s="72" t="e">
        <v>#N/A</v>
      </c>
      <c r="R699" s="72" t="e">
        <f t="shared" si="10"/>
        <v>#N/A</v>
      </c>
    </row>
    <row r="700" spans="1:18" x14ac:dyDescent="0.15">
      <c r="A700" s="72" t="e">
        <v>#N/A</v>
      </c>
      <c r="B700" s="72" t="e">
        <v>#N/A</v>
      </c>
      <c r="C700" s="72" t="e">
        <v>#N/A</v>
      </c>
      <c r="D700" s="72" t="e">
        <v>#N/A</v>
      </c>
      <c r="E700" s="73" t="e">
        <v>#N/A</v>
      </c>
      <c r="F700" s="72" t="e">
        <v>#N/A</v>
      </c>
      <c r="G700" s="72" t="e">
        <v>#N/A</v>
      </c>
      <c r="H700" s="72" t="e">
        <v>#N/A</v>
      </c>
      <c r="I700" s="72" t="e">
        <v>#N/A</v>
      </c>
      <c r="J700" s="72" t="e">
        <v>#N/A</v>
      </c>
      <c r="O700" s="72" t="e">
        <v>#N/A</v>
      </c>
      <c r="R700" s="72" t="e">
        <f t="shared" si="10"/>
        <v>#N/A</v>
      </c>
    </row>
    <row r="701" spans="1:18" x14ac:dyDescent="0.15">
      <c r="A701" s="72" t="e">
        <v>#N/A</v>
      </c>
      <c r="B701" s="72" t="e">
        <v>#N/A</v>
      </c>
      <c r="C701" s="72" t="e">
        <v>#N/A</v>
      </c>
      <c r="D701" s="72" t="e">
        <v>#N/A</v>
      </c>
      <c r="E701" s="73" t="e">
        <v>#N/A</v>
      </c>
      <c r="F701" s="72" t="e">
        <v>#N/A</v>
      </c>
      <c r="G701" s="72" t="e">
        <v>#N/A</v>
      </c>
      <c r="H701" s="72" t="e">
        <v>#N/A</v>
      </c>
      <c r="I701" s="72" t="e">
        <v>#N/A</v>
      </c>
      <c r="J701" s="72" t="e">
        <v>#N/A</v>
      </c>
      <c r="O701" s="72" t="e">
        <v>#N/A</v>
      </c>
      <c r="R701" s="72" t="e">
        <f t="shared" si="10"/>
        <v>#N/A</v>
      </c>
    </row>
    <row r="702" spans="1:18" x14ac:dyDescent="0.15">
      <c r="A702" s="72" t="e">
        <v>#N/A</v>
      </c>
      <c r="B702" s="72" t="e">
        <v>#N/A</v>
      </c>
      <c r="C702" s="72" t="e">
        <v>#N/A</v>
      </c>
      <c r="D702" s="72" t="e">
        <v>#N/A</v>
      </c>
      <c r="E702" s="73" t="e">
        <v>#N/A</v>
      </c>
      <c r="F702" s="72" t="e">
        <v>#N/A</v>
      </c>
      <c r="G702" s="72" t="e">
        <v>#N/A</v>
      </c>
      <c r="H702" s="72" t="e">
        <v>#N/A</v>
      </c>
      <c r="I702" s="72" t="e">
        <v>#N/A</v>
      </c>
      <c r="J702" s="72" t="e">
        <v>#N/A</v>
      </c>
      <c r="O702" s="72" t="e">
        <v>#N/A</v>
      </c>
      <c r="R702" s="72" t="e">
        <f t="shared" si="10"/>
        <v>#N/A</v>
      </c>
    </row>
    <row r="703" spans="1:18" x14ac:dyDescent="0.15">
      <c r="A703" s="72" t="e">
        <v>#N/A</v>
      </c>
      <c r="B703" s="72" t="e">
        <v>#N/A</v>
      </c>
      <c r="C703" s="72" t="e">
        <v>#N/A</v>
      </c>
      <c r="D703" s="72" t="e">
        <v>#N/A</v>
      </c>
      <c r="E703" s="73" t="e">
        <v>#N/A</v>
      </c>
      <c r="F703" s="72" t="e">
        <v>#N/A</v>
      </c>
      <c r="G703" s="72" t="e">
        <v>#N/A</v>
      </c>
      <c r="H703" s="72" t="e">
        <v>#N/A</v>
      </c>
      <c r="I703" s="72" t="e">
        <v>#N/A</v>
      </c>
      <c r="J703" s="72" t="e">
        <v>#N/A</v>
      </c>
      <c r="O703" s="72" t="e">
        <v>#N/A</v>
      </c>
      <c r="R703" s="72" t="e">
        <f t="shared" si="10"/>
        <v>#N/A</v>
      </c>
    </row>
    <row r="704" spans="1:18" x14ac:dyDescent="0.15">
      <c r="A704" s="72" t="e">
        <v>#N/A</v>
      </c>
      <c r="B704" s="72" t="e">
        <v>#N/A</v>
      </c>
      <c r="C704" s="72" t="e">
        <v>#N/A</v>
      </c>
      <c r="D704" s="72" t="e">
        <v>#N/A</v>
      </c>
      <c r="E704" s="73" t="e">
        <v>#N/A</v>
      </c>
      <c r="F704" s="72" t="e">
        <v>#N/A</v>
      </c>
      <c r="G704" s="72" t="e">
        <v>#N/A</v>
      </c>
      <c r="H704" s="72" t="e">
        <v>#N/A</v>
      </c>
      <c r="I704" s="72" t="e">
        <v>#N/A</v>
      </c>
      <c r="J704" s="72" t="e">
        <v>#N/A</v>
      </c>
      <c r="O704" s="72" t="e">
        <v>#N/A</v>
      </c>
      <c r="R704" s="72" t="e">
        <f t="shared" si="10"/>
        <v>#N/A</v>
      </c>
    </row>
    <row r="705" spans="1:18" x14ac:dyDescent="0.15">
      <c r="A705" s="72" t="e">
        <v>#N/A</v>
      </c>
      <c r="B705" s="72" t="e">
        <v>#N/A</v>
      </c>
      <c r="C705" s="72" t="e">
        <v>#N/A</v>
      </c>
      <c r="D705" s="72" t="e">
        <v>#N/A</v>
      </c>
      <c r="E705" s="73" t="e">
        <v>#N/A</v>
      </c>
      <c r="F705" s="72" t="e">
        <v>#N/A</v>
      </c>
      <c r="G705" s="72" t="e">
        <v>#N/A</v>
      </c>
      <c r="H705" s="72" t="e">
        <v>#N/A</v>
      </c>
      <c r="I705" s="72" t="e">
        <v>#N/A</v>
      </c>
      <c r="J705" s="72" t="e">
        <v>#N/A</v>
      </c>
      <c r="O705" s="72" t="e">
        <v>#N/A</v>
      </c>
      <c r="R705" s="72" t="e">
        <f t="shared" si="10"/>
        <v>#N/A</v>
      </c>
    </row>
    <row r="706" spans="1:18" x14ac:dyDescent="0.15">
      <c r="A706" s="72" t="e">
        <v>#N/A</v>
      </c>
      <c r="B706" s="72" t="e">
        <v>#N/A</v>
      </c>
      <c r="C706" s="72" t="e">
        <v>#N/A</v>
      </c>
      <c r="D706" s="72" t="e">
        <v>#N/A</v>
      </c>
      <c r="E706" s="73" t="e">
        <v>#N/A</v>
      </c>
      <c r="F706" s="72" t="e">
        <v>#N/A</v>
      </c>
      <c r="G706" s="72" t="e">
        <v>#N/A</v>
      </c>
      <c r="H706" s="72" t="e">
        <v>#N/A</v>
      </c>
      <c r="I706" s="72" t="e">
        <v>#N/A</v>
      </c>
      <c r="J706" s="72" t="e">
        <v>#N/A</v>
      </c>
      <c r="O706" s="72" t="e">
        <v>#N/A</v>
      </c>
      <c r="R706" s="72" t="e">
        <f t="shared" ref="R706:R732" si="11">DATEDIF(E706,$Q$1,"y")</f>
        <v>#N/A</v>
      </c>
    </row>
    <row r="707" spans="1:18" x14ac:dyDescent="0.15">
      <c r="A707" s="72" t="e">
        <v>#N/A</v>
      </c>
      <c r="B707" s="72" t="e">
        <v>#N/A</v>
      </c>
      <c r="C707" s="72" t="e">
        <v>#N/A</v>
      </c>
      <c r="D707" s="72" t="e">
        <v>#N/A</v>
      </c>
      <c r="E707" s="73" t="e">
        <v>#N/A</v>
      </c>
      <c r="F707" s="72" t="e">
        <v>#N/A</v>
      </c>
      <c r="G707" s="72" t="e">
        <v>#N/A</v>
      </c>
      <c r="H707" s="72" t="e">
        <v>#N/A</v>
      </c>
      <c r="I707" s="72" t="e">
        <v>#N/A</v>
      </c>
      <c r="J707" s="72" t="e">
        <v>#N/A</v>
      </c>
      <c r="O707" s="72" t="e">
        <v>#N/A</v>
      </c>
      <c r="R707" s="72" t="e">
        <f t="shared" si="11"/>
        <v>#N/A</v>
      </c>
    </row>
    <row r="708" spans="1:18" x14ac:dyDescent="0.15">
      <c r="A708" s="72" t="e">
        <v>#N/A</v>
      </c>
      <c r="B708" s="72" t="e">
        <v>#N/A</v>
      </c>
      <c r="C708" s="72" t="e">
        <v>#N/A</v>
      </c>
      <c r="D708" s="72" t="e">
        <v>#N/A</v>
      </c>
      <c r="E708" s="73" t="e">
        <v>#N/A</v>
      </c>
      <c r="F708" s="72" t="e">
        <v>#N/A</v>
      </c>
      <c r="G708" s="72" t="e">
        <v>#N/A</v>
      </c>
      <c r="H708" s="72" t="e">
        <v>#N/A</v>
      </c>
      <c r="I708" s="72" t="e">
        <v>#N/A</v>
      </c>
      <c r="J708" s="72" t="e">
        <v>#N/A</v>
      </c>
      <c r="O708" s="72" t="e">
        <v>#N/A</v>
      </c>
      <c r="R708" s="72" t="e">
        <f t="shared" si="11"/>
        <v>#N/A</v>
      </c>
    </row>
    <row r="709" spans="1:18" x14ac:dyDescent="0.15">
      <c r="A709" s="72" t="e">
        <v>#N/A</v>
      </c>
      <c r="B709" s="72" t="e">
        <v>#N/A</v>
      </c>
      <c r="C709" s="72" t="e">
        <v>#N/A</v>
      </c>
      <c r="D709" s="72" t="e">
        <v>#N/A</v>
      </c>
      <c r="E709" s="73" t="e">
        <v>#N/A</v>
      </c>
      <c r="F709" s="72" t="e">
        <v>#N/A</v>
      </c>
      <c r="G709" s="72" t="e">
        <v>#N/A</v>
      </c>
      <c r="H709" s="72" t="e">
        <v>#N/A</v>
      </c>
      <c r="I709" s="72" t="e">
        <v>#N/A</v>
      </c>
      <c r="J709" s="72" t="e">
        <v>#N/A</v>
      </c>
      <c r="O709" s="72" t="e">
        <v>#N/A</v>
      </c>
      <c r="R709" s="72" t="e">
        <f t="shared" si="11"/>
        <v>#N/A</v>
      </c>
    </row>
    <row r="710" spans="1:18" x14ac:dyDescent="0.15">
      <c r="A710" s="72" t="e">
        <v>#N/A</v>
      </c>
      <c r="B710" s="72" t="e">
        <v>#N/A</v>
      </c>
      <c r="C710" s="72" t="e">
        <v>#N/A</v>
      </c>
      <c r="D710" s="72" t="e">
        <v>#N/A</v>
      </c>
      <c r="E710" s="73" t="e">
        <v>#N/A</v>
      </c>
      <c r="F710" s="72" t="e">
        <v>#N/A</v>
      </c>
      <c r="G710" s="72" t="e">
        <v>#N/A</v>
      </c>
      <c r="H710" s="72" t="e">
        <v>#N/A</v>
      </c>
      <c r="I710" s="72" t="e">
        <v>#N/A</v>
      </c>
      <c r="J710" s="72" t="e">
        <v>#N/A</v>
      </c>
      <c r="O710" s="72" t="e">
        <v>#N/A</v>
      </c>
      <c r="R710" s="72" t="e">
        <f t="shared" si="11"/>
        <v>#N/A</v>
      </c>
    </row>
    <row r="711" spans="1:18" x14ac:dyDescent="0.15">
      <c r="A711" s="72" t="e">
        <v>#N/A</v>
      </c>
      <c r="B711" s="72" t="e">
        <v>#N/A</v>
      </c>
      <c r="C711" s="72" t="e">
        <v>#N/A</v>
      </c>
      <c r="D711" s="72" t="e">
        <v>#N/A</v>
      </c>
      <c r="E711" s="73" t="e">
        <v>#N/A</v>
      </c>
      <c r="F711" s="72" t="e">
        <v>#N/A</v>
      </c>
      <c r="G711" s="72" t="e">
        <v>#N/A</v>
      </c>
      <c r="H711" s="72" t="e">
        <v>#N/A</v>
      </c>
      <c r="I711" s="72" t="e">
        <v>#N/A</v>
      </c>
      <c r="J711" s="72" t="e">
        <v>#N/A</v>
      </c>
      <c r="O711" s="72" t="e">
        <v>#N/A</v>
      </c>
      <c r="R711" s="72" t="e">
        <f t="shared" si="11"/>
        <v>#N/A</v>
      </c>
    </row>
    <row r="712" spans="1:18" x14ac:dyDescent="0.15">
      <c r="A712" s="72" t="e">
        <v>#N/A</v>
      </c>
      <c r="B712" s="72" t="e">
        <v>#N/A</v>
      </c>
      <c r="C712" s="72" t="e">
        <v>#N/A</v>
      </c>
      <c r="D712" s="72" t="e">
        <v>#N/A</v>
      </c>
      <c r="E712" s="73" t="e">
        <v>#N/A</v>
      </c>
      <c r="F712" s="72" t="e">
        <v>#N/A</v>
      </c>
      <c r="G712" s="72" t="e">
        <v>#N/A</v>
      </c>
      <c r="H712" s="72" t="e">
        <v>#N/A</v>
      </c>
      <c r="I712" s="72" t="e">
        <v>#N/A</v>
      </c>
      <c r="J712" s="72" t="e">
        <v>#N/A</v>
      </c>
      <c r="O712" s="72" t="e">
        <v>#N/A</v>
      </c>
      <c r="R712" s="72" t="e">
        <f t="shared" si="11"/>
        <v>#N/A</v>
      </c>
    </row>
    <row r="713" spans="1:18" x14ac:dyDescent="0.15">
      <c r="A713" s="72" t="e">
        <v>#N/A</v>
      </c>
      <c r="B713" s="72" t="e">
        <v>#N/A</v>
      </c>
      <c r="C713" s="72" t="e">
        <v>#N/A</v>
      </c>
      <c r="D713" s="72" t="e">
        <v>#N/A</v>
      </c>
      <c r="E713" s="73" t="e">
        <v>#N/A</v>
      </c>
      <c r="F713" s="72" t="e">
        <v>#N/A</v>
      </c>
      <c r="G713" s="72" t="e">
        <v>#N/A</v>
      </c>
      <c r="H713" s="72" t="e">
        <v>#N/A</v>
      </c>
      <c r="I713" s="72" t="e">
        <v>#N/A</v>
      </c>
      <c r="J713" s="72" t="e">
        <v>#N/A</v>
      </c>
      <c r="O713" s="72" t="e">
        <v>#N/A</v>
      </c>
      <c r="R713" s="72" t="e">
        <f t="shared" si="11"/>
        <v>#N/A</v>
      </c>
    </row>
    <row r="714" spans="1:18" x14ac:dyDescent="0.15">
      <c r="A714" s="72" t="e">
        <v>#N/A</v>
      </c>
      <c r="B714" s="72" t="e">
        <v>#N/A</v>
      </c>
      <c r="C714" s="72" t="e">
        <v>#N/A</v>
      </c>
      <c r="D714" s="72" t="e">
        <v>#N/A</v>
      </c>
      <c r="E714" s="73" t="e">
        <v>#N/A</v>
      </c>
      <c r="F714" s="72" t="e">
        <v>#N/A</v>
      </c>
      <c r="G714" s="72" t="e">
        <v>#N/A</v>
      </c>
      <c r="H714" s="72" t="e">
        <v>#N/A</v>
      </c>
      <c r="I714" s="72" t="e">
        <v>#N/A</v>
      </c>
      <c r="J714" s="72" t="e">
        <v>#N/A</v>
      </c>
      <c r="O714" s="72" t="e">
        <v>#N/A</v>
      </c>
      <c r="R714" s="72" t="e">
        <f t="shared" si="11"/>
        <v>#N/A</v>
      </c>
    </row>
    <row r="715" spans="1:18" x14ac:dyDescent="0.15">
      <c r="A715" s="72" t="e">
        <v>#N/A</v>
      </c>
      <c r="B715" s="72" t="e">
        <v>#N/A</v>
      </c>
      <c r="C715" s="72" t="e">
        <v>#N/A</v>
      </c>
      <c r="D715" s="72" t="e">
        <v>#N/A</v>
      </c>
      <c r="E715" s="73" t="e">
        <v>#N/A</v>
      </c>
      <c r="F715" s="72" t="e">
        <v>#N/A</v>
      </c>
      <c r="G715" s="72" t="e">
        <v>#N/A</v>
      </c>
      <c r="H715" s="72" t="e">
        <v>#N/A</v>
      </c>
      <c r="I715" s="72" t="e">
        <v>#N/A</v>
      </c>
      <c r="J715" s="72" t="e">
        <v>#N/A</v>
      </c>
      <c r="O715" s="72" t="e">
        <v>#N/A</v>
      </c>
      <c r="R715" s="72" t="e">
        <f t="shared" si="11"/>
        <v>#N/A</v>
      </c>
    </row>
    <row r="716" spans="1:18" x14ac:dyDescent="0.15">
      <c r="A716" s="72" t="e">
        <v>#N/A</v>
      </c>
      <c r="B716" s="72" t="e">
        <v>#N/A</v>
      </c>
      <c r="C716" s="72" t="e">
        <v>#N/A</v>
      </c>
      <c r="D716" s="72" t="e">
        <v>#N/A</v>
      </c>
      <c r="E716" s="73" t="e">
        <v>#N/A</v>
      </c>
      <c r="F716" s="72" t="e">
        <v>#N/A</v>
      </c>
      <c r="G716" s="72" t="e">
        <v>#N/A</v>
      </c>
      <c r="H716" s="72" t="e">
        <v>#N/A</v>
      </c>
      <c r="I716" s="72" t="e">
        <v>#N/A</v>
      </c>
      <c r="J716" s="72" t="e">
        <v>#N/A</v>
      </c>
      <c r="O716" s="72" t="e">
        <v>#N/A</v>
      </c>
      <c r="R716" s="72" t="e">
        <f t="shared" si="11"/>
        <v>#N/A</v>
      </c>
    </row>
    <row r="717" spans="1:18" x14ac:dyDescent="0.15">
      <c r="A717" s="72" t="e">
        <v>#N/A</v>
      </c>
      <c r="B717" s="72" t="e">
        <v>#N/A</v>
      </c>
      <c r="C717" s="72" t="e">
        <v>#N/A</v>
      </c>
      <c r="D717" s="72" t="e">
        <v>#N/A</v>
      </c>
      <c r="E717" s="73" t="e">
        <v>#N/A</v>
      </c>
      <c r="F717" s="72" t="e">
        <v>#N/A</v>
      </c>
      <c r="G717" s="72" t="e">
        <v>#N/A</v>
      </c>
      <c r="H717" s="72" t="e">
        <v>#N/A</v>
      </c>
      <c r="I717" s="72" t="e">
        <v>#N/A</v>
      </c>
      <c r="J717" s="72" t="e">
        <v>#N/A</v>
      </c>
      <c r="O717" s="72" t="e">
        <v>#N/A</v>
      </c>
      <c r="R717" s="72" t="e">
        <f t="shared" si="11"/>
        <v>#N/A</v>
      </c>
    </row>
    <row r="718" spans="1:18" x14ac:dyDescent="0.15">
      <c r="A718" s="72" t="e">
        <v>#N/A</v>
      </c>
      <c r="B718" s="72" t="e">
        <v>#N/A</v>
      </c>
      <c r="C718" s="72" t="e">
        <v>#N/A</v>
      </c>
      <c r="D718" s="72" t="e">
        <v>#N/A</v>
      </c>
      <c r="E718" s="73" t="e">
        <v>#N/A</v>
      </c>
      <c r="F718" s="72" t="e">
        <v>#N/A</v>
      </c>
      <c r="G718" s="72" t="e">
        <v>#N/A</v>
      </c>
      <c r="H718" s="72" t="e">
        <v>#N/A</v>
      </c>
      <c r="I718" s="72" t="e">
        <v>#N/A</v>
      </c>
      <c r="J718" s="72" t="e">
        <v>#N/A</v>
      </c>
      <c r="O718" s="72" t="e">
        <v>#N/A</v>
      </c>
      <c r="R718" s="72" t="e">
        <f t="shared" si="11"/>
        <v>#N/A</v>
      </c>
    </row>
    <row r="719" spans="1:18" x14ac:dyDescent="0.15">
      <c r="A719" s="72" t="e">
        <v>#N/A</v>
      </c>
      <c r="B719" s="72" t="e">
        <v>#N/A</v>
      </c>
      <c r="C719" s="72" t="e">
        <v>#N/A</v>
      </c>
      <c r="D719" s="72" t="e">
        <v>#N/A</v>
      </c>
      <c r="E719" s="73" t="e">
        <v>#N/A</v>
      </c>
      <c r="F719" s="72" t="e">
        <v>#N/A</v>
      </c>
      <c r="G719" s="72" t="e">
        <v>#N/A</v>
      </c>
      <c r="H719" s="72" t="e">
        <v>#N/A</v>
      </c>
      <c r="I719" s="72" t="e">
        <v>#N/A</v>
      </c>
      <c r="J719" s="72" t="e">
        <v>#N/A</v>
      </c>
      <c r="O719" s="72" t="e">
        <v>#N/A</v>
      </c>
      <c r="R719" s="72" t="e">
        <f t="shared" si="11"/>
        <v>#N/A</v>
      </c>
    </row>
    <row r="720" spans="1:18" x14ac:dyDescent="0.15">
      <c r="A720" s="72" t="e">
        <v>#N/A</v>
      </c>
      <c r="B720" s="72" t="e">
        <v>#N/A</v>
      </c>
      <c r="C720" s="72" t="e">
        <v>#N/A</v>
      </c>
      <c r="D720" s="72" t="e">
        <v>#N/A</v>
      </c>
      <c r="E720" s="73" t="e">
        <v>#N/A</v>
      </c>
      <c r="F720" s="72" t="e">
        <v>#N/A</v>
      </c>
      <c r="G720" s="72" t="e">
        <v>#N/A</v>
      </c>
      <c r="H720" s="72" t="e">
        <v>#N/A</v>
      </c>
      <c r="I720" s="72" t="e">
        <v>#N/A</v>
      </c>
      <c r="J720" s="72" t="e">
        <v>#N/A</v>
      </c>
      <c r="O720" s="72" t="e">
        <v>#N/A</v>
      </c>
      <c r="R720" s="72" t="e">
        <f t="shared" si="11"/>
        <v>#N/A</v>
      </c>
    </row>
    <row r="721" spans="1:18" x14ac:dyDescent="0.15">
      <c r="A721" s="72" t="e">
        <v>#N/A</v>
      </c>
      <c r="B721" s="72" t="e">
        <v>#N/A</v>
      </c>
      <c r="C721" s="72" t="e">
        <v>#N/A</v>
      </c>
      <c r="D721" s="72" t="e">
        <v>#N/A</v>
      </c>
      <c r="E721" s="73" t="e">
        <v>#N/A</v>
      </c>
      <c r="F721" s="72" t="e">
        <v>#N/A</v>
      </c>
      <c r="G721" s="72" t="e">
        <v>#N/A</v>
      </c>
      <c r="H721" s="72" t="e">
        <v>#N/A</v>
      </c>
      <c r="I721" s="72" t="e">
        <v>#N/A</v>
      </c>
      <c r="J721" s="72" t="e">
        <v>#N/A</v>
      </c>
      <c r="O721" s="72" t="e">
        <v>#N/A</v>
      </c>
      <c r="R721" s="72" t="e">
        <f t="shared" si="11"/>
        <v>#N/A</v>
      </c>
    </row>
    <row r="722" spans="1:18" x14ac:dyDescent="0.15">
      <c r="A722" s="72" t="e">
        <v>#N/A</v>
      </c>
      <c r="B722" s="72" t="e">
        <v>#N/A</v>
      </c>
      <c r="C722" s="72" t="e">
        <v>#N/A</v>
      </c>
      <c r="D722" s="72" t="e">
        <v>#N/A</v>
      </c>
      <c r="E722" s="73" t="e">
        <v>#N/A</v>
      </c>
      <c r="F722" s="72" t="e">
        <v>#N/A</v>
      </c>
      <c r="G722" s="72" t="e">
        <v>#N/A</v>
      </c>
      <c r="H722" s="72" t="e">
        <v>#N/A</v>
      </c>
      <c r="I722" s="72" t="e">
        <v>#N/A</v>
      </c>
      <c r="J722" s="72" t="e">
        <v>#N/A</v>
      </c>
      <c r="O722" s="72" t="e">
        <v>#N/A</v>
      </c>
      <c r="R722" s="72" t="e">
        <f t="shared" si="11"/>
        <v>#N/A</v>
      </c>
    </row>
    <row r="723" spans="1:18" x14ac:dyDescent="0.15">
      <c r="A723" s="72" t="e">
        <v>#N/A</v>
      </c>
      <c r="B723" s="72" t="e">
        <v>#N/A</v>
      </c>
      <c r="C723" s="72" t="e">
        <v>#N/A</v>
      </c>
      <c r="D723" s="72" t="e">
        <v>#N/A</v>
      </c>
      <c r="E723" s="73" t="e">
        <v>#N/A</v>
      </c>
      <c r="F723" s="72" t="e">
        <v>#N/A</v>
      </c>
      <c r="G723" s="72" t="e">
        <v>#N/A</v>
      </c>
      <c r="H723" s="72" t="e">
        <v>#N/A</v>
      </c>
      <c r="I723" s="72" t="e">
        <v>#N/A</v>
      </c>
      <c r="J723" s="72" t="e">
        <v>#N/A</v>
      </c>
      <c r="O723" s="72" t="e">
        <v>#N/A</v>
      </c>
      <c r="R723" s="72" t="e">
        <f t="shared" si="11"/>
        <v>#N/A</v>
      </c>
    </row>
    <row r="724" spans="1:18" x14ac:dyDescent="0.15">
      <c r="A724" s="72" t="e">
        <v>#N/A</v>
      </c>
      <c r="B724" s="72" t="e">
        <v>#N/A</v>
      </c>
      <c r="C724" s="72" t="e">
        <v>#N/A</v>
      </c>
      <c r="D724" s="72" t="e">
        <v>#N/A</v>
      </c>
      <c r="E724" s="73" t="e">
        <v>#N/A</v>
      </c>
      <c r="F724" s="72" t="e">
        <v>#N/A</v>
      </c>
      <c r="G724" s="72" t="e">
        <v>#N/A</v>
      </c>
      <c r="H724" s="72" t="e">
        <v>#N/A</v>
      </c>
      <c r="I724" s="72" t="e">
        <v>#N/A</v>
      </c>
      <c r="J724" s="72" t="e">
        <v>#N/A</v>
      </c>
      <c r="O724" s="72" t="e">
        <v>#N/A</v>
      </c>
      <c r="R724" s="72" t="e">
        <f t="shared" si="11"/>
        <v>#N/A</v>
      </c>
    </row>
    <row r="725" spans="1:18" x14ac:dyDescent="0.15">
      <c r="A725" s="72" t="e">
        <v>#N/A</v>
      </c>
      <c r="B725" s="72" t="e">
        <v>#N/A</v>
      </c>
      <c r="C725" s="72" t="e">
        <v>#N/A</v>
      </c>
      <c r="D725" s="72" t="e">
        <v>#N/A</v>
      </c>
      <c r="E725" s="73" t="e">
        <v>#N/A</v>
      </c>
      <c r="F725" s="72" t="e">
        <v>#N/A</v>
      </c>
      <c r="G725" s="72" t="e">
        <v>#N/A</v>
      </c>
      <c r="H725" s="72" t="e">
        <v>#N/A</v>
      </c>
      <c r="I725" s="72" t="e">
        <v>#N/A</v>
      </c>
      <c r="J725" s="72" t="e">
        <v>#N/A</v>
      </c>
      <c r="O725" s="72" t="e">
        <v>#N/A</v>
      </c>
      <c r="R725" s="72" t="e">
        <f t="shared" si="11"/>
        <v>#N/A</v>
      </c>
    </row>
    <row r="726" spans="1:18" x14ac:dyDescent="0.15">
      <c r="A726" s="72" t="e">
        <v>#N/A</v>
      </c>
      <c r="B726" s="72" t="e">
        <v>#N/A</v>
      </c>
      <c r="C726" s="72" t="e">
        <v>#N/A</v>
      </c>
      <c r="D726" s="72" t="e">
        <v>#N/A</v>
      </c>
      <c r="E726" s="73" t="e">
        <v>#N/A</v>
      </c>
      <c r="F726" s="72" t="e">
        <v>#N/A</v>
      </c>
      <c r="G726" s="72" t="e">
        <v>#N/A</v>
      </c>
      <c r="H726" s="72" t="e">
        <v>#N/A</v>
      </c>
      <c r="I726" s="72" t="e">
        <v>#N/A</v>
      </c>
      <c r="J726" s="72" t="e">
        <v>#N/A</v>
      </c>
      <c r="O726" s="72" t="e">
        <v>#N/A</v>
      </c>
      <c r="R726" s="72" t="e">
        <f t="shared" si="11"/>
        <v>#N/A</v>
      </c>
    </row>
    <row r="727" spans="1:18" x14ac:dyDescent="0.15">
      <c r="A727" s="72" t="e">
        <v>#N/A</v>
      </c>
      <c r="B727" s="72" t="e">
        <v>#N/A</v>
      </c>
      <c r="C727" s="72" t="e">
        <v>#N/A</v>
      </c>
      <c r="D727" s="72" t="e">
        <v>#N/A</v>
      </c>
      <c r="E727" s="73" t="e">
        <v>#N/A</v>
      </c>
      <c r="F727" s="72" t="e">
        <v>#N/A</v>
      </c>
      <c r="G727" s="72" t="e">
        <v>#N/A</v>
      </c>
      <c r="H727" s="72" t="e">
        <v>#N/A</v>
      </c>
      <c r="I727" s="72" t="e">
        <v>#N/A</v>
      </c>
      <c r="J727" s="72" t="e">
        <v>#N/A</v>
      </c>
      <c r="O727" s="72" t="e">
        <v>#N/A</v>
      </c>
      <c r="R727" s="72" t="e">
        <f t="shared" si="11"/>
        <v>#N/A</v>
      </c>
    </row>
    <row r="728" spans="1:18" x14ac:dyDescent="0.15">
      <c r="A728" s="72" t="e">
        <v>#N/A</v>
      </c>
      <c r="B728" s="72" t="e">
        <v>#N/A</v>
      </c>
      <c r="C728" s="72" t="e">
        <v>#N/A</v>
      </c>
      <c r="D728" s="72" t="e">
        <v>#N/A</v>
      </c>
      <c r="E728" s="73" t="e">
        <v>#N/A</v>
      </c>
      <c r="F728" s="72" t="e">
        <v>#N/A</v>
      </c>
      <c r="G728" s="72" t="e">
        <v>#N/A</v>
      </c>
      <c r="H728" s="72" t="e">
        <v>#N/A</v>
      </c>
      <c r="I728" s="72" t="e">
        <v>#N/A</v>
      </c>
      <c r="J728" s="72" t="e">
        <v>#N/A</v>
      </c>
      <c r="O728" s="72" t="e">
        <v>#N/A</v>
      </c>
      <c r="R728" s="72" t="e">
        <f t="shared" si="11"/>
        <v>#N/A</v>
      </c>
    </row>
    <row r="729" spans="1:18" x14ac:dyDescent="0.15">
      <c r="A729" s="72" t="e">
        <v>#N/A</v>
      </c>
      <c r="B729" s="72" t="e">
        <v>#N/A</v>
      </c>
      <c r="C729" s="72" t="e">
        <v>#N/A</v>
      </c>
      <c r="D729" s="72" t="e">
        <v>#N/A</v>
      </c>
      <c r="E729" s="73" t="e">
        <v>#N/A</v>
      </c>
      <c r="F729" s="72" t="e">
        <v>#N/A</v>
      </c>
      <c r="G729" s="72" t="e">
        <v>#N/A</v>
      </c>
      <c r="H729" s="72" t="e">
        <v>#N/A</v>
      </c>
      <c r="I729" s="72" t="e">
        <v>#N/A</v>
      </c>
      <c r="J729" s="72" t="e">
        <v>#N/A</v>
      </c>
      <c r="O729" s="72" t="e">
        <v>#N/A</v>
      </c>
      <c r="R729" s="72" t="e">
        <f t="shared" si="11"/>
        <v>#N/A</v>
      </c>
    </row>
    <row r="730" spans="1:18" x14ac:dyDescent="0.15">
      <c r="A730" s="72" t="e">
        <v>#N/A</v>
      </c>
      <c r="B730" s="72" t="e">
        <v>#N/A</v>
      </c>
      <c r="C730" s="72" t="e">
        <v>#N/A</v>
      </c>
      <c r="D730" s="72" t="e">
        <v>#N/A</v>
      </c>
      <c r="E730" s="73" t="e">
        <v>#N/A</v>
      </c>
      <c r="F730" s="72" t="e">
        <v>#N/A</v>
      </c>
      <c r="G730" s="72" t="e">
        <v>#N/A</v>
      </c>
      <c r="H730" s="72" t="e">
        <v>#N/A</v>
      </c>
      <c r="I730" s="72" t="e">
        <v>#N/A</v>
      </c>
      <c r="J730" s="72" t="e">
        <v>#N/A</v>
      </c>
      <c r="O730" s="72" t="e">
        <v>#N/A</v>
      </c>
      <c r="R730" s="72" t="e">
        <f t="shared" si="11"/>
        <v>#N/A</v>
      </c>
    </row>
    <row r="731" spans="1:18" x14ac:dyDescent="0.15">
      <c r="A731" s="72" t="e">
        <v>#N/A</v>
      </c>
      <c r="B731" s="72" t="e">
        <v>#N/A</v>
      </c>
      <c r="C731" s="72" t="e">
        <v>#N/A</v>
      </c>
      <c r="D731" s="72" t="e">
        <v>#N/A</v>
      </c>
      <c r="E731" s="73" t="e">
        <v>#N/A</v>
      </c>
      <c r="F731" s="72" t="e">
        <v>#N/A</v>
      </c>
      <c r="G731" s="72" t="e">
        <v>#N/A</v>
      </c>
      <c r="H731" s="72" t="e">
        <v>#N/A</v>
      </c>
      <c r="I731" s="72" t="e">
        <v>#N/A</v>
      </c>
      <c r="J731" s="72" t="e">
        <v>#N/A</v>
      </c>
      <c r="O731" s="72" t="e">
        <v>#N/A</v>
      </c>
      <c r="R731" s="72" t="e">
        <f t="shared" si="11"/>
        <v>#N/A</v>
      </c>
    </row>
    <row r="732" spans="1:18" x14ac:dyDescent="0.15">
      <c r="A732" s="72" t="e">
        <v>#N/A</v>
      </c>
      <c r="B732" s="72" t="e">
        <v>#N/A</v>
      </c>
      <c r="C732" s="72" t="e">
        <v>#N/A</v>
      </c>
      <c r="D732" s="72" t="e">
        <v>#N/A</v>
      </c>
      <c r="E732" s="73" t="e">
        <v>#N/A</v>
      </c>
      <c r="F732" s="72" t="e">
        <v>#N/A</v>
      </c>
      <c r="G732" s="72" t="e">
        <v>#N/A</v>
      </c>
      <c r="H732" s="72" t="e">
        <v>#N/A</v>
      </c>
      <c r="I732" s="72" t="e">
        <v>#N/A</v>
      </c>
      <c r="J732" s="72" t="e">
        <v>#N/A</v>
      </c>
      <c r="O732" s="72" t="e">
        <v>#N/A</v>
      </c>
      <c r="R732" s="72" t="e">
        <f t="shared" si="11"/>
        <v>#N/A</v>
      </c>
    </row>
    <row r="733" spans="1:18" x14ac:dyDescent="0.15">
      <c r="A733" s="72" t="e">
        <v>#N/A</v>
      </c>
      <c r="B733" s="72" t="e">
        <v>#N/A</v>
      </c>
      <c r="C733" s="72" t="e">
        <v>#N/A</v>
      </c>
      <c r="D733" s="72" t="e">
        <v>#N/A</v>
      </c>
      <c r="E733" s="73" t="e">
        <v>#N/A</v>
      </c>
      <c r="F733" s="72" t="e">
        <v>#N/A</v>
      </c>
      <c r="G733" s="72" t="e">
        <v>#N/A</v>
      </c>
      <c r="H733" s="72" t="e">
        <v>#N/A</v>
      </c>
      <c r="I733" s="72" t="e">
        <v>#N/A</v>
      </c>
      <c r="J733" s="72" t="e">
        <v>#N/A</v>
      </c>
      <c r="O733" s="72" t="e">
        <v>#N/A</v>
      </c>
    </row>
    <row r="734" spans="1:18" x14ac:dyDescent="0.15">
      <c r="A734" s="72" t="e">
        <v>#N/A</v>
      </c>
      <c r="B734" s="72" t="e">
        <v>#N/A</v>
      </c>
      <c r="C734" s="72" t="e">
        <v>#N/A</v>
      </c>
      <c r="D734" s="72" t="e">
        <v>#N/A</v>
      </c>
      <c r="E734" s="73" t="e">
        <v>#N/A</v>
      </c>
      <c r="F734" s="72" t="e">
        <v>#N/A</v>
      </c>
      <c r="G734" s="72" t="e">
        <v>#N/A</v>
      </c>
      <c r="H734" s="72" t="e">
        <v>#N/A</v>
      </c>
      <c r="I734" s="72" t="e">
        <v>#N/A</v>
      </c>
      <c r="J734" s="72" t="e">
        <v>#N/A</v>
      </c>
      <c r="O734" s="72" t="e">
        <v>#N/A</v>
      </c>
    </row>
    <row r="735" spans="1:18" x14ac:dyDescent="0.15">
      <c r="A735" s="72" t="e">
        <v>#N/A</v>
      </c>
      <c r="B735" s="72" t="e">
        <v>#N/A</v>
      </c>
      <c r="C735" s="72" t="e">
        <v>#N/A</v>
      </c>
      <c r="D735" s="72" t="e">
        <v>#N/A</v>
      </c>
      <c r="E735" s="73" t="e">
        <v>#N/A</v>
      </c>
      <c r="F735" s="72" t="e">
        <v>#N/A</v>
      </c>
      <c r="G735" s="72" t="e">
        <v>#N/A</v>
      </c>
      <c r="H735" s="72" t="e">
        <v>#N/A</v>
      </c>
      <c r="I735" s="72" t="e">
        <v>#N/A</v>
      </c>
      <c r="J735" s="72" t="e">
        <v>#N/A</v>
      </c>
      <c r="O735" s="72" t="e">
        <v>#N/A</v>
      </c>
    </row>
    <row r="736" spans="1:18" x14ac:dyDescent="0.15">
      <c r="A736" s="72" t="e">
        <v>#N/A</v>
      </c>
      <c r="B736" s="72" t="e">
        <v>#N/A</v>
      </c>
      <c r="C736" s="72" t="e">
        <v>#N/A</v>
      </c>
      <c r="D736" s="72" t="e">
        <v>#N/A</v>
      </c>
      <c r="E736" s="73" t="e">
        <v>#N/A</v>
      </c>
      <c r="F736" s="72" t="e">
        <v>#N/A</v>
      </c>
      <c r="G736" s="72" t="e">
        <v>#N/A</v>
      </c>
      <c r="H736" s="72" t="e">
        <v>#N/A</v>
      </c>
      <c r="I736" s="72" t="e">
        <v>#N/A</v>
      </c>
      <c r="J736" s="72" t="e">
        <v>#N/A</v>
      </c>
      <c r="O736" s="72" t="e">
        <v>#N/A</v>
      </c>
    </row>
    <row r="737" spans="1:15" x14ac:dyDescent="0.15">
      <c r="A737" s="72" t="e">
        <v>#N/A</v>
      </c>
      <c r="B737" s="72" t="e">
        <v>#N/A</v>
      </c>
      <c r="C737" s="72" t="e">
        <v>#N/A</v>
      </c>
      <c r="D737" s="72" t="e">
        <v>#N/A</v>
      </c>
      <c r="E737" s="73" t="e">
        <v>#N/A</v>
      </c>
      <c r="F737" s="72" t="e">
        <v>#N/A</v>
      </c>
      <c r="G737" s="72" t="e">
        <v>#N/A</v>
      </c>
      <c r="H737" s="72" t="e">
        <v>#N/A</v>
      </c>
      <c r="I737" s="72" t="e">
        <v>#N/A</v>
      </c>
      <c r="J737" s="72" t="e">
        <v>#N/A</v>
      </c>
      <c r="O737" s="72" t="e">
        <v>#N/A</v>
      </c>
    </row>
    <row r="738" spans="1:15" x14ac:dyDescent="0.15">
      <c r="A738" s="72" t="e">
        <v>#N/A</v>
      </c>
      <c r="B738" s="72" t="e">
        <v>#N/A</v>
      </c>
      <c r="C738" s="72" t="e">
        <v>#N/A</v>
      </c>
      <c r="D738" s="72" t="e">
        <v>#N/A</v>
      </c>
      <c r="E738" s="73" t="e">
        <v>#N/A</v>
      </c>
      <c r="F738" s="72" t="e">
        <v>#N/A</v>
      </c>
      <c r="G738" s="72" t="e">
        <v>#N/A</v>
      </c>
      <c r="H738" s="72" t="e">
        <v>#N/A</v>
      </c>
      <c r="I738" s="72" t="e">
        <v>#N/A</v>
      </c>
      <c r="J738" s="72" t="e">
        <v>#N/A</v>
      </c>
      <c r="O738" s="72" t="e">
        <v>#N/A</v>
      </c>
    </row>
    <row r="739" spans="1:15" x14ac:dyDescent="0.15">
      <c r="A739" s="72" t="e">
        <v>#N/A</v>
      </c>
      <c r="B739" s="72" t="e">
        <v>#N/A</v>
      </c>
      <c r="C739" s="72" t="e">
        <v>#N/A</v>
      </c>
      <c r="D739" s="72" t="e">
        <v>#N/A</v>
      </c>
      <c r="E739" s="73" t="e">
        <v>#N/A</v>
      </c>
      <c r="F739" s="72" t="e">
        <v>#N/A</v>
      </c>
      <c r="G739" s="72" t="e">
        <v>#N/A</v>
      </c>
      <c r="H739" s="72" t="e">
        <v>#N/A</v>
      </c>
      <c r="I739" s="72" t="e">
        <v>#N/A</v>
      </c>
      <c r="J739" s="72" t="e">
        <v>#N/A</v>
      </c>
      <c r="O739" s="72" t="e">
        <v>#N/A</v>
      </c>
    </row>
    <row r="740" spans="1:15" x14ac:dyDescent="0.15">
      <c r="A740" s="72" t="e">
        <v>#N/A</v>
      </c>
      <c r="B740" s="72" t="e">
        <v>#N/A</v>
      </c>
      <c r="C740" s="72" t="e">
        <v>#N/A</v>
      </c>
      <c r="D740" s="72" t="e">
        <v>#N/A</v>
      </c>
      <c r="E740" s="73" t="e">
        <v>#N/A</v>
      </c>
      <c r="F740" s="72" t="e">
        <v>#N/A</v>
      </c>
      <c r="G740" s="72" t="e">
        <v>#N/A</v>
      </c>
      <c r="H740" s="72" t="e">
        <v>#N/A</v>
      </c>
      <c r="I740" s="72" t="e">
        <v>#N/A</v>
      </c>
      <c r="J740" s="72" t="e">
        <v>#N/A</v>
      </c>
      <c r="O740" s="72" t="e">
        <v>#N/A</v>
      </c>
    </row>
    <row r="741" spans="1:15" x14ac:dyDescent="0.15">
      <c r="A741" s="72" t="e">
        <v>#N/A</v>
      </c>
      <c r="B741" s="72" t="e">
        <v>#N/A</v>
      </c>
      <c r="C741" s="72" t="e">
        <v>#N/A</v>
      </c>
      <c r="D741" s="72" t="e">
        <v>#N/A</v>
      </c>
      <c r="E741" s="73" t="e">
        <v>#N/A</v>
      </c>
      <c r="F741" s="72" t="e">
        <v>#N/A</v>
      </c>
      <c r="G741" s="72" t="e">
        <v>#N/A</v>
      </c>
      <c r="H741" s="72" t="e">
        <v>#N/A</v>
      </c>
      <c r="I741" s="72" t="e">
        <v>#N/A</v>
      </c>
      <c r="J741" s="72" t="e">
        <v>#N/A</v>
      </c>
      <c r="O741" s="72" t="e">
        <v>#N/A</v>
      </c>
    </row>
    <row r="742" spans="1:15" x14ac:dyDescent="0.15">
      <c r="A742" s="72" t="e">
        <v>#N/A</v>
      </c>
      <c r="B742" s="72" t="e">
        <v>#N/A</v>
      </c>
      <c r="C742" s="72" t="e">
        <v>#N/A</v>
      </c>
      <c r="D742" s="72" t="e">
        <v>#N/A</v>
      </c>
      <c r="E742" s="73" t="e">
        <v>#N/A</v>
      </c>
      <c r="F742" s="72" t="e">
        <v>#N/A</v>
      </c>
      <c r="G742" s="72" t="e">
        <v>#N/A</v>
      </c>
      <c r="H742" s="72" t="e">
        <v>#N/A</v>
      </c>
      <c r="I742" s="72" t="e">
        <v>#N/A</v>
      </c>
      <c r="J742" s="72" t="e">
        <v>#N/A</v>
      </c>
      <c r="O742" s="72" t="e">
        <v>#N/A</v>
      </c>
    </row>
    <row r="743" spans="1:15" x14ac:dyDescent="0.15">
      <c r="A743" s="72" t="e">
        <v>#N/A</v>
      </c>
      <c r="B743" s="72" t="e">
        <v>#N/A</v>
      </c>
      <c r="C743" s="72" t="e">
        <v>#N/A</v>
      </c>
      <c r="D743" s="72" t="e">
        <v>#N/A</v>
      </c>
      <c r="E743" s="73" t="e">
        <v>#N/A</v>
      </c>
      <c r="F743" s="72" t="e">
        <v>#N/A</v>
      </c>
      <c r="G743" s="72" t="e">
        <v>#N/A</v>
      </c>
      <c r="H743" s="72" t="e">
        <v>#N/A</v>
      </c>
      <c r="I743" s="72" t="e">
        <v>#N/A</v>
      </c>
      <c r="J743" s="72" t="e">
        <v>#N/A</v>
      </c>
      <c r="O743" s="72" t="e">
        <v>#N/A</v>
      </c>
    </row>
    <row r="744" spans="1:15" x14ac:dyDescent="0.15">
      <c r="A744" s="72" t="e">
        <v>#N/A</v>
      </c>
      <c r="B744" s="72" t="e">
        <v>#N/A</v>
      </c>
      <c r="C744" s="72" t="e">
        <v>#N/A</v>
      </c>
      <c r="D744" s="72" t="e">
        <v>#N/A</v>
      </c>
      <c r="E744" s="73" t="e">
        <v>#N/A</v>
      </c>
      <c r="F744" s="72" t="e">
        <v>#N/A</v>
      </c>
      <c r="G744" s="72" t="e">
        <v>#N/A</v>
      </c>
      <c r="H744" s="72" t="e">
        <v>#N/A</v>
      </c>
      <c r="I744" s="72" t="e">
        <v>#N/A</v>
      </c>
      <c r="J744" s="72" t="e">
        <v>#N/A</v>
      </c>
      <c r="O744" s="72" t="e">
        <v>#N/A</v>
      </c>
    </row>
    <row r="745" spans="1:15" x14ac:dyDescent="0.15">
      <c r="A745" s="72" t="e">
        <v>#N/A</v>
      </c>
      <c r="B745" s="72" t="e">
        <v>#N/A</v>
      </c>
      <c r="C745" s="72" t="e">
        <v>#N/A</v>
      </c>
      <c r="D745" s="72" t="e">
        <v>#N/A</v>
      </c>
      <c r="E745" s="73" t="e">
        <v>#N/A</v>
      </c>
      <c r="F745" s="72" t="e">
        <v>#N/A</v>
      </c>
      <c r="G745" s="72" t="e">
        <v>#N/A</v>
      </c>
      <c r="H745" s="72" t="e">
        <v>#N/A</v>
      </c>
      <c r="I745" s="72" t="e">
        <v>#N/A</v>
      </c>
      <c r="J745" s="72" t="e">
        <v>#N/A</v>
      </c>
      <c r="O745" s="72" t="e">
        <v>#N/A</v>
      </c>
    </row>
    <row r="746" spans="1:15" x14ac:dyDescent="0.15">
      <c r="A746" s="72" t="e">
        <v>#N/A</v>
      </c>
      <c r="B746" s="72" t="e">
        <v>#N/A</v>
      </c>
      <c r="C746" s="72" t="e">
        <v>#N/A</v>
      </c>
      <c r="D746" s="72" t="e">
        <v>#N/A</v>
      </c>
      <c r="E746" s="73" t="e">
        <v>#N/A</v>
      </c>
      <c r="F746" s="72" t="e">
        <v>#N/A</v>
      </c>
      <c r="G746" s="72" t="e">
        <v>#N/A</v>
      </c>
      <c r="H746" s="72" t="e">
        <v>#N/A</v>
      </c>
      <c r="I746" s="72" t="e">
        <v>#N/A</v>
      </c>
      <c r="J746" s="72" t="e">
        <v>#N/A</v>
      </c>
      <c r="O746" s="72" t="e">
        <v>#N/A</v>
      </c>
    </row>
    <row r="747" spans="1:15" x14ac:dyDescent="0.15">
      <c r="A747" s="72" t="e">
        <v>#N/A</v>
      </c>
      <c r="B747" s="72" t="e">
        <v>#N/A</v>
      </c>
      <c r="C747" s="72" t="e">
        <v>#N/A</v>
      </c>
      <c r="D747" s="72" t="e">
        <v>#N/A</v>
      </c>
      <c r="E747" s="73" t="e">
        <v>#N/A</v>
      </c>
      <c r="F747" s="72" t="e">
        <v>#N/A</v>
      </c>
      <c r="G747" s="72" t="e">
        <v>#N/A</v>
      </c>
      <c r="H747" s="72" t="e">
        <v>#N/A</v>
      </c>
      <c r="I747" s="72" t="e">
        <v>#N/A</v>
      </c>
      <c r="J747" s="72" t="e">
        <v>#N/A</v>
      </c>
      <c r="O747" s="72" t="e">
        <v>#N/A</v>
      </c>
    </row>
    <row r="748" spans="1:15" x14ac:dyDescent="0.15">
      <c r="A748" s="72" t="e">
        <v>#N/A</v>
      </c>
      <c r="B748" s="72" t="e">
        <v>#N/A</v>
      </c>
      <c r="C748" s="72" t="e">
        <v>#N/A</v>
      </c>
      <c r="D748" s="72" t="e">
        <v>#N/A</v>
      </c>
      <c r="E748" s="73" t="e">
        <v>#N/A</v>
      </c>
      <c r="F748" s="72" t="e">
        <v>#N/A</v>
      </c>
      <c r="G748" s="72" t="e">
        <v>#N/A</v>
      </c>
      <c r="H748" s="72" t="e">
        <v>#N/A</v>
      </c>
      <c r="I748" s="72" t="e">
        <v>#N/A</v>
      </c>
      <c r="J748" s="72" t="e">
        <v>#N/A</v>
      </c>
      <c r="O748" s="72" t="e">
        <v>#N/A</v>
      </c>
    </row>
    <row r="749" spans="1:15" x14ac:dyDescent="0.15">
      <c r="A749" s="72" t="e">
        <v>#N/A</v>
      </c>
      <c r="B749" s="72" t="e">
        <v>#N/A</v>
      </c>
      <c r="C749" s="72" t="e">
        <v>#N/A</v>
      </c>
      <c r="D749" s="72" t="e">
        <v>#N/A</v>
      </c>
      <c r="E749" s="73" t="e">
        <v>#N/A</v>
      </c>
      <c r="F749" s="72" t="e">
        <v>#N/A</v>
      </c>
      <c r="G749" s="72" t="e">
        <v>#N/A</v>
      </c>
      <c r="H749" s="72" t="e">
        <v>#N/A</v>
      </c>
      <c r="I749" s="72" t="e">
        <v>#N/A</v>
      </c>
      <c r="J749" s="72" t="e">
        <v>#N/A</v>
      </c>
      <c r="O749" s="72" t="e">
        <v>#N/A</v>
      </c>
    </row>
    <row r="750" spans="1:15" x14ac:dyDescent="0.15">
      <c r="A750" s="72" t="e">
        <v>#N/A</v>
      </c>
      <c r="B750" s="72" t="e">
        <v>#N/A</v>
      </c>
      <c r="C750" s="72" t="e">
        <v>#N/A</v>
      </c>
      <c r="D750" s="72" t="e">
        <v>#N/A</v>
      </c>
      <c r="E750" s="73" t="e">
        <v>#N/A</v>
      </c>
      <c r="F750" s="72" t="e">
        <v>#N/A</v>
      </c>
      <c r="G750" s="72" t="e">
        <v>#N/A</v>
      </c>
      <c r="H750" s="72" t="e">
        <v>#N/A</v>
      </c>
      <c r="I750" s="72" t="e">
        <v>#N/A</v>
      </c>
      <c r="J750" s="72" t="e">
        <v>#N/A</v>
      </c>
      <c r="O750" s="72" t="e">
        <v>#N/A</v>
      </c>
    </row>
    <row r="751" spans="1:15" x14ac:dyDescent="0.15">
      <c r="A751" s="72" t="e">
        <v>#N/A</v>
      </c>
      <c r="B751" s="72" t="e">
        <v>#N/A</v>
      </c>
      <c r="C751" s="72" t="e">
        <v>#N/A</v>
      </c>
      <c r="D751" s="72" t="e">
        <v>#N/A</v>
      </c>
      <c r="E751" s="73" t="e">
        <v>#N/A</v>
      </c>
      <c r="F751" s="72" t="e">
        <v>#N/A</v>
      </c>
      <c r="G751" s="72" t="e">
        <v>#N/A</v>
      </c>
      <c r="H751" s="72" t="e">
        <v>#N/A</v>
      </c>
      <c r="I751" s="72" t="e">
        <v>#N/A</v>
      </c>
      <c r="J751" s="72" t="e">
        <v>#N/A</v>
      </c>
      <c r="O751" s="72" t="e">
        <v>#N/A</v>
      </c>
    </row>
    <row r="752" spans="1:15" x14ac:dyDescent="0.15">
      <c r="A752" s="72" t="e">
        <v>#N/A</v>
      </c>
      <c r="B752" s="72" t="e">
        <v>#N/A</v>
      </c>
      <c r="C752" s="72" t="e">
        <v>#N/A</v>
      </c>
      <c r="D752" s="72" t="e">
        <v>#N/A</v>
      </c>
      <c r="E752" s="73" t="e">
        <v>#N/A</v>
      </c>
      <c r="F752" s="72" t="e">
        <v>#N/A</v>
      </c>
      <c r="G752" s="72" t="e">
        <v>#N/A</v>
      </c>
      <c r="H752" s="72" t="e">
        <v>#N/A</v>
      </c>
      <c r="I752" s="72" t="e">
        <v>#N/A</v>
      </c>
      <c r="J752" s="72" t="e">
        <v>#N/A</v>
      </c>
      <c r="O752" s="72" t="e">
        <v>#N/A</v>
      </c>
    </row>
    <row r="753" spans="1:15" x14ac:dyDescent="0.15">
      <c r="A753" s="72" t="e">
        <v>#N/A</v>
      </c>
      <c r="B753" s="72" t="e">
        <v>#N/A</v>
      </c>
      <c r="C753" s="72" t="e">
        <v>#N/A</v>
      </c>
      <c r="D753" s="72" t="e">
        <v>#N/A</v>
      </c>
      <c r="E753" s="73" t="e">
        <v>#N/A</v>
      </c>
      <c r="F753" s="72" t="e">
        <v>#N/A</v>
      </c>
      <c r="G753" s="72" t="e">
        <v>#N/A</v>
      </c>
      <c r="H753" s="72" t="e">
        <v>#N/A</v>
      </c>
      <c r="I753" s="72" t="e">
        <v>#N/A</v>
      </c>
      <c r="J753" s="72" t="e">
        <v>#N/A</v>
      </c>
      <c r="O753" s="72" t="e">
        <v>#N/A</v>
      </c>
    </row>
    <row r="754" spans="1:15" x14ac:dyDescent="0.15">
      <c r="A754" s="72" t="e">
        <v>#N/A</v>
      </c>
      <c r="B754" s="72" t="e">
        <v>#N/A</v>
      </c>
      <c r="C754" s="72" t="e">
        <v>#N/A</v>
      </c>
      <c r="D754" s="72" t="e">
        <v>#N/A</v>
      </c>
      <c r="E754" s="73" t="e">
        <v>#N/A</v>
      </c>
      <c r="F754" s="72" t="e">
        <v>#N/A</v>
      </c>
      <c r="G754" s="72" t="e">
        <v>#N/A</v>
      </c>
      <c r="H754" s="72" t="e">
        <v>#N/A</v>
      </c>
      <c r="I754" s="72" t="e">
        <v>#N/A</v>
      </c>
      <c r="J754" s="72" t="e">
        <v>#N/A</v>
      </c>
      <c r="O754" s="72" t="e">
        <v>#N/A</v>
      </c>
    </row>
    <row r="755" spans="1:15" x14ac:dyDescent="0.15">
      <c r="A755" s="72" t="e">
        <v>#N/A</v>
      </c>
      <c r="B755" s="72" t="e">
        <v>#N/A</v>
      </c>
      <c r="C755" s="72" t="e">
        <v>#N/A</v>
      </c>
      <c r="D755" s="72" t="e">
        <v>#N/A</v>
      </c>
      <c r="E755" s="73" t="e">
        <v>#N/A</v>
      </c>
      <c r="F755" s="72" t="e">
        <v>#N/A</v>
      </c>
      <c r="G755" s="72" t="e">
        <v>#N/A</v>
      </c>
      <c r="H755" s="72" t="e">
        <v>#N/A</v>
      </c>
      <c r="I755" s="72" t="e">
        <v>#N/A</v>
      </c>
      <c r="J755" s="72" t="e">
        <v>#N/A</v>
      </c>
      <c r="O755" s="72" t="e">
        <v>#N/A</v>
      </c>
    </row>
    <row r="756" spans="1:15" x14ac:dyDescent="0.15">
      <c r="A756" s="72" t="e">
        <v>#N/A</v>
      </c>
      <c r="B756" s="72" t="e">
        <v>#N/A</v>
      </c>
      <c r="C756" s="72" t="e">
        <v>#N/A</v>
      </c>
      <c r="D756" s="72" t="e">
        <v>#N/A</v>
      </c>
      <c r="E756" s="73" t="e">
        <v>#N/A</v>
      </c>
      <c r="F756" s="72" t="e">
        <v>#N/A</v>
      </c>
      <c r="G756" s="72" t="e">
        <v>#N/A</v>
      </c>
      <c r="H756" s="72" t="e">
        <v>#N/A</v>
      </c>
      <c r="I756" s="72" t="e">
        <v>#N/A</v>
      </c>
      <c r="J756" s="72" t="e">
        <v>#N/A</v>
      </c>
      <c r="O756" s="72" t="e">
        <v>#N/A</v>
      </c>
    </row>
    <row r="757" spans="1:15" x14ac:dyDescent="0.15">
      <c r="A757" s="72" t="e">
        <v>#N/A</v>
      </c>
      <c r="B757" s="72" t="e">
        <v>#N/A</v>
      </c>
      <c r="C757" s="72" t="e">
        <v>#N/A</v>
      </c>
      <c r="D757" s="72" t="e">
        <v>#N/A</v>
      </c>
      <c r="E757" s="73" t="e">
        <v>#N/A</v>
      </c>
      <c r="F757" s="72" t="e">
        <v>#N/A</v>
      </c>
      <c r="G757" s="72" t="e">
        <v>#N/A</v>
      </c>
      <c r="H757" s="72" t="e">
        <v>#N/A</v>
      </c>
      <c r="I757" s="72" t="e">
        <v>#N/A</v>
      </c>
      <c r="J757" s="72" t="e">
        <v>#N/A</v>
      </c>
      <c r="O757" s="72" t="e">
        <v>#N/A</v>
      </c>
    </row>
    <row r="758" spans="1:15" x14ac:dyDescent="0.15">
      <c r="A758" s="72" t="e">
        <v>#N/A</v>
      </c>
      <c r="B758" s="72" t="e">
        <v>#N/A</v>
      </c>
      <c r="C758" s="72" t="e">
        <v>#N/A</v>
      </c>
      <c r="D758" s="72" t="e">
        <v>#N/A</v>
      </c>
      <c r="E758" s="73" t="e">
        <v>#N/A</v>
      </c>
      <c r="F758" s="72" t="e">
        <v>#N/A</v>
      </c>
      <c r="G758" s="72" t="e">
        <v>#N/A</v>
      </c>
      <c r="H758" s="72" t="e">
        <v>#N/A</v>
      </c>
      <c r="I758" s="72" t="e">
        <v>#N/A</v>
      </c>
      <c r="J758" s="72" t="e">
        <v>#N/A</v>
      </c>
      <c r="O758" s="72" t="e">
        <v>#N/A</v>
      </c>
    </row>
    <row r="759" spans="1:15" x14ac:dyDescent="0.15">
      <c r="A759" s="72" t="e">
        <v>#N/A</v>
      </c>
      <c r="B759" s="72" t="e">
        <v>#N/A</v>
      </c>
      <c r="C759" s="72" t="e">
        <v>#N/A</v>
      </c>
      <c r="D759" s="72" t="e">
        <v>#N/A</v>
      </c>
      <c r="E759" s="73" t="e">
        <v>#N/A</v>
      </c>
      <c r="F759" s="72" t="e">
        <v>#N/A</v>
      </c>
      <c r="G759" s="72" t="e">
        <v>#N/A</v>
      </c>
      <c r="H759" s="72" t="e">
        <v>#N/A</v>
      </c>
      <c r="I759" s="72" t="e">
        <v>#N/A</v>
      </c>
      <c r="J759" s="72" t="e">
        <v>#N/A</v>
      </c>
      <c r="O759" s="72" t="e">
        <v>#N/A</v>
      </c>
    </row>
    <row r="760" spans="1:15" x14ac:dyDescent="0.15">
      <c r="A760" s="72" t="e">
        <v>#N/A</v>
      </c>
      <c r="B760" s="72" t="e">
        <v>#N/A</v>
      </c>
      <c r="C760" s="72" t="e">
        <v>#N/A</v>
      </c>
      <c r="D760" s="72" t="e">
        <v>#N/A</v>
      </c>
      <c r="E760" s="73" t="e">
        <v>#N/A</v>
      </c>
      <c r="F760" s="72" t="e">
        <v>#N/A</v>
      </c>
      <c r="G760" s="72" t="e">
        <v>#N/A</v>
      </c>
      <c r="H760" s="72" t="e">
        <v>#N/A</v>
      </c>
      <c r="I760" s="72" t="e">
        <v>#N/A</v>
      </c>
      <c r="J760" s="72" t="e">
        <v>#N/A</v>
      </c>
      <c r="O760" s="72" t="e">
        <v>#N/A</v>
      </c>
    </row>
    <row r="761" spans="1:15" x14ac:dyDescent="0.15">
      <c r="A761" s="72" t="e">
        <v>#N/A</v>
      </c>
      <c r="B761" s="72" t="e">
        <v>#N/A</v>
      </c>
      <c r="C761" s="72" t="e">
        <v>#N/A</v>
      </c>
      <c r="D761" s="72" t="e">
        <v>#N/A</v>
      </c>
      <c r="E761" s="73" t="e">
        <v>#N/A</v>
      </c>
      <c r="F761" s="72" t="e">
        <v>#N/A</v>
      </c>
      <c r="G761" s="72" t="e">
        <v>#N/A</v>
      </c>
      <c r="H761" s="72" t="e">
        <v>#N/A</v>
      </c>
      <c r="I761" s="72" t="e">
        <v>#N/A</v>
      </c>
      <c r="J761" s="72" t="e">
        <v>#N/A</v>
      </c>
      <c r="O761" s="72" t="e">
        <v>#N/A</v>
      </c>
    </row>
    <row r="762" spans="1:15" x14ac:dyDescent="0.15">
      <c r="A762" s="72" t="e">
        <v>#N/A</v>
      </c>
      <c r="B762" s="72" t="e">
        <v>#N/A</v>
      </c>
      <c r="C762" s="72" t="e">
        <v>#N/A</v>
      </c>
      <c r="D762" s="72" t="e">
        <v>#N/A</v>
      </c>
      <c r="E762" s="73" t="e">
        <v>#N/A</v>
      </c>
      <c r="F762" s="72" t="e">
        <v>#N/A</v>
      </c>
      <c r="G762" s="72" t="e">
        <v>#N/A</v>
      </c>
      <c r="H762" s="72" t="e">
        <v>#N/A</v>
      </c>
      <c r="I762" s="72" t="e">
        <v>#N/A</v>
      </c>
      <c r="J762" s="72" t="e">
        <v>#N/A</v>
      </c>
      <c r="O762" s="72" t="e">
        <v>#N/A</v>
      </c>
    </row>
    <row r="763" spans="1:15" x14ac:dyDescent="0.15">
      <c r="A763" s="72" t="e">
        <v>#N/A</v>
      </c>
      <c r="B763" s="72" t="e">
        <v>#N/A</v>
      </c>
      <c r="C763" s="72" t="e">
        <v>#N/A</v>
      </c>
      <c r="D763" s="72" t="e">
        <v>#N/A</v>
      </c>
      <c r="E763" s="73" t="e">
        <v>#N/A</v>
      </c>
      <c r="F763" s="72" t="e">
        <v>#N/A</v>
      </c>
      <c r="G763" s="72" t="e">
        <v>#N/A</v>
      </c>
      <c r="H763" s="72" t="e">
        <v>#N/A</v>
      </c>
      <c r="I763" s="72" t="e">
        <v>#N/A</v>
      </c>
      <c r="J763" s="72" t="e">
        <v>#N/A</v>
      </c>
      <c r="O763" s="72" t="e">
        <v>#N/A</v>
      </c>
    </row>
    <row r="764" spans="1:15" x14ac:dyDescent="0.15">
      <c r="A764" s="72" t="e">
        <v>#N/A</v>
      </c>
      <c r="B764" s="72" t="e">
        <v>#N/A</v>
      </c>
      <c r="C764" s="72" t="e">
        <v>#N/A</v>
      </c>
      <c r="D764" s="72" t="e">
        <v>#N/A</v>
      </c>
      <c r="E764" s="73" t="e">
        <v>#N/A</v>
      </c>
      <c r="F764" s="72" t="e">
        <v>#N/A</v>
      </c>
      <c r="G764" s="72" t="e">
        <v>#N/A</v>
      </c>
      <c r="H764" s="72" t="e">
        <v>#N/A</v>
      </c>
      <c r="I764" s="72" t="e">
        <v>#N/A</v>
      </c>
      <c r="J764" s="72" t="e">
        <v>#N/A</v>
      </c>
      <c r="O764" s="72" t="e">
        <v>#N/A</v>
      </c>
    </row>
    <row r="765" spans="1:15" x14ac:dyDescent="0.15">
      <c r="A765" s="72" t="e">
        <v>#N/A</v>
      </c>
      <c r="B765" s="72" t="e">
        <v>#N/A</v>
      </c>
      <c r="C765" s="72" t="e">
        <v>#N/A</v>
      </c>
      <c r="D765" s="72" t="e">
        <v>#N/A</v>
      </c>
      <c r="E765" s="73" t="e">
        <v>#N/A</v>
      </c>
      <c r="F765" s="72" t="e">
        <v>#N/A</v>
      </c>
      <c r="G765" s="72" t="e">
        <v>#N/A</v>
      </c>
      <c r="H765" s="72" t="e">
        <v>#N/A</v>
      </c>
      <c r="I765" s="72" t="e">
        <v>#N/A</v>
      </c>
      <c r="J765" s="72" t="e">
        <v>#N/A</v>
      </c>
      <c r="O765" s="72" t="e">
        <v>#N/A</v>
      </c>
    </row>
    <row r="766" spans="1:15" x14ac:dyDescent="0.15">
      <c r="A766" s="72" t="e">
        <v>#N/A</v>
      </c>
      <c r="B766" s="72" t="e">
        <v>#N/A</v>
      </c>
      <c r="C766" s="72" t="e">
        <v>#N/A</v>
      </c>
      <c r="D766" s="72" t="e">
        <v>#N/A</v>
      </c>
      <c r="E766" s="73" t="e">
        <v>#N/A</v>
      </c>
      <c r="F766" s="72" t="e">
        <v>#N/A</v>
      </c>
      <c r="G766" s="72" t="e">
        <v>#N/A</v>
      </c>
      <c r="H766" s="72" t="e">
        <v>#N/A</v>
      </c>
      <c r="I766" s="72" t="e">
        <v>#N/A</v>
      </c>
      <c r="J766" s="72" t="e">
        <v>#N/A</v>
      </c>
      <c r="O766" s="72" t="e">
        <v>#N/A</v>
      </c>
    </row>
    <row r="767" spans="1:15" x14ac:dyDescent="0.15">
      <c r="A767" s="72" t="e">
        <v>#N/A</v>
      </c>
      <c r="B767" s="72" t="e">
        <v>#N/A</v>
      </c>
      <c r="C767" s="72" t="e">
        <v>#N/A</v>
      </c>
      <c r="D767" s="72" t="e">
        <v>#N/A</v>
      </c>
      <c r="E767" s="73" t="e">
        <v>#N/A</v>
      </c>
      <c r="F767" s="72" t="e">
        <v>#N/A</v>
      </c>
      <c r="G767" s="72" t="e">
        <v>#N/A</v>
      </c>
      <c r="H767" s="72" t="e">
        <v>#N/A</v>
      </c>
      <c r="I767" s="72" t="e">
        <v>#N/A</v>
      </c>
      <c r="J767" s="72" t="e">
        <v>#N/A</v>
      </c>
      <c r="O767" s="72" t="e">
        <v>#N/A</v>
      </c>
    </row>
    <row r="768" spans="1:15" x14ac:dyDescent="0.15">
      <c r="A768" s="72" t="e">
        <v>#N/A</v>
      </c>
      <c r="B768" s="72" t="e">
        <v>#N/A</v>
      </c>
      <c r="C768" s="72" t="e">
        <v>#N/A</v>
      </c>
      <c r="D768" s="72" t="e">
        <v>#N/A</v>
      </c>
      <c r="E768" s="73" t="e">
        <v>#N/A</v>
      </c>
      <c r="F768" s="72" t="e">
        <v>#N/A</v>
      </c>
      <c r="G768" s="72" t="e">
        <v>#N/A</v>
      </c>
      <c r="H768" s="72" t="e">
        <v>#N/A</v>
      </c>
      <c r="I768" s="72" t="e">
        <v>#N/A</v>
      </c>
      <c r="J768" s="72" t="e">
        <v>#N/A</v>
      </c>
      <c r="O768" s="72" t="e">
        <v>#N/A</v>
      </c>
    </row>
    <row r="769" spans="1:15" x14ac:dyDescent="0.15">
      <c r="A769" s="72" t="e">
        <v>#N/A</v>
      </c>
      <c r="B769" s="72" t="e">
        <v>#N/A</v>
      </c>
      <c r="C769" s="72" t="e">
        <v>#N/A</v>
      </c>
      <c r="D769" s="72" t="e">
        <v>#N/A</v>
      </c>
      <c r="E769" s="73" t="e">
        <v>#N/A</v>
      </c>
      <c r="F769" s="72" t="e">
        <v>#N/A</v>
      </c>
      <c r="G769" s="72" t="e">
        <v>#N/A</v>
      </c>
      <c r="H769" s="72" t="e">
        <v>#N/A</v>
      </c>
      <c r="I769" s="72" t="e">
        <v>#N/A</v>
      </c>
      <c r="J769" s="72" t="e">
        <v>#N/A</v>
      </c>
      <c r="O769" s="72" t="e">
        <v>#N/A</v>
      </c>
    </row>
    <row r="770" spans="1:15" x14ac:dyDescent="0.15">
      <c r="A770" s="72" t="e">
        <v>#N/A</v>
      </c>
      <c r="B770" s="72" t="e">
        <v>#N/A</v>
      </c>
      <c r="C770" s="72" t="e">
        <v>#N/A</v>
      </c>
      <c r="D770" s="72" t="e">
        <v>#N/A</v>
      </c>
      <c r="E770" s="73" t="e">
        <v>#N/A</v>
      </c>
      <c r="F770" s="72" t="e">
        <v>#N/A</v>
      </c>
      <c r="G770" s="72" t="e">
        <v>#N/A</v>
      </c>
      <c r="H770" s="72" t="e">
        <v>#N/A</v>
      </c>
      <c r="I770" s="72" t="e">
        <v>#N/A</v>
      </c>
      <c r="J770" s="72" t="e">
        <v>#N/A</v>
      </c>
      <c r="O770" s="72" t="e">
        <v>#N/A</v>
      </c>
    </row>
    <row r="771" spans="1:15" x14ac:dyDescent="0.15">
      <c r="A771" s="72" t="e">
        <v>#N/A</v>
      </c>
      <c r="B771" s="72" t="e">
        <v>#N/A</v>
      </c>
      <c r="C771" s="72" t="e">
        <v>#N/A</v>
      </c>
      <c r="D771" s="72" t="e">
        <v>#N/A</v>
      </c>
      <c r="E771" s="73" t="e">
        <v>#N/A</v>
      </c>
      <c r="F771" s="72" t="e">
        <v>#N/A</v>
      </c>
      <c r="G771" s="72" t="e">
        <v>#N/A</v>
      </c>
      <c r="H771" s="72" t="e">
        <v>#N/A</v>
      </c>
      <c r="I771" s="72" t="e">
        <v>#N/A</v>
      </c>
      <c r="J771" s="72" t="e">
        <v>#N/A</v>
      </c>
      <c r="O771" s="72" t="e">
        <v>#N/A</v>
      </c>
    </row>
    <row r="772" spans="1:15" x14ac:dyDescent="0.15">
      <c r="A772" s="72" t="e">
        <v>#N/A</v>
      </c>
      <c r="B772" s="72" t="e">
        <v>#N/A</v>
      </c>
      <c r="C772" s="72" t="e">
        <v>#N/A</v>
      </c>
      <c r="D772" s="72" t="e">
        <v>#N/A</v>
      </c>
      <c r="E772" s="73" t="e">
        <v>#N/A</v>
      </c>
      <c r="F772" s="72" t="e">
        <v>#N/A</v>
      </c>
      <c r="G772" s="72" t="e">
        <v>#N/A</v>
      </c>
      <c r="H772" s="72" t="e">
        <v>#N/A</v>
      </c>
      <c r="I772" s="72" t="e">
        <v>#N/A</v>
      </c>
      <c r="J772" s="72" t="e">
        <v>#N/A</v>
      </c>
      <c r="O772" s="72" t="e">
        <v>#N/A</v>
      </c>
    </row>
    <row r="773" spans="1:15" x14ac:dyDescent="0.15">
      <c r="A773" s="72" t="e">
        <v>#N/A</v>
      </c>
      <c r="B773" s="72" t="e">
        <v>#N/A</v>
      </c>
      <c r="C773" s="72" t="e">
        <v>#N/A</v>
      </c>
      <c r="D773" s="72" t="e">
        <v>#N/A</v>
      </c>
      <c r="E773" s="73" t="e">
        <v>#N/A</v>
      </c>
      <c r="F773" s="72" t="e">
        <v>#N/A</v>
      </c>
      <c r="G773" s="72" t="e">
        <v>#N/A</v>
      </c>
      <c r="H773" s="72" t="e">
        <v>#N/A</v>
      </c>
      <c r="I773" s="72" t="e">
        <v>#N/A</v>
      </c>
      <c r="J773" s="72" t="e">
        <v>#N/A</v>
      </c>
      <c r="O773" s="72" t="e">
        <v>#N/A</v>
      </c>
    </row>
    <row r="774" spans="1:15" x14ac:dyDescent="0.15">
      <c r="A774" s="72" t="e">
        <v>#N/A</v>
      </c>
      <c r="B774" s="72" t="e">
        <v>#N/A</v>
      </c>
      <c r="C774" s="72" t="e">
        <v>#N/A</v>
      </c>
      <c r="D774" s="72" t="e">
        <v>#N/A</v>
      </c>
      <c r="E774" s="73" t="e">
        <v>#N/A</v>
      </c>
      <c r="F774" s="72" t="e">
        <v>#N/A</v>
      </c>
      <c r="G774" s="72" t="e">
        <v>#N/A</v>
      </c>
      <c r="H774" s="72" t="e">
        <v>#N/A</v>
      </c>
      <c r="I774" s="72" t="e">
        <v>#N/A</v>
      </c>
      <c r="J774" s="72" t="e">
        <v>#N/A</v>
      </c>
      <c r="O774" s="72" t="e">
        <v>#N/A</v>
      </c>
    </row>
    <row r="775" spans="1:15" x14ac:dyDescent="0.15">
      <c r="A775" s="72" t="e">
        <v>#N/A</v>
      </c>
      <c r="B775" s="72" t="e">
        <v>#N/A</v>
      </c>
      <c r="C775" s="72" t="e">
        <v>#N/A</v>
      </c>
      <c r="D775" s="72" t="e">
        <v>#N/A</v>
      </c>
      <c r="E775" s="73" t="e">
        <v>#N/A</v>
      </c>
      <c r="F775" s="72" t="e">
        <v>#N/A</v>
      </c>
      <c r="G775" s="72" t="e">
        <v>#N/A</v>
      </c>
      <c r="H775" s="72" t="e">
        <v>#N/A</v>
      </c>
      <c r="I775" s="72" t="e">
        <v>#N/A</v>
      </c>
      <c r="J775" s="72" t="e">
        <v>#N/A</v>
      </c>
      <c r="O775" s="72" t="e">
        <v>#N/A</v>
      </c>
    </row>
    <row r="776" spans="1:15" x14ac:dyDescent="0.15">
      <c r="A776" s="72" t="e">
        <v>#N/A</v>
      </c>
      <c r="B776" s="72" t="e">
        <v>#N/A</v>
      </c>
      <c r="C776" s="72" t="e">
        <v>#N/A</v>
      </c>
      <c r="D776" s="72" t="e">
        <v>#N/A</v>
      </c>
      <c r="E776" s="73" t="e">
        <v>#N/A</v>
      </c>
      <c r="F776" s="72" t="e">
        <v>#N/A</v>
      </c>
      <c r="G776" s="72" t="e">
        <v>#N/A</v>
      </c>
      <c r="H776" s="72" t="e">
        <v>#N/A</v>
      </c>
      <c r="I776" s="72" t="e">
        <v>#N/A</v>
      </c>
      <c r="J776" s="72" t="e">
        <v>#N/A</v>
      </c>
      <c r="O776" s="72" t="e">
        <v>#N/A</v>
      </c>
    </row>
    <row r="777" spans="1:15" x14ac:dyDescent="0.15">
      <c r="A777" s="72" t="e">
        <v>#N/A</v>
      </c>
      <c r="B777" s="72" t="e">
        <v>#N/A</v>
      </c>
      <c r="C777" s="72" t="e">
        <v>#N/A</v>
      </c>
      <c r="D777" s="72" t="e">
        <v>#N/A</v>
      </c>
      <c r="E777" s="73" t="e">
        <v>#N/A</v>
      </c>
      <c r="F777" s="72" t="e">
        <v>#N/A</v>
      </c>
      <c r="G777" s="72" t="e">
        <v>#N/A</v>
      </c>
      <c r="H777" s="72" t="e">
        <v>#N/A</v>
      </c>
      <c r="I777" s="72" t="e">
        <v>#N/A</v>
      </c>
      <c r="J777" s="72" t="e">
        <v>#N/A</v>
      </c>
      <c r="O777" s="72" t="e">
        <v>#N/A</v>
      </c>
    </row>
    <row r="778" spans="1:15" x14ac:dyDescent="0.15">
      <c r="A778" s="72" t="e">
        <v>#N/A</v>
      </c>
      <c r="B778" s="72" t="e">
        <v>#N/A</v>
      </c>
      <c r="C778" s="72" t="e">
        <v>#N/A</v>
      </c>
      <c r="D778" s="72" t="e">
        <v>#N/A</v>
      </c>
      <c r="E778" s="73" t="e">
        <v>#N/A</v>
      </c>
      <c r="F778" s="72" t="e">
        <v>#N/A</v>
      </c>
      <c r="G778" s="72" t="e">
        <v>#N/A</v>
      </c>
      <c r="H778" s="72" t="e">
        <v>#N/A</v>
      </c>
      <c r="I778" s="72" t="e">
        <v>#N/A</v>
      </c>
      <c r="J778" s="72" t="e">
        <v>#N/A</v>
      </c>
      <c r="O778" s="72" t="e">
        <v>#N/A</v>
      </c>
    </row>
    <row r="779" spans="1:15" x14ac:dyDescent="0.15">
      <c r="A779" s="72" t="e">
        <v>#N/A</v>
      </c>
      <c r="B779" s="72" t="e">
        <v>#N/A</v>
      </c>
      <c r="C779" s="72" t="e">
        <v>#N/A</v>
      </c>
      <c r="D779" s="72" t="e">
        <v>#N/A</v>
      </c>
      <c r="E779" s="73" t="e">
        <v>#N/A</v>
      </c>
      <c r="F779" s="72" t="e">
        <v>#N/A</v>
      </c>
      <c r="G779" s="72" t="e">
        <v>#N/A</v>
      </c>
      <c r="H779" s="72" t="e">
        <v>#N/A</v>
      </c>
      <c r="I779" s="72" t="e">
        <v>#N/A</v>
      </c>
      <c r="J779" s="72" t="e">
        <v>#N/A</v>
      </c>
      <c r="O779" s="72" t="e">
        <v>#N/A</v>
      </c>
    </row>
    <row r="780" spans="1:15" x14ac:dyDescent="0.15">
      <c r="A780" s="72" t="e">
        <v>#N/A</v>
      </c>
      <c r="B780" s="72" t="e">
        <v>#N/A</v>
      </c>
      <c r="C780" s="72" t="e">
        <v>#N/A</v>
      </c>
      <c r="D780" s="72" t="e">
        <v>#N/A</v>
      </c>
      <c r="E780" s="73" t="e">
        <v>#N/A</v>
      </c>
      <c r="F780" s="72" t="e">
        <v>#N/A</v>
      </c>
      <c r="G780" s="72" t="e">
        <v>#N/A</v>
      </c>
      <c r="H780" s="72" t="e">
        <v>#N/A</v>
      </c>
      <c r="I780" s="72" t="e">
        <v>#N/A</v>
      </c>
      <c r="J780" s="72" t="e">
        <v>#N/A</v>
      </c>
      <c r="O780" s="72" t="e">
        <v>#N/A</v>
      </c>
    </row>
    <row r="781" spans="1:15" x14ac:dyDescent="0.15">
      <c r="A781" s="72" t="e">
        <v>#N/A</v>
      </c>
      <c r="B781" s="72" t="e">
        <v>#N/A</v>
      </c>
      <c r="C781" s="72" t="e">
        <v>#N/A</v>
      </c>
      <c r="D781" s="72" t="e">
        <v>#N/A</v>
      </c>
      <c r="E781" s="73" t="e">
        <v>#N/A</v>
      </c>
      <c r="F781" s="72" t="e">
        <v>#N/A</v>
      </c>
      <c r="G781" s="72" t="e">
        <v>#N/A</v>
      </c>
      <c r="H781" s="72" t="e">
        <v>#N/A</v>
      </c>
      <c r="I781" s="72" t="e">
        <v>#N/A</v>
      </c>
      <c r="J781" s="72" t="e">
        <v>#N/A</v>
      </c>
      <c r="O781" s="72" t="e">
        <v>#N/A</v>
      </c>
    </row>
    <row r="782" spans="1:15" x14ac:dyDescent="0.15">
      <c r="A782" s="72" t="e">
        <v>#N/A</v>
      </c>
      <c r="B782" s="72" t="e">
        <v>#N/A</v>
      </c>
      <c r="C782" s="72" t="e">
        <v>#N/A</v>
      </c>
      <c r="D782" s="72" t="e">
        <v>#N/A</v>
      </c>
      <c r="E782" s="73" t="e">
        <v>#N/A</v>
      </c>
      <c r="F782" s="72" t="e">
        <v>#N/A</v>
      </c>
      <c r="G782" s="72" t="e">
        <v>#N/A</v>
      </c>
      <c r="H782" s="72" t="e">
        <v>#N/A</v>
      </c>
      <c r="I782" s="72" t="e">
        <v>#N/A</v>
      </c>
      <c r="J782" s="72" t="e">
        <v>#N/A</v>
      </c>
      <c r="O782" s="72" t="e">
        <v>#N/A</v>
      </c>
    </row>
    <row r="783" spans="1:15" x14ac:dyDescent="0.15">
      <c r="A783" s="72" t="e">
        <v>#N/A</v>
      </c>
      <c r="B783" s="72" t="e">
        <v>#N/A</v>
      </c>
      <c r="C783" s="72" t="e">
        <v>#N/A</v>
      </c>
      <c r="D783" s="72" t="e">
        <v>#N/A</v>
      </c>
      <c r="E783" s="73" t="e">
        <v>#N/A</v>
      </c>
      <c r="F783" s="72" t="e">
        <v>#N/A</v>
      </c>
      <c r="G783" s="72" t="e">
        <v>#N/A</v>
      </c>
      <c r="H783" s="72" t="e">
        <v>#N/A</v>
      </c>
      <c r="I783" s="72" t="e">
        <v>#N/A</v>
      </c>
      <c r="J783" s="72" t="e">
        <v>#N/A</v>
      </c>
      <c r="O783" s="72" t="e">
        <v>#N/A</v>
      </c>
    </row>
    <row r="784" spans="1:15" x14ac:dyDescent="0.15">
      <c r="A784" s="72" t="e">
        <v>#N/A</v>
      </c>
      <c r="B784" s="72" t="e">
        <v>#N/A</v>
      </c>
      <c r="C784" s="72" t="e">
        <v>#N/A</v>
      </c>
      <c r="D784" s="72" t="e">
        <v>#N/A</v>
      </c>
      <c r="E784" s="73" t="e">
        <v>#N/A</v>
      </c>
      <c r="F784" s="72" t="e">
        <v>#N/A</v>
      </c>
      <c r="G784" s="72" t="e">
        <v>#N/A</v>
      </c>
      <c r="H784" s="72" t="e">
        <v>#N/A</v>
      </c>
      <c r="I784" s="72" t="e">
        <v>#N/A</v>
      </c>
      <c r="J784" s="72" t="e">
        <v>#N/A</v>
      </c>
      <c r="O784" s="72" t="e">
        <v>#N/A</v>
      </c>
    </row>
    <row r="785" spans="1:15" x14ac:dyDescent="0.15">
      <c r="A785" s="72" t="e">
        <v>#N/A</v>
      </c>
      <c r="B785" s="72" t="e">
        <v>#N/A</v>
      </c>
      <c r="C785" s="72" t="e">
        <v>#N/A</v>
      </c>
      <c r="D785" s="72" t="e">
        <v>#N/A</v>
      </c>
      <c r="E785" s="73" t="e">
        <v>#N/A</v>
      </c>
      <c r="F785" s="72" t="e">
        <v>#N/A</v>
      </c>
      <c r="G785" s="72" t="e">
        <v>#N/A</v>
      </c>
      <c r="H785" s="72" t="e">
        <v>#N/A</v>
      </c>
      <c r="I785" s="72" t="e">
        <v>#N/A</v>
      </c>
      <c r="J785" s="72" t="e">
        <v>#N/A</v>
      </c>
      <c r="O785" s="72" t="e">
        <v>#N/A</v>
      </c>
    </row>
    <row r="786" spans="1:15" x14ac:dyDescent="0.15">
      <c r="A786" s="72" t="e">
        <v>#N/A</v>
      </c>
      <c r="B786" s="72" t="e">
        <v>#N/A</v>
      </c>
      <c r="C786" s="72" t="e">
        <v>#N/A</v>
      </c>
      <c r="D786" s="72" t="e">
        <v>#N/A</v>
      </c>
      <c r="E786" s="73" t="e">
        <v>#N/A</v>
      </c>
      <c r="F786" s="72" t="e">
        <v>#N/A</v>
      </c>
      <c r="G786" s="72" t="e">
        <v>#N/A</v>
      </c>
      <c r="H786" s="72" t="e">
        <v>#N/A</v>
      </c>
      <c r="I786" s="72" t="e">
        <v>#N/A</v>
      </c>
      <c r="J786" s="72" t="e">
        <v>#N/A</v>
      </c>
      <c r="O786" s="72" t="e">
        <v>#N/A</v>
      </c>
    </row>
    <row r="787" spans="1:15" x14ac:dyDescent="0.15">
      <c r="A787" s="72" t="e">
        <v>#N/A</v>
      </c>
      <c r="B787" s="72" t="e">
        <v>#N/A</v>
      </c>
      <c r="C787" s="72" t="e">
        <v>#N/A</v>
      </c>
      <c r="D787" s="72" t="e">
        <v>#N/A</v>
      </c>
      <c r="E787" s="73" t="e">
        <v>#N/A</v>
      </c>
      <c r="F787" s="72" t="e">
        <v>#N/A</v>
      </c>
      <c r="G787" s="72" t="e">
        <v>#N/A</v>
      </c>
      <c r="H787" s="72" t="e">
        <v>#N/A</v>
      </c>
      <c r="I787" s="72" t="e">
        <v>#N/A</v>
      </c>
      <c r="J787" s="72" t="e">
        <v>#N/A</v>
      </c>
      <c r="O787" s="72" t="e">
        <v>#N/A</v>
      </c>
    </row>
    <row r="788" spans="1:15" x14ac:dyDescent="0.15">
      <c r="A788" s="72" t="e">
        <v>#N/A</v>
      </c>
      <c r="B788" s="72" t="e">
        <v>#N/A</v>
      </c>
      <c r="C788" s="72" t="e">
        <v>#N/A</v>
      </c>
      <c r="D788" s="72" t="e">
        <v>#N/A</v>
      </c>
      <c r="E788" s="73" t="e">
        <v>#N/A</v>
      </c>
      <c r="F788" s="72" t="e">
        <v>#N/A</v>
      </c>
      <c r="G788" s="72" t="e">
        <v>#N/A</v>
      </c>
      <c r="H788" s="72" t="e">
        <v>#N/A</v>
      </c>
      <c r="I788" s="72" t="e">
        <v>#N/A</v>
      </c>
      <c r="J788" s="72" t="e">
        <v>#N/A</v>
      </c>
      <c r="O788" s="72" t="e">
        <v>#N/A</v>
      </c>
    </row>
    <row r="789" spans="1:15" x14ac:dyDescent="0.15">
      <c r="A789" s="72" t="e">
        <v>#N/A</v>
      </c>
      <c r="B789" s="72" t="e">
        <v>#N/A</v>
      </c>
      <c r="C789" s="72" t="e">
        <v>#N/A</v>
      </c>
      <c r="D789" s="72" t="e">
        <v>#N/A</v>
      </c>
      <c r="E789" s="73" t="e">
        <v>#N/A</v>
      </c>
      <c r="F789" s="72" t="e">
        <v>#N/A</v>
      </c>
      <c r="G789" s="72" t="e">
        <v>#N/A</v>
      </c>
      <c r="H789" s="72" t="e">
        <v>#N/A</v>
      </c>
      <c r="I789" s="72" t="e">
        <v>#N/A</v>
      </c>
      <c r="J789" s="72" t="e">
        <v>#N/A</v>
      </c>
      <c r="O789" s="72" t="e">
        <v>#N/A</v>
      </c>
    </row>
    <row r="790" spans="1:15" x14ac:dyDescent="0.15">
      <c r="A790" s="72" t="e">
        <v>#N/A</v>
      </c>
      <c r="B790" s="72" t="e">
        <v>#N/A</v>
      </c>
      <c r="C790" s="72" t="e">
        <v>#N/A</v>
      </c>
      <c r="D790" s="72" t="e">
        <v>#N/A</v>
      </c>
      <c r="E790" s="73" t="e">
        <v>#N/A</v>
      </c>
      <c r="F790" s="72" t="e">
        <v>#N/A</v>
      </c>
      <c r="G790" s="72" t="e">
        <v>#N/A</v>
      </c>
      <c r="H790" s="72" t="e">
        <v>#N/A</v>
      </c>
      <c r="I790" s="72" t="e">
        <v>#N/A</v>
      </c>
      <c r="J790" s="72" t="e">
        <v>#N/A</v>
      </c>
      <c r="O790" s="72" t="e">
        <v>#N/A</v>
      </c>
    </row>
    <row r="791" spans="1:15" x14ac:dyDescent="0.15">
      <c r="A791" s="72" t="e">
        <v>#N/A</v>
      </c>
      <c r="B791" s="72" t="e">
        <v>#N/A</v>
      </c>
      <c r="C791" s="72" t="e">
        <v>#N/A</v>
      </c>
      <c r="D791" s="72" t="e">
        <v>#N/A</v>
      </c>
      <c r="E791" s="73" t="e">
        <v>#N/A</v>
      </c>
      <c r="F791" s="72" t="e">
        <v>#N/A</v>
      </c>
      <c r="G791" s="72" t="e">
        <v>#N/A</v>
      </c>
      <c r="H791" s="72" t="e">
        <v>#N/A</v>
      </c>
      <c r="I791" s="72" t="e">
        <v>#N/A</v>
      </c>
      <c r="J791" s="72" t="e">
        <v>#N/A</v>
      </c>
      <c r="O791" s="72" t="e">
        <v>#N/A</v>
      </c>
    </row>
    <row r="792" spans="1:15" x14ac:dyDescent="0.15">
      <c r="A792" s="72" t="e">
        <v>#N/A</v>
      </c>
      <c r="B792" s="72" t="e">
        <v>#N/A</v>
      </c>
      <c r="C792" s="72" t="e">
        <v>#N/A</v>
      </c>
      <c r="D792" s="72" t="e">
        <v>#N/A</v>
      </c>
      <c r="E792" s="73" t="e">
        <v>#N/A</v>
      </c>
      <c r="F792" s="72" t="e">
        <v>#N/A</v>
      </c>
      <c r="G792" s="72" t="e">
        <v>#N/A</v>
      </c>
      <c r="H792" s="72" t="e">
        <v>#N/A</v>
      </c>
      <c r="I792" s="72" t="e">
        <v>#N/A</v>
      </c>
      <c r="J792" s="72" t="e">
        <v>#N/A</v>
      </c>
      <c r="O792" s="72" t="e">
        <v>#N/A</v>
      </c>
    </row>
    <row r="793" spans="1:15" x14ac:dyDescent="0.15">
      <c r="A793" s="72" t="e">
        <v>#N/A</v>
      </c>
      <c r="B793" s="72" t="e">
        <v>#N/A</v>
      </c>
      <c r="C793" s="72" t="e">
        <v>#N/A</v>
      </c>
      <c r="D793" s="72" t="e">
        <v>#N/A</v>
      </c>
      <c r="E793" s="73" t="e">
        <v>#N/A</v>
      </c>
      <c r="F793" s="72" t="e">
        <v>#N/A</v>
      </c>
      <c r="G793" s="72" t="e">
        <v>#N/A</v>
      </c>
      <c r="H793" s="72" t="e">
        <v>#N/A</v>
      </c>
      <c r="I793" s="72" t="e">
        <v>#N/A</v>
      </c>
      <c r="J793" s="72" t="e">
        <v>#N/A</v>
      </c>
      <c r="O793" s="72" t="e">
        <v>#N/A</v>
      </c>
    </row>
    <row r="794" spans="1:15" x14ac:dyDescent="0.15">
      <c r="A794" s="72" t="e">
        <v>#N/A</v>
      </c>
      <c r="B794" s="72" t="e">
        <v>#N/A</v>
      </c>
      <c r="C794" s="72" t="e">
        <v>#N/A</v>
      </c>
      <c r="D794" s="72" t="e">
        <v>#N/A</v>
      </c>
      <c r="E794" s="73" t="e">
        <v>#N/A</v>
      </c>
      <c r="F794" s="72" t="e">
        <v>#N/A</v>
      </c>
      <c r="G794" s="72" t="e">
        <v>#N/A</v>
      </c>
      <c r="H794" s="72" t="e">
        <v>#N/A</v>
      </c>
      <c r="I794" s="72" t="e">
        <v>#N/A</v>
      </c>
      <c r="J794" s="72" t="e">
        <v>#N/A</v>
      </c>
      <c r="O794" s="72" t="e">
        <v>#N/A</v>
      </c>
    </row>
    <row r="795" spans="1:15" x14ac:dyDescent="0.15">
      <c r="A795" s="72" t="e">
        <v>#N/A</v>
      </c>
      <c r="B795" s="72" t="e">
        <v>#N/A</v>
      </c>
      <c r="C795" s="72" t="e">
        <v>#N/A</v>
      </c>
      <c r="D795" s="72" t="e">
        <v>#N/A</v>
      </c>
      <c r="E795" s="73" t="e">
        <v>#N/A</v>
      </c>
      <c r="F795" s="72" t="e">
        <v>#N/A</v>
      </c>
      <c r="G795" s="72" t="e">
        <v>#N/A</v>
      </c>
      <c r="H795" s="72" t="e">
        <v>#N/A</v>
      </c>
      <c r="I795" s="72" t="e">
        <v>#N/A</v>
      </c>
      <c r="J795" s="72" t="e">
        <v>#N/A</v>
      </c>
      <c r="O795" s="72" t="e">
        <v>#N/A</v>
      </c>
    </row>
    <row r="796" spans="1:15" x14ac:dyDescent="0.15">
      <c r="A796" s="72" t="e">
        <v>#N/A</v>
      </c>
      <c r="B796" s="72" t="e">
        <v>#N/A</v>
      </c>
      <c r="C796" s="72" t="e">
        <v>#N/A</v>
      </c>
      <c r="D796" s="72" t="e">
        <v>#N/A</v>
      </c>
      <c r="E796" s="73" t="e">
        <v>#N/A</v>
      </c>
      <c r="F796" s="72" t="e">
        <v>#N/A</v>
      </c>
      <c r="G796" s="72" t="e">
        <v>#N/A</v>
      </c>
      <c r="H796" s="72" t="e">
        <v>#N/A</v>
      </c>
      <c r="I796" s="72" t="e">
        <v>#N/A</v>
      </c>
      <c r="J796" s="72" t="e">
        <v>#N/A</v>
      </c>
      <c r="O796" s="72" t="e">
        <v>#N/A</v>
      </c>
    </row>
    <row r="797" spans="1:15" x14ac:dyDescent="0.15">
      <c r="A797" s="72" t="e">
        <v>#N/A</v>
      </c>
      <c r="B797" s="72" t="e">
        <v>#N/A</v>
      </c>
      <c r="C797" s="72" t="e">
        <v>#N/A</v>
      </c>
      <c r="D797" s="72" t="e">
        <v>#N/A</v>
      </c>
      <c r="E797" s="73" t="e">
        <v>#N/A</v>
      </c>
      <c r="F797" s="72" t="e">
        <v>#N/A</v>
      </c>
      <c r="G797" s="72" t="e">
        <v>#N/A</v>
      </c>
      <c r="H797" s="72" t="e">
        <v>#N/A</v>
      </c>
      <c r="I797" s="72" t="e">
        <v>#N/A</v>
      </c>
      <c r="J797" s="72" t="e">
        <v>#N/A</v>
      </c>
      <c r="O797" s="72" t="e">
        <v>#N/A</v>
      </c>
    </row>
    <row r="798" spans="1:15" x14ac:dyDescent="0.15">
      <c r="A798" s="72" t="e">
        <v>#N/A</v>
      </c>
      <c r="B798" s="72" t="e">
        <v>#N/A</v>
      </c>
      <c r="C798" s="72" t="e">
        <v>#N/A</v>
      </c>
      <c r="D798" s="72" t="e">
        <v>#N/A</v>
      </c>
      <c r="E798" s="73" t="e">
        <v>#N/A</v>
      </c>
      <c r="F798" s="72" t="e">
        <v>#N/A</v>
      </c>
      <c r="G798" s="72" t="e">
        <v>#N/A</v>
      </c>
      <c r="H798" s="72" t="e">
        <v>#N/A</v>
      </c>
      <c r="I798" s="72" t="e">
        <v>#N/A</v>
      </c>
      <c r="J798" s="72" t="e">
        <v>#N/A</v>
      </c>
      <c r="O798" s="72" t="e">
        <v>#N/A</v>
      </c>
    </row>
    <row r="799" spans="1:15" x14ac:dyDescent="0.15">
      <c r="A799" s="72" t="e">
        <v>#N/A</v>
      </c>
      <c r="B799" s="72" t="e">
        <v>#N/A</v>
      </c>
      <c r="C799" s="72" t="e">
        <v>#N/A</v>
      </c>
      <c r="D799" s="72" t="e">
        <v>#N/A</v>
      </c>
      <c r="E799" s="73" t="e">
        <v>#N/A</v>
      </c>
      <c r="F799" s="72" t="e">
        <v>#N/A</v>
      </c>
      <c r="G799" s="72" t="e">
        <v>#N/A</v>
      </c>
      <c r="H799" s="72" t="e">
        <v>#N/A</v>
      </c>
      <c r="I799" s="72" t="e">
        <v>#N/A</v>
      </c>
      <c r="J799" s="72" t="e">
        <v>#N/A</v>
      </c>
      <c r="O799" s="72" t="e">
        <v>#N/A</v>
      </c>
    </row>
    <row r="800" spans="1:15" x14ac:dyDescent="0.15">
      <c r="A800" s="72" t="e">
        <v>#N/A</v>
      </c>
      <c r="B800" s="72" t="e">
        <v>#N/A</v>
      </c>
      <c r="C800" s="72" t="e">
        <v>#N/A</v>
      </c>
      <c r="D800" s="72" t="e">
        <v>#N/A</v>
      </c>
      <c r="E800" s="73" t="e">
        <v>#N/A</v>
      </c>
      <c r="F800" s="72" t="e">
        <v>#N/A</v>
      </c>
      <c r="G800" s="72" t="e">
        <v>#N/A</v>
      </c>
      <c r="H800" s="72" t="e">
        <v>#N/A</v>
      </c>
      <c r="I800" s="72" t="e">
        <v>#N/A</v>
      </c>
      <c r="J800" s="72" t="e">
        <v>#N/A</v>
      </c>
      <c r="O800" s="72" t="e">
        <v>#N/A</v>
      </c>
    </row>
    <row r="801" spans="1:15" x14ac:dyDescent="0.15">
      <c r="A801" s="72" t="e">
        <v>#N/A</v>
      </c>
      <c r="B801" s="72" t="e">
        <v>#N/A</v>
      </c>
      <c r="C801" s="72" t="e">
        <v>#N/A</v>
      </c>
      <c r="D801" s="72" t="e">
        <v>#N/A</v>
      </c>
      <c r="E801" s="73" t="e">
        <v>#N/A</v>
      </c>
      <c r="F801" s="72" t="e">
        <v>#N/A</v>
      </c>
      <c r="G801" s="72" t="e">
        <v>#N/A</v>
      </c>
      <c r="H801" s="72" t="e">
        <v>#N/A</v>
      </c>
      <c r="I801" s="72" t="e">
        <v>#N/A</v>
      </c>
      <c r="J801" s="72" t="e">
        <v>#N/A</v>
      </c>
      <c r="O801" s="72" t="e">
        <v>#N/A</v>
      </c>
    </row>
    <row r="802" spans="1:15" x14ac:dyDescent="0.15">
      <c r="A802" s="72" t="e">
        <v>#N/A</v>
      </c>
      <c r="B802" s="72" t="e">
        <v>#N/A</v>
      </c>
      <c r="C802" s="72" t="e">
        <v>#N/A</v>
      </c>
      <c r="D802" s="72" t="e">
        <v>#N/A</v>
      </c>
      <c r="E802" s="73" t="e">
        <v>#N/A</v>
      </c>
      <c r="F802" s="72" t="e">
        <v>#N/A</v>
      </c>
      <c r="G802" s="72" t="e">
        <v>#N/A</v>
      </c>
      <c r="H802" s="72" t="e">
        <v>#N/A</v>
      </c>
      <c r="I802" s="72" t="e">
        <v>#N/A</v>
      </c>
      <c r="J802" s="72" t="e">
        <v>#N/A</v>
      </c>
      <c r="O802" s="72" t="e">
        <v>#N/A</v>
      </c>
    </row>
    <row r="803" spans="1:15" x14ac:dyDescent="0.15">
      <c r="A803" s="72" t="e">
        <v>#N/A</v>
      </c>
      <c r="B803" s="72" t="e">
        <v>#N/A</v>
      </c>
      <c r="C803" s="72" t="e">
        <v>#N/A</v>
      </c>
      <c r="D803" s="72" t="e">
        <v>#N/A</v>
      </c>
      <c r="E803" s="73" t="e">
        <v>#N/A</v>
      </c>
      <c r="F803" s="72" t="e">
        <v>#N/A</v>
      </c>
      <c r="G803" s="72" t="e">
        <v>#N/A</v>
      </c>
      <c r="H803" s="72" t="e">
        <v>#N/A</v>
      </c>
      <c r="I803" s="72" t="e">
        <v>#N/A</v>
      </c>
      <c r="J803" s="72" t="e">
        <v>#N/A</v>
      </c>
      <c r="O803" s="72" t="e">
        <v>#N/A</v>
      </c>
    </row>
    <row r="804" spans="1:15" x14ac:dyDescent="0.15">
      <c r="A804" s="72" t="e">
        <v>#N/A</v>
      </c>
      <c r="B804" s="72" t="e">
        <v>#N/A</v>
      </c>
      <c r="C804" s="72" t="e">
        <v>#N/A</v>
      </c>
      <c r="D804" s="72" t="e">
        <v>#N/A</v>
      </c>
      <c r="E804" s="73" t="e">
        <v>#N/A</v>
      </c>
      <c r="F804" s="72" t="e">
        <v>#N/A</v>
      </c>
      <c r="G804" s="72" t="e">
        <v>#N/A</v>
      </c>
      <c r="H804" s="72" t="e">
        <v>#N/A</v>
      </c>
      <c r="I804" s="72" t="e">
        <v>#N/A</v>
      </c>
      <c r="J804" s="72" t="e">
        <v>#N/A</v>
      </c>
      <c r="O804" s="72" t="e">
        <v>#N/A</v>
      </c>
    </row>
    <row r="805" spans="1:15" x14ac:dyDescent="0.15">
      <c r="A805" s="72" t="e">
        <v>#N/A</v>
      </c>
      <c r="B805" s="72" t="e">
        <v>#N/A</v>
      </c>
      <c r="C805" s="72" t="e">
        <v>#N/A</v>
      </c>
      <c r="D805" s="72" t="e">
        <v>#N/A</v>
      </c>
      <c r="E805" s="73" t="e">
        <v>#N/A</v>
      </c>
      <c r="F805" s="72" t="e">
        <v>#N/A</v>
      </c>
      <c r="G805" s="72" t="e">
        <v>#N/A</v>
      </c>
      <c r="H805" s="72" t="e">
        <v>#N/A</v>
      </c>
      <c r="I805" s="72" t="e">
        <v>#N/A</v>
      </c>
      <c r="J805" s="72" t="e">
        <v>#N/A</v>
      </c>
      <c r="O805" s="72" t="e">
        <v>#N/A</v>
      </c>
    </row>
    <row r="806" spans="1:15" x14ac:dyDescent="0.15">
      <c r="A806" s="72" t="e">
        <v>#N/A</v>
      </c>
      <c r="B806" s="72" t="e">
        <v>#N/A</v>
      </c>
      <c r="C806" s="72" t="e">
        <v>#N/A</v>
      </c>
      <c r="D806" s="72" t="e">
        <v>#N/A</v>
      </c>
      <c r="E806" s="73" t="e">
        <v>#N/A</v>
      </c>
      <c r="F806" s="72" t="e">
        <v>#N/A</v>
      </c>
      <c r="G806" s="72" t="e">
        <v>#N/A</v>
      </c>
      <c r="H806" s="72" t="e">
        <v>#N/A</v>
      </c>
      <c r="I806" s="72" t="e">
        <v>#N/A</v>
      </c>
      <c r="J806" s="72" t="e">
        <v>#N/A</v>
      </c>
      <c r="O806" s="72" t="e">
        <v>#N/A</v>
      </c>
    </row>
    <row r="807" spans="1:15" x14ac:dyDescent="0.15">
      <c r="A807" s="72" t="e">
        <v>#N/A</v>
      </c>
      <c r="B807" s="72" t="e">
        <v>#N/A</v>
      </c>
      <c r="C807" s="72" t="e">
        <v>#N/A</v>
      </c>
      <c r="D807" s="72" t="e">
        <v>#N/A</v>
      </c>
      <c r="E807" s="73" t="e">
        <v>#N/A</v>
      </c>
      <c r="F807" s="72" t="e">
        <v>#N/A</v>
      </c>
      <c r="G807" s="72" t="e">
        <v>#N/A</v>
      </c>
      <c r="H807" s="72" t="e">
        <v>#N/A</v>
      </c>
      <c r="I807" s="72" t="e">
        <v>#N/A</v>
      </c>
      <c r="J807" s="72" t="e">
        <v>#N/A</v>
      </c>
      <c r="O807" s="72" t="e">
        <v>#N/A</v>
      </c>
    </row>
    <row r="808" spans="1:15" x14ac:dyDescent="0.15">
      <c r="A808" s="72" t="e">
        <v>#N/A</v>
      </c>
      <c r="B808" s="72" t="e">
        <v>#N/A</v>
      </c>
      <c r="C808" s="72" t="e">
        <v>#N/A</v>
      </c>
      <c r="D808" s="72" t="e">
        <v>#N/A</v>
      </c>
      <c r="E808" s="73" t="e">
        <v>#N/A</v>
      </c>
      <c r="F808" s="72" t="e">
        <v>#N/A</v>
      </c>
      <c r="G808" s="72" t="e">
        <v>#N/A</v>
      </c>
      <c r="H808" s="72" t="e">
        <v>#N/A</v>
      </c>
      <c r="I808" s="72" t="e">
        <v>#N/A</v>
      </c>
      <c r="J808" s="72" t="e">
        <v>#N/A</v>
      </c>
      <c r="O808" s="72" t="e">
        <v>#N/A</v>
      </c>
    </row>
    <row r="809" spans="1:15" x14ac:dyDescent="0.15">
      <c r="A809" s="72" t="e">
        <v>#N/A</v>
      </c>
      <c r="B809" s="72" t="e">
        <v>#N/A</v>
      </c>
      <c r="C809" s="72" t="e">
        <v>#N/A</v>
      </c>
      <c r="D809" s="72" t="e">
        <v>#N/A</v>
      </c>
      <c r="E809" s="73" t="e">
        <v>#N/A</v>
      </c>
      <c r="F809" s="72" t="e">
        <v>#N/A</v>
      </c>
      <c r="G809" s="72" t="e">
        <v>#N/A</v>
      </c>
      <c r="H809" s="72" t="e">
        <v>#N/A</v>
      </c>
      <c r="I809" s="72" t="e">
        <v>#N/A</v>
      </c>
      <c r="J809" s="72" t="e">
        <v>#N/A</v>
      </c>
      <c r="O809" s="72" t="e">
        <v>#N/A</v>
      </c>
    </row>
    <row r="810" spans="1:15" x14ac:dyDescent="0.15">
      <c r="A810" s="72" t="e">
        <v>#N/A</v>
      </c>
      <c r="B810" s="72" t="e">
        <v>#N/A</v>
      </c>
      <c r="C810" s="72" t="e">
        <v>#N/A</v>
      </c>
      <c r="D810" s="72" t="e">
        <v>#N/A</v>
      </c>
      <c r="E810" s="73" t="e">
        <v>#N/A</v>
      </c>
      <c r="F810" s="72" t="e">
        <v>#N/A</v>
      </c>
      <c r="G810" s="72" t="e">
        <v>#N/A</v>
      </c>
      <c r="H810" s="72" t="e">
        <v>#N/A</v>
      </c>
      <c r="I810" s="72" t="e">
        <v>#N/A</v>
      </c>
      <c r="J810" s="72" t="e">
        <v>#N/A</v>
      </c>
      <c r="O810" s="72" t="e">
        <v>#N/A</v>
      </c>
    </row>
    <row r="811" spans="1:15" x14ac:dyDescent="0.15">
      <c r="A811" s="72" t="e">
        <v>#N/A</v>
      </c>
      <c r="B811" s="72" t="e">
        <v>#N/A</v>
      </c>
      <c r="C811" s="72" t="e">
        <v>#N/A</v>
      </c>
      <c r="D811" s="72" t="e">
        <v>#N/A</v>
      </c>
      <c r="E811" s="73" t="e">
        <v>#N/A</v>
      </c>
      <c r="F811" s="72" t="e">
        <v>#N/A</v>
      </c>
      <c r="G811" s="72" t="e">
        <v>#N/A</v>
      </c>
      <c r="H811" s="72" t="e">
        <v>#N/A</v>
      </c>
      <c r="I811" s="72" t="e">
        <v>#N/A</v>
      </c>
      <c r="J811" s="72" t="e">
        <v>#N/A</v>
      </c>
      <c r="O811" s="72" t="e">
        <v>#N/A</v>
      </c>
    </row>
    <row r="812" spans="1:15" x14ac:dyDescent="0.15">
      <c r="A812" s="72" t="e">
        <v>#N/A</v>
      </c>
      <c r="B812" s="72" t="e">
        <v>#N/A</v>
      </c>
      <c r="C812" s="72" t="e">
        <v>#N/A</v>
      </c>
      <c r="D812" s="72" t="e">
        <v>#N/A</v>
      </c>
      <c r="E812" s="73" t="e">
        <v>#N/A</v>
      </c>
      <c r="F812" s="72" t="e">
        <v>#N/A</v>
      </c>
      <c r="G812" s="72" t="e">
        <v>#N/A</v>
      </c>
      <c r="H812" s="72" t="e">
        <v>#N/A</v>
      </c>
      <c r="I812" s="72" t="e">
        <v>#N/A</v>
      </c>
      <c r="J812" s="72" t="e">
        <v>#N/A</v>
      </c>
      <c r="O812" s="72" t="e">
        <v>#N/A</v>
      </c>
    </row>
    <row r="813" spans="1:15" x14ac:dyDescent="0.15">
      <c r="A813" s="72" t="e">
        <v>#N/A</v>
      </c>
      <c r="B813" s="72" t="e">
        <v>#N/A</v>
      </c>
      <c r="C813" s="72" t="e">
        <v>#N/A</v>
      </c>
      <c r="D813" s="72" t="e">
        <v>#N/A</v>
      </c>
      <c r="E813" s="73" t="e">
        <v>#N/A</v>
      </c>
      <c r="F813" s="72" t="e">
        <v>#N/A</v>
      </c>
      <c r="G813" s="72" t="e">
        <v>#N/A</v>
      </c>
      <c r="H813" s="72" t="e">
        <v>#N/A</v>
      </c>
      <c r="I813" s="72" t="e">
        <v>#N/A</v>
      </c>
      <c r="J813" s="72" t="e">
        <v>#N/A</v>
      </c>
      <c r="O813" s="72" t="e">
        <v>#N/A</v>
      </c>
    </row>
    <row r="814" spans="1:15" x14ac:dyDescent="0.15">
      <c r="A814" s="72" t="e">
        <v>#N/A</v>
      </c>
      <c r="B814" s="72" t="e">
        <v>#N/A</v>
      </c>
      <c r="C814" s="72" t="e">
        <v>#N/A</v>
      </c>
      <c r="D814" s="72" t="e">
        <v>#N/A</v>
      </c>
      <c r="E814" s="73" t="e">
        <v>#N/A</v>
      </c>
      <c r="F814" s="72" t="e">
        <v>#N/A</v>
      </c>
      <c r="G814" s="72" t="e">
        <v>#N/A</v>
      </c>
      <c r="H814" s="72" t="e">
        <v>#N/A</v>
      </c>
      <c r="I814" s="72" t="e">
        <v>#N/A</v>
      </c>
      <c r="J814" s="72" t="e">
        <v>#N/A</v>
      </c>
      <c r="O814" s="72" t="e">
        <v>#N/A</v>
      </c>
    </row>
    <row r="815" spans="1:15" x14ac:dyDescent="0.15">
      <c r="A815" s="72" t="e">
        <v>#N/A</v>
      </c>
      <c r="B815" s="72" t="e">
        <v>#N/A</v>
      </c>
      <c r="C815" s="72" t="e">
        <v>#N/A</v>
      </c>
      <c r="D815" s="72" t="e">
        <v>#N/A</v>
      </c>
      <c r="E815" s="73" t="e">
        <v>#N/A</v>
      </c>
      <c r="F815" s="72" t="e">
        <v>#N/A</v>
      </c>
      <c r="G815" s="72" t="e">
        <v>#N/A</v>
      </c>
      <c r="H815" s="72" t="e">
        <v>#N/A</v>
      </c>
      <c r="I815" s="72" t="e">
        <v>#N/A</v>
      </c>
      <c r="J815" s="72" t="e">
        <v>#N/A</v>
      </c>
      <c r="O815" s="72" t="e">
        <v>#N/A</v>
      </c>
    </row>
    <row r="816" spans="1:15" x14ac:dyDescent="0.15">
      <c r="A816" s="72" t="e">
        <v>#N/A</v>
      </c>
      <c r="B816" s="72" t="e">
        <v>#N/A</v>
      </c>
      <c r="C816" s="72" t="e">
        <v>#N/A</v>
      </c>
      <c r="D816" s="72" t="e">
        <v>#N/A</v>
      </c>
      <c r="E816" s="73" t="e">
        <v>#N/A</v>
      </c>
      <c r="F816" s="72" t="e">
        <v>#N/A</v>
      </c>
      <c r="G816" s="72" t="e">
        <v>#N/A</v>
      </c>
      <c r="H816" s="72" t="e">
        <v>#N/A</v>
      </c>
      <c r="I816" s="72" t="e">
        <v>#N/A</v>
      </c>
      <c r="J816" s="72" t="e">
        <v>#N/A</v>
      </c>
      <c r="O816" s="72" t="e">
        <v>#N/A</v>
      </c>
    </row>
    <row r="817" spans="1:15" x14ac:dyDescent="0.15">
      <c r="A817" s="72" t="e">
        <v>#N/A</v>
      </c>
      <c r="B817" s="72" t="e">
        <v>#N/A</v>
      </c>
      <c r="C817" s="72" t="e">
        <v>#N/A</v>
      </c>
      <c r="D817" s="72" t="e">
        <v>#N/A</v>
      </c>
      <c r="E817" s="73" t="e">
        <v>#N/A</v>
      </c>
      <c r="F817" s="72" t="e">
        <v>#N/A</v>
      </c>
      <c r="G817" s="72" t="e">
        <v>#N/A</v>
      </c>
      <c r="H817" s="72" t="e">
        <v>#N/A</v>
      </c>
      <c r="I817" s="72" t="e">
        <v>#N/A</v>
      </c>
      <c r="J817" s="72" t="e">
        <v>#N/A</v>
      </c>
      <c r="O817" s="72" t="e">
        <v>#N/A</v>
      </c>
    </row>
    <row r="818" spans="1:15" x14ac:dyDescent="0.15">
      <c r="A818" s="72" t="e">
        <v>#N/A</v>
      </c>
      <c r="B818" s="72" t="e">
        <v>#N/A</v>
      </c>
      <c r="C818" s="72" t="e">
        <v>#N/A</v>
      </c>
      <c r="D818" s="72" t="e">
        <v>#N/A</v>
      </c>
      <c r="E818" s="73" t="e">
        <v>#N/A</v>
      </c>
      <c r="F818" s="72" t="e">
        <v>#N/A</v>
      </c>
      <c r="G818" s="72" t="e">
        <v>#N/A</v>
      </c>
      <c r="H818" s="72" t="e">
        <v>#N/A</v>
      </c>
      <c r="I818" s="72" t="e">
        <v>#N/A</v>
      </c>
      <c r="J818" s="72" t="e">
        <v>#N/A</v>
      </c>
      <c r="O818" s="72" t="e">
        <v>#N/A</v>
      </c>
    </row>
    <row r="819" spans="1:15" x14ac:dyDescent="0.15">
      <c r="A819" s="72" t="e">
        <v>#N/A</v>
      </c>
      <c r="B819" s="72" t="e">
        <v>#N/A</v>
      </c>
      <c r="C819" s="72" t="e">
        <v>#N/A</v>
      </c>
      <c r="D819" s="72" t="e">
        <v>#N/A</v>
      </c>
      <c r="E819" s="73" t="e">
        <v>#N/A</v>
      </c>
      <c r="F819" s="72" t="e">
        <v>#N/A</v>
      </c>
      <c r="G819" s="72" t="e">
        <v>#N/A</v>
      </c>
      <c r="H819" s="72" t="e">
        <v>#N/A</v>
      </c>
      <c r="I819" s="72" t="e">
        <v>#N/A</v>
      </c>
      <c r="J819" s="72" t="e">
        <v>#N/A</v>
      </c>
      <c r="O819" s="72" t="e">
        <v>#N/A</v>
      </c>
    </row>
    <row r="820" spans="1:15" x14ac:dyDescent="0.15">
      <c r="A820" s="72" t="e">
        <v>#N/A</v>
      </c>
      <c r="B820" s="72" t="e">
        <v>#N/A</v>
      </c>
      <c r="C820" s="72" t="e">
        <v>#N/A</v>
      </c>
      <c r="D820" s="72" t="e">
        <v>#N/A</v>
      </c>
      <c r="E820" s="73" t="e">
        <v>#N/A</v>
      </c>
      <c r="F820" s="72" t="e">
        <v>#N/A</v>
      </c>
      <c r="G820" s="72" t="e">
        <v>#N/A</v>
      </c>
      <c r="H820" s="72" t="e">
        <v>#N/A</v>
      </c>
      <c r="I820" s="72" t="e">
        <v>#N/A</v>
      </c>
      <c r="J820" s="72" t="e">
        <v>#N/A</v>
      </c>
      <c r="O820" s="72" t="e">
        <v>#N/A</v>
      </c>
    </row>
    <row r="821" spans="1:15" x14ac:dyDescent="0.15">
      <c r="A821" s="72" t="e">
        <v>#N/A</v>
      </c>
      <c r="B821" s="72" t="e">
        <v>#N/A</v>
      </c>
      <c r="C821" s="72" t="e">
        <v>#N/A</v>
      </c>
      <c r="D821" s="72" t="e">
        <v>#N/A</v>
      </c>
      <c r="E821" s="73" t="e">
        <v>#N/A</v>
      </c>
      <c r="F821" s="72" t="e">
        <v>#N/A</v>
      </c>
      <c r="G821" s="72" t="e">
        <v>#N/A</v>
      </c>
      <c r="H821" s="72" t="e">
        <v>#N/A</v>
      </c>
      <c r="I821" s="72" t="e">
        <v>#N/A</v>
      </c>
      <c r="J821" s="72" t="e">
        <v>#N/A</v>
      </c>
      <c r="O821" s="72" t="e">
        <v>#N/A</v>
      </c>
    </row>
    <row r="822" spans="1:15" x14ac:dyDescent="0.15">
      <c r="A822" s="72" t="e">
        <v>#N/A</v>
      </c>
      <c r="B822" s="72" t="e">
        <v>#N/A</v>
      </c>
      <c r="C822" s="72" t="e">
        <v>#N/A</v>
      </c>
      <c r="D822" s="72" t="e">
        <v>#N/A</v>
      </c>
      <c r="E822" s="73" t="e">
        <v>#N/A</v>
      </c>
      <c r="F822" s="72" t="e">
        <v>#N/A</v>
      </c>
      <c r="G822" s="72" t="e">
        <v>#N/A</v>
      </c>
      <c r="H822" s="72" t="e">
        <v>#N/A</v>
      </c>
      <c r="I822" s="72" t="e">
        <v>#N/A</v>
      </c>
      <c r="J822" s="72" t="e">
        <v>#N/A</v>
      </c>
      <c r="O822" s="72" t="e">
        <v>#N/A</v>
      </c>
    </row>
    <row r="823" spans="1:15" x14ac:dyDescent="0.15">
      <c r="A823" s="72" t="e">
        <v>#N/A</v>
      </c>
      <c r="B823" s="72" t="e">
        <v>#N/A</v>
      </c>
      <c r="C823" s="72" t="e">
        <v>#N/A</v>
      </c>
      <c r="D823" s="72" t="e">
        <v>#N/A</v>
      </c>
      <c r="E823" s="73" t="e">
        <v>#N/A</v>
      </c>
      <c r="F823" s="72" t="e">
        <v>#N/A</v>
      </c>
      <c r="G823" s="72" t="e">
        <v>#N/A</v>
      </c>
      <c r="H823" s="72" t="e">
        <v>#N/A</v>
      </c>
      <c r="I823" s="72" t="e">
        <v>#N/A</v>
      </c>
      <c r="J823" s="72" t="e">
        <v>#N/A</v>
      </c>
      <c r="O823" s="72" t="e">
        <v>#N/A</v>
      </c>
    </row>
    <row r="824" spans="1:15" x14ac:dyDescent="0.15">
      <c r="A824" s="72" t="e">
        <v>#N/A</v>
      </c>
      <c r="B824" s="72" t="e">
        <v>#N/A</v>
      </c>
      <c r="C824" s="72" t="e">
        <v>#N/A</v>
      </c>
      <c r="D824" s="72" t="e">
        <v>#N/A</v>
      </c>
      <c r="E824" s="73" t="e">
        <v>#N/A</v>
      </c>
      <c r="F824" s="72" t="e">
        <v>#N/A</v>
      </c>
      <c r="G824" s="72" t="e">
        <v>#N/A</v>
      </c>
      <c r="H824" s="72" t="e">
        <v>#N/A</v>
      </c>
      <c r="I824" s="72" t="e">
        <v>#N/A</v>
      </c>
      <c r="J824" s="72" t="e">
        <v>#N/A</v>
      </c>
      <c r="O824" s="72" t="e">
        <v>#N/A</v>
      </c>
    </row>
    <row r="825" spans="1:15" x14ac:dyDescent="0.15">
      <c r="A825" s="72" t="e">
        <v>#N/A</v>
      </c>
      <c r="B825" s="72" t="e">
        <v>#N/A</v>
      </c>
      <c r="C825" s="72" t="e">
        <v>#N/A</v>
      </c>
      <c r="D825" s="72" t="e">
        <v>#N/A</v>
      </c>
      <c r="E825" s="73" t="e">
        <v>#N/A</v>
      </c>
      <c r="F825" s="72" t="e">
        <v>#N/A</v>
      </c>
      <c r="G825" s="72" t="e">
        <v>#N/A</v>
      </c>
      <c r="H825" s="72" t="e">
        <v>#N/A</v>
      </c>
      <c r="I825" s="72" t="e">
        <v>#N/A</v>
      </c>
      <c r="J825" s="72" t="e">
        <v>#N/A</v>
      </c>
      <c r="O825" s="72" t="e">
        <v>#N/A</v>
      </c>
    </row>
    <row r="826" spans="1:15" x14ac:dyDescent="0.15">
      <c r="A826" s="72" t="e">
        <v>#N/A</v>
      </c>
      <c r="B826" s="72" t="e">
        <v>#N/A</v>
      </c>
      <c r="C826" s="72" t="e">
        <v>#N/A</v>
      </c>
      <c r="D826" s="72" t="e">
        <v>#N/A</v>
      </c>
      <c r="E826" s="73" t="e">
        <v>#N/A</v>
      </c>
      <c r="F826" s="72" t="e">
        <v>#N/A</v>
      </c>
      <c r="G826" s="72" t="e">
        <v>#N/A</v>
      </c>
      <c r="H826" s="72" t="e">
        <v>#N/A</v>
      </c>
      <c r="I826" s="72" t="e">
        <v>#N/A</v>
      </c>
      <c r="J826" s="72" t="e">
        <v>#N/A</v>
      </c>
      <c r="O826" s="72" t="e">
        <v>#N/A</v>
      </c>
    </row>
    <row r="827" spans="1:15" x14ac:dyDescent="0.15">
      <c r="A827" s="72" t="e">
        <v>#N/A</v>
      </c>
      <c r="B827" s="72" t="e">
        <v>#N/A</v>
      </c>
      <c r="C827" s="72" t="e">
        <v>#N/A</v>
      </c>
      <c r="D827" s="72" t="e">
        <v>#N/A</v>
      </c>
      <c r="E827" s="73" t="e">
        <v>#N/A</v>
      </c>
      <c r="F827" s="72" t="e">
        <v>#N/A</v>
      </c>
      <c r="G827" s="72" t="e">
        <v>#N/A</v>
      </c>
      <c r="H827" s="72" t="e">
        <v>#N/A</v>
      </c>
      <c r="I827" s="72" t="e">
        <v>#N/A</v>
      </c>
      <c r="J827" s="72" t="e">
        <v>#N/A</v>
      </c>
      <c r="O827" s="72" t="e">
        <v>#N/A</v>
      </c>
    </row>
    <row r="828" spans="1:15" x14ac:dyDescent="0.15">
      <c r="A828" s="72" t="e">
        <v>#N/A</v>
      </c>
      <c r="B828" s="72" t="e">
        <v>#N/A</v>
      </c>
      <c r="C828" s="72" t="e">
        <v>#N/A</v>
      </c>
      <c r="D828" s="72" t="e">
        <v>#N/A</v>
      </c>
      <c r="E828" s="73" t="e">
        <v>#N/A</v>
      </c>
      <c r="F828" s="72" t="e">
        <v>#N/A</v>
      </c>
      <c r="G828" s="72" t="e">
        <v>#N/A</v>
      </c>
      <c r="H828" s="72" t="e">
        <v>#N/A</v>
      </c>
      <c r="I828" s="72" t="e">
        <v>#N/A</v>
      </c>
      <c r="J828" s="72" t="e">
        <v>#N/A</v>
      </c>
      <c r="O828" s="72" t="e">
        <v>#N/A</v>
      </c>
    </row>
    <row r="829" spans="1:15" x14ac:dyDescent="0.15">
      <c r="A829" s="72" t="e">
        <v>#N/A</v>
      </c>
      <c r="B829" s="72" t="e">
        <v>#N/A</v>
      </c>
      <c r="C829" s="72" t="e">
        <v>#N/A</v>
      </c>
      <c r="D829" s="72" t="e">
        <v>#N/A</v>
      </c>
      <c r="E829" s="73" t="e">
        <v>#N/A</v>
      </c>
      <c r="F829" s="72" t="e">
        <v>#N/A</v>
      </c>
      <c r="G829" s="72" t="e">
        <v>#N/A</v>
      </c>
      <c r="H829" s="72" t="e">
        <v>#N/A</v>
      </c>
      <c r="I829" s="72" t="e">
        <v>#N/A</v>
      </c>
      <c r="J829" s="72" t="e">
        <v>#N/A</v>
      </c>
      <c r="O829" s="72" t="e">
        <v>#N/A</v>
      </c>
    </row>
    <row r="830" spans="1:15" x14ac:dyDescent="0.15">
      <c r="A830" s="72" t="e">
        <v>#N/A</v>
      </c>
      <c r="B830" s="72" t="e">
        <v>#N/A</v>
      </c>
      <c r="C830" s="72" t="e">
        <v>#N/A</v>
      </c>
      <c r="D830" s="72" t="e">
        <v>#N/A</v>
      </c>
      <c r="E830" s="73" t="e">
        <v>#N/A</v>
      </c>
      <c r="F830" s="72" t="e">
        <v>#N/A</v>
      </c>
      <c r="G830" s="72" t="e">
        <v>#N/A</v>
      </c>
      <c r="H830" s="72" t="e">
        <v>#N/A</v>
      </c>
      <c r="I830" s="72" t="e">
        <v>#N/A</v>
      </c>
      <c r="J830" s="72" t="e">
        <v>#N/A</v>
      </c>
      <c r="O830" s="72" t="e">
        <v>#N/A</v>
      </c>
    </row>
    <row r="831" spans="1:15" x14ac:dyDescent="0.15">
      <c r="A831" s="72" t="e">
        <v>#N/A</v>
      </c>
      <c r="B831" s="72" t="e">
        <v>#N/A</v>
      </c>
      <c r="C831" s="72" t="e">
        <v>#N/A</v>
      </c>
      <c r="D831" s="72" t="e">
        <v>#N/A</v>
      </c>
      <c r="E831" s="73" t="e">
        <v>#N/A</v>
      </c>
      <c r="F831" s="72" t="e">
        <v>#N/A</v>
      </c>
      <c r="G831" s="72" t="e">
        <v>#N/A</v>
      </c>
      <c r="H831" s="72" t="e">
        <v>#N/A</v>
      </c>
      <c r="I831" s="72" t="e">
        <v>#N/A</v>
      </c>
      <c r="J831" s="72" t="e">
        <v>#N/A</v>
      </c>
      <c r="O831" s="72" t="e">
        <v>#N/A</v>
      </c>
    </row>
    <row r="832" spans="1:15" x14ac:dyDescent="0.15">
      <c r="A832" s="72" t="e">
        <v>#N/A</v>
      </c>
      <c r="B832" s="72" t="e">
        <v>#N/A</v>
      </c>
      <c r="C832" s="72" t="e">
        <v>#N/A</v>
      </c>
      <c r="D832" s="72" t="e">
        <v>#N/A</v>
      </c>
      <c r="E832" s="73" t="e">
        <v>#N/A</v>
      </c>
      <c r="F832" s="72" t="e">
        <v>#N/A</v>
      </c>
      <c r="G832" s="72" t="e">
        <v>#N/A</v>
      </c>
      <c r="H832" s="72" t="e">
        <v>#N/A</v>
      </c>
      <c r="I832" s="72" t="e">
        <v>#N/A</v>
      </c>
      <c r="J832" s="72" t="e">
        <v>#N/A</v>
      </c>
      <c r="O832" s="72" t="e">
        <v>#N/A</v>
      </c>
    </row>
    <row r="833" spans="1:15" x14ac:dyDescent="0.15">
      <c r="A833" s="72" t="e">
        <v>#N/A</v>
      </c>
      <c r="B833" s="72" t="e">
        <v>#N/A</v>
      </c>
      <c r="C833" s="72" t="e">
        <v>#N/A</v>
      </c>
      <c r="D833" s="72" t="e">
        <v>#N/A</v>
      </c>
      <c r="E833" s="73" t="e">
        <v>#N/A</v>
      </c>
      <c r="F833" s="72" t="e">
        <v>#N/A</v>
      </c>
      <c r="G833" s="72" t="e">
        <v>#N/A</v>
      </c>
      <c r="H833" s="72" t="e">
        <v>#N/A</v>
      </c>
      <c r="I833" s="72" t="e">
        <v>#N/A</v>
      </c>
      <c r="J833" s="72" t="e">
        <v>#N/A</v>
      </c>
      <c r="O833" s="72" t="e">
        <v>#N/A</v>
      </c>
    </row>
    <row r="834" spans="1:15" x14ac:dyDescent="0.15">
      <c r="A834" s="72" t="e">
        <v>#N/A</v>
      </c>
      <c r="B834" s="72" t="e">
        <v>#N/A</v>
      </c>
      <c r="C834" s="72" t="e">
        <v>#N/A</v>
      </c>
      <c r="D834" s="72" t="e">
        <v>#N/A</v>
      </c>
      <c r="E834" s="73" t="e">
        <v>#N/A</v>
      </c>
      <c r="F834" s="72" t="e">
        <v>#N/A</v>
      </c>
      <c r="G834" s="72" t="e">
        <v>#N/A</v>
      </c>
      <c r="H834" s="72" t="e">
        <v>#N/A</v>
      </c>
      <c r="I834" s="72" t="e">
        <v>#N/A</v>
      </c>
      <c r="J834" s="72" t="e">
        <v>#N/A</v>
      </c>
      <c r="O834" s="72" t="e">
        <v>#N/A</v>
      </c>
    </row>
    <row r="835" spans="1:15" x14ac:dyDescent="0.15">
      <c r="A835" s="72" t="e">
        <v>#N/A</v>
      </c>
      <c r="B835" s="72" t="e">
        <v>#N/A</v>
      </c>
      <c r="C835" s="72" t="e">
        <v>#N/A</v>
      </c>
      <c r="D835" s="72" t="e">
        <v>#N/A</v>
      </c>
      <c r="E835" s="73" t="e">
        <v>#N/A</v>
      </c>
      <c r="F835" s="72" t="e">
        <v>#N/A</v>
      </c>
      <c r="G835" s="72" t="e">
        <v>#N/A</v>
      </c>
      <c r="H835" s="72" t="e">
        <v>#N/A</v>
      </c>
      <c r="I835" s="72" t="e">
        <v>#N/A</v>
      </c>
      <c r="J835" s="72" t="e">
        <v>#N/A</v>
      </c>
      <c r="O835" s="72" t="e">
        <v>#N/A</v>
      </c>
    </row>
    <row r="836" spans="1:15" x14ac:dyDescent="0.15">
      <c r="A836" s="72" t="e">
        <v>#N/A</v>
      </c>
      <c r="B836" s="72" t="e">
        <v>#N/A</v>
      </c>
      <c r="C836" s="72" t="e">
        <v>#N/A</v>
      </c>
      <c r="D836" s="72" t="e">
        <v>#N/A</v>
      </c>
      <c r="E836" s="73" t="e">
        <v>#N/A</v>
      </c>
      <c r="F836" s="72" t="e">
        <v>#N/A</v>
      </c>
      <c r="G836" s="72" t="e">
        <v>#N/A</v>
      </c>
      <c r="H836" s="72" t="e">
        <v>#N/A</v>
      </c>
      <c r="I836" s="72" t="e">
        <v>#N/A</v>
      </c>
      <c r="J836" s="72" t="e">
        <v>#N/A</v>
      </c>
      <c r="O836" s="72" t="e">
        <v>#N/A</v>
      </c>
    </row>
    <row r="837" spans="1:15" x14ac:dyDescent="0.15">
      <c r="A837" s="72" t="e">
        <v>#N/A</v>
      </c>
      <c r="B837" s="72" t="e">
        <v>#N/A</v>
      </c>
      <c r="C837" s="72" t="e">
        <v>#N/A</v>
      </c>
      <c r="D837" s="72" t="e">
        <v>#N/A</v>
      </c>
      <c r="E837" s="73" t="e">
        <v>#N/A</v>
      </c>
      <c r="F837" s="72" t="e">
        <v>#N/A</v>
      </c>
      <c r="G837" s="72" t="e">
        <v>#N/A</v>
      </c>
      <c r="H837" s="72" t="e">
        <v>#N/A</v>
      </c>
      <c r="I837" s="72" t="e">
        <v>#N/A</v>
      </c>
      <c r="J837" s="72" t="e">
        <v>#N/A</v>
      </c>
      <c r="O837" s="72" t="e">
        <v>#N/A</v>
      </c>
    </row>
    <row r="838" spans="1:15" x14ac:dyDescent="0.15">
      <c r="A838" s="72" t="e">
        <v>#N/A</v>
      </c>
      <c r="B838" s="72" t="e">
        <v>#N/A</v>
      </c>
      <c r="C838" s="72" t="e">
        <v>#N/A</v>
      </c>
      <c r="D838" s="72" t="e">
        <v>#N/A</v>
      </c>
      <c r="E838" s="73" t="e">
        <v>#N/A</v>
      </c>
      <c r="F838" s="72" t="e">
        <v>#N/A</v>
      </c>
      <c r="G838" s="72" t="e">
        <v>#N/A</v>
      </c>
      <c r="H838" s="72" t="e">
        <v>#N/A</v>
      </c>
      <c r="I838" s="72" t="e">
        <v>#N/A</v>
      </c>
      <c r="J838" s="72" t="e">
        <v>#N/A</v>
      </c>
      <c r="O838" s="72" t="e">
        <v>#N/A</v>
      </c>
    </row>
    <row r="839" spans="1:15" x14ac:dyDescent="0.15">
      <c r="A839" s="72" t="e">
        <v>#N/A</v>
      </c>
      <c r="B839" s="72" t="e">
        <v>#N/A</v>
      </c>
      <c r="C839" s="72" t="e">
        <v>#N/A</v>
      </c>
      <c r="D839" s="72" t="e">
        <v>#N/A</v>
      </c>
      <c r="E839" s="73" t="e">
        <v>#N/A</v>
      </c>
      <c r="F839" s="72" t="e">
        <v>#N/A</v>
      </c>
      <c r="G839" s="72" t="e">
        <v>#N/A</v>
      </c>
      <c r="H839" s="72" t="e">
        <v>#N/A</v>
      </c>
      <c r="I839" s="72" t="e">
        <v>#N/A</v>
      </c>
      <c r="J839" s="72" t="e">
        <v>#N/A</v>
      </c>
      <c r="O839" s="72" t="e">
        <v>#N/A</v>
      </c>
    </row>
    <row r="840" spans="1:15" x14ac:dyDescent="0.15">
      <c r="A840" s="72" t="e">
        <v>#N/A</v>
      </c>
      <c r="B840" s="72" t="e">
        <v>#N/A</v>
      </c>
      <c r="C840" s="72" t="e">
        <v>#N/A</v>
      </c>
      <c r="D840" s="72" t="e">
        <v>#N/A</v>
      </c>
      <c r="E840" s="73" t="e">
        <v>#N/A</v>
      </c>
      <c r="F840" s="72" t="e">
        <v>#N/A</v>
      </c>
      <c r="G840" s="72" t="e">
        <v>#N/A</v>
      </c>
      <c r="H840" s="72" t="e">
        <v>#N/A</v>
      </c>
      <c r="I840" s="72" t="e">
        <v>#N/A</v>
      </c>
      <c r="J840" s="72" t="e">
        <v>#N/A</v>
      </c>
      <c r="O840" s="72" t="e">
        <v>#N/A</v>
      </c>
    </row>
    <row r="841" spans="1:15" x14ac:dyDescent="0.15">
      <c r="A841" s="72" t="e">
        <v>#N/A</v>
      </c>
      <c r="B841" s="72" t="e">
        <v>#N/A</v>
      </c>
      <c r="C841" s="72" t="e">
        <v>#N/A</v>
      </c>
      <c r="D841" s="72" t="e">
        <v>#N/A</v>
      </c>
      <c r="E841" s="73" t="e">
        <v>#N/A</v>
      </c>
      <c r="F841" s="72" t="e">
        <v>#N/A</v>
      </c>
      <c r="G841" s="72" t="e">
        <v>#N/A</v>
      </c>
      <c r="H841" s="72" t="e">
        <v>#N/A</v>
      </c>
      <c r="I841" s="72" t="e">
        <v>#N/A</v>
      </c>
      <c r="J841" s="72" t="e">
        <v>#N/A</v>
      </c>
      <c r="O841" s="72" t="e">
        <v>#N/A</v>
      </c>
    </row>
    <row r="842" spans="1:15" x14ac:dyDescent="0.15">
      <c r="A842" s="72" t="e">
        <v>#N/A</v>
      </c>
      <c r="B842" s="72" t="e">
        <v>#N/A</v>
      </c>
      <c r="C842" s="72" t="e">
        <v>#N/A</v>
      </c>
      <c r="D842" s="72" t="e">
        <v>#N/A</v>
      </c>
      <c r="E842" s="73" t="e">
        <v>#N/A</v>
      </c>
      <c r="F842" s="72" t="e">
        <v>#N/A</v>
      </c>
      <c r="G842" s="72" t="e">
        <v>#N/A</v>
      </c>
      <c r="H842" s="72" t="e">
        <v>#N/A</v>
      </c>
      <c r="I842" s="72" t="e">
        <v>#N/A</v>
      </c>
      <c r="J842" s="72" t="e">
        <v>#N/A</v>
      </c>
      <c r="O842" s="72" t="e">
        <v>#N/A</v>
      </c>
    </row>
    <row r="843" spans="1:15" x14ac:dyDescent="0.15">
      <c r="A843" s="72" t="e">
        <v>#N/A</v>
      </c>
      <c r="B843" s="72" t="e">
        <v>#N/A</v>
      </c>
      <c r="C843" s="72" t="e">
        <v>#N/A</v>
      </c>
      <c r="D843" s="72" t="e">
        <v>#N/A</v>
      </c>
      <c r="E843" s="73" t="e">
        <v>#N/A</v>
      </c>
      <c r="F843" s="72" t="e">
        <v>#N/A</v>
      </c>
      <c r="G843" s="72" t="e">
        <v>#N/A</v>
      </c>
      <c r="H843" s="72" t="e">
        <v>#N/A</v>
      </c>
      <c r="I843" s="72" t="e">
        <v>#N/A</v>
      </c>
      <c r="J843" s="72" t="e">
        <v>#N/A</v>
      </c>
      <c r="O843" s="72" t="e">
        <v>#N/A</v>
      </c>
    </row>
    <row r="844" spans="1:15" x14ac:dyDescent="0.15">
      <c r="A844" s="72" t="e">
        <v>#N/A</v>
      </c>
      <c r="B844" s="72" t="e">
        <v>#N/A</v>
      </c>
      <c r="C844" s="72" t="e">
        <v>#N/A</v>
      </c>
      <c r="D844" s="72" t="e">
        <v>#N/A</v>
      </c>
      <c r="E844" s="73" t="e">
        <v>#N/A</v>
      </c>
      <c r="F844" s="72" t="e">
        <v>#N/A</v>
      </c>
      <c r="G844" s="72" t="e">
        <v>#N/A</v>
      </c>
      <c r="H844" s="72" t="e">
        <v>#N/A</v>
      </c>
      <c r="I844" s="72" t="e">
        <v>#N/A</v>
      </c>
      <c r="J844" s="72" t="e">
        <v>#N/A</v>
      </c>
      <c r="O844" s="72" t="e">
        <v>#N/A</v>
      </c>
    </row>
    <row r="845" spans="1:15" x14ac:dyDescent="0.15">
      <c r="A845" s="72" t="e">
        <v>#N/A</v>
      </c>
      <c r="B845" s="72" t="e">
        <v>#N/A</v>
      </c>
      <c r="C845" s="72" t="e">
        <v>#N/A</v>
      </c>
      <c r="D845" s="72" t="e">
        <v>#N/A</v>
      </c>
      <c r="E845" s="73" t="e">
        <v>#N/A</v>
      </c>
      <c r="F845" s="72" t="e">
        <v>#N/A</v>
      </c>
      <c r="G845" s="72" t="e">
        <v>#N/A</v>
      </c>
      <c r="H845" s="72" t="e">
        <v>#N/A</v>
      </c>
      <c r="I845" s="72" t="e">
        <v>#N/A</v>
      </c>
      <c r="J845" s="72" t="e">
        <v>#N/A</v>
      </c>
      <c r="O845" s="72" t="e">
        <v>#N/A</v>
      </c>
    </row>
    <row r="846" spans="1:15" x14ac:dyDescent="0.15">
      <c r="A846" s="72" t="e">
        <v>#N/A</v>
      </c>
      <c r="B846" s="72" t="e">
        <v>#N/A</v>
      </c>
      <c r="C846" s="72" t="e">
        <v>#N/A</v>
      </c>
      <c r="D846" s="72" t="e">
        <v>#N/A</v>
      </c>
      <c r="E846" s="73" t="e">
        <v>#N/A</v>
      </c>
      <c r="F846" s="72" t="e">
        <v>#N/A</v>
      </c>
      <c r="G846" s="72" t="e">
        <v>#N/A</v>
      </c>
      <c r="H846" s="72" t="e">
        <v>#N/A</v>
      </c>
      <c r="I846" s="72" t="e">
        <v>#N/A</v>
      </c>
      <c r="J846" s="72" t="e">
        <v>#N/A</v>
      </c>
      <c r="O846" s="72" t="e">
        <v>#N/A</v>
      </c>
    </row>
    <row r="847" spans="1:15" x14ac:dyDescent="0.15">
      <c r="A847" s="72" t="e">
        <v>#N/A</v>
      </c>
      <c r="B847" s="72" t="e">
        <v>#N/A</v>
      </c>
      <c r="C847" s="72" t="e">
        <v>#N/A</v>
      </c>
      <c r="D847" s="72" t="e">
        <v>#N/A</v>
      </c>
      <c r="E847" s="73" t="e">
        <v>#N/A</v>
      </c>
      <c r="F847" s="72" t="e">
        <v>#N/A</v>
      </c>
      <c r="G847" s="72" t="e">
        <v>#N/A</v>
      </c>
      <c r="H847" s="72" t="e">
        <v>#N/A</v>
      </c>
      <c r="I847" s="72" t="e">
        <v>#N/A</v>
      </c>
      <c r="J847" s="72" t="e">
        <v>#N/A</v>
      </c>
      <c r="O847" s="72" t="e">
        <v>#N/A</v>
      </c>
    </row>
    <row r="848" spans="1:15" x14ac:dyDescent="0.15">
      <c r="A848" s="72" t="e">
        <v>#N/A</v>
      </c>
      <c r="B848" s="72" t="e">
        <v>#N/A</v>
      </c>
      <c r="C848" s="72" t="e">
        <v>#N/A</v>
      </c>
      <c r="D848" s="72" t="e">
        <v>#N/A</v>
      </c>
      <c r="E848" s="73" t="e">
        <v>#N/A</v>
      </c>
      <c r="F848" s="72" t="e">
        <v>#N/A</v>
      </c>
      <c r="G848" s="72" t="e">
        <v>#N/A</v>
      </c>
      <c r="H848" s="72" t="e">
        <v>#N/A</v>
      </c>
      <c r="I848" s="72" t="e">
        <v>#N/A</v>
      </c>
      <c r="J848" s="72" t="e">
        <v>#N/A</v>
      </c>
      <c r="O848" s="72" t="e">
        <v>#N/A</v>
      </c>
    </row>
    <row r="849" spans="1:15" x14ac:dyDescent="0.15">
      <c r="A849" s="72" t="e">
        <v>#N/A</v>
      </c>
      <c r="B849" s="72" t="e">
        <v>#N/A</v>
      </c>
      <c r="C849" s="72" t="e">
        <v>#N/A</v>
      </c>
      <c r="D849" s="72" t="e">
        <v>#N/A</v>
      </c>
      <c r="E849" s="73" t="e">
        <v>#N/A</v>
      </c>
      <c r="F849" s="72" t="e">
        <v>#N/A</v>
      </c>
      <c r="G849" s="72" t="e">
        <v>#N/A</v>
      </c>
      <c r="H849" s="72" t="e">
        <v>#N/A</v>
      </c>
      <c r="I849" s="72" t="e">
        <v>#N/A</v>
      </c>
      <c r="J849" s="72" t="e">
        <v>#N/A</v>
      </c>
      <c r="O849" s="72" t="e">
        <v>#N/A</v>
      </c>
    </row>
    <row r="850" spans="1:15" x14ac:dyDescent="0.15">
      <c r="A850" s="72" t="e">
        <v>#N/A</v>
      </c>
      <c r="B850" s="72" t="e">
        <v>#N/A</v>
      </c>
      <c r="C850" s="72" t="e">
        <v>#N/A</v>
      </c>
      <c r="D850" s="72" t="e">
        <v>#N/A</v>
      </c>
      <c r="E850" s="73" t="e">
        <v>#N/A</v>
      </c>
      <c r="F850" s="72" t="e">
        <v>#N/A</v>
      </c>
      <c r="G850" s="72" t="e">
        <v>#N/A</v>
      </c>
      <c r="H850" s="72" t="e">
        <v>#N/A</v>
      </c>
      <c r="I850" s="72" t="e">
        <v>#N/A</v>
      </c>
      <c r="J850" s="72" t="e">
        <v>#N/A</v>
      </c>
      <c r="O850" s="72" t="e">
        <v>#N/A</v>
      </c>
    </row>
    <row r="851" spans="1:15" x14ac:dyDescent="0.15">
      <c r="A851" s="72" t="e">
        <v>#N/A</v>
      </c>
      <c r="B851" s="72" t="e">
        <v>#N/A</v>
      </c>
      <c r="C851" s="72" t="e">
        <v>#N/A</v>
      </c>
      <c r="D851" s="72" t="e">
        <v>#N/A</v>
      </c>
      <c r="E851" s="73" t="e">
        <v>#N/A</v>
      </c>
      <c r="F851" s="72" t="e">
        <v>#N/A</v>
      </c>
      <c r="G851" s="72" t="e">
        <v>#N/A</v>
      </c>
      <c r="H851" s="72" t="e">
        <v>#N/A</v>
      </c>
      <c r="I851" s="72" t="e">
        <v>#N/A</v>
      </c>
      <c r="J851" s="72" t="e">
        <v>#N/A</v>
      </c>
      <c r="O851" s="72" t="e">
        <v>#N/A</v>
      </c>
    </row>
    <row r="852" spans="1:15" x14ac:dyDescent="0.15">
      <c r="A852" s="72" t="e">
        <v>#N/A</v>
      </c>
      <c r="B852" s="72" t="e">
        <v>#N/A</v>
      </c>
      <c r="C852" s="72" t="e">
        <v>#N/A</v>
      </c>
      <c r="D852" s="72" t="e">
        <v>#N/A</v>
      </c>
      <c r="E852" s="73" t="e">
        <v>#N/A</v>
      </c>
      <c r="F852" s="72" t="e">
        <v>#N/A</v>
      </c>
      <c r="G852" s="72" t="e">
        <v>#N/A</v>
      </c>
      <c r="H852" s="72" t="e">
        <v>#N/A</v>
      </c>
      <c r="I852" s="72" t="e">
        <v>#N/A</v>
      </c>
      <c r="J852" s="72" t="e">
        <v>#N/A</v>
      </c>
      <c r="O852" s="72" t="e">
        <v>#N/A</v>
      </c>
    </row>
    <row r="853" spans="1:15" x14ac:dyDescent="0.15">
      <c r="A853" s="72" t="e">
        <v>#N/A</v>
      </c>
      <c r="B853" s="72" t="e">
        <v>#N/A</v>
      </c>
      <c r="C853" s="72" t="e">
        <v>#N/A</v>
      </c>
      <c r="D853" s="72" t="e">
        <v>#N/A</v>
      </c>
      <c r="E853" s="73" t="e">
        <v>#N/A</v>
      </c>
      <c r="F853" s="72" t="e">
        <v>#N/A</v>
      </c>
      <c r="G853" s="72" t="e">
        <v>#N/A</v>
      </c>
      <c r="H853" s="72" t="e">
        <v>#N/A</v>
      </c>
      <c r="I853" s="72" t="e">
        <v>#N/A</v>
      </c>
      <c r="J853" s="72" t="e">
        <v>#N/A</v>
      </c>
      <c r="O853" s="72" t="e">
        <v>#N/A</v>
      </c>
    </row>
    <row r="854" spans="1:15" x14ac:dyDescent="0.15">
      <c r="A854" s="72" t="e">
        <v>#N/A</v>
      </c>
      <c r="B854" s="72" t="e">
        <v>#N/A</v>
      </c>
      <c r="C854" s="72" t="e">
        <v>#N/A</v>
      </c>
      <c r="D854" s="72" t="e">
        <v>#N/A</v>
      </c>
      <c r="E854" s="73" t="e">
        <v>#N/A</v>
      </c>
      <c r="F854" s="72" t="e">
        <v>#N/A</v>
      </c>
      <c r="G854" s="72" t="e">
        <v>#N/A</v>
      </c>
      <c r="H854" s="72" t="e">
        <v>#N/A</v>
      </c>
      <c r="I854" s="72" t="e">
        <v>#N/A</v>
      </c>
      <c r="J854" s="72" t="e">
        <v>#N/A</v>
      </c>
      <c r="O854" s="72" t="e">
        <v>#N/A</v>
      </c>
    </row>
    <row r="855" spans="1:15" x14ac:dyDescent="0.15">
      <c r="A855" s="72" t="e">
        <v>#N/A</v>
      </c>
      <c r="B855" s="72" t="e">
        <v>#N/A</v>
      </c>
      <c r="C855" s="72" t="e">
        <v>#N/A</v>
      </c>
      <c r="D855" s="72" t="e">
        <v>#N/A</v>
      </c>
      <c r="E855" s="73" t="e">
        <v>#N/A</v>
      </c>
      <c r="F855" s="72" t="e">
        <v>#N/A</v>
      </c>
      <c r="G855" s="72" t="e">
        <v>#N/A</v>
      </c>
      <c r="H855" s="72" t="e">
        <v>#N/A</v>
      </c>
      <c r="I855" s="72" t="e">
        <v>#N/A</v>
      </c>
      <c r="J855" s="72" t="e">
        <v>#N/A</v>
      </c>
      <c r="O855" s="72" t="e">
        <v>#N/A</v>
      </c>
    </row>
    <row r="856" spans="1:15" x14ac:dyDescent="0.15">
      <c r="A856" s="72" t="e">
        <v>#N/A</v>
      </c>
      <c r="B856" s="72" t="e">
        <v>#N/A</v>
      </c>
      <c r="C856" s="72" t="e">
        <v>#N/A</v>
      </c>
      <c r="D856" s="72" t="e">
        <v>#N/A</v>
      </c>
      <c r="E856" s="73" t="e">
        <v>#N/A</v>
      </c>
      <c r="F856" s="72" t="e">
        <v>#N/A</v>
      </c>
      <c r="G856" s="72" t="e">
        <v>#N/A</v>
      </c>
      <c r="H856" s="72" t="e">
        <v>#N/A</v>
      </c>
      <c r="I856" s="72" t="e">
        <v>#N/A</v>
      </c>
      <c r="J856" s="72" t="e">
        <v>#N/A</v>
      </c>
      <c r="O856" s="72" t="e">
        <v>#N/A</v>
      </c>
    </row>
    <row r="857" spans="1:15" x14ac:dyDescent="0.15">
      <c r="A857" s="72" t="e">
        <v>#N/A</v>
      </c>
      <c r="B857" s="72" t="e">
        <v>#N/A</v>
      </c>
      <c r="C857" s="72" t="e">
        <v>#N/A</v>
      </c>
      <c r="D857" s="72" t="e">
        <v>#N/A</v>
      </c>
      <c r="E857" s="73" t="e">
        <v>#N/A</v>
      </c>
      <c r="F857" s="72" t="e">
        <v>#N/A</v>
      </c>
      <c r="G857" s="72" t="e">
        <v>#N/A</v>
      </c>
      <c r="H857" s="72" t="e">
        <v>#N/A</v>
      </c>
      <c r="I857" s="72" t="e">
        <v>#N/A</v>
      </c>
      <c r="J857" s="72" t="e">
        <v>#N/A</v>
      </c>
      <c r="O857" s="72" t="e">
        <v>#N/A</v>
      </c>
    </row>
    <row r="858" spans="1:15" x14ac:dyDescent="0.15">
      <c r="A858" s="72" t="e">
        <v>#N/A</v>
      </c>
      <c r="B858" s="72" t="e">
        <v>#N/A</v>
      </c>
      <c r="C858" s="72" t="e">
        <v>#N/A</v>
      </c>
      <c r="D858" s="72" t="e">
        <v>#N/A</v>
      </c>
      <c r="E858" s="73" t="e">
        <v>#N/A</v>
      </c>
      <c r="F858" s="72" t="e">
        <v>#N/A</v>
      </c>
      <c r="G858" s="72" t="e">
        <v>#N/A</v>
      </c>
      <c r="H858" s="72" t="e">
        <v>#N/A</v>
      </c>
      <c r="I858" s="72" t="e">
        <v>#N/A</v>
      </c>
      <c r="J858" s="72" t="e">
        <v>#N/A</v>
      </c>
      <c r="O858" s="72" t="e">
        <v>#N/A</v>
      </c>
    </row>
    <row r="859" spans="1:15" x14ac:dyDescent="0.15">
      <c r="A859" s="72" t="e">
        <v>#N/A</v>
      </c>
      <c r="B859" s="72" t="e">
        <v>#N/A</v>
      </c>
      <c r="C859" s="72" t="e">
        <v>#N/A</v>
      </c>
      <c r="D859" s="72" t="e">
        <v>#N/A</v>
      </c>
      <c r="E859" s="73" t="e">
        <v>#N/A</v>
      </c>
      <c r="F859" s="72" t="e">
        <v>#N/A</v>
      </c>
      <c r="G859" s="72" t="e">
        <v>#N/A</v>
      </c>
      <c r="H859" s="72" t="e">
        <v>#N/A</v>
      </c>
      <c r="I859" s="72" t="e">
        <v>#N/A</v>
      </c>
      <c r="J859" s="72" t="e">
        <v>#N/A</v>
      </c>
      <c r="O859" s="72" t="e">
        <v>#N/A</v>
      </c>
    </row>
    <row r="860" spans="1:15" x14ac:dyDescent="0.15">
      <c r="A860" s="72" t="e">
        <v>#N/A</v>
      </c>
      <c r="B860" s="72" t="e">
        <v>#N/A</v>
      </c>
      <c r="C860" s="72" t="e">
        <v>#N/A</v>
      </c>
      <c r="D860" s="72" t="e">
        <v>#N/A</v>
      </c>
      <c r="E860" s="73" t="e">
        <v>#N/A</v>
      </c>
      <c r="F860" s="72" t="e">
        <v>#N/A</v>
      </c>
      <c r="G860" s="72" t="e">
        <v>#N/A</v>
      </c>
      <c r="H860" s="72" t="e">
        <v>#N/A</v>
      </c>
      <c r="I860" s="72" t="e">
        <v>#N/A</v>
      </c>
      <c r="J860" s="72" t="e">
        <v>#N/A</v>
      </c>
      <c r="O860" s="72" t="e">
        <v>#N/A</v>
      </c>
    </row>
    <row r="861" spans="1:15" x14ac:dyDescent="0.15">
      <c r="A861" s="72" t="e">
        <v>#N/A</v>
      </c>
      <c r="B861" s="72" t="e">
        <v>#N/A</v>
      </c>
      <c r="C861" s="72" t="e">
        <v>#N/A</v>
      </c>
      <c r="D861" s="72" t="e">
        <v>#N/A</v>
      </c>
      <c r="E861" s="73" t="e">
        <v>#N/A</v>
      </c>
      <c r="F861" s="72" t="e">
        <v>#N/A</v>
      </c>
      <c r="G861" s="72" t="e">
        <v>#N/A</v>
      </c>
      <c r="H861" s="72" t="e">
        <v>#N/A</v>
      </c>
      <c r="I861" s="72" t="e">
        <v>#N/A</v>
      </c>
      <c r="J861" s="72" t="e">
        <v>#N/A</v>
      </c>
      <c r="O861" s="72" t="e">
        <v>#N/A</v>
      </c>
    </row>
    <row r="862" spans="1:15" x14ac:dyDescent="0.15">
      <c r="A862" s="72" t="e">
        <v>#N/A</v>
      </c>
      <c r="B862" s="72" t="e">
        <v>#N/A</v>
      </c>
      <c r="C862" s="72" t="e">
        <v>#N/A</v>
      </c>
      <c r="D862" s="72" t="e">
        <v>#N/A</v>
      </c>
      <c r="E862" s="73" t="e">
        <v>#N/A</v>
      </c>
      <c r="F862" s="72" t="e">
        <v>#N/A</v>
      </c>
      <c r="G862" s="72" t="e">
        <v>#N/A</v>
      </c>
      <c r="H862" s="72" t="e">
        <v>#N/A</v>
      </c>
      <c r="I862" s="72" t="e">
        <v>#N/A</v>
      </c>
      <c r="J862" s="72" t="e">
        <v>#N/A</v>
      </c>
      <c r="O862" s="72" t="e">
        <v>#N/A</v>
      </c>
    </row>
    <row r="863" spans="1:15" x14ac:dyDescent="0.15">
      <c r="A863" s="72" t="e">
        <v>#N/A</v>
      </c>
      <c r="B863" s="72" t="e">
        <v>#N/A</v>
      </c>
      <c r="C863" s="72" t="e">
        <v>#N/A</v>
      </c>
      <c r="D863" s="72" t="e">
        <v>#N/A</v>
      </c>
      <c r="E863" s="73" t="e">
        <v>#N/A</v>
      </c>
      <c r="F863" s="72" t="e">
        <v>#N/A</v>
      </c>
      <c r="G863" s="72" t="e">
        <v>#N/A</v>
      </c>
      <c r="H863" s="72" t="e">
        <v>#N/A</v>
      </c>
      <c r="I863" s="72" t="e">
        <v>#N/A</v>
      </c>
      <c r="J863" s="72" t="e">
        <v>#N/A</v>
      </c>
      <c r="O863" s="72" t="e">
        <v>#N/A</v>
      </c>
    </row>
    <row r="864" spans="1:15" x14ac:dyDescent="0.15">
      <c r="A864" s="72" t="e">
        <v>#N/A</v>
      </c>
      <c r="B864" s="72" t="e">
        <v>#N/A</v>
      </c>
      <c r="C864" s="72" t="e">
        <v>#N/A</v>
      </c>
      <c r="D864" s="72" t="e">
        <v>#N/A</v>
      </c>
      <c r="E864" s="73" t="e">
        <v>#N/A</v>
      </c>
      <c r="F864" s="72" t="e">
        <v>#N/A</v>
      </c>
      <c r="G864" s="72" t="e">
        <v>#N/A</v>
      </c>
      <c r="H864" s="72" t="e">
        <v>#N/A</v>
      </c>
      <c r="I864" s="72" t="e">
        <v>#N/A</v>
      </c>
      <c r="J864" s="72" t="e">
        <v>#N/A</v>
      </c>
      <c r="O864" s="72" t="e">
        <v>#N/A</v>
      </c>
    </row>
    <row r="865" spans="1:15" x14ac:dyDescent="0.15">
      <c r="A865" s="72" t="e">
        <v>#N/A</v>
      </c>
      <c r="B865" s="72" t="e">
        <v>#N/A</v>
      </c>
      <c r="C865" s="72" t="e">
        <v>#N/A</v>
      </c>
      <c r="D865" s="72" t="e">
        <v>#N/A</v>
      </c>
      <c r="E865" s="73" t="e">
        <v>#N/A</v>
      </c>
      <c r="F865" s="72" t="e">
        <v>#N/A</v>
      </c>
      <c r="G865" s="72" t="e">
        <v>#N/A</v>
      </c>
      <c r="H865" s="72" t="e">
        <v>#N/A</v>
      </c>
      <c r="I865" s="72" t="e">
        <v>#N/A</v>
      </c>
      <c r="J865" s="72" t="e">
        <v>#N/A</v>
      </c>
      <c r="O865" s="72" t="e">
        <v>#N/A</v>
      </c>
    </row>
    <row r="866" spans="1:15" x14ac:dyDescent="0.15">
      <c r="A866" s="72" t="e">
        <v>#N/A</v>
      </c>
      <c r="B866" s="72" t="e">
        <v>#N/A</v>
      </c>
      <c r="C866" s="72" t="e">
        <v>#N/A</v>
      </c>
      <c r="D866" s="72" t="e">
        <v>#N/A</v>
      </c>
      <c r="E866" s="73" t="e">
        <v>#N/A</v>
      </c>
      <c r="F866" s="72" t="e">
        <v>#N/A</v>
      </c>
      <c r="G866" s="72" t="e">
        <v>#N/A</v>
      </c>
      <c r="H866" s="72" t="e">
        <v>#N/A</v>
      </c>
      <c r="I866" s="72" t="e">
        <v>#N/A</v>
      </c>
      <c r="J866" s="72" t="e">
        <v>#N/A</v>
      </c>
      <c r="O866" s="72" t="e">
        <v>#N/A</v>
      </c>
    </row>
    <row r="867" spans="1:15" x14ac:dyDescent="0.15">
      <c r="A867" s="72" t="e">
        <v>#N/A</v>
      </c>
      <c r="B867" s="72" t="e">
        <v>#N/A</v>
      </c>
      <c r="C867" s="72" t="e">
        <v>#N/A</v>
      </c>
      <c r="D867" s="72" t="e">
        <v>#N/A</v>
      </c>
      <c r="E867" s="73" t="e">
        <v>#N/A</v>
      </c>
      <c r="F867" s="72" t="e">
        <v>#N/A</v>
      </c>
      <c r="G867" s="72" t="e">
        <v>#N/A</v>
      </c>
      <c r="H867" s="72" t="e">
        <v>#N/A</v>
      </c>
      <c r="I867" s="72" t="e">
        <v>#N/A</v>
      </c>
      <c r="J867" s="72" t="e">
        <v>#N/A</v>
      </c>
      <c r="O867" s="72" t="e">
        <v>#N/A</v>
      </c>
    </row>
    <row r="868" spans="1:15" x14ac:dyDescent="0.15">
      <c r="A868" s="72" t="e">
        <v>#N/A</v>
      </c>
      <c r="B868" s="72" t="e">
        <v>#N/A</v>
      </c>
      <c r="C868" s="72" t="e">
        <v>#N/A</v>
      </c>
      <c r="D868" s="72" t="e">
        <v>#N/A</v>
      </c>
      <c r="E868" s="73" t="e">
        <v>#N/A</v>
      </c>
      <c r="F868" s="72" t="e">
        <v>#N/A</v>
      </c>
      <c r="G868" s="72" t="e">
        <v>#N/A</v>
      </c>
      <c r="H868" s="72" t="e">
        <v>#N/A</v>
      </c>
      <c r="I868" s="72" t="e">
        <v>#N/A</v>
      </c>
      <c r="J868" s="72" t="e">
        <v>#N/A</v>
      </c>
      <c r="O868" s="72" t="e">
        <v>#N/A</v>
      </c>
    </row>
    <row r="869" spans="1:15" x14ac:dyDescent="0.15">
      <c r="A869" s="72" t="e">
        <v>#N/A</v>
      </c>
      <c r="B869" s="72" t="e">
        <v>#N/A</v>
      </c>
      <c r="C869" s="72" t="e">
        <v>#N/A</v>
      </c>
      <c r="D869" s="72" t="e">
        <v>#N/A</v>
      </c>
      <c r="E869" s="73" t="e">
        <v>#N/A</v>
      </c>
      <c r="F869" s="72" t="e">
        <v>#N/A</v>
      </c>
      <c r="G869" s="72" t="e">
        <v>#N/A</v>
      </c>
      <c r="H869" s="72" t="e">
        <v>#N/A</v>
      </c>
      <c r="I869" s="72" t="e">
        <v>#N/A</v>
      </c>
      <c r="J869" s="72" t="e">
        <v>#N/A</v>
      </c>
      <c r="O869" s="72" t="e">
        <v>#N/A</v>
      </c>
    </row>
    <row r="870" spans="1:15" x14ac:dyDescent="0.15">
      <c r="A870" s="72" t="e">
        <v>#N/A</v>
      </c>
      <c r="B870" s="72" t="e">
        <v>#N/A</v>
      </c>
      <c r="C870" s="72" t="e">
        <v>#N/A</v>
      </c>
      <c r="D870" s="72" t="e">
        <v>#N/A</v>
      </c>
      <c r="E870" s="73" t="e">
        <v>#N/A</v>
      </c>
      <c r="F870" s="72" t="e">
        <v>#N/A</v>
      </c>
      <c r="G870" s="72" t="e">
        <v>#N/A</v>
      </c>
      <c r="H870" s="72" t="e">
        <v>#N/A</v>
      </c>
      <c r="I870" s="72" t="e">
        <v>#N/A</v>
      </c>
      <c r="J870" s="72" t="e">
        <v>#N/A</v>
      </c>
      <c r="O870" s="72" t="e">
        <v>#N/A</v>
      </c>
    </row>
    <row r="871" spans="1:15" x14ac:dyDescent="0.15">
      <c r="A871" s="72" t="e">
        <v>#N/A</v>
      </c>
      <c r="B871" s="72" t="e">
        <v>#N/A</v>
      </c>
      <c r="C871" s="72" t="e">
        <v>#N/A</v>
      </c>
      <c r="D871" s="72" t="e">
        <v>#N/A</v>
      </c>
      <c r="E871" s="73" t="e">
        <v>#N/A</v>
      </c>
      <c r="F871" s="72" t="e">
        <v>#N/A</v>
      </c>
      <c r="G871" s="72" t="e">
        <v>#N/A</v>
      </c>
      <c r="H871" s="72" t="e">
        <v>#N/A</v>
      </c>
      <c r="I871" s="72" t="e">
        <v>#N/A</v>
      </c>
      <c r="J871" s="72" t="e">
        <v>#N/A</v>
      </c>
      <c r="O871" s="72" t="e">
        <v>#N/A</v>
      </c>
    </row>
    <row r="872" spans="1:15" x14ac:dyDescent="0.15">
      <c r="A872" s="72" t="e">
        <v>#N/A</v>
      </c>
      <c r="B872" s="72" t="e">
        <v>#N/A</v>
      </c>
      <c r="C872" s="72" t="e">
        <v>#N/A</v>
      </c>
      <c r="D872" s="72" t="e">
        <v>#N/A</v>
      </c>
      <c r="E872" s="73" t="e">
        <v>#N/A</v>
      </c>
      <c r="F872" s="72" t="e">
        <v>#N/A</v>
      </c>
      <c r="G872" s="72" t="e">
        <v>#N/A</v>
      </c>
      <c r="H872" s="72" t="e">
        <v>#N/A</v>
      </c>
      <c r="I872" s="72" t="e">
        <v>#N/A</v>
      </c>
      <c r="J872" s="72" t="e">
        <v>#N/A</v>
      </c>
      <c r="O872" s="72" t="e">
        <v>#N/A</v>
      </c>
    </row>
    <row r="873" spans="1:15" x14ac:dyDescent="0.15">
      <c r="A873" s="72" t="e">
        <v>#N/A</v>
      </c>
      <c r="B873" s="72" t="e">
        <v>#N/A</v>
      </c>
      <c r="C873" s="72" t="e">
        <v>#N/A</v>
      </c>
      <c r="D873" s="72" t="e">
        <v>#N/A</v>
      </c>
      <c r="E873" s="73" t="e">
        <v>#N/A</v>
      </c>
      <c r="F873" s="72" t="e">
        <v>#N/A</v>
      </c>
      <c r="G873" s="72" t="e">
        <v>#N/A</v>
      </c>
      <c r="H873" s="72" t="e">
        <v>#N/A</v>
      </c>
      <c r="I873" s="72" t="e">
        <v>#N/A</v>
      </c>
      <c r="J873" s="72" t="e">
        <v>#N/A</v>
      </c>
      <c r="O873" s="72" t="e">
        <v>#N/A</v>
      </c>
    </row>
    <row r="874" spans="1:15" x14ac:dyDescent="0.15">
      <c r="A874" s="72" t="e">
        <v>#N/A</v>
      </c>
      <c r="B874" s="72" t="e">
        <v>#N/A</v>
      </c>
      <c r="C874" s="72" t="e">
        <v>#N/A</v>
      </c>
      <c r="D874" s="72" t="e">
        <v>#N/A</v>
      </c>
      <c r="E874" s="73" t="e">
        <v>#N/A</v>
      </c>
      <c r="F874" s="72" t="e">
        <v>#N/A</v>
      </c>
      <c r="G874" s="72" t="e">
        <v>#N/A</v>
      </c>
      <c r="H874" s="72" t="e">
        <v>#N/A</v>
      </c>
      <c r="I874" s="72" t="e">
        <v>#N/A</v>
      </c>
      <c r="J874" s="72" t="e">
        <v>#N/A</v>
      </c>
      <c r="O874" s="72" t="e">
        <v>#N/A</v>
      </c>
    </row>
    <row r="875" spans="1:15" x14ac:dyDescent="0.15">
      <c r="A875" s="72" t="e">
        <v>#N/A</v>
      </c>
      <c r="B875" s="72" t="e">
        <v>#N/A</v>
      </c>
      <c r="C875" s="72" t="e">
        <v>#N/A</v>
      </c>
      <c r="D875" s="72" t="e">
        <v>#N/A</v>
      </c>
      <c r="E875" s="73" t="e">
        <v>#N/A</v>
      </c>
      <c r="F875" s="72" t="e">
        <v>#N/A</v>
      </c>
      <c r="G875" s="72" t="e">
        <v>#N/A</v>
      </c>
      <c r="H875" s="72" t="e">
        <v>#N/A</v>
      </c>
      <c r="I875" s="72" t="e">
        <v>#N/A</v>
      </c>
      <c r="J875" s="72" t="e">
        <v>#N/A</v>
      </c>
      <c r="O875" s="72" t="e">
        <v>#N/A</v>
      </c>
    </row>
    <row r="876" spans="1:15" x14ac:dyDescent="0.15">
      <c r="A876" s="72" t="e">
        <v>#N/A</v>
      </c>
      <c r="B876" s="72" t="e">
        <v>#N/A</v>
      </c>
      <c r="C876" s="72" t="e">
        <v>#N/A</v>
      </c>
      <c r="D876" s="72" t="e">
        <v>#N/A</v>
      </c>
      <c r="E876" s="73" t="e">
        <v>#N/A</v>
      </c>
      <c r="F876" s="72" t="e">
        <v>#N/A</v>
      </c>
      <c r="G876" s="72" t="e">
        <v>#N/A</v>
      </c>
      <c r="H876" s="72" t="e">
        <v>#N/A</v>
      </c>
      <c r="I876" s="72" t="e">
        <v>#N/A</v>
      </c>
      <c r="J876" s="72" t="e">
        <v>#N/A</v>
      </c>
      <c r="O876" s="72" t="e">
        <v>#N/A</v>
      </c>
    </row>
    <row r="877" spans="1:15" x14ac:dyDescent="0.15">
      <c r="A877" s="72" t="e">
        <v>#N/A</v>
      </c>
      <c r="B877" s="72" t="e">
        <v>#N/A</v>
      </c>
      <c r="C877" s="72" t="e">
        <v>#N/A</v>
      </c>
      <c r="D877" s="72" t="e">
        <v>#N/A</v>
      </c>
      <c r="E877" s="73" t="e">
        <v>#N/A</v>
      </c>
      <c r="F877" s="72" t="e">
        <v>#N/A</v>
      </c>
      <c r="G877" s="72" t="e">
        <v>#N/A</v>
      </c>
      <c r="H877" s="72" t="e">
        <v>#N/A</v>
      </c>
      <c r="I877" s="72" t="e">
        <v>#N/A</v>
      </c>
      <c r="J877" s="72" t="e">
        <v>#N/A</v>
      </c>
      <c r="O877" s="72" t="e">
        <v>#N/A</v>
      </c>
    </row>
    <row r="878" spans="1:15" x14ac:dyDescent="0.15">
      <c r="A878" s="72" t="e">
        <v>#N/A</v>
      </c>
      <c r="B878" s="72" t="e">
        <v>#N/A</v>
      </c>
      <c r="C878" s="72" t="e">
        <v>#N/A</v>
      </c>
      <c r="D878" s="72" t="e">
        <v>#N/A</v>
      </c>
      <c r="E878" s="73" t="e">
        <v>#N/A</v>
      </c>
      <c r="F878" s="72" t="e">
        <v>#N/A</v>
      </c>
      <c r="G878" s="72" t="e">
        <v>#N/A</v>
      </c>
      <c r="H878" s="72" t="e">
        <v>#N/A</v>
      </c>
      <c r="I878" s="72" t="e">
        <v>#N/A</v>
      </c>
      <c r="J878" s="72" t="e">
        <v>#N/A</v>
      </c>
      <c r="O878" s="72" t="e">
        <v>#N/A</v>
      </c>
    </row>
    <row r="879" spans="1:15" x14ac:dyDescent="0.15">
      <c r="A879" s="72" t="e">
        <v>#N/A</v>
      </c>
      <c r="B879" s="72" t="e">
        <v>#N/A</v>
      </c>
      <c r="C879" s="72" t="e">
        <v>#N/A</v>
      </c>
      <c r="D879" s="72" t="e">
        <v>#N/A</v>
      </c>
      <c r="E879" s="73" t="e">
        <v>#N/A</v>
      </c>
      <c r="F879" s="72" t="e">
        <v>#N/A</v>
      </c>
      <c r="G879" s="72" t="e">
        <v>#N/A</v>
      </c>
      <c r="H879" s="72" t="e">
        <v>#N/A</v>
      </c>
      <c r="I879" s="72" t="e">
        <v>#N/A</v>
      </c>
      <c r="J879" s="72" t="e">
        <v>#N/A</v>
      </c>
      <c r="O879" s="72" t="e">
        <v>#N/A</v>
      </c>
    </row>
    <row r="880" spans="1:15" x14ac:dyDescent="0.15">
      <c r="A880" s="72" t="e">
        <v>#N/A</v>
      </c>
      <c r="B880" s="72" t="e">
        <v>#N/A</v>
      </c>
      <c r="C880" s="72" t="e">
        <v>#N/A</v>
      </c>
      <c r="D880" s="72" t="e">
        <v>#N/A</v>
      </c>
      <c r="E880" s="73" t="e">
        <v>#N/A</v>
      </c>
      <c r="F880" s="72" t="e">
        <v>#N/A</v>
      </c>
      <c r="G880" s="72" t="e">
        <v>#N/A</v>
      </c>
      <c r="H880" s="72" t="e">
        <v>#N/A</v>
      </c>
      <c r="I880" s="72" t="e">
        <v>#N/A</v>
      </c>
      <c r="J880" s="72" t="e">
        <v>#N/A</v>
      </c>
      <c r="O880" s="72" t="e">
        <v>#N/A</v>
      </c>
    </row>
    <row r="881" spans="1:15" x14ac:dyDescent="0.15">
      <c r="A881" s="72" t="e">
        <v>#N/A</v>
      </c>
      <c r="B881" s="72" t="e">
        <v>#N/A</v>
      </c>
      <c r="C881" s="72" t="e">
        <v>#N/A</v>
      </c>
      <c r="D881" s="72" t="e">
        <v>#N/A</v>
      </c>
      <c r="E881" s="73" t="e">
        <v>#N/A</v>
      </c>
      <c r="F881" s="72" t="e">
        <v>#N/A</v>
      </c>
      <c r="G881" s="72" t="e">
        <v>#N/A</v>
      </c>
      <c r="H881" s="72" t="e">
        <v>#N/A</v>
      </c>
      <c r="I881" s="72" t="e">
        <v>#N/A</v>
      </c>
      <c r="J881" s="72" t="e">
        <v>#N/A</v>
      </c>
      <c r="O881" s="72" t="e">
        <v>#N/A</v>
      </c>
    </row>
    <row r="882" spans="1:15" x14ac:dyDescent="0.15">
      <c r="A882" s="72" t="e">
        <v>#N/A</v>
      </c>
      <c r="B882" s="72" t="e">
        <v>#N/A</v>
      </c>
      <c r="C882" s="72" t="e">
        <v>#N/A</v>
      </c>
      <c r="D882" s="72" t="e">
        <v>#N/A</v>
      </c>
      <c r="E882" s="73" t="e">
        <v>#N/A</v>
      </c>
      <c r="F882" s="72" t="e">
        <v>#N/A</v>
      </c>
      <c r="G882" s="72" t="e">
        <v>#N/A</v>
      </c>
      <c r="H882" s="72" t="e">
        <v>#N/A</v>
      </c>
      <c r="I882" s="72" t="e">
        <v>#N/A</v>
      </c>
      <c r="J882" s="72" t="e">
        <v>#N/A</v>
      </c>
      <c r="O882" s="72" t="e">
        <v>#N/A</v>
      </c>
    </row>
    <row r="883" spans="1:15" x14ac:dyDescent="0.15">
      <c r="A883" s="72" t="e">
        <v>#N/A</v>
      </c>
      <c r="B883" s="72" t="e">
        <v>#N/A</v>
      </c>
      <c r="C883" s="72" t="e">
        <v>#N/A</v>
      </c>
      <c r="D883" s="72" t="e">
        <v>#N/A</v>
      </c>
      <c r="E883" s="73" t="e">
        <v>#N/A</v>
      </c>
      <c r="F883" s="72" t="e">
        <v>#N/A</v>
      </c>
      <c r="G883" s="72" t="e">
        <v>#N/A</v>
      </c>
      <c r="H883" s="72" t="e">
        <v>#N/A</v>
      </c>
      <c r="I883" s="72" t="e">
        <v>#N/A</v>
      </c>
      <c r="J883" s="72" t="e">
        <v>#N/A</v>
      </c>
      <c r="O883" s="72" t="e">
        <v>#N/A</v>
      </c>
    </row>
    <row r="884" spans="1:15" x14ac:dyDescent="0.15">
      <c r="A884" s="72" t="e">
        <v>#N/A</v>
      </c>
      <c r="B884" s="72" t="e">
        <v>#N/A</v>
      </c>
      <c r="C884" s="72" t="e">
        <v>#N/A</v>
      </c>
      <c r="D884" s="72" t="e">
        <v>#N/A</v>
      </c>
      <c r="E884" s="73" t="e">
        <v>#N/A</v>
      </c>
      <c r="F884" s="72" t="e">
        <v>#N/A</v>
      </c>
      <c r="G884" s="72" t="e">
        <v>#N/A</v>
      </c>
      <c r="H884" s="72" t="e">
        <v>#N/A</v>
      </c>
      <c r="I884" s="72" t="e">
        <v>#N/A</v>
      </c>
      <c r="J884" s="72" t="e">
        <v>#N/A</v>
      </c>
      <c r="O884" s="72" t="e">
        <v>#N/A</v>
      </c>
    </row>
    <row r="885" spans="1:15" x14ac:dyDescent="0.15">
      <c r="A885" s="72" t="e">
        <v>#N/A</v>
      </c>
      <c r="B885" s="72" t="e">
        <v>#N/A</v>
      </c>
      <c r="C885" s="72" t="e">
        <v>#N/A</v>
      </c>
      <c r="D885" s="72" t="e">
        <v>#N/A</v>
      </c>
      <c r="E885" s="73" t="e">
        <v>#N/A</v>
      </c>
      <c r="F885" s="72" t="e">
        <v>#N/A</v>
      </c>
      <c r="G885" s="72" t="e">
        <v>#N/A</v>
      </c>
      <c r="H885" s="72" t="e">
        <v>#N/A</v>
      </c>
      <c r="I885" s="72" t="e">
        <v>#N/A</v>
      </c>
      <c r="J885" s="72" t="e">
        <v>#N/A</v>
      </c>
      <c r="O885" s="72" t="e">
        <v>#N/A</v>
      </c>
    </row>
    <row r="886" spans="1:15" x14ac:dyDescent="0.15">
      <c r="A886" s="72" t="e">
        <v>#N/A</v>
      </c>
      <c r="B886" s="72" t="e">
        <v>#N/A</v>
      </c>
      <c r="C886" s="72" t="e">
        <v>#N/A</v>
      </c>
      <c r="D886" s="72" t="e">
        <v>#N/A</v>
      </c>
      <c r="E886" s="73" t="e">
        <v>#N/A</v>
      </c>
      <c r="F886" s="72" t="e">
        <v>#N/A</v>
      </c>
      <c r="G886" s="72" t="e">
        <v>#N/A</v>
      </c>
      <c r="H886" s="72" t="e">
        <v>#N/A</v>
      </c>
      <c r="I886" s="72" t="e">
        <v>#N/A</v>
      </c>
      <c r="J886" s="72" t="e">
        <v>#N/A</v>
      </c>
      <c r="O886" s="72" t="e">
        <v>#N/A</v>
      </c>
    </row>
    <row r="887" spans="1:15" x14ac:dyDescent="0.15">
      <c r="A887" s="72" t="e">
        <v>#N/A</v>
      </c>
      <c r="B887" s="72" t="e">
        <v>#N/A</v>
      </c>
      <c r="C887" s="72" t="e">
        <v>#N/A</v>
      </c>
      <c r="D887" s="72" t="e">
        <v>#N/A</v>
      </c>
      <c r="E887" s="73" t="e">
        <v>#N/A</v>
      </c>
      <c r="F887" s="72" t="e">
        <v>#N/A</v>
      </c>
      <c r="G887" s="72" t="e">
        <v>#N/A</v>
      </c>
      <c r="H887" s="72" t="e">
        <v>#N/A</v>
      </c>
      <c r="I887" s="72" t="e">
        <v>#N/A</v>
      </c>
      <c r="J887" s="72" t="e">
        <v>#N/A</v>
      </c>
      <c r="O887" s="72" t="e">
        <v>#N/A</v>
      </c>
    </row>
    <row r="888" spans="1:15" x14ac:dyDescent="0.15">
      <c r="A888" s="72" t="e">
        <v>#N/A</v>
      </c>
      <c r="B888" s="72" t="e">
        <v>#N/A</v>
      </c>
      <c r="C888" s="72" t="e">
        <v>#N/A</v>
      </c>
      <c r="D888" s="72" t="e">
        <v>#N/A</v>
      </c>
      <c r="E888" s="73" t="e">
        <v>#N/A</v>
      </c>
      <c r="F888" s="72" t="e">
        <v>#N/A</v>
      </c>
      <c r="G888" s="72" t="e">
        <v>#N/A</v>
      </c>
      <c r="H888" s="72" t="e">
        <v>#N/A</v>
      </c>
      <c r="I888" s="72" t="e">
        <v>#N/A</v>
      </c>
      <c r="J888" s="72" t="e">
        <v>#N/A</v>
      </c>
      <c r="O888" s="72" t="e">
        <v>#N/A</v>
      </c>
    </row>
    <row r="889" spans="1:15" x14ac:dyDescent="0.15">
      <c r="A889" s="72" t="e">
        <v>#N/A</v>
      </c>
      <c r="B889" s="72" t="e">
        <v>#N/A</v>
      </c>
      <c r="C889" s="72" t="e">
        <v>#N/A</v>
      </c>
      <c r="D889" s="72" t="e">
        <v>#N/A</v>
      </c>
      <c r="E889" s="73" t="e">
        <v>#N/A</v>
      </c>
      <c r="F889" s="72" t="e">
        <v>#N/A</v>
      </c>
      <c r="G889" s="72" t="e">
        <v>#N/A</v>
      </c>
      <c r="H889" s="72" t="e">
        <v>#N/A</v>
      </c>
      <c r="I889" s="72" t="e">
        <v>#N/A</v>
      </c>
      <c r="J889" s="72" t="e">
        <v>#N/A</v>
      </c>
      <c r="O889" s="72" t="e">
        <v>#N/A</v>
      </c>
    </row>
    <row r="890" spans="1:15" x14ac:dyDescent="0.15">
      <c r="A890" s="72" t="e">
        <v>#N/A</v>
      </c>
      <c r="B890" s="72" t="e">
        <v>#N/A</v>
      </c>
      <c r="C890" s="72" t="e">
        <v>#N/A</v>
      </c>
      <c r="D890" s="72" t="e">
        <v>#N/A</v>
      </c>
      <c r="E890" s="73" t="e">
        <v>#N/A</v>
      </c>
      <c r="F890" s="72" t="e">
        <v>#N/A</v>
      </c>
      <c r="G890" s="72" t="e">
        <v>#N/A</v>
      </c>
      <c r="H890" s="72" t="e">
        <v>#N/A</v>
      </c>
      <c r="I890" s="72" t="e">
        <v>#N/A</v>
      </c>
      <c r="J890" s="72" t="e">
        <v>#N/A</v>
      </c>
      <c r="O890" s="72" t="e">
        <v>#N/A</v>
      </c>
    </row>
    <row r="891" spans="1:15" x14ac:dyDescent="0.15">
      <c r="A891" s="72" t="e">
        <v>#N/A</v>
      </c>
      <c r="B891" s="72" t="e">
        <v>#N/A</v>
      </c>
      <c r="C891" s="72" t="e">
        <v>#N/A</v>
      </c>
      <c r="D891" s="72" t="e">
        <v>#N/A</v>
      </c>
      <c r="E891" s="73" t="e">
        <v>#N/A</v>
      </c>
      <c r="F891" s="72" t="e">
        <v>#N/A</v>
      </c>
      <c r="G891" s="72" t="e">
        <v>#N/A</v>
      </c>
      <c r="H891" s="72" t="e">
        <v>#N/A</v>
      </c>
      <c r="I891" s="72" t="e">
        <v>#N/A</v>
      </c>
      <c r="J891" s="72" t="e">
        <v>#N/A</v>
      </c>
      <c r="O891" s="72" t="e">
        <v>#N/A</v>
      </c>
    </row>
    <row r="892" spans="1:15" x14ac:dyDescent="0.15">
      <c r="A892" s="72" t="e">
        <v>#N/A</v>
      </c>
      <c r="B892" s="72" t="e">
        <v>#N/A</v>
      </c>
      <c r="C892" s="72" t="e">
        <v>#N/A</v>
      </c>
      <c r="D892" s="72" t="e">
        <v>#N/A</v>
      </c>
      <c r="E892" s="73" t="e">
        <v>#N/A</v>
      </c>
      <c r="F892" s="72" t="e">
        <v>#N/A</v>
      </c>
      <c r="G892" s="72" t="e">
        <v>#N/A</v>
      </c>
      <c r="H892" s="72" t="e">
        <v>#N/A</v>
      </c>
      <c r="I892" s="72" t="e">
        <v>#N/A</v>
      </c>
      <c r="J892" s="72" t="e">
        <v>#N/A</v>
      </c>
      <c r="O892" s="72" t="e">
        <v>#N/A</v>
      </c>
    </row>
    <row r="893" spans="1:15" x14ac:dyDescent="0.15">
      <c r="A893" s="72" t="e">
        <v>#N/A</v>
      </c>
      <c r="B893" s="72" t="e">
        <v>#N/A</v>
      </c>
      <c r="C893" s="72" t="e">
        <v>#N/A</v>
      </c>
      <c r="D893" s="72" t="e">
        <v>#N/A</v>
      </c>
      <c r="E893" s="73" t="e">
        <v>#N/A</v>
      </c>
      <c r="F893" s="72" t="e">
        <v>#N/A</v>
      </c>
      <c r="G893" s="72" t="e">
        <v>#N/A</v>
      </c>
      <c r="H893" s="72" t="e">
        <v>#N/A</v>
      </c>
      <c r="I893" s="72" t="e">
        <v>#N/A</v>
      </c>
      <c r="J893" s="72" t="e">
        <v>#N/A</v>
      </c>
      <c r="O893" s="72" t="e">
        <v>#N/A</v>
      </c>
    </row>
    <row r="894" spans="1:15" x14ac:dyDescent="0.15">
      <c r="A894" s="72" t="e">
        <v>#N/A</v>
      </c>
      <c r="B894" s="72" t="e">
        <v>#N/A</v>
      </c>
      <c r="C894" s="72" t="e">
        <v>#N/A</v>
      </c>
      <c r="D894" s="72" t="e">
        <v>#N/A</v>
      </c>
      <c r="E894" s="73" t="e">
        <v>#N/A</v>
      </c>
      <c r="F894" s="72" t="e">
        <v>#N/A</v>
      </c>
      <c r="G894" s="72" t="e">
        <v>#N/A</v>
      </c>
      <c r="H894" s="72" t="e">
        <v>#N/A</v>
      </c>
      <c r="I894" s="72" t="e">
        <v>#N/A</v>
      </c>
      <c r="J894" s="72" t="e">
        <v>#N/A</v>
      </c>
      <c r="O894" s="72" t="e">
        <v>#N/A</v>
      </c>
    </row>
    <row r="895" spans="1:15" x14ac:dyDescent="0.15">
      <c r="A895" s="72" t="e">
        <v>#N/A</v>
      </c>
      <c r="B895" s="72" t="e">
        <v>#N/A</v>
      </c>
      <c r="C895" s="72" t="e">
        <v>#N/A</v>
      </c>
      <c r="D895" s="72" t="e">
        <v>#N/A</v>
      </c>
      <c r="E895" s="73" t="e">
        <v>#N/A</v>
      </c>
      <c r="F895" s="72" t="e">
        <v>#N/A</v>
      </c>
      <c r="G895" s="72" t="e">
        <v>#N/A</v>
      </c>
      <c r="H895" s="72" t="e">
        <v>#N/A</v>
      </c>
      <c r="I895" s="72" t="e">
        <v>#N/A</v>
      </c>
      <c r="J895" s="72" t="e">
        <v>#N/A</v>
      </c>
      <c r="O895" s="72" t="e">
        <v>#N/A</v>
      </c>
    </row>
    <row r="896" spans="1:15" x14ac:dyDescent="0.15">
      <c r="A896" s="72" t="e">
        <v>#N/A</v>
      </c>
      <c r="B896" s="72" t="e">
        <v>#N/A</v>
      </c>
      <c r="C896" s="72" t="e">
        <v>#N/A</v>
      </c>
      <c r="D896" s="72" t="e">
        <v>#N/A</v>
      </c>
      <c r="E896" s="73" t="e">
        <v>#N/A</v>
      </c>
      <c r="F896" s="72" t="e">
        <v>#N/A</v>
      </c>
      <c r="G896" s="72" t="e">
        <v>#N/A</v>
      </c>
      <c r="H896" s="72" t="e">
        <v>#N/A</v>
      </c>
      <c r="I896" s="72" t="e">
        <v>#N/A</v>
      </c>
      <c r="J896" s="72" t="e">
        <v>#N/A</v>
      </c>
      <c r="O896" s="72" t="e">
        <v>#N/A</v>
      </c>
    </row>
    <row r="897" spans="1:15" x14ac:dyDescent="0.15">
      <c r="A897" s="72" t="e">
        <v>#N/A</v>
      </c>
      <c r="B897" s="72" t="e">
        <v>#N/A</v>
      </c>
      <c r="C897" s="72" t="e">
        <v>#N/A</v>
      </c>
      <c r="D897" s="72" t="e">
        <v>#N/A</v>
      </c>
      <c r="E897" s="73" t="e">
        <v>#N/A</v>
      </c>
      <c r="F897" s="72" t="e">
        <v>#N/A</v>
      </c>
      <c r="G897" s="72" t="e">
        <v>#N/A</v>
      </c>
      <c r="H897" s="72" t="e">
        <v>#N/A</v>
      </c>
      <c r="I897" s="72" t="e">
        <v>#N/A</v>
      </c>
      <c r="J897" s="72" t="e">
        <v>#N/A</v>
      </c>
      <c r="O897" s="72" t="e">
        <v>#N/A</v>
      </c>
    </row>
    <row r="898" spans="1:15" x14ac:dyDescent="0.15">
      <c r="A898" s="72" t="e">
        <v>#N/A</v>
      </c>
      <c r="B898" s="72" t="e">
        <v>#N/A</v>
      </c>
      <c r="C898" s="72" t="e">
        <v>#N/A</v>
      </c>
      <c r="D898" s="72" t="e">
        <v>#N/A</v>
      </c>
      <c r="E898" s="73" t="e">
        <v>#N/A</v>
      </c>
      <c r="F898" s="72" t="e">
        <v>#N/A</v>
      </c>
      <c r="G898" s="72" t="e">
        <v>#N/A</v>
      </c>
      <c r="H898" s="72" t="e">
        <v>#N/A</v>
      </c>
      <c r="I898" s="72" t="e">
        <v>#N/A</v>
      </c>
      <c r="J898" s="72" t="e">
        <v>#N/A</v>
      </c>
      <c r="O898" s="72" t="e">
        <v>#N/A</v>
      </c>
    </row>
    <row r="899" spans="1:15" x14ac:dyDescent="0.15">
      <c r="A899" s="72" t="e">
        <v>#N/A</v>
      </c>
      <c r="B899" s="72" t="e">
        <v>#N/A</v>
      </c>
      <c r="C899" s="72" t="e">
        <v>#N/A</v>
      </c>
      <c r="D899" s="72" t="e">
        <v>#N/A</v>
      </c>
      <c r="E899" s="73" t="e">
        <v>#N/A</v>
      </c>
      <c r="F899" s="72" t="e">
        <v>#N/A</v>
      </c>
      <c r="G899" s="72" t="e">
        <v>#N/A</v>
      </c>
      <c r="H899" s="72" t="e">
        <v>#N/A</v>
      </c>
      <c r="I899" s="72" t="e">
        <v>#N/A</v>
      </c>
      <c r="J899" s="72" t="e">
        <v>#N/A</v>
      </c>
      <c r="O899" s="72" t="e">
        <v>#N/A</v>
      </c>
    </row>
    <row r="900" spans="1:15" x14ac:dyDescent="0.15">
      <c r="A900" s="72" t="e">
        <v>#N/A</v>
      </c>
      <c r="B900" s="72" t="e">
        <v>#N/A</v>
      </c>
      <c r="C900" s="72" t="e">
        <v>#N/A</v>
      </c>
      <c r="D900" s="72" t="e">
        <v>#N/A</v>
      </c>
      <c r="E900" s="73" t="e">
        <v>#N/A</v>
      </c>
      <c r="F900" s="72" t="e">
        <v>#N/A</v>
      </c>
      <c r="G900" s="72" t="e">
        <v>#N/A</v>
      </c>
      <c r="H900" s="72" t="e">
        <v>#N/A</v>
      </c>
      <c r="I900" s="72" t="e">
        <v>#N/A</v>
      </c>
      <c r="J900" s="72" t="e">
        <v>#N/A</v>
      </c>
      <c r="O900" s="72" t="e">
        <v>#N/A</v>
      </c>
    </row>
    <row r="901" spans="1:15" x14ac:dyDescent="0.15">
      <c r="A901" s="72" t="e">
        <v>#N/A</v>
      </c>
      <c r="B901" s="72" t="e">
        <v>#N/A</v>
      </c>
      <c r="C901" s="72" t="e">
        <v>#N/A</v>
      </c>
      <c r="D901" s="72" t="e">
        <v>#N/A</v>
      </c>
      <c r="E901" s="73" t="e">
        <v>#N/A</v>
      </c>
      <c r="F901" s="72" t="e">
        <v>#N/A</v>
      </c>
      <c r="G901" s="72" t="e">
        <v>#N/A</v>
      </c>
      <c r="H901" s="72" t="e">
        <v>#N/A</v>
      </c>
      <c r="I901" s="72" t="e">
        <v>#N/A</v>
      </c>
      <c r="J901" s="72" t="e">
        <v>#N/A</v>
      </c>
      <c r="O901" s="72" t="e">
        <v>#N/A</v>
      </c>
    </row>
    <row r="902" spans="1:15" x14ac:dyDescent="0.15">
      <c r="A902" s="72" t="e">
        <v>#N/A</v>
      </c>
      <c r="B902" s="72" t="e">
        <v>#N/A</v>
      </c>
      <c r="C902" s="72" t="e">
        <v>#N/A</v>
      </c>
      <c r="D902" s="72" t="e">
        <v>#N/A</v>
      </c>
      <c r="E902" s="73" t="e">
        <v>#N/A</v>
      </c>
      <c r="F902" s="72" t="e">
        <v>#N/A</v>
      </c>
      <c r="G902" s="72" t="e">
        <v>#N/A</v>
      </c>
      <c r="H902" s="72" t="e">
        <v>#N/A</v>
      </c>
      <c r="I902" s="72" t="e">
        <v>#N/A</v>
      </c>
      <c r="J902" s="72" t="e">
        <v>#N/A</v>
      </c>
      <c r="O902" s="72" t="e">
        <v>#N/A</v>
      </c>
    </row>
    <row r="903" spans="1:15" x14ac:dyDescent="0.15">
      <c r="A903" s="72" t="e">
        <v>#N/A</v>
      </c>
      <c r="B903" s="72" t="e">
        <v>#N/A</v>
      </c>
      <c r="C903" s="72" t="e">
        <v>#N/A</v>
      </c>
      <c r="D903" s="72" t="e">
        <v>#N/A</v>
      </c>
      <c r="E903" s="73" t="e">
        <v>#N/A</v>
      </c>
      <c r="F903" s="72" t="e">
        <v>#N/A</v>
      </c>
      <c r="G903" s="72" t="e">
        <v>#N/A</v>
      </c>
      <c r="H903" s="72" t="e">
        <v>#N/A</v>
      </c>
      <c r="I903" s="72" t="e">
        <v>#N/A</v>
      </c>
      <c r="J903" s="72" t="e">
        <v>#N/A</v>
      </c>
      <c r="O903" s="72" t="e">
        <v>#N/A</v>
      </c>
    </row>
    <row r="904" spans="1:15" x14ac:dyDescent="0.15">
      <c r="A904" s="72" t="e">
        <v>#N/A</v>
      </c>
      <c r="B904" s="72" t="e">
        <v>#N/A</v>
      </c>
      <c r="C904" s="72" t="e">
        <v>#N/A</v>
      </c>
      <c r="D904" s="72" t="e">
        <v>#N/A</v>
      </c>
      <c r="E904" s="73" t="e">
        <v>#N/A</v>
      </c>
      <c r="F904" s="72" t="e">
        <v>#N/A</v>
      </c>
      <c r="G904" s="72" t="e">
        <v>#N/A</v>
      </c>
      <c r="H904" s="72" t="e">
        <v>#N/A</v>
      </c>
      <c r="I904" s="72" t="e">
        <v>#N/A</v>
      </c>
      <c r="J904" s="72" t="e">
        <v>#N/A</v>
      </c>
      <c r="O904" s="72" t="e">
        <v>#N/A</v>
      </c>
    </row>
    <row r="905" spans="1:15" x14ac:dyDescent="0.15">
      <c r="A905" s="72" t="e">
        <v>#N/A</v>
      </c>
      <c r="B905" s="72" t="e">
        <v>#N/A</v>
      </c>
      <c r="C905" s="72" t="e">
        <v>#N/A</v>
      </c>
      <c r="D905" s="72" t="e">
        <v>#N/A</v>
      </c>
      <c r="E905" s="73" t="e">
        <v>#N/A</v>
      </c>
      <c r="F905" s="72" t="e">
        <v>#N/A</v>
      </c>
      <c r="G905" s="72" t="e">
        <v>#N/A</v>
      </c>
      <c r="H905" s="72" t="e">
        <v>#N/A</v>
      </c>
      <c r="I905" s="72" t="e">
        <v>#N/A</v>
      </c>
      <c r="J905" s="72" t="e">
        <v>#N/A</v>
      </c>
      <c r="O905" s="72" t="e">
        <v>#N/A</v>
      </c>
    </row>
    <row r="906" spans="1:15" x14ac:dyDescent="0.15">
      <c r="A906" s="72" t="e">
        <v>#N/A</v>
      </c>
      <c r="B906" s="72" t="e">
        <v>#N/A</v>
      </c>
      <c r="C906" s="72" t="e">
        <v>#N/A</v>
      </c>
      <c r="D906" s="72" t="e">
        <v>#N/A</v>
      </c>
      <c r="E906" s="73" t="e">
        <v>#N/A</v>
      </c>
      <c r="F906" s="72" t="e">
        <v>#N/A</v>
      </c>
      <c r="G906" s="72" t="e">
        <v>#N/A</v>
      </c>
      <c r="H906" s="72" t="e">
        <v>#N/A</v>
      </c>
      <c r="I906" s="72" t="e">
        <v>#N/A</v>
      </c>
      <c r="J906" s="72" t="e">
        <v>#N/A</v>
      </c>
      <c r="O906" s="72" t="e">
        <v>#N/A</v>
      </c>
    </row>
    <row r="907" spans="1:15" x14ac:dyDescent="0.15">
      <c r="A907" s="72" t="e">
        <v>#N/A</v>
      </c>
      <c r="B907" s="72" t="e">
        <v>#N/A</v>
      </c>
      <c r="C907" s="72" t="e">
        <v>#N/A</v>
      </c>
      <c r="D907" s="72" t="e">
        <v>#N/A</v>
      </c>
      <c r="E907" s="73" t="e">
        <v>#N/A</v>
      </c>
      <c r="F907" s="72" t="e">
        <v>#N/A</v>
      </c>
      <c r="G907" s="72" t="e">
        <v>#N/A</v>
      </c>
      <c r="H907" s="72" t="e">
        <v>#N/A</v>
      </c>
      <c r="I907" s="72" t="e">
        <v>#N/A</v>
      </c>
      <c r="J907" s="72" t="e">
        <v>#N/A</v>
      </c>
      <c r="O907" s="72" t="e">
        <v>#N/A</v>
      </c>
    </row>
    <row r="908" spans="1:15" x14ac:dyDescent="0.15">
      <c r="A908" s="72" t="e">
        <v>#N/A</v>
      </c>
      <c r="B908" s="72" t="e">
        <v>#N/A</v>
      </c>
      <c r="C908" s="72" t="e">
        <v>#N/A</v>
      </c>
      <c r="D908" s="72" t="e">
        <v>#N/A</v>
      </c>
      <c r="E908" s="73" t="e">
        <v>#N/A</v>
      </c>
      <c r="F908" s="72" t="e">
        <v>#N/A</v>
      </c>
      <c r="G908" s="72" t="e">
        <v>#N/A</v>
      </c>
      <c r="H908" s="72" t="e">
        <v>#N/A</v>
      </c>
      <c r="I908" s="72" t="e">
        <v>#N/A</v>
      </c>
      <c r="J908" s="72" t="e">
        <v>#N/A</v>
      </c>
      <c r="O908" s="72" t="e">
        <v>#N/A</v>
      </c>
    </row>
    <row r="909" spans="1:15" x14ac:dyDescent="0.15">
      <c r="A909" s="72" t="e">
        <v>#N/A</v>
      </c>
      <c r="B909" s="72" t="e">
        <v>#N/A</v>
      </c>
      <c r="C909" s="72" t="e">
        <v>#N/A</v>
      </c>
      <c r="D909" s="72" t="e">
        <v>#N/A</v>
      </c>
      <c r="E909" s="73" t="e">
        <v>#N/A</v>
      </c>
      <c r="F909" s="72" t="e">
        <v>#N/A</v>
      </c>
      <c r="G909" s="72" t="e">
        <v>#N/A</v>
      </c>
      <c r="H909" s="72" t="e">
        <v>#N/A</v>
      </c>
      <c r="I909" s="72" t="e">
        <v>#N/A</v>
      </c>
      <c r="J909" s="72" t="e">
        <v>#N/A</v>
      </c>
      <c r="O909" s="72" t="e">
        <v>#N/A</v>
      </c>
    </row>
    <row r="910" spans="1:15" x14ac:dyDescent="0.15">
      <c r="A910" s="72" t="e">
        <v>#N/A</v>
      </c>
      <c r="B910" s="72" t="e">
        <v>#N/A</v>
      </c>
      <c r="C910" s="72" t="e">
        <v>#N/A</v>
      </c>
      <c r="D910" s="72" t="e">
        <v>#N/A</v>
      </c>
      <c r="E910" s="73" t="e">
        <v>#N/A</v>
      </c>
      <c r="F910" s="72" t="e">
        <v>#N/A</v>
      </c>
      <c r="G910" s="72" t="e">
        <v>#N/A</v>
      </c>
      <c r="H910" s="72" t="e">
        <v>#N/A</v>
      </c>
      <c r="I910" s="72" t="e">
        <v>#N/A</v>
      </c>
      <c r="J910" s="72" t="e">
        <v>#N/A</v>
      </c>
      <c r="O910" s="72" t="e">
        <v>#N/A</v>
      </c>
    </row>
    <row r="911" spans="1:15" x14ac:dyDescent="0.15">
      <c r="A911" s="72" t="e">
        <v>#N/A</v>
      </c>
      <c r="B911" s="72" t="e">
        <v>#N/A</v>
      </c>
      <c r="C911" s="72" t="e">
        <v>#N/A</v>
      </c>
      <c r="D911" s="72" t="e">
        <v>#N/A</v>
      </c>
      <c r="E911" s="73" t="e">
        <v>#N/A</v>
      </c>
      <c r="F911" s="72" t="e">
        <v>#N/A</v>
      </c>
      <c r="G911" s="72" t="e">
        <v>#N/A</v>
      </c>
      <c r="H911" s="72" t="e">
        <v>#N/A</v>
      </c>
      <c r="I911" s="72" t="e">
        <v>#N/A</v>
      </c>
      <c r="J911" s="72" t="e">
        <v>#N/A</v>
      </c>
      <c r="O911" s="72" t="e">
        <v>#N/A</v>
      </c>
    </row>
    <row r="912" spans="1:15" x14ac:dyDescent="0.15">
      <c r="A912" s="72" t="e">
        <v>#N/A</v>
      </c>
      <c r="B912" s="72" t="e">
        <v>#N/A</v>
      </c>
      <c r="C912" s="72" t="e">
        <v>#N/A</v>
      </c>
      <c r="D912" s="72" t="e">
        <v>#N/A</v>
      </c>
      <c r="E912" s="73" t="e">
        <v>#N/A</v>
      </c>
      <c r="F912" s="72" t="e">
        <v>#N/A</v>
      </c>
      <c r="G912" s="72" t="e">
        <v>#N/A</v>
      </c>
      <c r="H912" s="72" t="e">
        <v>#N/A</v>
      </c>
      <c r="I912" s="72" t="e">
        <v>#N/A</v>
      </c>
      <c r="J912" s="72" t="e">
        <v>#N/A</v>
      </c>
      <c r="O912" s="72" t="e">
        <v>#N/A</v>
      </c>
    </row>
    <row r="913" spans="1:15" x14ac:dyDescent="0.15">
      <c r="A913" s="72" t="e">
        <v>#N/A</v>
      </c>
      <c r="B913" s="72" t="e">
        <v>#N/A</v>
      </c>
      <c r="C913" s="72" t="e">
        <v>#N/A</v>
      </c>
      <c r="D913" s="72" t="e">
        <v>#N/A</v>
      </c>
      <c r="E913" s="73" t="e">
        <v>#N/A</v>
      </c>
      <c r="F913" s="72" t="e">
        <v>#N/A</v>
      </c>
      <c r="G913" s="72" t="e">
        <v>#N/A</v>
      </c>
      <c r="H913" s="72" t="e">
        <v>#N/A</v>
      </c>
      <c r="I913" s="72" t="e">
        <v>#N/A</v>
      </c>
      <c r="J913" s="72" t="e">
        <v>#N/A</v>
      </c>
      <c r="O913" s="72" t="e">
        <v>#N/A</v>
      </c>
    </row>
    <row r="914" spans="1:15" x14ac:dyDescent="0.15">
      <c r="A914" s="72" t="e">
        <v>#N/A</v>
      </c>
      <c r="B914" s="72" t="e">
        <v>#N/A</v>
      </c>
      <c r="C914" s="72" t="e">
        <v>#N/A</v>
      </c>
      <c r="D914" s="72" t="e">
        <v>#N/A</v>
      </c>
      <c r="E914" s="73" t="e">
        <v>#N/A</v>
      </c>
      <c r="F914" s="72" t="e">
        <v>#N/A</v>
      </c>
      <c r="G914" s="72" t="e">
        <v>#N/A</v>
      </c>
      <c r="H914" s="72" t="e">
        <v>#N/A</v>
      </c>
      <c r="I914" s="72" t="e">
        <v>#N/A</v>
      </c>
      <c r="J914" s="72" t="e">
        <v>#N/A</v>
      </c>
      <c r="O914" s="72" t="e">
        <v>#N/A</v>
      </c>
    </row>
    <row r="915" spans="1:15" x14ac:dyDescent="0.15">
      <c r="A915" s="72" t="e">
        <v>#N/A</v>
      </c>
      <c r="B915" s="72" t="e">
        <v>#N/A</v>
      </c>
      <c r="C915" s="72" t="e">
        <v>#N/A</v>
      </c>
      <c r="D915" s="72" t="e">
        <v>#N/A</v>
      </c>
      <c r="E915" s="73" t="e">
        <v>#N/A</v>
      </c>
      <c r="F915" s="72" t="e">
        <v>#N/A</v>
      </c>
      <c r="G915" s="72" t="e">
        <v>#N/A</v>
      </c>
      <c r="H915" s="72" t="e">
        <v>#N/A</v>
      </c>
      <c r="I915" s="72" t="e">
        <v>#N/A</v>
      </c>
      <c r="J915" s="72" t="e">
        <v>#N/A</v>
      </c>
      <c r="O915" s="72" t="e">
        <v>#N/A</v>
      </c>
    </row>
    <row r="916" spans="1:15" x14ac:dyDescent="0.15">
      <c r="A916" s="72" t="e">
        <v>#N/A</v>
      </c>
      <c r="B916" s="72" t="e">
        <v>#N/A</v>
      </c>
      <c r="C916" s="72" t="e">
        <v>#N/A</v>
      </c>
      <c r="D916" s="72" t="e">
        <v>#N/A</v>
      </c>
      <c r="E916" s="73" t="e">
        <v>#N/A</v>
      </c>
      <c r="F916" s="72" t="e">
        <v>#N/A</v>
      </c>
      <c r="G916" s="72" t="e">
        <v>#N/A</v>
      </c>
      <c r="H916" s="72" t="e">
        <v>#N/A</v>
      </c>
      <c r="I916" s="72" t="e">
        <v>#N/A</v>
      </c>
      <c r="J916" s="72" t="e">
        <v>#N/A</v>
      </c>
      <c r="O916" s="72" t="e">
        <v>#N/A</v>
      </c>
    </row>
    <row r="917" spans="1:15" x14ac:dyDescent="0.15">
      <c r="A917" s="72" t="e">
        <v>#N/A</v>
      </c>
      <c r="B917" s="72" t="e">
        <v>#N/A</v>
      </c>
      <c r="C917" s="72" t="e">
        <v>#N/A</v>
      </c>
      <c r="D917" s="72" t="e">
        <v>#N/A</v>
      </c>
      <c r="E917" s="73" t="e">
        <v>#N/A</v>
      </c>
      <c r="F917" s="72" t="e">
        <v>#N/A</v>
      </c>
      <c r="G917" s="72" t="e">
        <v>#N/A</v>
      </c>
      <c r="H917" s="72" t="e">
        <v>#N/A</v>
      </c>
      <c r="I917" s="72" t="e">
        <v>#N/A</v>
      </c>
      <c r="J917" s="72" t="e">
        <v>#N/A</v>
      </c>
      <c r="O917" s="72" t="e">
        <v>#N/A</v>
      </c>
    </row>
    <row r="918" spans="1:15" x14ac:dyDescent="0.15">
      <c r="A918" s="72" t="e">
        <v>#N/A</v>
      </c>
      <c r="B918" s="72" t="e">
        <v>#N/A</v>
      </c>
      <c r="C918" s="72" t="e">
        <v>#N/A</v>
      </c>
      <c r="D918" s="72" t="e">
        <v>#N/A</v>
      </c>
      <c r="E918" s="73" t="e">
        <v>#N/A</v>
      </c>
      <c r="F918" s="72" t="e">
        <v>#N/A</v>
      </c>
      <c r="G918" s="72" t="e">
        <v>#N/A</v>
      </c>
      <c r="H918" s="72" t="e">
        <v>#N/A</v>
      </c>
      <c r="I918" s="72" t="e">
        <v>#N/A</v>
      </c>
      <c r="J918" s="72" t="e">
        <v>#N/A</v>
      </c>
      <c r="O918" s="72" t="e">
        <v>#N/A</v>
      </c>
    </row>
    <row r="919" spans="1:15" x14ac:dyDescent="0.15">
      <c r="A919" s="72" t="e">
        <v>#N/A</v>
      </c>
      <c r="B919" s="72" t="e">
        <v>#N/A</v>
      </c>
      <c r="C919" s="72" t="e">
        <v>#N/A</v>
      </c>
      <c r="D919" s="72" t="e">
        <v>#N/A</v>
      </c>
      <c r="E919" s="73" t="e">
        <v>#N/A</v>
      </c>
      <c r="F919" s="72" t="e">
        <v>#N/A</v>
      </c>
      <c r="G919" s="72" t="e">
        <v>#N/A</v>
      </c>
      <c r="H919" s="72" t="e">
        <v>#N/A</v>
      </c>
      <c r="I919" s="72" t="e">
        <v>#N/A</v>
      </c>
      <c r="J919" s="72" t="e">
        <v>#N/A</v>
      </c>
      <c r="O919" s="72" t="e">
        <v>#N/A</v>
      </c>
    </row>
    <row r="920" spans="1:15" x14ac:dyDescent="0.15">
      <c r="A920" s="72" t="e">
        <v>#N/A</v>
      </c>
      <c r="B920" s="72" t="e">
        <v>#N/A</v>
      </c>
      <c r="C920" s="72" t="e">
        <v>#N/A</v>
      </c>
      <c r="D920" s="72" t="e">
        <v>#N/A</v>
      </c>
      <c r="E920" s="73" t="e">
        <v>#N/A</v>
      </c>
      <c r="F920" s="72" t="e">
        <v>#N/A</v>
      </c>
      <c r="G920" s="72" t="e">
        <v>#N/A</v>
      </c>
      <c r="H920" s="72" t="e">
        <v>#N/A</v>
      </c>
      <c r="I920" s="72" t="e">
        <v>#N/A</v>
      </c>
      <c r="J920" s="72" t="e">
        <v>#N/A</v>
      </c>
      <c r="O920" s="72" t="e">
        <v>#N/A</v>
      </c>
    </row>
    <row r="921" spans="1:15" x14ac:dyDescent="0.15">
      <c r="A921" s="72" t="e">
        <v>#N/A</v>
      </c>
      <c r="B921" s="72" t="e">
        <v>#N/A</v>
      </c>
      <c r="C921" s="72" t="e">
        <v>#N/A</v>
      </c>
      <c r="D921" s="72" t="e">
        <v>#N/A</v>
      </c>
      <c r="E921" s="73" t="e">
        <v>#N/A</v>
      </c>
      <c r="F921" s="72" t="e">
        <v>#N/A</v>
      </c>
      <c r="G921" s="72" t="e">
        <v>#N/A</v>
      </c>
      <c r="H921" s="72" t="e">
        <v>#N/A</v>
      </c>
      <c r="I921" s="72" t="e">
        <v>#N/A</v>
      </c>
      <c r="J921" s="72" t="e">
        <v>#N/A</v>
      </c>
      <c r="O921" s="72" t="e">
        <v>#N/A</v>
      </c>
    </row>
    <row r="922" spans="1:15" x14ac:dyDescent="0.15">
      <c r="A922" s="72" t="e">
        <v>#N/A</v>
      </c>
      <c r="B922" s="72" t="e">
        <v>#N/A</v>
      </c>
      <c r="C922" s="72" t="e">
        <v>#N/A</v>
      </c>
      <c r="D922" s="72" t="e">
        <v>#N/A</v>
      </c>
      <c r="E922" s="73" t="e">
        <v>#N/A</v>
      </c>
      <c r="F922" s="72" t="e">
        <v>#N/A</v>
      </c>
      <c r="G922" s="72" t="e">
        <v>#N/A</v>
      </c>
      <c r="H922" s="72" t="e">
        <v>#N/A</v>
      </c>
      <c r="I922" s="72" t="e">
        <v>#N/A</v>
      </c>
      <c r="J922" s="72" t="e">
        <v>#N/A</v>
      </c>
      <c r="O922" s="72" t="e">
        <v>#N/A</v>
      </c>
    </row>
    <row r="923" spans="1:15" x14ac:dyDescent="0.15">
      <c r="A923" s="72" t="e">
        <v>#N/A</v>
      </c>
      <c r="B923" s="72" t="e">
        <v>#N/A</v>
      </c>
      <c r="C923" s="72" t="e">
        <v>#N/A</v>
      </c>
      <c r="D923" s="72" t="e">
        <v>#N/A</v>
      </c>
      <c r="E923" s="73" t="e">
        <v>#N/A</v>
      </c>
      <c r="F923" s="72" t="e">
        <v>#N/A</v>
      </c>
      <c r="G923" s="72" t="e">
        <v>#N/A</v>
      </c>
      <c r="H923" s="72" t="e">
        <v>#N/A</v>
      </c>
      <c r="I923" s="72" t="e">
        <v>#N/A</v>
      </c>
      <c r="J923" s="72" t="e">
        <v>#N/A</v>
      </c>
      <c r="O923" s="72" t="e">
        <v>#N/A</v>
      </c>
    </row>
    <row r="924" spans="1:15" x14ac:dyDescent="0.15">
      <c r="A924" s="72" t="e">
        <v>#N/A</v>
      </c>
      <c r="B924" s="72" t="e">
        <v>#N/A</v>
      </c>
      <c r="C924" s="72" t="e">
        <v>#N/A</v>
      </c>
      <c r="D924" s="72" t="e">
        <v>#N/A</v>
      </c>
      <c r="E924" s="73" t="e">
        <v>#N/A</v>
      </c>
      <c r="F924" s="72" t="e">
        <v>#N/A</v>
      </c>
      <c r="G924" s="72" t="e">
        <v>#N/A</v>
      </c>
      <c r="H924" s="72" t="e">
        <v>#N/A</v>
      </c>
      <c r="I924" s="72" t="e">
        <v>#N/A</v>
      </c>
      <c r="J924" s="72" t="e">
        <v>#N/A</v>
      </c>
      <c r="O924" s="72" t="e">
        <v>#N/A</v>
      </c>
    </row>
    <row r="925" spans="1:15" x14ac:dyDescent="0.15">
      <c r="A925" s="72" t="e">
        <v>#N/A</v>
      </c>
      <c r="B925" s="72" t="e">
        <v>#N/A</v>
      </c>
      <c r="C925" s="72" t="e">
        <v>#N/A</v>
      </c>
      <c r="D925" s="72" t="e">
        <v>#N/A</v>
      </c>
      <c r="E925" s="73" t="e">
        <v>#N/A</v>
      </c>
      <c r="F925" s="72" t="e">
        <v>#N/A</v>
      </c>
      <c r="G925" s="72" t="e">
        <v>#N/A</v>
      </c>
      <c r="H925" s="72" t="e">
        <v>#N/A</v>
      </c>
      <c r="I925" s="72" t="e">
        <v>#N/A</v>
      </c>
      <c r="J925" s="72" t="e">
        <v>#N/A</v>
      </c>
      <c r="O925" s="72" t="e">
        <v>#N/A</v>
      </c>
    </row>
    <row r="926" spans="1:15" x14ac:dyDescent="0.15">
      <c r="A926" s="72" t="e">
        <v>#N/A</v>
      </c>
      <c r="B926" s="72" t="e">
        <v>#N/A</v>
      </c>
      <c r="C926" s="72" t="e">
        <v>#N/A</v>
      </c>
      <c r="D926" s="72" t="e">
        <v>#N/A</v>
      </c>
      <c r="E926" s="73" t="e">
        <v>#N/A</v>
      </c>
      <c r="F926" s="72" t="e">
        <v>#N/A</v>
      </c>
      <c r="G926" s="72" t="e">
        <v>#N/A</v>
      </c>
      <c r="H926" s="72" t="e">
        <v>#N/A</v>
      </c>
      <c r="I926" s="72" t="e">
        <v>#N/A</v>
      </c>
      <c r="J926" s="72" t="e">
        <v>#N/A</v>
      </c>
      <c r="O926" s="72" t="e">
        <v>#N/A</v>
      </c>
    </row>
    <row r="927" spans="1:15" x14ac:dyDescent="0.15">
      <c r="A927" s="72" t="e">
        <v>#N/A</v>
      </c>
      <c r="B927" s="72" t="e">
        <v>#N/A</v>
      </c>
      <c r="C927" s="72" t="e">
        <v>#N/A</v>
      </c>
      <c r="D927" s="72" t="e">
        <v>#N/A</v>
      </c>
      <c r="E927" s="73" t="e">
        <v>#N/A</v>
      </c>
      <c r="F927" s="72" t="e">
        <v>#N/A</v>
      </c>
      <c r="G927" s="72" t="e">
        <v>#N/A</v>
      </c>
      <c r="H927" s="72" t="e">
        <v>#N/A</v>
      </c>
      <c r="I927" s="72" t="e">
        <v>#N/A</v>
      </c>
      <c r="J927" s="72" t="e">
        <v>#N/A</v>
      </c>
      <c r="O927" s="72" t="e">
        <v>#N/A</v>
      </c>
    </row>
    <row r="928" spans="1:15" x14ac:dyDescent="0.15">
      <c r="A928" s="72" t="e">
        <v>#N/A</v>
      </c>
      <c r="B928" s="72" t="e">
        <v>#N/A</v>
      </c>
      <c r="C928" s="72" t="e">
        <v>#N/A</v>
      </c>
      <c r="D928" s="72" t="e">
        <v>#N/A</v>
      </c>
      <c r="E928" s="73" t="e">
        <v>#N/A</v>
      </c>
      <c r="F928" s="72" t="e">
        <v>#N/A</v>
      </c>
      <c r="G928" s="72" t="e">
        <v>#N/A</v>
      </c>
      <c r="H928" s="72" t="e">
        <v>#N/A</v>
      </c>
      <c r="I928" s="72" t="e">
        <v>#N/A</v>
      </c>
      <c r="J928" s="72" t="e">
        <v>#N/A</v>
      </c>
      <c r="O928" s="72" t="e">
        <v>#N/A</v>
      </c>
    </row>
    <row r="929" spans="1:15" x14ac:dyDescent="0.15">
      <c r="A929" s="72" t="e">
        <v>#N/A</v>
      </c>
      <c r="B929" s="72" t="e">
        <v>#N/A</v>
      </c>
      <c r="C929" s="72" t="e">
        <v>#N/A</v>
      </c>
      <c r="D929" s="72" t="e">
        <v>#N/A</v>
      </c>
      <c r="E929" s="73" t="e">
        <v>#N/A</v>
      </c>
      <c r="F929" s="72" t="e">
        <v>#N/A</v>
      </c>
      <c r="G929" s="72" t="e">
        <v>#N/A</v>
      </c>
      <c r="H929" s="72" t="e">
        <v>#N/A</v>
      </c>
      <c r="I929" s="72" t="e">
        <v>#N/A</v>
      </c>
      <c r="J929" s="72" t="e">
        <v>#N/A</v>
      </c>
      <c r="O929" s="72" t="e">
        <v>#N/A</v>
      </c>
    </row>
    <row r="930" spans="1:15" x14ac:dyDescent="0.15">
      <c r="A930" s="72" t="e">
        <v>#N/A</v>
      </c>
      <c r="B930" s="72" t="e">
        <v>#N/A</v>
      </c>
      <c r="C930" s="72" t="e">
        <v>#N/A</v>
      </c>
      <c r="D930" s="72" t="e">
        <v>#N/A</v>
      </c>
      <c r="E930" s="73" t="e">
        <v>#N/A</v>
      </c>
      <c r="F930" s="72" t="e">
        <v>#N/A</v>
      </c>
      <c r="G930" s="72" t="e">
        <v>#N/A</v>
      </c>
      <c r="H930" s="72" t="e">
        <v>#N/A</v>
      </c>
      <c r="I930" s="72" t="e">
        <v>#N/A</v>
      </c>
      <c r="J930" s="72" t="e">
        <v>#N/A</v>
      </c>
      <c r="O930" s="72" t="e">
        <v>#N/A</v>
      </c>
    </row>
    <row r="931" spans="1:15" x14ac:dyDescent="0.15">
      <c r="A931" s="72" t="e">
        <v>#N/A</v>
      </c>
      <c r="B931" s="72" t="e">
        <v>#N/A</v>
      </c>
      <c r="C931" s="72" t="e">
        <v>#N/A</v>
      </c>
      <c r="D931" s="72" t="e">
        <v>#N/A</v>
      </c>
      <c r="E931" s="73" t="e">
        <v>#N/A</v>
      </c>
      <c r="F931" s="72" t="e">
        <v>#N/A</v>
      </c>
      <c r="G931" s="72" t="e">
        <v>#N/A</v>
      </c>
      <c r="H931" s="72" t="e">
        <v>#N/A</v>
      </c>
      <c r="I931" s="72" t="e">
        <v>#N/A</v>
      </c>
      <c r="J931" s="72" t="e">
        <v>#N/A</v>
      </c>
      <c r="O931" s="72" t="e">
        <v>#N/A</v>
      </c>
    </row>
    <row r="932" spans="1:15" x14ac:dyDescent="0.15">
      <c r="A932" s="72" t="e">
        <v>#N/A</v>
      </c>
      <c r="B932" s="72" t="e">
        <v>#N/A</v>
      </c>
      <c r="C932" s="72" t="e">
        <v>#N/A</v>
      </c>
      <c r="D932" s="72" t="e">
        <v>#N/A</v>
      </c>
      <c r="E932" s="73" t="e">
        <v>#N/A</v>
      </c>
      <c r="F932" s="72" t="e">
        <v>#N/A</v>
      </c>
      <c r="G932" s="72" t="e">
        <v>#N/A</v>
      </c>
      <c r="H932" s="72" t="e">
        <v>#N/A</v>
      </c>
      <c r="I932" s="72" t="e">
        <v>#N/A</v>
      </c>
      <c r="J932" s="72" t="e">
        <v>#N/A</v>
      </c>
      <c r="O932" s="72" t="e">
        <v>#N/A</v>
      </c>
    </row>
    <row r="933" spans="1:15" x14ac:dyDescent="0.15">
      <c r="A933" s="72" t="e">
        <v>#N/A</v>
      </c>
      <c r="B933" s="72" t="e">
        <v>#N/A</v>
      </c>
      <c r="C933" s="72" t="e">
        <v>#N/A</v>
      </c>
      <c r="D933" s="72" t="e">
        <v>#N/A</v>
      </c>
      <c r="E933" s="73" t="e">
        <v>#N/A</v>
      </c>
      <c r="F933" s="72" t="e">
        <v>#N/A</v>
      </c>
      <c r="G933" s="72" t="e">
        <v>#N/A</v>
      </c>
      <c r="H933" s="72" t="e">
        <v>#N/A</v>
      </c>
      <c r="I933" s="72" t="e">
        <v>#N/A</v>
      </c>
      <c r="J933" s="72" t="e">
        <v>#N/A</v>
      </c>
      <c r="O933" s="72" t="e">
        <v>#N/A</v>
      </c>
    </row>
    <row r="934" spans="1:15" x14ac:dyDescent="0.15">
      <c r="A934" s="72" t="e">
        <v>#N/A</v>
      </c>
      <c r="B934" s="72" t="e">
        <v>#N/A</v>
      </c>
      <c r="C934" s="72" t="e">
        <v>#N/A</v>
      </c>
      <c r="D934" s="72" t="e">
        <v>#N/A</v>
      </c>
      <c r="E934" s="73" t="e">
        <v>#N/A</v>
      </c>
      <c r="F934" s="72" t="e">
        <v>#N/A</v>
      </c>
      <c r="G934" s="72" t="e">
        <v>#N/A</v>
      </c>
      <c r="H934" s="72" t="e">
        <v>#N/A</v>
      </c>
      <c r="I934" s="72" t="e">
        <v>#N/A</v>
      </c>
      <c r="J934" s="72" t="e">
        <v>#N/A</v>
      </c>
      <c r="O934" s="72" t="e">
        <v>#N/A</v>
      </c>
    </row>
    <row r="935" spans="1:15" x14ac:dyDescent="0.15">
      <c r="A935" s="72" t="e">
        <v>#N/A</v>
      </c>
      <c r="B935" s="72" t="e">
        <v>#N/A</v>
      </c>
      <c r="C935" s="72" t="e">
        <v>#N/A</v>
      </c>
      <c r="D935" s="72" t="e">
        <v>#N/A</v>
      </c>
      <c r="E935" s="73" t="e">
        <v>#N/A</v>
      </c>
      <c r="F935" s="72" t="e">
        <v>#N/A</v>
      </c>
      <c r="G935" s="72" t="e">
        <v>#N/A</v>
      </c>
      <c r="H935" s="72" t="e">
        <v>#N/A</v>
      </c>
      <c r="I935" s="72" t="e">
        <v>#N/A</v>
      </c>
      <c r="J935" s="72" t="e">
        <v>#N/A</v>
      </c>
      <c r="O935" s="72" t="e">
        <v>#N/A</v>
      </c>
    </row>
    <row r="936" spans="1:15" x14ac:dyDescent="0.15">
      <c r="A936" s="72" t="e">
        <v>#N/A</v>
      </c>
      <c r="B936" s="72" t="e">
        <v>#N/A</v>
      </c>
      <c r="C936" s="72" t="e">
        <v>#N/A</v>
      </c>
      <c r="D936" s="72" t="e">
        <v>#N/A</v>
      </c>
      <c r="E936" s="73" t="e">
        <v>#N/A</v>
      </c>
      <c r="F936" s="72" t="e">
        <v>#N/A</v>
      </c>
      <c r="G936" s="72" t="e">
        <v>#N/A</v>
      </c>
      <c r="H936" s="72" t="e">
        <v>#N/A</v>
      </c>
      <c r="I936" s="72" t="e">
        <v>#N/A</v>
      </c>
      <c r="J936" s="72" t="e">
        <v>#N/A</v>
      </c>
      <c r="O936" s="72" t="e">
        <v>#N/A</v>
      </c>
    </row>
    <row r="937" spans="1:15" x14ac:dyDescent="0.15">
      <c r="A937" s="72" t="e">
        <v>#N/A</v>
      </c>
      <c r="B937" s="72" t="e">
        <v>#N/A</v>
      </c>
      <c r="C937" s="72" t="e">
        <v>#N/A</v>
      </c>
      <c r="D937" s="72" t="e">
        <v>#N/A</v>
      </c>
      <c r="E937" s="73" t="e">
        <v>#N/A</v>
      </c>
      <c r="F937" s="72" t="e">
        <v>#N/A</v>
      </c>
      <c r="G937" s="72" t="e">
        <v>#N/A</v>
      </c>
      <c r="H937" s="72" t="e">
        <v>#N/A</v>
      </c>
      <c r="I937" s="72" t="e">
        <v>#N/A</v>
      </c>
      <c r="J937" s="72" t="e">
        <v>#N/A</v>
      </c>
      <c r="O937" s="72" t="e">
        <v>#N/A</v>
      </c>
    </row>
    <row r="938" spans="1:15" x14ac:dyDescent="0.15">
      <c r="A938" s="72" t="e">
        <v>#N/A</v>
      </c>
      <c r="B938" s="72" t="e">
        <v>#N/A</v>
      </c>
      <c r="C938" s="72" t="e">
        <v>#N/A</v>
      </c>
      <c r="D938" s="72" t="e">
        <v>#N/A</v>
      </c>
      <c r="E938" s="73" t="e">
        <v>#N/A</v>
      </c>
      <c r="F938" s="72" t="e">
        <v>#N/A</v>
      </c>
      <c r="G938" s="72" t="e">
        <v>#N/A</v>
      </c>
      <c r="H938" s="72" t="e">
        <v>#N/A</v>
      </c>
      <c r="I938" s="72" t="e">
        <v>#N/A</v>
      </c>
      <c r="J938" s="72" t="e">
        <v>#N/A</v>
      </c>
      <c r="O938" s="72" t="e">
        <v>#N/A</v>
      </c>
    </row>
    <row r="939" spans="1:15" x14ac:dyDescent="0.15">
      <c r="A939" s="72" t="e">
        <v>#N/A</v>
      </c>
      <c r="B939" s="72" t="e">
        <v>#N/A</v>
      </c>
      <c r="C939" s="72" t="e">
        <v>#N/A</v>
      </c>
      <c r="D939" s="72" t="e">
        <v>#N/A</v>
      </c>
      <c r="E939" s="73" t="e">
        <v>#N/A</v>
      </c>
      <c r="F939" s="72" t="e">
        <v>#N/A</v>
      </c>
      <c r="G939" s="72" t="e">
        <v>#N/A</v>
      </c>
      <c r="H939" s="72" t="e">
        <v>#N/A</v>
      </c>
      <c r="I939" s="72" t="e">
        <v>#N/A</v>
      </c>
      <c r="J939" s="72" t="e">
        <v>#N/A</v>
      </c>
      <c r="O939" s="72" t="e">
        <v>#N/A</v>
      </c>
    </row>
    <row r="940" spans="1:15" x14ac:dyDescent="0.15">
      <c r="A940" s="72" t="e">
        <v>#N/A</v>
      </c>
      <c r="B940" s="72" t="e">
        <v>#N/A</v>
      </c>
      <c r="C940" s="72" t="e">
        <v>#N/A</v>
      </c>
      <c r="D940" s="72" t="e">
        <v>#N/A</v>
      </c>
      <c r="E940" s="73" t="e">
        <v>#N/A</v>
      </c>
      <c r="F940" s="72" t="e">
        <v>#N/A</v>
      </c>
      <c r="G940" s="72" t="e">
        <v>#N/A</v>
      </c>
      <c r="H940" s="72" t="e">
        <v>#N/A</v>
      </c>
      <c r="I940" s="72" t="e">
        <v>#N/A</v>
      </c>
      <c r="J940" s="72" t="e">
        <v>#N/A</v>
      </c>
      <c r="O940" s="72" t="e">
        <v>#N/A</v>
      </c>
    </row>
    <row r="941" spans="1:15" x14ac:dyDescent="0.15">
      <c r="A941" s="72" t="e">
        <v>#N/A</v>
      </c>
      <c r="B941" s="72" t="e">
        <v>#N/A</v>
      </c>
      <c r="C941" s="72" t="e">
        <v>#N/A</v>
      </c>
      <c r="D941" s="72" t="e">
        <v>#N/A</v>
      </c>
      <c r="E941" s="73" t="e">
        <v>#N/A</v>
      </c>
      <c r="F941" s="72" t="e">
        <v>#N/A</v>
      </c>
      <c r="G941" s="72" t="e">
        <v>#N/A</v>
      </c>
      <c r="H941" s="72" t="e">
        <v>#N/A</v>
      </c>
      <c r="I941" s="72" t="e">
        <v>#N/A</v>
      </c>
      <c r="J941" s="72" t="e">
        <v>#N/A</v>
      </c>
      <c r="O941" s="72" t="e">
        <v>#N/A</v>
      </c>
    </row>
    <row r="942" spans="1:15" x14ac:dyDescent="0.15">
      <c r="A942" s="72" t="e">
        <v>#N/A</v>
      </c>
      <c r="B942" s="72" t="e">
        <v>#N/A</v>
      </c>
      <c r="C942" s="72" t="e">
        <v>#N/A</v>
      </c>
      <c r="D942" s="72" t="e">
        <v>#N/A</v>
      </c>
      <c r="E942" s="73" t="e">
        <v>#N/A</v>
      </c>
      <c r="F942" s="72" t="e">
        <v>#N/A</v>
      </c>
      <c r="G942" s="72" t="e">
        <v>#N/A</v>
      </c>
      <c r="H942" s="72" t="e">
        <v>#N/A</v>
      </c>
      <c r="I942" s="72" t="e">
        <v>#N/A</v>
      </c>
      <c r="J942" s="72" t="e">
        <v>#N/A</v>
      </c>
      <c r="O942" s="72" t="e">
        <v>#N/A</v>
      </c>
    </row>
    <row r="943" spans="1:15" x14ac:dyDescent="0.15">
      <c r="A943" s="72" t="e">
        <v>#N/A</v>
      </c>
      <c r="B943" s="72" t="e">
        <v>#N/A</v>
      </c>
      <c r="C943" s="72" t="e">
        <v>#N/A</v>
      </c>
      <c r="D943" s="72" t="e">
        <v>#N/A</v>
      </c>
      <c r="E943" s="73" t="e">
        <v>#N/A</v>
      </c>
      <c r="F943" s="72" t="e">
        <v>#N/A</v>
      </c>
      <c r="G943" s="72" t="e">
        <v>#N/A</v>
      </c>
      <c r="H943" s="72" t="e">
        <v>#N/A</v>
      </c>
      <c r="I943" s="72" t="e">
        <v>#N/A</v>
      </c>
      <c r="J943" s="72" t="e">
        <v>#N/A</v>
      </c>
      <c r="O943" s="72" t="e">
        <v>#N/A</v>
      </c>
    </row>
    <row r="944" spans="1:15" x14ac:dyDescent="0.15">
      <c r="A944" s="72" t="e">
        <v>#N/A</v>
      </c>
      <c r="B944" s="72" t="e">
        <v>#N/A</v>
      </c>
      <c r="C944" s="72" t="e">
        <v>#N/A</v>
      </c>
      <c r="D944" s="72" t="e">
        <v>#N/A</v>
      </c>
      <c r="E944" s="73" t="e">
        <v>#N/A</v>
      </c>
      <c r="F944" s="72" t="e">
        <v>#N/A</v>
      </c>
      <c r="G944" s="72" t="e">
        <v>#N/A</v>
      </c>
      <c r="H944" s="72" t="e">
        <v>#N/A</v>
      </c>
      <c r="I944" s="72" t="e">
        <v>#N/A</v>
      </c>
      <c r="J944" s="72" t="e">
        <v>#N/A</v>
      </c>
      <c r="O944" s="72" t="e">
        <v>#N/A</v>
      </c>
    </row>
    <row r="945" spans="1:15" x14ac:dyDescent="0.15">
      <c r="A945" s="72" t="e">
        <v>#N/A</v>
      </c>
      <c r="B945" s="72" t="e">
        <v>#N/A</v>
      </c>
      <c r="C945" s="72" t="e">
        <v>#N/A</v>
      </c>
      <c r="D945" s="72" t="e">
        <v>#N/A</v>
      </c>
      <c r="E945" s="73" t="e">
        <v>#N/A</v>
      </c>
      <c r="F945" s="72" t="e">
        <v>#N/A</v>
      </c>
      <c r="G945" s="72" t="e">
        <v>#N/A</v>
      </c>
      <c r="H945" s="72" t="e">
        <v>#N/A</v>
      </c>
      <c r="I945" s="72" t="e">
        <v>#N/A</v>
      </c>
      <c r="J945" s="72" t="e">
        <v>#N/A</v>
      </c>
      <c r="O945" s="72" t="e">
        <v>#N/A</v>
      </c>
    </row>
    <row r="946" spans="1:15" x14ac:dyDescent="0.15">
      <c r="A946" s="72" t="e">
        <v>#N/A</v>
      </c>
      <c r="B946" s="72" t="e">
        <v>#N/A</v>
      </c>
      <c r="C946" s="72" t="e">
        <v>#N/A</v>
      </c>
      <c r="D946" s="72" t="e">
        <v>#N/A</v>
      </c>
      <c r="E946" s="73" t="e">
        <v>#N/A</v>
      </c>
      <c r="F946" s="72" t="e">
        <v>#N/A</v>
      </c>
      <c r="G946" s="72" t="e">
        <v>#N/A</v>
      </c>
      <c r="H946" s="72" t="e">
        <v>#N/A</v>
      </c>
      <c r="I946" s="72" t="e">
        <v>#N/A</v>
      </c>
      <c r="J946" s="72" t="e">
        <v>#N/A</v>
      </c>
      <c r="O946" s="72" t="e">
        <v>#N/A</v>
      </c>
    </row>
    <row r="947" spans="1:15" x14ac:dyDescent="0.15">
      <c r="A947" s="72" t="e">
        <v>#N/A</v>
      </c>
      <c r="B947" s="72" t="e">
        <v>#N/A</v>
      </c>
      <c r="C947" s="72" t="e">
        <v>#N/A</v>
      </c>
      <c r="D947" s="72" t="e">
        <v>#N/A</v>
      </c>
      <c r="E947" s="73" t="e">
        <v>#N/A</v>
      </c>
      <c r="F947" s="72" t="e">
        <v>#N/A</v>
      </c>
      <c r="G947" s="72" t="e">
        <v>#N/A</v>
      </c>
      <c r="H947" s="72" t="e">
        <v>#N/A</v>
      </c>
      <c r="I947" s="72" t="e">
        <v>#N/A</v>
      </c>
      <c r="J947" s="72" t="e">
        <v>#N/A</v>
      </c>
      <c r="O947" s="72" t="e">
        <v>#N/A</v>
      </c>
    </row>
    <row r="948" spans="1:15" x14ac:dyDescent="0.15">
      <c r="A948" s="72" t="e">
        <v>#N/A</v>
      </c>
      <c r="B948" s="72" t="e">
        <v>#N/A</v>
      </c>
      <c r="C948" s="72" t="e">
        <v>#N/A</v>
      </c>
      <c r="D948" s="72" t="e">
        <v>#N/A</v>
      </c>
      <c r="E948" s="73" t="e">
        <v>#N/A</v>
      </c>
      <c r="F948" s="72" t="e">
        <v>#N/A</v>
      </c>
      <c r="G948" s="72" t="e">
        <v>#N/A</v>
      </c>
      <c r="H948" s="72" t="e">
        <v>#N/A</v>
      </c>
      <c r="I948" s="72" t="e">
        <v>#N/A</v>
      </c>
      <c r="J948" s="72" t="e">
        <v>#N/A</v>
      </c>
      <c r="O948" s="72" t="e">
        <v>#N/A</v>
      </c>
    </row>
    <row r="949" spans="1:15" x14ac:dyDescent="0.15">
      <c r="A949" s="72" t="e">
        <v>#N/A</v>
      </c>
      <c r="B949" s="72" t="e">
        <v>#N/A</v>
      </c>
      <c r="C949" s="72" t="e">
        <v>#N/A</v>
      </c>
      <c r="D949" s="72" t="e">
        <v>#N/A</v>
      </c>
      <c r="E949" s="73" t="e">
        <v>#N/A</v>
      </c>
      <c r="F949" s="72" t="e">
        <v>#N/A</v>
      </c>
      <c r="G949" s="72" t="e">
        <v>#N/A</v>
      </c>
      <c r="H949" s="72" t="e">
        <v>#N/A</v>
      </c>
      <c r="I949" s="72" t="e">
        <v>#N/A</v>
      </c>
      <c r="J949" s="72" t="e">
        <v>#N/A</v>
      </c>
      <c r="O949" s="72" t="e">
        <v>#N/A</v>
      </c>
    </row>
    <row r="950" spans="1:15" x14ac:dyDescent="0.15">
      <c r="A950" s="72" t="e">
        <v>#N/A</v>
      </c>
      <c r="B950" s="72" t="e">
        <v>#N/A</v>
      </c>
      <c r="C950" s="72" t="e">
        <v>#N/A</v>
      </c>
      <c r="D950" s="72" t="e">
        <v>#N/A</v>
      </c>
      <c r="E950" s="73" t="e">
        <v>#N/A</v>
      </c>
      <c r="F950" s="72" t="e">
        <v>#N/A</v>
      </c>
      <c r="G950" s="72" t="e">
        <v>#N/A</v>
      </c>
      <c r="H950" s="72" t="e">
        <v>#N/A</v>
      </c>
      <c r="I950" s="72" t="e">
        <v>#N/A</v>
      </c>
      <c r="J950" s="72" t="e">
        <v>#N/A</v>
      </c>
      <c r="O950" s="72" t="e">
        <v>#N/A</v>
      </c>
    </row>
    <row r="951" spans="1:15" x14ac:dyDescent="0.15">
      <c r="A951" s="72" t="e">
        <v>#N/A</v>
      </c>
      <c r="B951" s="72" t="e">
        <v>#N/A</v>
      </c>
      <c r="C951" s="72" t="e">
        <v>#N/A</v>
      </c>
      <c r="D951" s="72" t="e">
        <v>#N/A</v>
      </c>
      <c r="E951" s="73" t="e">
        <v>#N/A</v>
      </c>
      <c r="F951" s="72" t="e">
        <v>#N/A</v>
      </c>
      <c r="G951" s="72" t="e">
        <v>#N/A</v>
      </c>
      <c r="H951" s="72" t="e">
        <v>#N/A</v>
      </c>
      <c r="I951" s="72" t="e">
        <v>#N/A</v>
      </c>
      <c r="J951" s="72" t="e">
        <v>#N/A</v>
      </c>
      <c r="O951" s="72" t="e">
        <v>#N/A</v>
      </c>
    </row>
    <row r="952" spans="1:15" x14ac:dyDescent="0.15">
      <c r="A952" s="72" t="e">
        <v>#N/A</v>
      </c>
      <c r="B952" s="72" t="e">
        <v>#N/A</v>
      </c>
      <c r="C952" s="72" t="e">
        <v>#N/A</v>
      </c>
      <c r="D952" s="72" t="e">
        <v>#N/A</v>
      </c>
      <c r="E952" s="73" t="e">
        <v>#N/A</v>
      </c>
      <c r="F952" s="72" t="e">
        <v>#N/A</v>
      </c>
      <c r="G952" s="72" t="e">
        <v>#N/A</v>
      </c>
      <c r="H952" s="72" t="e">
        <v>#N/A</v>
      </c>
      <c r="I952" s="72" t="e">
        <v>#N/A</v>
      </c>
      <c r="J952" s="72" t="e">
        <v>#N/A</v>
      </c>
      <c r="O952" s="72" t="e">
        <v>#N/A</v>
      </c>
    </row>
    <row r="953" spans="1:15" x14ac:dyDescent="0.15">
      <c r="A953" s="72" t="e">
        <v>#N/A</v>
      </c>
      <c r="B953" s="72" t="e">
        <v>#N/A</v>
      </c>
      <c r="C953" s="72" t="e">
        <v>#N/A</v>
      </c>
      <c r="D953" s="72" t="e">
        <v>#N/A</v>
      </c>
      <c r="E953" s="73" t="e">
        <v>#N/A</v>
      </c>
      <c r="F953" s="72" t="e">
        <v>#N/A</v>
      </c>
      <c r="G953" s="72" t="e">
        <v>#N/A</v>
      </c>
      <c r="H953" s="72" t="e">
        <v>#N/A</v>
      </c>
      <c r="I953" s="72" t="e">
        <v>#N/A</v>
      </c>
      <c r="J953" s="72" t="e">
        <v>#N/A</v>
      </c>
      <c r="O953" s="72" t="e">
        <v>#N/A</v>
      </c>
    </row>
    <row r="954" spans="1:15" x14ac:dyDescent="0.15">
      <c r="A954" s="72" t="e">
        <v>#N/A</v>
      </c>
      <c r="B954" s="72" t="e">
        <v>#N/A</v>
      </c>
      <c r="C954" s="72" t="e">
        <v>#N/A</v>
      </c>
      <c r="D954" s="72" t="e">
        <v>#N/A</v>
      </c>
      <c r="E954" s="73" t="e">
        <v>#N/A</v>
      </c>
      <c r="F954" s="72" t="e">
        <v>#N/A</v>
      </c>
      <c r="G954" s="72" t="e">
        <v>#N/A</v>
      </c>
      <c r="H954" s="72" t="e">
        <v>#N/A</v>
      </c>
      <c r="I954" s="72" t="e">
        <v>#N/A</v>
      </c>
      <c r="J954" s="72" t="e">
        <v>#N/A</v>
      </c>
      <c r="O954" s="72" t="e">
        <v>#N/A</v>
      </c>
    </row>
    <row r="955" spans="1:15" x14ac:dyDescent="0.15">
      <c r="A955" s="72" t="e">
        <v>#N/A</v>
      </c>
      <c r="B955" s="72" t="e">
        <v>#N/A</v>
      </c>
      <c r="C955" s="72" t="e">
        <v>#N/A</v>
      </c>
      <c r="D955" s="72" t="e">
        <v>#N/A</v>
      </c>
      <c r="E955" s="73" t="e">
        <v>#N/A</v>
      </c>
      <c r="F955" s="72" t="e">
        <v>#N/A</v>
      </c>
      <c r="G955" s="72" t="e">
        <v>#N/A</v>
      </c>
      <c r="H955" s="72" t="e">
        <v>#N/A</v>
      </c>
      <c r="I955" s="72" t="e">
        <v>#N/A</v>
      </c>
      <c r="J955" s="72" t="e">
        <v>#N/A</v>
      </c>
      <c r="O955" s="72" t="e">
        <v>#N/A</v>
      </c>
    </row>
    <row r="956" spans="1:15" x14ac:dyDescent="0.15">
      <c r="A956" s="72" t="e">
        <v>#N/A</v>
      </c>
      <c r="B956" s="72" t="e">
        <v>#N/A</v>
      </c>
      <c r="C956" s="72" t="e">
        <v>#N/A</v>
      </c>
      <c r="D956" s="72" t="e">
        <v>#N/A</v>
      </c>
      <c r="E956" s="73" t="e">
        <v>#N/A</v>
      </c>
      <c r="F956" s="72" t="e">
        <v>#N/A</v>
      </c>
      <c r="G956" s="72" t="e">
        <v>#N/A</v>
      </c>
      <c r="H956" s="72" t="e">
        <v>#N/A</v>
      </c>
      <c r="I956" s="72" t="e">
        <v>#N/A</v>
      </c>
      <c r="J956" s="72" t="e">
        <v>#N/A</v>
      </c>
      <c r="O956" s="72" t="e">
        <v>#N/A</v>
      </c>
    </row>
    <row r="957" spans="1:15" x14ac:dyDescent="0.15">
      <c r="A957" s="72" t="e">
        <v>#N/A</v>
      </c>
      <c r="B957" s="72" t="e">
        <v>#N/A</v>
      </c>
      <c r="C957" s="72" t="e">
        <v>#N/A</v>
      </c>
      <c r="D957" s="72" t="e">
        <v>#N/A</v>
      </c>
      <c r="E957" s="73" t="e">
        <v>#N/A</v>
      </c>
      <c r="F957" s="72" t="e">
        <v>#N/A</v>
      </c>
      <c r="G957" s="72" t="e">
        <v>#N/A</v>
      </c>
      <c r="H957" s="72" t="e">
        <v>#N/A</v>
      </c>
      <c r="I957" s="72" t="e">
        <v>#N/A</v>
      </c>
      <c r="J957" s="72" t="e">
        <v>#N/A</v>
      </c>
      <c r="O957" s="72" t="e">
        <v>#N/A</v>
      </c>
    </row>
    <row r="958" spans="1:15" x14ac:dyDescent="0.15">
      <c r="A958" s="72" t="e">
        <v>#N/A</v>
      </c>
      <c r="B958" s="72" t="e">
        <v>#N/A</v>
      </c>
      <c r="C958" s="72" t="e">
        <v>#N/A</v>
      </c>
      <c r="D958" s="72" t="e">
        <v>#N/A</v>
      </c>
      <c r="E958" s="73" t="e">
        <v>#N/A</v>
      </c>
      <c r="F958" s="72" t="e">
        <v>#N/A</v>
      </c>
      <c r="G958" s="72" t="e">
        <v>#N/A</v>
      </c>
      <c r="H958" s="72" t="e">
        <v>#N/A</v>
      </c>
      <c r="I958" s="72" t="e">
        <v>#N/A</v>
      </c>
      <c r="J958" s="72" t="e">
        <v>#N/A</v>
      </c>
      <c r="O958" s="72" t="e">
        <v>#N/A</v>
      </c>
    </row>
    <row r="959" spans="1:15" x14ac:dyDescent="0.15">
      <c r="A959" s="72" t="e">
        <v>#N/A</v>
      </c>
      <c r="B959" s="72" t="e">
        <v>#N/A</v>
      </c>
      <c r="C959" s="72" t="e">
        <v>#N/A</v>
      </c>
      <c r="D959" s="72" t="e">
        <v>#N/A</v>
      </c>
      <c r="E959" s="73" t="e">
        <v>#N/A</v>
      </c>
      <c r="F959" s="72" t="e">
        <v>#N/A</v>
      </c>
      <c r="G959" s="72" t="e">
        <v>#N/A</v>
      </c>
      <c r="H959" s="72" t="e">
        <v>#N/A</v>
      </c>
      <c r="I959" s="72" t="e">
        <v>#N/A</v>
      </c>
      <c r="J959" s="72" t="e">
        <v>#N/A</v>
      </c>
      <c r="O959" s="72" t="e">
        <v>#N/A</v>
      </c>
    </row>
    <row r="960" spans="1:15" x14ac:dyDescent="0.15">
      <c r="A960" s="72" t="e">
        <v>#N/A</v>
      </c>
      <c r="B960" s="72" t="e">
        <v>#N/A</v>
      </c>
      <c r="C960" s="72" t="e">
        <v>#N/A</v>
      </c>
      <c r="D960" s="72" t="e">
        <v>#N/A</v>
      </c>
      <c r="E960" s="73" t="e">
        <v>#N/A</v>
      </c>
      <c r="F960" s="72" t="e">
        <v>#N/A</v>
      </c>
      <c r="G960" s="72" t="e">
        <v>#N/A</v>
      </c>
      <c r="H960" s="72" t="e">
        <v>#N/A</v>
      </c>
      <c r="I960" s="72" t="e">
        <v>#N/A</v>
      </c>
      <c r="J960" s="72" t="e">
        <v>#N/A</v>
      </c>
      <c r="O960" s="72" t="e">
        <v>#N/A</v>
      </c>
    </row>
    <row r="961" spans="1:15" x14ac:dyDescent="0.15">
      <c r="A961" s="72" t="e">
        <v>#N/A</v>
      </c>
      <c r="B961" s="72" t="e">
        <v>#N/A</v>
      </c>
      <c r="C961" s="72" t="e">
        <v>#N/A</v>
      </c>
      <c r="D961" s="72" t="e">
        <v>#N/A</v>
      </c>
      <c r="E961" s="73" t="e">
        <v>#N/A</v>
      </c>
      <c r="F961" s="72" t="e">
        <v>#N/A</v>
      </c>
      <c r="G961" s="72" t="e">
        <v>#N/A</v>
      </c>
      <c r="H961" s="72" t="e">
        <v>#N/A</v>
      </c>
      <c r="I961" s="72" t="e">
        <v>#N/A</v>
      </c>
      <c r="J961" s="72" t="e">
        <v>#N/A</v>
      </c>
      <c r="O961" s="72" t="e">
        <v>#N/A</v>
      </c>
    </row>
    <row r="962" spans="1:15" x14ac:dyDescent="0.15">
      <c r="A962" s="72" t="e">
        <v>#N/A</v>
      </c>
      <c r="B962" s="72" t="e">
        <v>#N/A</v>
      </c>
      <c r="C962" s="72" t="e">
        <v>#N/A</v>
      </c>
      <c r="D962" s="72" t="e">
        <v>#N/A</v>
      </c>
      <c r="E962" s="73" t="e">
        <v>#N/A</v>
      </c>
      <c r="F962" s="72" t="e">
        <v>#N/A</v>
      </c>
      <c r="G962" s="72" t="e">
        <v>#N/A</v>
      </c>
      <c r="H962" s="72" t="e">
        <v>#N/A</v>
      </c>
      <c r="I962" s="72" t="e">
        <v>#N/A</v>
      </c>
      <c r="J962" s="72" t="e">
        <v>#N/A</v>
      </c>
      <c r="O962" s="72" t="e">
        <v>#N/A</v>
      </c>
    </row>
    <row r="963" spans="1:15" x14ac:dyDescent="0.15">
      <c r="A963" s="72" t="e">
        <v>#N/A</v>
      </c>
      <c r="B963" s="72" t="e">
        <v>#N/A</v>
      </c>
      <c r="C963" s="72" t="e">
        <v>#N/A</v>
      </c>
      <c r="D963" s="72" t="e">
        <v>#N/A</v>
      </c>
      <c r="E963" s="73" t="e">
        <v>#N/A</v>
      </c>
      <c r="F963" s="72" t="e">
        <v>#N/A</v>
      </c>
      <c r="G963" s="72" t="e">
        <v>#N/A</v>
      </c>
      <c r="H963" s="72" t="e">
        <v>#N/A</v>
      </c>
      <c r="I963" s="72" t="e">
        <v>#N/A</v>
      </c>
      <c r="J963" s="72" t="e">
        <v>#N/A</v>
      </c>
      <c r="O963" s="72" t="e">
        <v>#N/A</v>
      </c>
    </row>
    <row r="964" spans="1:15" x14ac:dyDescent="0.15">
      <c r="A964" s="72" t="e">
        <v>#N/A</v>
      </c>
      <c r="B964" s="72" t="e">
        <v>#N/A</v>
      </c>
      <c r="C964" s="72" t="e">
        <v>#N/A</v>
      </c>
      <c r="D964" s="72" t="e">
        <v>#N/A</v>
      </c>
      <c r="E964" s="73" t="e">
        <v>#N/A</v>
      </c>
      <c r="F964" s="72" t="e">
        <v>#N/A</v>
      </c>
      <c r="G964" s="72" t="e">
        <v>#N/A</v>
      </c>
      <c r="H964" s="72" t="e">
        <v>#N/A</v>
      </c>
      <c r="I964" s="72" t="e">
        <v>#N/A</v>
      </c>
      <c r="J964" s="72" t="e">
        <v>#N/A</v>
      </c>
      <c r="O964" s="72" t="e">
        <v>#N/A</v>
      </c>
    </row>
    <row r="965" spans="1:15" x14ac:dyDescent="0.15">
      <c r="A965" s="72" t="e">
        <v>#N/A</v>
      </c>
      <c r="B965" s="72" t="e">
        <v>#N/A</v>
      </c>
      <c r="C965" s="72" t="e">
        <v>#N/A</v>
      </c>
      <c r="D965" s="72" t="e">
        <v>#N/A</v>
      </c>
      <c r="E965" s="73" t="e">
        <v>#N/A</v>
      </c>
      <c r="F965" s="72" t="e">
        <v>#N/A</v>
      </c>
      <c r="G965" s="72" t="e">
        <v>#N/A</v>
      </c>
      <c r="H965" s="72" t="e">
        <v>#N/A</v>
      </c>
      <c r="I965" s="72" t="e">
        <v>#N/A</v>
      </c>
      <c r="J965" s="72" t="e">
        <v>#N/A</v>
      </c>
      <c r="O965" s="72" t="e">
        <v>#N/A</v>
      </c>
    </row>
    <row r="966" spans="1:15" x14ac:dyDescent="0.15">
      <c r="A966" s="72" t="e">
        <v>#N/A</v>
      </c>
      <c r="B966" s="72" t="e">
        <v>#N/A</v>
      </c>
      <c r="C966" s="72" t="e">
        <v>#N/A</v>
      </c>
      <c r="D966" s="72" t="e">
        <v>#N/A</v>
      </c>
      <c r="E966" s="73" t="e">
        <v>#N/A</v>
      </c>
      <c r="F966" s="72" t="e">
        <v>#N/A</v>
      </c>
      <c r="G966" s="72" t="e">
        <v>#N/A</v>
      </c>
      <c r="H966" s="72" t="e">
        <v>#N/A</v>
      </c>
      <c r="I966" s="72" t="e">
        <v>#N/A</v>
      </c>
      <c r="J966" s="72" t="e">
        <v>#N/A</v>
      </c>
      <c r="O966" s="72" t="e">
        <v>#N/A</v>
      </c>
    </row>
    <row r="967" spans="1:15" x14ac:dyDescent="0.15">
      <c r="A967" s="72" t="e">
        <v>#N/A</v>
      </c>
      <c r="B967" s="72" t="e">
        <v>#N/A</v>
      </c>
      <c r="C967" s="72" t="e">
        <v>#N/A</v>
      </c>
      <c r="D967" s="72" t="e">
        <v>#N/A</v>
      </c>
      <c r="E967" s="73" t="e">
        <v>#N/A</v>
      </c>
      <c r="F967" s="72" t="e">
        <v>#N/A</v>
      </c>
      <c r="G967" s="72" t="e">
        <v>#N/A</v>
      </c>
      <c r="H967" s="72" t="e">
        <v>#N/A</v>
      </c>
      <c r="I967" s="72" t="e">
        <v>#N/A</v>
      </c>
      <c r="J967" s="72" t="e">
        <v>#N/A</v>
      </c>
      <c r="O967" s="72" t="e">
        <v>#N/A</v>
      </c>
    </row>
    <row r="968" spans="1:15" x14ac:dyDescent="0.15">
      <c r="A968" s="72" t="e">
        <v>#N/A</v>
      </c>
      <c r="B968" s="72" t="e">
        <v>#N/A</v>
      </c>
      <c r="C968" s="72" t="e">
        <v>#N/A</v>
      </c>
      <c r="D968" s="72" t="e">
        <v>#N/A</v>
      </c>
      <c r="E968" s="73" t="e">
        <v>#N/A</v>
      </c>
      <c r="F968" s="72" t="e">
        <v>#N/A</v>
      </c>
      <c r="G968" s="72" t="e">
        <v>#N/A</v>
      </c>
      <c r="H968" s="72" t="e">
        <v>#N/A</v>
      </c>
      <c r="I968" s="72" t="e">
        <v>#N/A</v>
      </c>
      <c r="J968" s="72" t="e">
        <v>#N/A</v>
      </c>
      <c r="O968" s="72" t="e">
        <v>#N/A</v>
      </c>
    </row>
    <row r="969" spans="1:15" x14ac:dyDescent="0.15">
      <c r="A969" s="72" t="e">
        <v>#N/A</v>
      </c>
      <c r="B969" s="72" t="e">
        <v>#N/A</v>
      </c>
      <c r="C969" s="72" t="e">
        <v>#N/A</v>
      </c>
      <c r="D969" s="72" t="e">
        <v>#N/A</v>
      </c>
      <c r="E969" s="73" t="e">
        <v>#N/A</v>
      </c>
      <c r="F969" s="72" t="e">
        <v>#N/A</v>
      </c>
      <c r="G969" s="72" t="e">
        <v>#N/A</v>
      </c>
      <c r="H969" s="72" t="e">
        <v>#N/A</v>
      </c>
      <c r="I969" s="72" t="e">
        <v>#N/A</v>
      </c>
      <c r="J969" s="72" t="e">
        <v>#N/A</v>
      </c>
      <c r="O969" s="72" t="e">
        <v>#N/A</v>
      </c>
    </row>
    <row r="970" spans="1:15" x14ac:dyDescent="0.15">
      <c r="A970" s="72" t="e">
        <v>#N/A</v>
      </c>
      <c r="B970" s="72" t="e">
        <v>#N/A</v>
      </c>
      <c r="C970" s="72" t="e">
        <v>#N/A</v>
      </c>
      <c r="D970" s="72" t="e">
        <v>#N/A</v>
      </c>
      <c r="E970" s="73" t="e">
        <v>#N/A</v>
      </c>
      <c r="F970" s="72" t="e">
        <v>#N/A</v>
      </c>
      <c r="G970" s="72" t="e">
        <v>#N/A</v>
      </c>
      <c r="H970" s="72" t="e">
        <v>#N/A</v>
      </c>
      <c r="I970" s="72" t="e">
        <v>#N/A</v>
      </c>
      <c r="J970" s="72" t="e">
        <v>#N/A</v>
      </c>
      <c r="O970" s="72" t="e">
        <v>#N/A</v>
      </c>
    </row>
    <row r="971" spans="1:15" x14ac:dyDescent="0.15">
      <c r="A971" s="72" t="e">
        <v>#N/A</v>
      </c>
      <c r="B971" s="72" t="e">
        <v>#N/A</v>
      </c>
      <c r="C971" s="72" t="e">
        <v>#N/A</v>
      </c>
      <c r="D971" s="72" t="e">
        <v>#N/A</v>
      </c>
      <c r="E971" s="73" t="e">
        <v>#N/A</v>
      </c>
      <c r="F971" s="72" t="e">
        <v>#N/A</v>
      </c>
      <c r="G971" s="72" t="e">
        <v>#N/A</v>
      </c>
      <c r="H971" s="72" t="e">
        <v>#N/A</v>
      </c>
      <c r="I971" s="72" t="e">
        <v>#N/A</v>
      </c>
      <c r="J971" s="72" t="e">
        <v>#N/A</v>
      </c>
      <c r="O971" s="72" t="e">
        <v>#N/A</v>
      </c>
    </row>
    <row r="972" spans="1:15" x14ac:dyDescent="0.15">
      <c r="A972" s="72" t="e">
        <v>#N/A</v>
      </c>
      <c r="B972" s="72" t="e">
        <v>#N/A</v>
      </c>
      <c r="C972" s="72" t="e">
        <v>#N/A</v>
      </c>
      <c r="D972" s="72" t="e">
        <v>#N/A</v>
      </c>
      <c r="E972" s="73" t="e">
        <v>#N/A</v>
      </c>
      <c r="F972" s="72" t="e">
        <v>#N/A</v>
      </c>
      <c r="G972" s="72" t="e">
        <v>#N/A</v>
      </c>
      <c r="H972" s="72" t="e">
        <v>#N/A</v>
      </c>
      <c r="I972" s="72" t="e">
        <v>#N/A</v>
      </c>
      <c r="J972" s="72" t="e">
        <v>#N/A</v>
      </c>
      <c r="O972" s="72" t="e">
        <v>#N/A</v>
      </c>
    </row>
    <row r="973" spans="1:15" x14ac:dyDescent="0.15">
      <c r="A973" s="72" t="e">
        <v>#N/A</v>
      </c>
      <c r="B973" s="72" t="e">
        <v>#N/A</v>
      </c>
      <c r="C973" s="72" t="e">
        <v>#N/A</v>
      </c>
      <c r="D973" s="72" t="e">
        <v>#N/A</v>
      </c>
      <c r="E973" s="73" t="e">
        <v>#N/A</v>
      </c>
      <c r="F973" s="72" t="e">
        <v>#N/A</v>
      </c>
      <c r="G973" s="72" t="e">
        <v>#N/A</v>
      </c>
      <c r="H973" s="72" t="e">
        <v>#N/A</v>
      </c>
      <c r="I973" s="72" t="e">
        <v>#N/A</v>
      </c>
      <c r="J973" s="72" t="e">
        <v>#N/A</v>
      </c>
      <c r="O973" s="72" t="e">
        <v>#N/A</v>
      </c>
    </row>
    <row r="974" spans="1:15" x14ac:dyDescent="0.15">
      <c r="A974" s="72" t="e">
        <v>#N/A</v>
      </c>
      <c r="B974" s="72" t="e">
        <v>#N/A</v>
      </c>
      <c r="C974" s="72" t="e">
        <v>#N/A</v>
      </c>
      <c r="D974" s="72" t="e">
        <v>#N/A</v>
      </c>
      <c r="E974" s="73" t="e">
        <v>#N/A</v>
      </c>
      <c r="F974" s="72" t="e">
        <v>#N/A</v>
      </c>
      <c r="G974" s="72" t="e">
        <v>#N/A</v>
      </c>
      <c r="H974" s="72" t="e">
        <v>#N/A</v>
      </c>
      <c r="I974" s="72" t="e">
        <v>#N/A</v>
      </c>
      <c r="J974" s="72" t="e">
        <v>#N/A</v>
      </c>
      <c r="O974" s="72" t="e">
        <v>#N/A</v>
      </c>
    </row>
    <row r="975" spans="1:15" x14ac:dyDescent="0.15">
      <c r="A975" s="72" t="e">
        <v>#N/A</v>
      </c>
      <c r="B975" s="72" t="e">
        <v>#N/A</v>
      </c>
      <c r="C975" s="72" t="e">
        <v>#N/A</v>
      </c>
      <c r="D975" s="72" t="e">
        <v>#N/A</v>
      </c>
      <c r="E975" s="73" t="e">
        <v>#N/A</v>
      </c>
      <c r="F975" s="72" t="e">
        <v>#N/A</v>
      </c>
      <c r="G975" s="72" t="e">
        <v>#N/A</v>
      </c>
      <c r="H975" s="72" t="e">
        <v>#N/A</v>
      </c>
      <c r="I975" s="72" t="e">
        <v>#N/A</v>
      </c>
      <c r="J975" s="72" t="e">
        <v>#N/A</v>
      </c>
      <c r="O975" s="72" t="e">
        <v>#N/A</v>
      </c>
    </row>
    <row r="976" spans="1:15" x14ac:dyDescent="0.15">
      <c r="A976" s="72" t="e">
        <v>#N/A</v>
      </c>
      <c r="B976" s="72" t="e">
        <v>#N/A</v>
      </c>
      <c r="C976" s="72" t="e">
        <v>#N/A</v>
      </c>
      <c r="D976" s="72" t="e">
        <v>#N/A</v>
      </c>
      <c r="E976" s="73" t="e">
        <v>#N/A</v>
      </c>
      <c r="F976" s="72" t="e">
        <v>#N/A</v>
      </c>
      <c r="G976" s="72" t="e">
        <v>#N/A</v>
      </c>
      <c r="H976" s="72" t="e">
        <v>#N/A</v>
      </c>
      <c r="I976" s="72" t="e">
        <v>#N/A</v>
      </c>
      <c r="J976" s="72" t="e">
        <v>#N/A</v>
      </c>
      <c r="O976" s="72" t="e">
        <v>#N/A</v>
      </c>
    </row>
    <row r="977" spans="1:15" x14ac:dyDescent="0.15">
      <c r="A977" s="72" t="e">
        <v>#N/A</v>
      </c>
      <c r="B977" s="72" t="e">
        <v>#N/A</v>
      </c>
      <c r="C977" s="72" t="e">
        <v>#N/A</v>
      </c>
      <c r="D977" s="72" t="e">
        <v>#N/A</v>
      </c>
      <c r="E977" s="73" t="e">
        <v>#N/A</v>
      </c>
      <c r="F977" s="72" t="e">
        <v>#N/A</v>
      </c>
      <c r="G977" s="72" t="e">
        <v>#N/A</v>
      </c>
      <c r="H977" s="72" t="e">
        <v>#N/A</v>
      </c>
      <c r="I977" s="72" t="e">
        <v>#N/A</v>
      </c>
      <c r="J977" s="72" t="e">
        <v>#N/A</v>
      </c>
      <c r="O977" s="72" t="e">
        <v>#N/A</v>
      </c>
    </row>
    <row r="978" spans="1:15" x14ac:dyDescent="0.15">
      <c r="A978" s="72" t="e">
        <v>#N/A</v>
      </c>
      <c r="B978" s="72" t="e">
        <v>#N/A</v>
      </c>
      <c r="C978" s="72" t="e">
        <v>#N/A</v>
      </c>
      <c r="D978" s="72" t="e">
        <v>#N/A</v>
      </c>
      <c r="E978" s="73" t="e">
        <v>#N/A</v>
      </c>
      <c r="F978" s="72" t="e">
        <v>#N/A</v>
      </c>
      <c r="G978" s="72" t="e">
        <v>#N/A</v>
      </c>
      <c r="H978" s="72" t="e">
        <v>#N/A</v>
      </c>
      <c r="I978" s="72" t="e">
        <v>#N/A</v>
      </c>
      <c r="J978" s="72" t="e">
        <v>#N/A</v>
      </c>
      <c r="O978" s="72" t="e">
        <v>#N/A</v>
      </c>
    </row>
    <row r="979" spans="1:15" x14ac:dyDescent="0.15">
      <c r="A979" s="72" t="e">
        <v>#N/A</v>
      </c>
      <c r="B979" s="72" t="e">
        <v>#N/A</v>
      </c>
      <c r="C979" s="72" t="e">
        <v>#N/A</v>
      </c>
      <c r="D979" s="72" t="e">
        <v>#N/A</v>
      </c>
      <c r="E979" s="73" t="e">
        <v>#N/A</v>
      </c>
      <c r="F979" s="72" t="e">
        <v>#N/A</v>
      </c>
      <c r="G979" s="72" t="e">
        <v>#N/A</v>
      </c>
      <c r="H979" s="72" t="e">
        <v>#N/A</v>
      </c>
      <c r="I979" s="72" t="e">
        <v>#N/A</v>
      </c>
      <c r="J979" s="72" t="e">
        <v>#N/A</v>
      </c>
      <c r="O979" s="72" t="e">
        <v>#N/A</v>
      </c>
    </row>
    <row r="980" spans="1:15" x14ac:dyDescent="0.15">
      <c r="A980" s="72" t="e">
        <v>#N/A</v>
      </c>
      <c r="B980" s="72" t="e">
        <v>#N/A</v>
      </c>
      <c r="C980" s="72" t="e">
        <v>#N/A</v>
      </c>
      <c r="D980" s="72" t="e">
        <v>#N/A</v>
      </c>
      <c r="E980" s="73" t="e">
        <v>#N/A</v>
      </c>
      <c r="F980" s="72" t="e">
        <v>#N/A</v>
      </c>
      <c r="G980" s="72" t="e">
        <v>#N/A</v>
      </c>
      <c r="H980" s="72" t="e">
        <v>#N/A</v>
      </c>
      <c r="I980" s="72" t="e">
        <v>#N/A</v>
      </c>
      <c r="J980" s="72" t="e">
        <v>#N/A</v>
      </c>
      <c r="O980" s="72" t="e">
        <v>#N/A</v>
      </c>
    </row>
    <row r="981" spans="1:15" x14ac:dyDescent="0.15">
      <c r="A981" s="72" t="e">
        <v>#N/A</v>
      </c>
      <c r="B981" s="72" t="e">
        <v>#N/A</v>
      </c>
      <c r="C981" s="72" t="e">
        <v>#N/A</v>
      </c>
      <c r="D981" s="72" t="e">
        <v>#N/A</v>
      </c>
      <c r="E981" s="73" t="e">
        <v>#N/A</v>
      </c>
      <c r="F981" s="72" t="e">
        <v>#N/A</v>
      </c>
      <c r="G981" s="72" t="e">
        <v>#N/A</v>
      </c>
      <c r="H981" s="72" t="e">
        <v>#N/A</v>
      </c>
      <c r="I981" s="72" t="e">
        <v>#N/A</v>
      </c>
      <c r="J981" s="72" t="e">
        <v>#N/A</v>
      </c>
      <c r="O981" s="72" t="e">
        <v>#N/A</v>
      </c>
    </row>
    <row r="982" spans="1:15" x14ac:dyDescent="0.15">
      <c r="A982" s="72" t="e">
        <v>#N/A</v>
      </c>
      <c r="B982" s="72" t="e">
        <v>#N/A</v>
      </c>
      <c r="C982" s="72" t="e">
        <v>#N/A</v>
      </c>
      <c r="D982" s="72" t="e">
        <v>#N/A</v>
      </c>
      <c r="E982" s="73" t="e">
        <v>#N/A</v>
      </c>
      <c r="F982" s="72" t="e">
        <v>#N/A</v>
      </c>
      <c r="G982" s="72" t="e">
        <v>#N/A</v>
      </c>
      <c r="H982" s="72" t="e">
        <v>#N/A</v>
      </c>
      <c r="I982" s="72" t="e">
        <v>#N/A</v>
      </c>
      <c r="J982" s="72" t="e">
        <v>#N/A</v>
      </c>
      <c r="O982" s="72" t="e">
        <v>#N/A</v>
      </c>
    </row>
    <row r="983" spans="1:15" x14ac:dyDescent="0.15">
      <c r="A983" s="72" t="e">
        <v>#N/A</v>
      </c>
      <c r="B983" s="72" t="e">
        <v>#N/A</v>
      </c>
      <c r="C983" s="72" t="e">
        <v>#N/A</v>
      </c>
      <c r="D983" s="72" t="e">
        <v>#N/A</v>
      </c>
      <c r="E983" s="73" t="e">
        <v>#N/A</v>
      </c>
      <c r="F983" s="72" t="e">
        <v>#N/A</v>
      </c>
      <c r="G983" s="72" t="e">
        <v>#N/A</v>
      </c>
      <c r="H983" s="72" t="e">
        <v>#N/A</v>
      </c>
      <c r="I983" s="72" t="e">
        <v>#N/A</v>
      </c>
      <c r="J983" s="72" t="e">
        <v>#N/A</v>
      </c>
      <c r="O983" s="72" t="e">
        <v>#N/A</v>
      </c>
    </row>
    <row r="984" spans="1:15" x14ac:dyDescent="0.15">
      <c r="A984" s="72" t="e">
        <v>#N/A</v>
      </c>
      <c r="B984" s="72" t="e">
        <v>#N/A</v>
      </c>
      <c r="C984" s="72" t="e">
        <v>#N/A</v>
      </c>
      <c r="D984" s="72" t="e">
        <v>#N/A</v>
      </c>
      <c r="E984" s="73" t="e">
        <v>#N/A</v>
      </c>
      <c r="F984" s="72" t="e">
        <v>#N/A</v>
      </c>
      <c r="G984" s="72" t="e">
        <v>#N/A</v>
      </c>
      <c r="H984" s="72" t="e">
        <v>#N/A</v>
      </c>
      <c r="I984" s="72" t="e">
        <v>#N/A</v>
      </c>
      <c r="J984" s="72" t="e">
        <v>#N/A</v>
      </c>
      <c r="O984" s="72" t="e">
        <v>#N/A</v>
      </c>
    </row>
    <row r="985" spans="1:15" x14ac:dyDescent="0.15">
      <c r="A985" s="72" t="e">
        <v>#N/A</v>
      </c>
      <c r="B985" s="72" t="e">
        <v>#N/A</v>
      </c>
      <c r="C985" s="72" t="e">
        <v>#N/A</v>
      </c>
      <c r="D985" s="72" t="e">
        <v>#N/A</v>
      </c>
      <c r="E985" s="73" t="e">
        <v>#N/A</v>
      </c>
      <c r="F985" s="72" t="e">
        <v>#N/A</v>
      </c>
      <c r="G985" s="72" t="e">
        <v>#N/A</v>
      </c>
      <c r="H985" s="72" t="e">
        <v>#N/A</v>
      </c>
      <c r="I985" s="72" t="e">
        <v>#N/A</v>
      </c>
      <c r="J985" s="72" t="e">
        <v>#N/A</v>
      </c>
      <c r="O985" s="72" t="e">
        <v>#N/A</v>
      </c>
    </row>
    <row r="986" spans="1:15" x14ac:dyDescent="0.15">
      <c r="A986" s="72" t="e">
        <v>#N/A</v>
      </c>
      <c r="B986" s="72" t="e">
        <v>#N/A</v>
      </c>
      <c r="C986" s="72" t="e">
        <v>#N/A</v>
      </c>
      <c r="D986" s="72" t="e">
        <v>#N/A</v>
      </c>
      <c r="E986" s="73" t="e">
        <v>#N/A</v>
      </c>
      <c r="F986" s="72" t="e">
        <v>#N/A</v>
      </c>
      <c r="G986" s="72" t="e">
        <v>#N/A</v>
      </c>
      <c r="H986" s="72" t="e">
        <v>#N/A</v>
      </c>
      <c r="I986" s="72" t="e">
        <v>#N/A</v>
      </c>
      <c r="J986" s="72" t="e">
        <v>#N/A</v>
      </c>
      <c r="O986" s="72" t="e">
        <v>#N/A</v>
      </c>
    </row>
    <row r="987" spans="1:15" x14ac:dyDescent="0.15">
      <c r="A987" s="72" t="e">
        <v>#N/A</v>
      </c>
      <c r="B987" s="72" t="e">
        <v>#N/A</v>
      </c>
      <c r="C987" s="72" t="e">
        <v>#N/A</v>
      </c>
      <c r="D987" s="72" t="e">
        <v>#N/A</v>
      </c>
      <c r="E987" s="73" t="e">
        <v>#N/A</v>
      </c>
      <c r="F987" s="72" t="e">
        <v>#N/A</v>
      </c>
      <c r="G987" s="72" t="e">
        <v>#N/A</v>
      </c>
      <c r="H987" s="72" t="e">
        <v>#N/A</v>
      </c>
      <c r="I987" s="72" t="e">
        <v>#N/A</v>
      </c>
      <c r="J987" s="72" t="e">
        <v>#N/A</v>
      </c>
      <c r="O987" s="72" t="e">
        <v>#N/A</v>
      </c>
    </row>
    <row r="988" spans="1:15" x14ac:dyDescent="0.15">
      <c r="A988" s="72" t="e">
        <v>#N/A</v>
      </c>
      <c r="B988" s="72" t="e">
        <v>#N/A</v>
      </c>
      <c r="C988" s="72" t="e">
        <v>#N/A</v>
      </c>
      <c r="D988" s="72" t="e">
        <v>#N/A</v>
      </c>
      <c r="E988" s="73" t="e">
        <v>#N/A</v>
      </c>
      <c r="F988" s="72" t="e">
        <v>#N/A</v>
      </c>
      <c r="G988" s="72" t="e">
        <v>#N/A</v>
      </c>
      <c r="H988" s="72" t="e">
        <v>#N/A</v>
      </c>
      <c r="I988" s="72" t="e">
        <v>#N/A</v>
      </c>
      <c r="J988" s="72" t="e">
        <v>#N/A</v>
      </c>
      <c r="O988" s="72" t="e">
        <v>#N/A</v>
      </c>
    </row>
    <row r="989" spans="1:15" x14ac:dyDescent="0.15">
      <c r="A989" s="72" t="e">
        <v>#N/A</v>
      </c>
      <c r="B989" s="72" t="e">
        <v>#N/A</v>
      </c>
      <c r="C989" s="72" t="e">
        <v>#N/A</v>
      </c>
      <c r="D989" s="72" t="e">
        <v>#N/A</v>
      </c>
      <c r="E989" s="73" t="e">
        <v>#N/A</v>
      </c>
      <c r="F989" s="72" t="e">
        <v>#N/A</v>
      </c>
      <c r="G989" s="72" t="e">
        <v>#N/A</v>
      </c>
      <c r="H989" s="72" t="e">
        <v>#N/A</v>
      </c>
      <c r="I989" s="72" t="e">
        <v>#N/A</v>
      </c>
      <c r="J989" s="72" t="e">
        <v>#N/A</v>
      </c>
      <c r="O989" s="72" t="e">
        <v>#N/A</v>
      </c>
    </row>
    <row r="990" spans="1:15" x14ac:dyDescent="0.15">
      <c r="A990" s="72" t="e">
        <v>#N/A</v>
      </c>
      <c r="B990" s="72" t="e">
        <v>#N/A</v>
      </c>
      <c r="C990" s="72" t="e">
        <v>#N/A</v>
      </c>
      <c r="D990" s="72" t="e">
        <v>#N/A</v>
      </c>
      <c r="E990" s="73" t="e">
        <v>#N/A</v>
      </c>
      <c r="F990" s="72" t="e">
        <v>#N/A</v>
      </c>
      <c r="G990" s="72" t="e">
        <v>#N/A</v>
      </c>
      <c r="H990" s="72" t="e">
        <v>#N/A</v>
      </c>
      <c r="I990" s="72" t="e">
        <v>#N/A</v>
      </c>
      <c r="J990" s="72" t="e">
        <v>#N/A</v>
      </c>
      <c r="O990" s="72" t="e">
        <v>#N/A</v>
      </c>
    </row>
    <row r="991" spans="1:15" x14ac:dyDescent="0.15">
      <c r="A991" s="72" t="e">
        <v>#N/A</v>
      </c>
      <c r="B991" s="72" t="e">
        <v>#N/A</v>
      </c>
      <c r="C991" s="72" t="e">
        <v>#N/A</v>
      </c>
      <c r="D991" s="72" t="e">
        <v>#N/A</v>
      </c>
      <c r="E991" s="73" t="e">
        <v>#N/A</v>
      </c>
      <c r="F991" s="72" t="e">
        <v>#N/A</v>
      </c>
      <c r="G991" s="72" t="e">
        <v>#N/A</v>
      </c>
      <c r="H991" s="72" t="e">
        <v>#N/A</v>
      </c>
      <c r="I991" s="72" t="e">
        <v>#N/A</v>
      </c>
      <c r="J991" s="72" t="e">
        <v>#N/A</v>
      </c>
      <c r="O991" s="72" t="e">
        <v>#N/A</v>
      </c>
    </row>
    <row r="992" spans="1:15" x14ac:dyDescent="0.15">
      <c r="A992" s="72" t="e">
        <v>#N/A</v>
      </c>
      <c r="B992" s="72" t="e">
        <v>#N/A</v>
      </c>
      <c r="C992" s="72" t="e">
        <v>#N/A</v>
      </c>
      <c r="D992" s="72" t="e">
        <v>#N/A</v>
      </c>
      <c r="E992" s="73" t="e">
        <v>#N/A</v>
      </c>
      <c r="F992" s="72" t="e">
        <v>#N/A</v>
      </c>
      <c r="G992" s="72" t="e">
        <v>#N/A</v>
      </c>
      <c r="H992" s="72" t="e">
        <v>#N/A</v>
      </c>
      <c r="I992" s="72" t="e">
        <v>#N/A</v>
      </c>
      <c r="J992" s="72" t="e">
        <v>#N/A</v>
      </c>
      <c r="O992" s="72" t="e">
        <v>#N/A</v>
      </c>
    </row>
    <row r="993" spans="1:15" x14ac:dyDescent="0.15">
      <c r="A993" s="72" t="e">
        <v>#N/A</v>
      </c>
      <c r="B993" s="72" t="e">
        <v>#N/A</v>
      </c>
      <c r="C993" s="72" t="e">
        <v>#N/A</v>
      </c>
      <c r="D993" s="72" t="e">
        <v>#N/A</v>
      </c>
      <c r="E993" s="73" t="e">
        <v>#N/A</v>
      </c>
      <c r="F993" s="72" t="e">
        <v>#N/A</v>
      </c>
      <c r="G993" s="72" t="e">
        <v>#N/A</v>
      </c>
      <c r="H993" s="72" t="e">
        <v>#N/A</v>
      </c>
      <c r="I993" s="72" t="e">
        <v>#N/A</v>
      </c>
      <c r="J993" s="72" t="e">
        <v>#N/A</v>
      </c>
      <c r="O993" s="72" t="e">
        <v>#N/A</v>
      </c>
    </row>
    <row r="994" spans="1:15" x14ac:dyDescent="0.15">
      <c r="A994" s="72" t="e">
        <v>#N/A</v>
      </c>
      <c r="B994" s="72" t="e">
        <v>#N/A</v>
      </c>
      <c r="C994" s="72" t="e">
        <v>#N/A</v>
      </c>
      <c r="D994" s="72" t="e">
        <v>#N/A</v>
      </c>
      <c r="E994" s="73" t="e">
        <v>#N/A</v>
      </c>
      <c r="F994" s="72" t="e">
        <v>#N/A</v>
      </c>
      <c r="G994" s="72" t="e">
        <v>#N/A</v>
      </c>
      <c r="H994" s="72" t="e">
        <v>#N/A</v>
      </c>
      <c r="I994" s="72" t="e">
        <v>#N/A</v>
      </c>
      <c r="J994" s="72" t="e">
        <v>#N/A</v>
      </c>
      <c r="O994" s="72" t="e">
        <v>#N/A</v>
      </c>
    </row>
    <row r="995" spans="1:15" x14ac:dyDescent="0.15">
      <c r="A995" s="72" t="e">
        <v>#N/A</v>
      </c>
      <c r="B995" s="72" t="e">
        <v>#N/A</v>
      </c>
      <c r="C995" s="72" t="e">
        <v>#N/A</v>
      </c>
      <c r="D995" s="72" t="e">
        <v>#N/A</v>
      </c>
      <c r="E995" s="73" t="e">
        <v>#N/A</v>
      </c>
      <c r="F995" s="72" t="e">
        <v>#N/A</v>
      </c>
      <c r="G995" s="72" t="e">
        <v>#N/A</v>
      </c>
      <c r="H995" s="72" t="e">
        <v>#N/A</v>
      </c>
      <c r="I995" s="72" t="e">
        <v>#N/A</v>
      </c>
      <c r="J995" s="72" t="e">
        <v>#N/A</v>
      </c>
      <c r="O995" s="72" t="e">
        <v>#N/A</v>
      </c>
    </row>
    <row r="996" spans="1:15" x14ac:dyDescent="0.15">
      <c r="A996" s="72" t="e">
        <v>#N/A</v>
      </c>
      <c r="B996" s="72" t="e">
        <v>#N/A</v>
      </c>
      <c r="C996" s="72" t="e">
        <v>#N/A</v>
      </c>
      <c r="D996" s="72" t="e">
        <v>#N/A</v>
      </c>
      <c r="E996" s="73" t="e">
        <v>#N/A</v>
      </c>
      <c r="F996" s="72" t="e">
        <v>#N/A</v>
      </c>
      <c r="G996" s="72" t="e">
        <v>#N/A</v>
      </c>
      <c r="H996" s="72" t="e">
        <v>#N/A</v>
      </c>
      <c r="I996" s="72" t="e">
        <v>#N/A</v>
      </c>
      <c r="J996" s="72" t="e">
        <v>#N/A</v>
      </c>
      <c r="O996" s="72" t="e">
        <v>#N/A</v>
      </c>
    </row>
    <row r="997" spans="1:15" x14ac:dyDescent="0.15">
      <c r="A997" s="72" t="e">
        <v>#N/A</v>
      </c>
      <c r="B997" s="72" t="e">
        <v>#N/A</v>
      </c>
      <c r="C997" s="72" t="e">
        <v>#N/A</v>
      </c>
      <c r="D997" s="72" t="e">
        <v>#N/A</v>
      </c>
      <c r="E997" s="73" t="e">
        <v>#N/A</v>
      </c>
      <c r="F997" s="72" t="e">
        <v>#N/A</v>
      </c>
      <c r="G997" s="72" t="e">
        <v>#N/A</v>
      </c>
      <c r="H997" s="72" t="e">
        <v>#N/A</v>
      </c>
      <c r="I997" s="72" t="e">
        <v>#N/A</v>
      </c>
      <c r="J997" s="72" t="e">
        <v>#N/A</v>
      </c>
      <c r="O997" s="72" t="e">
        <v>#N/A</v>
      </c>
    </row>
    <row r="998" spans="1:15" x14ac:dyDescent="0.15">
      <c r="A998" s="72" t="e">
        <v>#N/A</v>
      </c>
      <c r="B998" s="72" t="e">
        <v>#N/A</v>
      </c>
      <c r="C998" s="72" t="e">
        <v>#N/A</v>
      </c>
      <c r="D998" s="72" t="e">
        <v>#N/A</v>
      </c>
      <c r="E998" s="73" t="e">
        <v>#N/A</v>
      </c>
      <c r="F998" s="72" t="e">
        <v>#N/A</v>
      </c>
      <c r="G998" s="72" t="e">
        <v>#N/A</v>
      </c>
      <c r="H998" s="72" t="e">
        <v>#N/A</v>
      </c>
      <c r="I998" s="72" t="e">
        <v>#N/A</v>
      </c>
      <c r="J998" s="72" t="e">
        <v>#N/A</v>
      </c>
      <c r="O998" s="72" t="e">
        <v>#N/A</v>
      </c>
    </row>
    <row r="999" spans="1:15" x14ac:dyDescent="0.15">
      <c r="A999" s="72" t="e">
        <v>#N/A</v>
      </c>
      <c r="B999" s="72" t="e">
        <v>#N/A</v>
      </c>
      <c r="C999" s="72" t="e">
        <v>#N/A</v>
      </c>
      <c r="D999" s="72" t="e">
        <v>#N/A</v>
      </c>
      <c r="E999" s="73" t="e">
        <v>#N/A</v>
      </c>
      <c r="F999" s="72" t="e">
        <v>#N/A</v>
      </c>
      <c r="G999" s="72" t="e">
        <v>#N/A</v>
      </c>
      <c r="H999" s="72" t="e">
        <v>#N/A</v>
      </c>
      <c r="I999" s="72" t="e">
        <v>#N/A</v>
      </c>
      <c r="J999" s="72" t="e">
        <v>#N/A</v>
      </c>
      <c r="O999" s="72" t="e">
        <v>#N/A</v>
      </c>
    </row>
    <row r="1000" spans="1:15" x14ac:dyDescent="0.15">
      <c r="A1000" s="72" t="e">
        <v>#N/A</v>
      </c>
      <c r="B1000" s="72" t="e">
        <v>#N/A</v>
      </c>
      <c r="C1000" s="72" t="e">
        <v>#N/A</v>
      </c>
      <c r="D1000" s="72" t="e">
        <v>#N/A</v>
      </c>
      <c r="E1000" s="73" t="e">
        <v>#N/A</v>
      </c>
      <c r="F1000" s="72" t="e">
        <v>#N/A</v>
      </c>
      <c r="G1000" s="72" t="e">
        <v>#N/A</v>
      </c>
      <c r="H1000" s="72" t="e">
        <v>#N/A</v>
      </c>
      <c r="I1000" s="72" t="e">
        <v>#N/A</v>
      </c>
      <c r="J1000" s="72" t="e">
        <v>#N/A</v>
      </c>
      <c r="O1000" s="72" t="e">
        <v>#N/A</v>
      </c>
    </row>
    <row r="1001" spans="1:15" x14ac:dyDescent="0.15">
      <c r="A1001" s="72" t="e">
        <v>#N/A</v>
      </c>
      <c r="B1001" s="72" t="e">
        <v>#N/A</v>
      </c>
      <c r="C1001" s="72" t="e">
        <v>#N/A</v>
      </c>
      <c r="D1001" s="72" t="e">
        <v>#N/A</v>
      </c>
      <c r="E1001" s="73" t="e">
        <v>#N/A</v>
      </c>
      <c r="F1001" s="72" t="e">
        <v>#N/A</v>
      </c>
      <c r="G1001" s="72" t="e">
        <v>#N/A</v>
      </c>
      <c r="H1001" s="72" t="e">
        <v>#N/A</v>
      </c>
      <c r="I1001" s="72" t="e">
        <v>#N/A</v>
      </c>
      <c r="J1001" s="72" t="e">
        <v>#N/A</v>
      </c>
      <c r="O1001" s="72" t="e">
        <v>#N/A</v>
      </c>
    </row>
    <row r="1002" spans="1:15" x14ac:dyDescent="0.15">
      <c r="A1002" s="72" t="e">
        <v>#N/A</v>
      </c>
      <c r="B1002" s="72" t="e">
        <v>#N/A</v>
      </c>
      <c r="C1002" s="72" t="e">
        <v>#N/A</v>
      </c>
      <c r="D1002" s="72" t="e">
        <v>#N/A</v>
      </c>
      <c r="E1002" s="73" t="e">
        <v>#N/A</v>
      </c>
      <c r="F1002" s="72" t="e">
        <v>#N/A</v>
      </c>
      <c r="G1002" s="72" t="e">
        <v>#N/A</v>
      </c>
      <c r="H1002" s="72" t="e">
        <v>#N/A</v>
      </c>
      <c r="I1002" s="72" t="e">
        <v>#N/A</v>
      </c>
      <c r="J1002" s="72" t="e">
        <v>#N/A</v>
      </c>
      <c r="O1002" s="72" t="e">
        <v>#N/A</v>
      </c>
    </row>
    <row r="1003" spans="1:15" x14ac:dyDescent="0.15">
      <c r="A1003" s="72" t="e">
        <v>#N/A</v>
      </c>
      <c r="B1003" s="72" t="e">
        <v>#N/A</v>
      </c>
      <c r="C1003" s="72" t="e">
        <v>#N/A</v>
      </c>
      <c r="D1003" s="72" t="e">
        <v>#N/A</v>
      </c>
      <c r="E1003" s="73" t="e">
        <v>#N/A</v>
      </c>
      <c r="F1003" s="72" t="e">
        <v>#N/A</v>
      </c>
      <c r="G1003" s="72" t="e">
        <v>#N/A</v>
      </c>
      <c r="H1003" s="72" t="e">
        <v>#N/A</v>
      </c>
      <c r="I1003" s="72" t="e">
        <v>#N/A</v>
      </c>
      <c r="J1003" s="72" t="e">
        <v>#N/A</v>
      </c>
      <c r="O1003" s="72" t="e">
        <v>#N/A</v>
      </c>
    </row>
    <row r="1004" spans="1:15" x14ac:dyDescent="0.15">
      <c r="A1004" s="72" t="e">
        <v>#N/A</v>
      </c>
      <c r="B1004" s="72" t="e">
        <v>#N/A</v>
      </c>
      <c r="C1004" s="72" t="e">
        <v>#N/A</v>
      </c>
      <c r="D1004" s="72" t="e">
        <v>#N/A</v>
      </c>
      <c r="E1004" s="73" t="e">
        <v>#N/A</v>
      </c>
      <c r="F1004" s="72" t="e">
        <v>#N/A</v>
      </c>
      <c r="G1004" s="72" t="e">
        <v>#N/A</v>
      </c>
      <c r="H1004" s="72" t="e">
        <v>#N/A</v>
      </c>
      <c r="I1004" s="72" t="e">
        <v>#N/A</v>
      </c>
      <c r="J1004" s="72" t="e">
        <v>#N/A</v>
      </c>
      <c r="O1004" s="72" t="e">
        <v>#N/A</v>
      </c>
    </row>
    <row r="1005" spans="1:15" x14ac:dyDescent="0.15">
      <c r="A1005" s="72" t="e">
        <v>#N/A</v>
      </c>
      <c r="B1005" s="72" t="e">
        <v>#N/A</v>
      </c>
      <c r="C1005" s="72" t="e">
        <v>#N/A</v>
      </c>
      <c r="D1005" s="72" t="e">
        <v>#N/A</v>
      </c>
      <c r="E1005" s="73" t="e">
        <v>#N/A</v>
      </c>
      <c r="F1005" s="72" t="e">
        <v>#N/A</v>
      </c>
      <c r="G1005" s="72" t="e">
        <v>#N/A</v>
      </c>
      <c r="H1005" s="72" t="e">
        <v>#N/A</v>
      </c>
      <c r="I1005" s="72" t="e">
        <v>#N/A</v>
      </c>
      <c r="J1005" s="72" t="e">
        <v>#N/A</v>
      </c>
      <c r="O1005" s="72" t="e">
        <v>#N/A</v>
      </c>
    </row>
    <row r="1006" spans="1:15" x14ac:dyDescent="0.15">
      <c r="A1006" s="72" t="e">
        <v>#N/A</v>
      </c>
      <c r="B1006" s="72" t="e">
        <v>#N/A</v>
      </c>
      <c r="C1006" s="72" t="e">
        <v>#N/A</v>
      </c>
      <c r="D1006" s="72" t="e">
        <v>#N/A</v>
      </c>
      <c r="E1006" s="73" t="e">
        <v>#N/A</v>
      </c>
      <c r="F1006" s="72" t="e">
        <v>#N/A</v>
      </c>
      <c r="G1006" s="72" t="e">
        <v>#N/A</v>
      </c>
      <c r="H1006" s="72" t="e">
        <v>#N/A</v>
      </c>
      <c r="I1006" s="72" t="e">
        <v>#N/A</v>
      </c>
      <c r="J1006" s="72" t="e">
        <v>#N/A</v>
      </c>
      <c r="O1006" s="72" t="e">
        <v>#N/A</v>
      </c>
    </row>
    <row r="1007" spans="1:15" x14ac:dyDescent="0.15">
      <c r="A1007" s="72" t="e">
        <v>#N/A</v>
      </c>
      <c r="B1007" s="72" t="e">
        <v>#N/A</v>
      </c>
      <c r="C1007" s="72" t="e">
        <v>#N/A</v>
      </c>
      <c r="D1007" s="72" t="e">
        <v>#N/A</v>
      </c>
      <c r="E1007" s="73" t="e">
        <v>#N/A</v>
      </c>
      <c r="F1007" s="72" t="e">
        <v>#N/A</v>
      </c>
      <c r="G1007" s="72" t="e">
        <v>#N/A</v>
      </c>
      <c r="H1007" s="72" t="e">
        <v>#N/A</v>
      </c>
      <c r="I1007" s="72" t="e">
        <v>#N/A</v>
      </c>
      <c r="J1007" s="72" t="e">
        <v>#N/A</v>
      </c>
      <c r="O1007" s="72" t="e">
        <v>#N/A</v>
      </c>
    </row>
    <row r="1008" spans="1:15" x14ac:dyDescent="0.15">
      <c r="A1008" s="72" t="e">
        <v>#N/A</v>
      </c>
      <c r="B1008" s="72" t="e">
        <v>#N/A</v>
      </c>
      <c r="C1008" s="72" t="e">
        <v>#N/A</v>
      </c>
      <c r="D1008" s="72" t="e">
        <v>#N/A</v>
      </c>
      <c r="E1008" s="73" t="e">
        <v>#N/A</v>
      </c>
      <c r="F1008" s="72" t="e">
        <v>#N/A</v>
      </c>
      <c r="G1008" s="72" t="e">
        <v>#N/A</v>
      </c>
      <c r="H1008" s="72" t="e">
        <v>#N/A</v>
      </c>
      <c r="I1008" s="72" t="e">
        <v>#N/A</v>
      </c>
      <c r="J1008" s="72" t="e">
        <v>#N/A</v>
      </c>
      <c r="O1008" s="72" t="e">
        <v>#N/A</v>
      </c>
    </row>
    <row r="1009" spans="1:15" x14ac:dyDescent="0.15">
      <c r="A1009" s="72" t="e">
        <v>#N/A</v>
      </c>
      <c r="B1009" s="72" t="e">
        <v>#N/A</v>
      </c>
      <c r="C1009" s="72" t="e">
        <v>#N/A</v>
      </c>
      <c r="D1009" s="72" t="e">
        <v>#N/A</v>
      </c>
      <c r="E1009" s="73" t="e">
        <v>#N/A</v>
      </c>
      <c r="F1009" s="72" t="e">
        <v>#N/A</v>
      </c>
      <c r="G1009" s="72" t="e">
        <v>#N/A</v>
      </c>
      <c r="H1009" s="72" t="e">
        <v>#N/A</v>
      </c>
      <c r="I1009" s="72" t="e">
        <v>#N/A</v>
      </c>
      <c r="J1009" s="72" t="e">
        <v>#N/A</v>
      </c>
      <c r="O1009" s="72" t="e">
        <v>#N/A</v>
      </c>
    </row>
    <row r="1010" spans="1:15" x14ac:dyDescent="0.15">
      <c r="A1010" s="72" t="e">
        <v>#N/A</v>
      </c>
      <c r="B1010" s="72" t="e">
        <v>#N/A</v>
      </c>
      <c r="C1010" s="72" t="e">
        <v>#N/A</v>
      </c>
      <c r="D1010" s="72" t="e">
        <v>#N/A</v>
      </c>
      <c r="E1010" s="73" t="e">
        <v>#N/A</v>
      </c>
      <c r="F1010" s="72" t="e">
        <v>#N/A</v>
      </c>
      <c r="G1010" s="72" t="e">
        <v>#N/A</v>
      </c>
      <c r="H1010" s="72" t="e">
        <v>#N/A</v>
      </c>
      <c r="I1010" s="72" t="e">
        <v>#N/A</v>
      </c>
      <c r="J1010" s="72" t="e">
        <v>#N/A</v>
      </c>
      <c r="O1010" s="72" t="e">
        <v>#N/A</v>
      </c>
    </row>
    <row r="1011" spans="1:15" x14ac:dyDescent="0.15">
      <c r="A1011" s="72" t="e">
        <v>#N/A</v>
      </c>
      <c r="B1011" s="72" t="e">
        <v>#N/A</v>
      </c>
      <c r="C1011" s="72" t="e">
        <v>#N/A</v>
      </c>
      <c r="D1011" s="72" t="e">
        <v>#N/A</v>
      </c>
      <c r="E1011" s="73" t="e">
        <v>#N/A</v>
      </c>
      <c r="F1011" s="72" t="e">
        <v>#N/A</v>
      </c>
      <c r="G1011" s="72" t="e">
        <v>#N/A</v>
      </c>
      <c r="H1011" s="72" t="e">
        <v>#N/A</v>
      </c>
      <c r="I1011" s="72" t="e">
        <v>#N/A</v>
      </c>
      <c r="J1011" s="72" t="e">
        <v>#N/A</v>
      </c>
      <c r="O1011" s="72" t="e">
        <v>#N/A</v>
      </c>
    </row>
    <row r="1012" spans="1:15" x14ac:dyDescent="0.15">
      <c r="A1012" s="72" t="e">
        <v>#N/A</v>
      </c>
      <c r="B1012" s="72" t="e">
        <v>#N/A</v>
      </c>
      <c r="C1012" s="72" t="e">
        <v>#N/A</v>
      </c>
      <c r="D1012" s="72" t="e">
        <v>#N/A</v>
      </c>
      <c r="E1012" s="73" t="e">
        <v>#N/A</v>
      </c>
      <c r="F1012" s="72" t="e">
        <v>#N/A</v>
      </c>
      <c r="G1012" s="72" t="e">
        <v>#N/A</v>
      </c>
      <c r="H1012" s="72" t="e">
        <v>#N/A</v>
      </c>
      <c r="I1012" s="72" t="e">
        <v>#N/A</v>
      </c>
      <c r="J1012" s="72" t="e">
        <v>#N/A</v>
      </c>
      <c r="O1012" s="72" t="e">
        <v>#N/A</v>
      </c>
    </row>
    <row r="1013" spans="1:15" x14ac:dyDescent="0.15">
      <c r="A1013" s="72" t="e">
        <v>#N/A</v>
      </c>
      <c r="B1013" s="72" t="e">
        <v>#N/A</v>
      </c>
      <c r="C1013" s="72" t="e">
        <v>#N/A</v>
      </c>
      <c r="D1013" s="72" t="e">
        <v>#N/A</v>
      </c>
      <c r="E1013" s="73" t="e">
        <v>#N/A</v>
      </c>
      <c r="F1013" s="72" t="e">
        <v>#N/A</v>
      </c>
      <c r="G1013" s="72" t="e">
        <v>#N/A</v>
      </c>
      <c r="H1013" s="72" t="e">
        <v>#N/A</v>
      </c>
      <c r="I1013" s="72" t="e">
        <v>#N/A</v>
      </c>
      <c r="J1013" s="72" t="e">
        <v>#N/A</v>
      </c>
      <c r="O1013" s="72" t="e">
        <v>#N/A</v>
      </c>
    </row>
    <row r="1014" spans="1:15" x14ac:dyDescent="0.15">
      <c r="A1014" s="72" t="e">
        <v>#N/A</v>
      </c>
      <c r="B1014" s="72" t="e">
        <v>#N/A</v>
      </c>
      <c r="C1014" s="72" t="e">
        <v>#N/A</v>
      </c>
      <c r="D1014" s="72" t="e">
        <v>#N/A</v>
      </c>
      <c r="E1014" s="73" t="e">
        <v>#N/A</v>
      </c>
      <c r="F1014" s="72" t="e">
        <v>#N/A</v>
      </c>
      <c r="G1014" s="72" t="e">
        <v>#N/A</v>
      </c>
      <c r="H1014" s="72" t="e">
        <v>#N/A</v>
      </c>
      <c r="I1014" s="72" t="e">
        <v>#N/A</v>
      </c>
      <c r="J1014" s="72" t="e">
        <v>#N/A</v>
      </c>
      <c r="O1014" s="72" t="e">
        <v>#N/A</v>
      </c>
    </row>
    <row r="1015" spans="1:15" x14ac:dyDescent="0.15">
      <c r="A1015" s="72" t="e">
        <v>#N/A</v>
      </c>
      <c r="B1015" s="72" t="e">
        <v>#N/A</v>
      </c>
      <c r="C1015" s="72" t="e">
        <v>#N/A</v>
      </c>
      <c r="D1015" s="72" t="e">
        <v>#N/A</v>
      </c>
      <c r="E1015" s="73" t="e">
        <v>#N/A</v>
      </c>
      <c r="F1015" s="72" t="e">
        <v>#N/A</v>
      </c>
      <c r="G1015" s="72" t="e">
        <v>#N/A</v>
      </c>
      <c r="H1015" s="72" t="e">
        <v>#N/A</v>
      </c>
      <c r="I1015" s="72" t="e">
        <v>#N/A</v>
      </c>
      <c r="J1015" s="72" t="e">
        <v>#N/A</v>
      </c>
      <c r="O1015" s="72" t="e">
        <v>#N/A</v>
      </c>
    </row>
    <row r="1016" spans="1:15" x14ac:dyDescent="0.15">
      <c r="A1016" s="72" t="e">
        <v>#N/A</v>
      </c>
      <c r="B1016" s="72" t="e">
        <v>#N/A</v>
      </c>
      <c r="C1016" s="72" t="e">
        <v>#N/A</v>
      </c>
      <c r="D1016" s="72" t="e">
        <v>#N/A</v>
      </c>
      <c r="E1016" s="73" t="e">
        <v>#N/A</v>
      </c>
      <c r="F1016" s="72" t="e">
        <v>#N/A</v>
      </c>
      <c r="G1016" s="72" t="e">
        <v>#N/A</v>
      </c>
      <c r="H1016" s="72" t="e">
        <v>#N/A</v>
      </c>
      <c r="I1016" s="72" t="e">
        <v>#N/A</v>
      </c>
      <c r="J1016" s="72" t="e">
        <v>#N/A</v>
      </c>
      <c r="O1016" s="72" t="e">
        <v>#N/A</v>
      </c>
    </row>
    <row r="1017" spans="1:15" x14ac:dyDescent="0.15">
      <c r="A1017" s="72" t="e">
        <v>#N/A</v>
      </c>
      <c r="B1017" s="72" t="e">
        <v>#N/A</v>
      </c>
      <c r="C1017" s="72" t="e">
        <v>#N/A</v>
      </c>
      <c r="D1017" s="72" t="e">
        <v>#N/A</v>
      </c>
      <c r="E1017" s="73" t="e">
        <v>#N/A</v>
      </c>
      <c r="F1017" s="72" t="e">
        <v>#N/A</v>
      </c>
      <c r="G1017" s="72" t="e">
        <v>#N/A</v>
      </c>
      <c r="H1017" s="72" t="e">
        <v>#N/A</v>
      </c>
      <c r="I1017" s="72" t="e">
        <v>#N/A</v>
      </c>
      <c r="J1017" s="72" t="e">
        <v>#N/A</v>
      </c>
      <c r="O1017" s="72" t="e">
        <v>#N/A</v>
      </c>
    </row>
    <row r="1018" spans="1:15" x14ac:dyDescent="0.15">
      <c r="A1018" s="72" t="e">
        <v>#N/A</v>
      </c>
      <c r="B1018" s="72" t="e">
        <v>#N/A</v>
      </c>
      <c r="C1018" s="72" t="e">
        <v>#N/A</v>
      </c>
      <c r="D1018" s="72" t="e">
        <v>#N/A</v>
      </c>
      <c r="E1018" s="73" t="e">
        <v>#N/A</v>
      </c>
      <c r="F1018" s="72" t="e">
        <v>#N/A</v>
      </c>
      <c r="G1018" s="72" t="e">
        <v>#N/A</v>
      </c>
      <c r="H1018" s="72" t="e">
        <v>#N/A</v>
      </c>
      <c r="I1018" s="72" t="e">
        <v>#N/A</v>
      </c>
      <c r="J1018" s="72" t="e">
        <v>#N/A</v>
      </c>
      <c r="O1018" s="72" t="e">
        <v>#N/A</v>
      </c>
    </row>
    <row r="1019" spans="1:15" x14ac:dyDescent="0.15">
      <c r="A1019" s="72" t="e">
        <v>#N/A</v>
      </c>
      <c r="B1019" s="72" t="e">
        <v>#N/A</v>
      </c>
      <c r="C1019" s="72" t="e">
        <v>#N/A</v>
      </c>
      <c r="D1019" s="72" t="e">
        <v>#N/A</v>
      </c>
      <c r="E1019" s="73" t="e">
        <v>#N/A</v>
      </c>
      <c r="F1019" s="72" t="e">
        <v>#N/A</v>
      </c>
      <c r="G1019" s="72" t="e">
        <v>#N/A</v>
      </c>
      <c r="H1019" s="72" t="e">
        <v>#N/A</v>
      </c>
      <c r="I1019" s="72" t="e">
        <v>#N/A</v>
      </c>
      <c r="J1019" s="72" t="e">
        <v>#N/A</v>
      </c>
      <c r="O1019" s="72" t="e">
        <v>#N/A</v>
      </c>
    </row>
    <row r="1020" spans="1:15" x14ac:dyDescent="0.15">
      <c r="A1020" s="72" t="e">
        <v>#N/A</v>
      </c>
      <c r="B1020" s="72" t="e">
        <v>#N/A</v>
      </c>
      <c r="C1020" s="72" t="e">
        <v>#N/A</v>
      </c>
      <c r="D1020" s="72" t="e">
        <v>#N/A</v>
      </c>
      <c r="E1020" s="73" t="e">
        <v>#N/A</v>
      </c>
      <c r="F1020" s="72" t="e">
        <v>#N/A</v>
      </c>
      <c r="G1020" s="72" t="e">
        <v>#N/A</v>
      </c>
      <c r="H1020" s="72" t="e">
        <v>#N/A</v>
      </c>
      <c r="I1020" s="72" t="e">
        <v>#N/A</v>
      </c>
      <c r="J1020" s="72" t="e">
        <v>#N/A</v>
      </c>
      <c r="O1020" s="72" t="e">
        <v>#N/A</v>
      </c>
    </row>
    <row r="1021" spans="1:15" x14ac:dyDescent="0.15">
      <c r="A1021" s="72" t="e">
        <v>#N/A</v>
      </c>
      <c r="B1021" s="72" t="e">
        <v>#N/A</v>
      </c>
      <c r="C1021" s="72" t="e">
        <v>#N/A</v>
      </c>
      <c r="D1021" s="72" t="e">
        <v>#N/A</v>
      </c>
      <c r="E1021" s="73" t="e">
        <v>#N/A</v>
      </c>
      <c r="F1021" s="72" t="e">
        <v>#N/A</v>
      </c>
      <c r="G1021" s="72" t="e">
        <v>#N/A</v>
      </c>
      <c r="H1021" s="72" t="e">
        <v>#N/A</v>
      </c>
      <c r="I1021" s="72" t="e">
        <v>#N/A</v>
      </c>
      <c r="J1021" s="72" t="e">
        <v>#N/A</v>
      </c>
      <c r="O1021" s="72" t="e">
        <v>#N/A</v>
      </c>
    </row>
    <row r="1022" spans="1:15" x14ac:dyDescent="0.15">
      <c r="A1022" s="72" t="e">
        <v>#N/A</v>
      </c>
      <c r="B1022" s="72" t="e">
        <v>#N/A</v>
      </c>
      <c r="C1022" s="72" t="e">
        <v>#N/A</v>
      </c>
      <c r="D1022" s="72" t="e">
        <v>#N/A</v>
      </c>
      <c r="E1022" s="73" t="e">
        <v>#N/A</v>
      </c>
      <c r="F1022" s="72" t="e">
        <v>#N/A</v>
      </c>
      <c r="G1022" s="72" t="e">
        <v>#N/A</v>
      </c>
      <c r="H1022" s="72" t="e">
        <v>#N/A</v>
      </c>
      <c r="I1022" s="72" t="e">
        <v>#N/A</v>
      </c>
      <c r="J1022" s="72" t="e">
        <v>#N/A</v>
      </c>
      <c r="O1022" s="72" t="e">
        <v>#N/A</v>
      </c>
    </row>
    <row r="1023" spans="1:15" x14ac:dyDescent="0.15">
      <c r="A1023" s="72" t="e">
        <v>#N/A</v>
      </c>
      <c r="B1023" s="72" t="e">
        <v>#N/A</v>
      </c>
      <c r="C1023" s="72" t="e">
        <v>#N/A</v>
      </c>
      <c r="D1023" s="72" t="e">
        <v>#N/A</v>
      </c>
      <c r="E1023" s="73" t="e">
        <v>#N/A</v>
      </c>
      <c r="F1023" s="72" t="e">
        <v>#N/A</v>
      </c>
      <c r="G1023" s="72" t="e">
        <v>#N/A</v>
      </c>
      <c r="H1023" s="72" t="e">
        <v>#N/A</v>
      </c>
      <c r="I1023" s="72" t="e">
        <v>#N/A</v>
      </c>
      <c r="J1023" s="72" t="e">
        <v>#N/A</v>
      </c>
      <c r="O1023" s="72" t="e">
        <v>#N/A</v>
      </c>
    </row>
    <row r="1024" spans="1:15" x14ac:dyDescent="0.15">
      <c r="A1024" s="72" t="e">
        <v>#N/A</v>
      </c>
      <c r="B1024" s="72" t="e">
        <v>#N/A</v>
      </c>
      <c r="C1024" s="72" t="e">
        <v>#N/A</v>
      </c>
      <c r="D1024" s="72" t="e">
        <v>#N/A</v>
      </c>
      <c r="E1024" s="73" t="e">
        <v>#N/A</v>
      </c>
      <c r="F1024" s="72" t="e">
        <v>#N/A</v>
      </c>
      <c r="G1024" s="72" t="e">
        <v>#N/A</v>
      </c>
      <c r="H1024" s="72" t="e">
        <v>#N/A</v>
      </c>
      <c r="I1024" s="72" t="e">
        <v>#N/A</v>
      </c>
      <c r="J1024" s="72" t="e">
        <v>#N/A</v>
      </c>
      <c r="O1024" s="72" t="e">
        <v>#N/A</v>
      </c>
    </row>
    <row r="1025" spans="1:15" x14ac:dyDescent="0.15">
      <c r="A1025" s="72" t="e">
        <v>#N/A</v>
      </c>
      <c r="B1025" s="72" t="e">
        <v>#N/A</v>
      </c>
      <c r="C1025" s="72" t="e">
        <v>#N/A</v>
      </c>
      <c r="D1025" s="72" t="e">
        <v>#N/A</v>
      </c>
      <c r="E1025" s="73" t="e">
        <v>#N/A</v>
      </c>
      <c r="F1025" s="72" t="e">
        <v>#N/A</v>
      </c>
      <c r="G1025" s="72" t="e">
        <v>#N/A</v>
      </c>
      <c r="H1025" s="72" t="e">
        <v>#N/A</v>
      </c>
      <c r="I1025" s="72" t="e">
        <v>#N/A</v>
      </c>
      <c r="J1025" s="72" t="e">
        <v>#N/A</v>
      </c>
      <c r="O1025" s="72" t="e">
        <v>#N/A</v>
      </c>
    </row>
    <row r="1026" spans="1:15" x14ac:dyDescent="0.15">
      <c r="A1026" s="72" t="e">
        <v>#N/A</v>
      </c>
      <c r="B1026" s="72" t="e">
        <v>#N/A</v>
      </c>
      <c r="C1026" s="72" t="e">
        <v>#N/A</v>
      </c>
      <c r="D1026" s="72" t="e">
        <v>#N/A</v>
      </c>
      <c r="E1026" s="73" t="e">
        <v>#N/A</v>
      </c>
      <c r="F1026" s="72" t="e">
        <v>#N/A</v>
      </c>
      <c r="G1026" s="72" t="e">
        <v>#N/A</v>
      </c>
      <c r="H1026" s="72" t="e">
        <v>#N/A</v>
      </c>
      <c r="I1026" s="72" t="e">
        <v>#N/A</v>
      </c>
      <c r="J1026" s="72" t="e">
        <v>#N/A</v>
      </c>
      <c r="O1026" s="72" t="e">
        <v>#N/A</v>
      </c>
    </row>
    <row r="1027" spans="1:15" x14ac:dyDescent="0.15">
      <c r="A1027" s="72" t="e">
        <v>#N/A</v>
      </c>
      <c r="B1027" s="72" t="e">
        <v>#N/A</v>
      </c>
      <c r="C1027" s="72" t="e">
        <v>#N/A</v>
      </c>
      <c r="D1027" s="72" t="e">
        <v>#N/A</v>
      </c>
      <c r="E1027" s="73" t="e">
        <v>#N/A</v>
      </c>
      <c r="F1027" s="72" t="e">
        <v>#N/A</v>
      </c>
      <c r="G1027" s="72" t="e">
        <v>#N/A</v>
      </c>
      <c r="H1027" s="72" t="e">
        <v>#N/A</v>
      </c>
      <c r="I1027" s="72" t="e">
        <v>#N/A</v>
      </c>
      <c r="J1027" s="72" t="e">
        <v>#N/A</v>
      </c>
      <c r="O1027" s="72" t="e">
        <v>#N/A</v>
      </c>
    </row>
    <row r="1028" spans="1:15" x14ac:dyDescent="0.15">
      <c r="A1028" s="72" t="e">
        <v>#N/A</v>
      </c>
      <c r="B1028" s="72" t="e">
        <v>#N/A</v>
      </c>
      <c r="C1028" s="72" t="e">
        <v>#N/A</v>
      </c>
      <c r="D1028" s="72" t="e">
        <v>#N/A</v>
      </c>
      <c r="E1028" s="73" t="e">
        <v>#N/A</v>
      </c>
      <c r="F1028" s="72" t="e">
        <v>#N/A</v>
      </c>
      <c r="G1028" s="72" t="e">
        <v>#N/A</v>
      </c>
      <c r="H1028" s="72" t="e">
        <v>#N/A</v>
      </c>
      <c r="I1028" s="72" t="e">
        <v>#N/A</v>
      </c>
      <c r="J1028" s="72" t="e">
        <v>#N/A</v>
      </c>
      <c r="O1028" s="72" t="e">
        <v>#N/A</v>
      </c>
    </row>
    <row r="1029" spans="1:15" x14ac:dyDescent="0.15">
      <c r="A1029" s="72" t="e">
        <v>#N/A</v>
      </c>
      <c r="B1029" s="72" t="e">
        <v>#N/A</v>
      </c>
      <c r="C1029" s="72" t="e">
        <v>#N/A</v>
      </c>
      <c r="D1029" s="72" t="e">
        <v>#N/A</v>
      </c>
      <c r="E1029" s="73" t="e">
        <v>#N/A</v>
      </c>
      <c r="F1029" s="72" t="e">
        <v>#N/A</v>
      </c>
      <c r="G1029" s="72" t="e">
        <v>#N/A</v>
      </c>
      <c r="H1029" s="72" t="e">
        <v>#N/A</v>
      </c>
      <c r="I1029" s="72" t="e">
        <v>#N/A</v>
      </c>
      <c r="J1029" s="72" t="e">
        <v>#N/A</v>
      </c>
      <c r="O1029" s="72" t="e">
        <v>#N/A</v>
      </c>
    </row>
    <row r="1030" spans="1:15" x14ac:dyDescent="0.15">
      <c r="A1030" s="72" t="e">
        <v>#N/A</v>
      </c>
      <c r="B1030" s="72" t="e">
        <v>#N/A</v>
      </c>
      <c r="C1030" s="72" t="e">
        <v>#N/A</v>
      </c>
      <c r="D1030" s="72" t="e">
        <v>#N/A</v>
      </c>
      <c r="E1030" s="73" t="e">
        <v>#N/A</v>
      </c>
      <c r="F1030" s="72" t="e">
        <v>#N/A</v>
      </c>
      <c r="G1030" s="72" t="e">
        <v>#N/A</v>
      </c>
      <c r="H1030" s="72" t="e">
        <v>#N/A</v>
      </c>
      <c r="I1030" s="72" t="e">
        <v>#N/A</v>
      </c>
      <c r="J1030" s="72" t="e">
        <v>#N/A</v>
      </c>
      <c r="O1030" s="72" t="e">
        <v>#N/A</v>
      </c>
    </row>
    <row r="1031" spans="1:15" x14ac:dyDescent="0.15">
      <c r="A1031" s="72" t="e">
        <v>#N/A</v>
      </c>
      <c r="B1031" s="72" t="e">
        <v>#N/A</v>
      </c>
      <c r="C1031" s="72" t="e">
        <v>#N/A</v>
      </c>
      <c r="D1031" s="72" t="e">
        <v>#N/A</v>
      </c>
      <c r="E1031" s="73" t="e">
        <v>#N/A</v>
      </c>
      <c r="F1031" s="72" t="e">
        <v>#N/A</v>
      </c>
      <c r="G1031" s="72" t="e">
        <v>#N/A</v>
      </c>
      <c r="H1031" s="72" t="e">
        <v>#N/A</v>
      </c>
      <c r="I1031" s="72" t="e">
        <v>#N/A</v>
      </c>
      <c r="J1031" s="72" t="e">
        <v>#N/A</v>
      </c>
      <c r="O1031" s="72" t="e">
        <v>#N/A</v>
      </c>
    </row>
    <row r="1032" spans="1:15" x14ac:dyDescent="0.15">
      <c r="A1032" s="72" t="e">
        <v>#N/A</v>
      </c>
      <c r="B1032" s="72" t="e">
        <v>#N/A</v>
      </c>
      <c r="C1032" s="72" t="e">
        <v>#N/A</v>
      </c>
      <c r="D1032" s="72" t="e">
        <v>#N/A</v>
      </c>
      <c r="E1032" s="73" t="e">
        <v>#N/A</v>
      </c>
      <c r="F1032" s="72" t="e">
        <v>#N/A</v>
      </c>
      <c r="G1032" s="72" t="e">
        <v>#N/A</v>
      </c>
      <c r="H1032" s="72" t="e">
        <v>#N/A</v>
      </c>
      <c r="I1032" s="72" t="e">
        <v>#N/A</v>
      </c>
      <c r="J1032" s="72" t="e">
        <v>#N/A</v>
      </c>
      <c r="O1032" s="72" t="e">
        <v>#N/A</v>
      </c>
    </row>
    <row r="1033" spans="1:15" x14ac:dyDescent="0.15">
      <c r="A1033" s="72" t="e">
        <v>#N/A</v>
      </c>
      <c r="B1033" s="72" t="e">
        <v>#N/A</v>
      </c>
      <c r="C1033" s="72" t="e">
        <v>#N/A</v>
      </c>
      <c r="D1033" s="72" t="e">
        <v>#N/A</v>
      </c>
      <c r="E1033" s="73" t="e">
        <v>#N/A</v>
      </c>
      <c r="F1033" s="72" t="e">
        <v>#N/A</v>
      </c>
      <c r="G1033" s="72" t="e">
        <v>#N/A</v>
      </c>
      <c r="H1033" s="72" t="e">
        <v>#N/A</v>
      </c>
      <c r="I1033" s="72" t="e">
        <v>#N/A</v>
      </c>
      <c r="J1033" s="72" t="e">
        <v>#N/A</v>
      </c>
      <c r="O1033" s="72" t="e">
        <v>#N/A</v>
      </c>
    </row>
    <row r="1034" spans="1:15" x14ac:dyDescent="0.15">
      <c r="A1034" s="72" t="e">
        <v>#N/A</v>
      </c>
      <c r="B1034" s="72" t="e">
        <v>#N/A</v>
      </c>
      <c r="C1034" s="72" t="e">
        <v>#N/A</v>
      </c>
      <c r="D1034" s="72" t="e">
        <v>#N/A</v>
      </c>
      <c r="E1034" s="73" t="e">
        <v>#N/A</v>
      </c>
      <c r="F1034" s="72" t="e">
        <v>#N/A</v>
      </c>
      <c r="G1034" s="72" t="e">
        <v>#N/A</v>
      </c>
      <c r="H1034" s="72" t="e">
        <v>#N/A</v>
      </c>
      <c r="I1034" s="72" t="e">
        <v>#N/A</v>
      </c>
      <c r="J1034" s="72" t="e">
        <v>#N/A</v>
      </c>
      <c r="O1034" s="72" t="e">
        <v>#N/A</v>
      </c>
    </row>
    <row r="1035" spans="1:15" x14ac:dyDescent="0.15">
      <c r="A1035" s="72" t="e">
        <v>#N/A</v>
      </c>
      <c r="B1035" s="72" t="e">
        <v>#N/A</v>
      </c>
      <c r="C1035" s="72" t="e">
        <v>#N/A</v>
      </c>
      <c r="D1035" s="72" t="e">
        <v>#N/A</v>
      </c>
      <c r="E1035" s="73" t="e">
        <v>#N/A</v>
      </c>
      <c r="F1035" s="72" t="e">
        <v>#N/A</v>
      </c>
      <c r="G1035" s="72" t="e">
        <v>#N/A</v>
      </c>
      <c r="H1035" s="72" t="e">
        <v>#N/A</v>
      </c>
      <c r="I1035" s="72" t="e">
        <v>#N/A</v>
      </c>
      <c r="J1035" s="72" t="e">
        <v>#N/A</v>
      </c>
      <c r="O1035" s="72" t="e">
        <v>#N/A</v>
      </c>
    </row>
    <row r="1036" spans="1:15" x14ac:dyDescent="0.15">
      <c r="A1036" s="72" t="e">
        <v>#N/A</v>
      </c>
      <c r="B1036" s="72" t="e">
        <v>#N/A</v>
      </c>
      <c r="C1036" s="72" t="e">
        <v>#N/A</v>
      </c>
      <c r="D1036" s="72" t="e">
        <v>#N/A</v>
      </c>
      <c r="E1036" s="73" t="e">
        <v>#N/A</v>
      </c>
      <c r="F1036" s="72" t="e">
        <v>#N/A</v>
      </c>
      <c r="G1036" s="72" t="e">
        <v>#N/A</v>
      </c>
      <c r="H1036" s="72" t="e">
        <v>#N/A</v>
      </c>
      <c r="I1036" s="72" t="e">
        <v>#N/A</v>
      </c>
      <c r="J1036" s="72" t="e">
        <v>#N/A</v>
      </c>
      <c r="O1036" s="72" t="e">
        <v>#N/A</v>
      </c>
    </row>
    <row r="1037" spans="1:15" x14ac:dyDescent="0.15">
      <c r="A1037" s="72" t="e">
        <v>#N/A</v>
      </c>
      <c r="B1037" s="72" t="e">
        <v>#N/A</v>
      </c>
      <c r="C1037" s="72" t="e">
        <v>#N/A</v>
      </c>
      <c r="D1037" s="72" t="e">
        <v>#N/A</v>
      </c>
      <c r="E1037" s="73" t="e">
        <v>#N/A</v>
      </c>
      <c r="F1037" s="72" t="e">
        <v>#N/A</v>
      </c>
      <c r="G1037" s="72" t="e">
        <v>#N/A</v>
      </c>
      <c r="H1037" s="72" t="e">
        <v>#N/A</v>
      </c>
      <c r="I1037" s="72" t="e">
        <v>#N/A</v>
      </c>
      <c r="J1037" s="72" t="e">
        <v>#N/A</v>
      </c>
      <c r="O1037" s="72" t="e">
        <v>#N/A</v>
      </c>
    </row>
    <row r="1038" spans="1:15" x14ac:dyDescent="0.15">
      <c r="A1038" s="72" t="e">
        <v>#N/A</v>
      </c>
      <c r="B1038" s="72" t="e">
        <v>#N/A</v>
      </c>
      <c r="C1038" s="72" t="e">
        <v>#N/A</v>
      </c>
      <c r="D1038" s="72" t="e">
        <v>#N/A</v>
      </c>
      <c r="E1038" s="73" t="e">
        <v>#N/A</v>
      </c>
      <c r="F1038" s="72" t="e">
        <v>#N/A</v>
      </c>
      <c r="G1038" s="72" t="e">
        <v>#N/A</v>
      </c>
      <c r="H1038" s="72" t="e">
        <v>#N/A</v>
      </c>
      <c r="I1038" s="72" t="e">
        <v>#N/A</v>
      </c>
      <c r="J1038" s="72" t="e">
        <v>#N/A</v>
      </c>
      <c r="O1038" s="72" t="e">
        <v>#N/A</v>
      </c>
    </row>
    <row r="1039" spans="1:15" x14ac:dyDescent="0.15">
      <c r="A1039" s="72" t="e">
        <v>#N/A</v>
      </c>
      <c r="B1039" s="72" t="e">
        <v>#N/A</v>
      </c>
      <c r="C1039" s="72" t="e">
        <v>#N/A</v>
      </c>
      <c r="D1039" s="72" t="e">
        <v>#N/A</v>
      </c>
      <c r="E1039" s="73" t="e">
        <v>#N/A</v>
      </c>
      <c r="F1039" s="72" t="e">
        <v>#N/A</v>
      </c>
      <c r="G1039" s="72" t="e">
        <v>#N/A</v>
      </c>
      <c r="H1039" s="72" t="e">
        <v>#N/A</v>
      </c>
      <c r="I1039" s="72" t="e">
        <v>#N/A</v>
      </c>
      <c r="J1039" s="72" t="e">
        <v>#N/A</v>
      </c>
      <c r="O1039" s="72" t="e">
        <v>#N/A</v>
      </c>
    </row>
    <row r="1040" spans="1:15" x14ac:dyDescent="0.15">
      <c r="A1040" s="72" t="e">
        <v>#N/A</v>
      </c>
      <c r="B1040" s="72" t="e">
        <v>#N/A</v>
      </c>
      <c r="C1040" s="72" t="e">
        <v>#N/A</v>
      </c>
      <c r="D1040" s="72" t="e">
        <v>#N/A</v>
      </c>
      <c r="E1040" s="73" t="e">
        <v>#N/A</v>
      </c>
      <c r="F1040" s="72" t="e">
        <v>#N/A</v>
      </c>
      <c r="G1040" s="72" t="e">
        <v>#N/A</v>
      </c>
      <c r="H1040" s="72" t="e">
        <v>#N/A</v>
      </c>
      <c r="I1040" s="72" t="e">
        <v>#N/A</v>
      </c>
      <c r="J1040" s="72" t="e">
        <v>#N/A</v>
      </c>
      <c r="O1040" s="72" t="e">
        <v>#N/A</v>
      </c>
    </row>
    <row r="1041" spans="1:15" x14ac:dyDescent="0.15">
      <c r="A1041" s="72" t="e">
        <v>#N/A</v>
      </c>
      <c r="B1041" s="72" t="e">
        <v>#N/A</v>
      </c>
      <c r="C1041" s="72" t="e">
        <v>#N/A</v>
      </c>
      <c r="D1041" s="72" t="e">
        <v>#N/A</v>
      </c>
      <c r="E1041" s="73" t="e">
        <v>#N/A</v>
      </c>
      <c r="F1041" s="72" t="e">
        <v>#N/A</v>
      </c>
      <c r="G1041" s="72" t="e">
        <v>#N/A</v>
      </c>
      <c r="H1041" s="72" t="e">
        <v>#N/A</v>
      </c>
      <c r="I1041" s="72" t="e">
        <v>#N/A</v>
      </c>
      <c r="J1041" s="72" t="e">
        <v>#N/A</v>
      </c>
      <c r="O1041" s="72" t="e">
        <v>#N/A</v>
      </c>
    </row>
    <row r="1042" spans="1:15" x14ac:dyDescent="0.15">
      <c r="A1042" s="72" t="e">
        <v>#N/A</v>
      </c>
      <c r="B1042" s="72" t="e">
        <v>#N/A</v>
      </c>
      <c r="C1042" s="72" t="e">
        <v>#N/A</v>
      </c>
      <c r="D1042" s="72" t="e">
        <v>#N/A</v>
      </c>
      <c r="E1042" s="73" t="e">
        <v>#N/A</v>
      </c>
      <c r="F1042" s="72" t="e">
        <v>#N/A</v>
      </c>
      <c r="G1042" s="72" t="e">
        <v>#N/A</v>
      </c>
      <c r="H1042" s="72" t="e">
        <v>#N/A</v>
      </c>
      <c r="I1042" s="72" t="e">
        <v>#N/A</v>
      </c>
      <c r="J1042" s="72" t="e">
        <v>#N/A</v>
      </c>
      <c r="O1042" s="72" t="e">
        <v>#N/A</v>
      </c>
    </row>
    <row r="1043" spans="1:15" x14ac:dyDescent="0.15">
      <c r="A1043" s="72" t="e">
        <v>#N/A</v>
      </c>
      <c r="B1043" s="72" t="e">
        <v>#N/A</v>
      </c>
      <c r="C1043" s="72" t="e">
        <v>#N/A</v>
      </c>
      <c r="D1043" s="72" t="e">
        <v>#N/A</v>
      </c>
      <c r="E1043" s="73" t="e">
        <v>#N/A</v>
      </c>
      <c r="F1043" s="72" t="e">
        <v>#N/A</v>
      </c>
      <c r="G1043" s="72" t="e">
        <v>#N/A</v>
      </c>
      <c r="H1043" s="72" t="e">
        <v>#N/A</v>
      </c>
      <c r="I1043" s="72" t="e">
        <v>#N/A</v>
      </c>
      <c r="J1043" s="72" t="e">
        <v>#N/A</v>
      </c>
      <c r="O1043" s="72" t="e">
        <v>#N/A</v>
      </c>
    </row>
    <row r="1044" spans="1:15" x14ac:dyDescent="0.15">
      <c r="A1044" s="72" t="e">
        <v>#N/A</v>
      </c>
      <c r="B1044" s="72" t="e">
        <v>#N/A</v>
      </c>
      <c r="C1044" s="72" t="e">
        <v>#N/A</v>
      </c>
      <c r="D1044" s="72" t="e">
        <v>#N/A</v>
      </c>
      <c r="E1044" s="73" t="e">
        <v>#N/A</v>
      </c>
      <c r="F1044" s="72" t="e">
        <v>#N/A</v>
      </c>
      <c r="G1044" s="72" t="e">
        <v>#N/A</v>
      </c>
      <c r="H1044" s="72" t="e">
        <v>#N/A</v>
      </c>
      <c r="I1044" s="72" t="e">
        <v>#N/A</v>
      </c>
      <c r="J1044" s="72" t="e">
        <v>#N/A</v>
      </c>
      <c r="O1044" s="72" t="e">
        <v>#N/A</v>
      </c>
    </row>
    <row r="1045" spans="1:15" x14ac:dyDescent="0.15">
      <c r="A1045" s="72" t="e">
        <v>#N/A</v>
      </c>
      <c r="B1045" s="72" t="e">
        <v>#N/A</v>
      </c>
      <c r="C1045" s="72" t="e">
        <v>#N/A</v>
      </c>
      <c r="D1045" s="72" t="e">
        <v>#N/A</v>
      </c>
      <c r="E1045" s="73" t="e">
        <v>#N/A</v>
      </c>
      <c r="F1045" s="72" t="e">
        <v>#N/A</v>
      </c>
      <c r="G1045" s="72" t="e">
        <v>#N/A</v>
      </c>
      <c r="H1045" s="72" t="e">
        <v>#N/A</v>
      </c>
      <c r="I1045" s="72" t="e">
        <v>#N/A</v>
      </c>
      <c r="J1045" s="72" t="e">
        <v>#N/A</v>
      </c>
      <c r="O1045" s="72" t="e">
        <v>#N/A</v>
      </c>
    </row>
    <row r="1046" spans="1:15" x14ac:dyDescent="0.15">
      <c r="A1046" s="72" t="e">
        <v>#N/A</v>
      </c>
      <c r="B1046" s="72" t="e">
        <v>#N/A</v>
      </c>
      <c r="C1046" s="72" t="e">
        <v>#N/A</v>
      </c>
      <c r="D1046" s="72" t="e">
        <v>#N/A</v>
      </c>
      <c r="E1046" s="73" t="e">
        <v>#N/A</v>
      </c>
      <c r="F1046" s="72" t="e">
        <v>#N/A</v>
      </c>
      <c r="G1046" s="72" t="e">
        <v>#N/A</v>
      </c>
      <c r="H1046" s="72" t="e">
        <v>#N/A</v>
      </c>
      <c r="I1046" s="72" t="e">
        <v>#N/A</v>
      </c>
      <c r="J1046" s="72" t="e">
        <v>#N/A</v>
      </c>
      <c r="O1046" s="72" t="e">
        <v>#N/A</v>
      </c>
    </row>
    <row r="1047" spans="1:15" x14ac:dyDescent="0.15">
      <c r="A1047" s="72" t="e">
        <v>#N/A</v>
      </c>
      <c r="B1047" s="72" t="e">
        <v>#N/A</v>
      </c>
      <c r="C1047" s="72" t="e">
        <v>#N/A</v>
      </c>
      <c r="D1047" s="72" t="e">
        <v>#N/A</v>
      </c>
      <c r="E1047" s="73" t="e">
        <v>#N/A</v>
      </c>
      <c r="F1047" s="72" t="e">
        <v>#N/A</v>
      </c>
      <c r="G1047" s="72" t="e">
        <v>#N/A</v>
      </c>
      <c r="H1047" s="72" t="e">
        <v>#N/A</v>
      </c>
      <c r="I1047" s="72" t="e">
        <v>#N/A</v>
      </c>
      <c r="J1047" s="72" t="e">
        <v>#N/A</v>
      </c>
      <c r="O1047" s="72" t="e">
        <v>#N/A</v>
      </c>
    </row>
    <row r="1048" spans="1:15" x14ac:dyDescent="0.15">
      <c r="A1048" s="72" t="e">
        <v>#N/A</v>
      </c>
      <c r="B1048" s="72" t="e">
        <v>#N/A</v>
      </c>
      <c r="C1048" s="72" t="e">
        <v>#N/A</v>
      </c>
      <c r="D1048" s="72" t="e">
        <v>#N/A</v>
      </c>
      <c r="E1048" s="73" t="e">
        <v>#N/A</v>
      </c>
      <c r="F1048" s="72" t="e">
        <v>#N/A</v>
      </c>
      <c r="G1048" s="72" t="e">
        <v>#N/A</v>
      </c>
      <c r="H1048" s="72" t="e">
        <v>#N/A</v>
      </c>
      <c r="I1048" s="72" t="e">
        <v>#N/A</v>
      </c>
      <c r="J1048" s="72" t="e">
        <v>#N/A</v>
      </c>
      <c r="O1048" s="72" t="e">
        <v>#N/A</v>
      </c>
    </row>
    <row r="1049" spans="1:15" x14ac:dyDescent="0.15">
      <c r="A1049" s="72" t="e">
        <v>#N/A</v>
      </c>
      <c r="B1049" s="72" t="e">
        <v>#N/A</v>
      </c>
      <c r="C1049" s="72" t="e">
        <v>#N/A</v>
      </c>
      <c r="D1049" s="72" t="e">
        <v>#N/A</v>
      </c>
      <c r="E1049" s="73" t="e">
        <v>#N/A</v>
      </c>
      <c r="F1049" s="72" t="e">
        <v>#N/A</v>
      </c>
      <c r="G1049" s="72" t="e">
        <v>#N/A</v>
      </c>
      <c r="H1049" s="72" t="e">
        <v>#N/A</v>
      </c>
      <c r="I1049" s="72" t="e">
        <v>#N/A</v>
      </c>
      <c r="J1049" s="72" t="e">
        <v>#N/A</v>
      </c>
      <c r="O1049" s="72" t="e">
        <v>#N/A</v>
      </c>
    </row>
    <row r="1050" spans="1:15" x14ac:dyDescent="0.15">
      <c r="A1050" s="72" t="e">
        <v>#N/A</v>
      </c>
      <c r="B1050" s="72" t="e">
        <v>#N/A</v>
      </c>
      <c r="C1050" s="72" t="e">
        <v>#N/A</v>
      </c>
      <c r="D1050" s="72" t="e">
        <v>#N/A</v>
      </c>
      <c r="E1050" s="73" t="e">
        <v>#N/A</v>
      </c>
      <c r="F1050" s="72" t="e">
        <v>#N/A</v>
      </c>
      <c r="G1050" s="72" t="e">
        <v>#N/A</v>
      </c>
      <c r="H1050" s="72" t="e">
        <v>#N/A</v>
      </c>
      <c r="I1050" s="72" t="e">
        <v>#N/A</v>
      </c>
      <c r="J1050" s="72" t="e">
        <v>#N/A</v>
      </c>
      <c r="O1050" s="72" t="e">
        <v>#N/A</v>
      </c>
    </row>
    <row r="1051" spans="1:15" x14ac:dyDescent="0.15">
      <c r="A1051" s="72" t="e">
        <v>#N/A</v>
      </c>
      <c r="B1051" s="72" t="e">
        <v>#N/A</v>
      </c>
      <c r="C1051" s="72" t="e">
        <v>#N/A</v>
      </c>
      <c r="D1051" s="72" t="e">
        <v>#N/A</v>
      </c>
      <c r="E1051" s="73" t="e">
        <v>#N/A</v>
      </c>
      <c r="F1051" s="72" t="e">
        <v>#N/A</v>
      </c>
      <c r="G1051" s="72" t="e">
        <v>#N/A</v>
      </c>
      <c r="H1051" s="72" t="e">
        <v>#N/A</v>
      </c>
      <c r="I1051" s="72" t="e">
        <v>#N/A</v>
      </c>
      <c r="J1051" s="72" t="e">
        <v>#N/A</v>
      </c>
      <c r="O1051" s="72" t="e">
        <v>#N/A</v>
      </c>
    </row>
    <row r="1052" spans="1:15" x14ac:dyDescent="0.15">
      <c r="A1052" s="72" t="e">
        <v>#N/A</v>
      </c>
      <c r="B1052" s="72" t="e">
        <v>#N/A</v>
      </c>
      <c r="C1052" s="72" t="e">
        <v>#N/A</v>
      </c>
      <c r="D1052" s="72" t="e">
        <v>#N/A</v>
      </c>
      <c r="E1052" s="73" t="e">
        <v>#N/A</v>
      </c>
      <c r="F1052" s="72" t="e">
        <v>#N/A</v>
      </c>
      <c r="G1052" s="72" t="e">
        <v>#N/A</v>
      </c>
      <c r="H1052" s="72" t="e">
        <v>#N/A</v>
      </c>
      <c r="I1052" s="72" t="e">
        <v>#N/A</v>
      </c>
      <c r="J1052" s="72" t="e">
        <v>#N/A</v>
      </c>
      <c r="O1052" s="72" t="e">
        <v>#N/A</v>
      </c>
    </row>
    <row r="1053" spans="1:15" x14ac:dyDescent="0.15">
      <c r="A1053" s="72" t="e">
        <v>#N/A</v>
      </c>
      <c r="B1053" s="72" t="e">
        <v>#N/A</v>
      </c>
      <c r="C1053" s="72" t="e">
        <v>#N/A</v>
      </c>
      <c r="D1053" s="72" t="e">
        <v>#N/A</v>
      </c>
      <c r="E1053" s="73" t="e">
        <v>#N/A</v>
      </c>
      <c r="F1053" s="72" t="e">
        <v>#N/A</v>
      </c>
      <c r="G1053" s="72" t="e">
        <v>#N/A</v>
      </c>
      <c r="H1053" s="72" t="e">
        <v>#N/A</v>
      </c>
      <c r="I1053" s="72" t="e">
        <v>#N/A</v>
      </c>
      <c r="J1053" s="72" t="e">
        <v>#N/A</v>
      </c>
      <c r="O1053" s="72" t="e">
        <v>#N/A</v>
      </c>
    </row>
    <row r="1054" spans="1:15" x14ac:dyDescent="0.15">
      <c r="A1054" s="72" t="e">
        <v>#N/A</v>
      </c>
      <c r="B1054" s="72" t="e">
        <v>#N/A</v>
      </c>
      <c r="C1054" s="72" t="e">
        <v>#N/A</v>
      </c>
      <c r="D1054" s="72" t="e">
        <v>#N/A</v>
      </c>
      <c r="E1054" s="73" t="e">
        <v>#N/A</v>
      </c>
      <c r="F1054" s="72" t="e">
        <v>#N/A</v>
      </c>
      <c r="G1054" s="72" t="e">
        <v>#N/A</v>
      </c>
      <c r="H1054" s="72" t="e">
        <v>#N/A</v>
      </c>
      <c r="I1054" s="72" t="e">
        <v>#N/A</v>
      </c>
      <c r="J1054" s="72" t="e">
        <v>#N/A</v>
      </c>
      <c r="O1054" s="72" t="e">
        <v>#N/A</v>
      </c>
    </row>
    <row r="1055" spans="1:15" x14ac:dyDescent="0.15">
      <c r="A1055" s="72" t="e">
        <v>#N/A</v>
      </c>
      <c r="B1055" s="72" t="e">
        <v>#N/A</v>
      </c>
      <c r="C1055" s="72" t="e">
        <v>#N/A</v>
      </c>
      <c r="D1055" s="72" t="e">
        <v>#N/A</v>
      </c>
      <c r="E1055" s="73" t="e">
        <v>#N/A</v>
      </c>
      <c r="F1055" s="72" t="e">
        <v>#N/A</v>
      </c>
      <c r="G1055" s="72" t="e">
        <v>#N/A</v>
      </c>
      <c r="H1055" s="72" t="e">
        <v>#N/A</v>
      </c>
      <c r="I1055" s="72" t="e">
        <v>#N/A</v>
      </c>
      <c r="J1055" s="72" t="e">
        <v>#N/A</v>
      </c>
      <c r="O1055" s="72" t="e">
        <v>#N/A</v>
      </c>
    </row>
    <row r="1056" spans="1:15" x14ac:dyDescent="0.15">
      <c r="A1056" s="72" t="e">
        <v>#N/A</v>
      </c>
      <c r="B1056" s="72" t="e">
        <v>#N/A</v>
      </c>
      <c r="C1056" s="72" t="e">
        <v>#N/A</v>
      </c>
      <c r="D1056" s="72" t="e">
        <v>#N/A</v>
      </c>
      <c r="E1056" s="73" t="e">
        <v>#N/A</v>
      </c>
      <c r="F1056" s="72" t="e">
        <v>#N/A</v>
      </c>
      <c r="G1056" s="72" t="e">
        <v>#N/A</v>
      </c>
      <c r="H1056" s="72" t="e">
        <v>#N/A</v>
      </c>
      <c r="I1056" s="72" t="e">
        <v>#N/A</v>
      </c>
      <c r="J1056" s="72" t="e">
        <v>#N/A</v>
      </c>
      <c r="O1056" s="72" t="e">
        <v>#N/A</v>
      </c>
    </row>
    <row r="1057" spans="1:15" x14ac:dyDescent="0.15">
      <c r="A1057" s="72" t="e">
        <v>#N/A</v>
      </c>
      <c r="B1057" s="72" t="e">
        <v>#N/A</v>
      </c>
      <c r="C1057" s="72" t="e">
        <v>#N/A</v>
      </c>
      <c r="D1057" s="72" t="e">
        <v>#N/A</v>
      </c>
      <c r="E1057" s="73" t="e">
        <v>#N/A</v>
      </c>
      <c r="F1057" s="72" t="e">
        <v>#N/A</v>
      </c>
      <c r="G1057" s="72" t="e">
        <v>#N/A</v>
      </c>
      <c r="H1057" s="72" t="e">
        <v>#N/A</v>
      </c>
      <c r="I1057" s="72" t="e">
        <v>#N/A</v>
      </c>
      <c r="J1057" s="72" t="e">
        <v>#N/A</v>
      </c>
      <c r="O1057" s="72" t="e">
        <v>#N/A</v>
      </c>
    </row>
    <row r="1058" spans="1:15" x14ac:dyDescent="0.15">
      <c r="A1058" s="72" t="e">
        <v>#N/A</v>
      </c>
      <c r="B1058" s="72" t="e">
        <v>#N/A</v>
      </c>
      <c r="C1058" s="72" t="e">
        <v>#N/A</v>
      </c>
      <c r="D1058" s="72" t="e">
        <v>#N/A</v>
      </c>
      <c r="E1058" s="73" t="e">
        <v>#N/A</v>
      </c>
      <c r="F1058" s="72" t="e">
        <v>#N/A</v>
      </c>
      <c r="G1058" s="72" t="e">
        <v>#N/A</v>
      </c>
      <c r="H1058" s="72" t="e">
        <v>#N/A</v>
      </c>
      <c r="I1058" s="72" t="e">
        <v>#N/A</v>
      </c>
      <c r="J1058" s="72" t="e">
        <v>#N/A</v>
      </c>
      <c r="O1058" s="72" t="e">
        <v>#N/A</v>
      </c>
    </row>
    <row r="1059" spans="1:15" x14ac:dyDescent="0.15">
      <c r="A1059" s="72" t="e">
        <v>#N/A</v>
      </c>
      <c r="B1059" s="72" t="e">
        <v>#N/A</v>
      </c>
      <c r="C1059" s="72" t="e">
        <v>#N/A</v>
      </c>
      <c r="D1059" s="72" t="e">
        <v>#N/A</v>
      </c>
      <c r="E1059" s="73" t="e">
        <v>#N/A</v>
      </c>
      <c r="F1059" s="72" t="e">
        <v>#N/A</v>
      </c>
      <c r="G1059" s="72" t="e">
        <v>#N/A</v>
      </c>
      <c r="H1059" s="72" t="e">
        <v>#N/A</v>
      </c>
      <c r="I1059" s="72" t="e">
        <v>#N/A</v>
      </c>
      <c r="J1059" s="72" t="e">
        <v>#N/A</v>
      </c>
      <c r="O1059" s="72" t="e">
        <v>#N/A</v>
      </c>
    </row>
    <row r="1060" spans="1:15" x14ac:dyDescent="0.15">
      <c r="A1060" s="72" t="e">
        <v>#N/A</v>
      </c>
      <c r="B1060" s="72" t="e">
        <v>#N/A</v>
      </c>
      <c r="C1060" s="72" t="e">
        <v>#N/A</v>
      </c>
      <c r="D1060" s="72" t="e">
        <v>#N/A</v>
      </c>
      <c r="E1060" s="73" t="e">
        <v>#N/A</v>
      </c>
      <c r="F1060" s="72" t="e">
        <v>#N/A</v>
      </c>
      <c r="G1060" s="72" t="e">
        <v>#N/A</v>
      </c>
      <c r="H1060" s="72" t="e">
        <v>#N/A</v>
      </c>
      <c r="I1060" s="72" t="e">
        <v>#N/A</v>
      </c>
      <c r="J1060" s="72" t="e">
        <v>#N/A</v>
      </c>
      <c r="O1060" s="72" t="e">
        <v>#N/A</v>
      </c>
    </row>
    <row r="1061" spans="1:15" x14ac:dyDescent="0.15">
      <c r="A1061" s="72" t="e">
        <v>#N/A</v>
      </c>
      <c r="B1061" s="72" t="e">
        <v>#N/A</v>
      </c>
      <c r="C1061" s="72" t="e">
        <v>#N/A</v>
      </c>
      <c r="D1061" s="72" t="e">
        <v>#N/A</v>
      </c>
      <c r="E1061" s="73" t="e">
        <v>#N/A</v>
      </c>
      <c r="F1061" s="72" t="e">
        <v>#N/A</v>
      </c>
      <c r="G1061" s="72" t="e">
        <v>#N/A</v>
      </c>
      <c r="H1061" s="72" t="e">
        <v>#N/A</v>
      </c>
      <c r="I1061" s="72" t="e">
        <v>#N/A</v>
      </c>
      <c r="J1061" s="72" t="e">
        <v>#N/A</v>
      </c>
      <c r="O1061" s="72" t="e">
        <v>#N/A</v>
      </c>
    </row>
    <row r="1062" spans="1:15" x14ac:dyDescent="0.15">
      <c r="A1062" s="72" t="e">
        <v>#N/A</v>
      </c>
      <c r="B1062" s="72" t="e">
        <v>#N/A</v>
      </c>
      <c r="C1062" s="72" t="e">
        <v>#N/A</v>
      </c>
      <c r="D1062" s="72" t="e">
        <v>#N/A</v>
      </c>
      <c r="E1062" s="73" t="e">
        <v>#N/A</v>
      </c>
      <c r="F1062" s="72" t="e">
        <v>#N/A</v>
      </c>
      <c r="G1062" s="72" t="e">
        <v>#N/A</v>
      </c>
      <c r="H1062" s="72" t="e">
        <v>#N/A</v>
      </c>
      <c r="I1062" s="72" t="e">
        <v>#N/A</v>
      </c>
      <c r="J1062" s="72" t="e">
        <v>#N/A</v>
      </c>
      <c r="O1062" s="72" t="e">
        <v>#N/A</v>
      </c>
    </row>
    <row r="1063" spans="1:15" x14ac:dyDescent="0.15">
      <c r="A1063" s="72" t="e">
        <v>#N/A</v>
      </c>
      <c r="B1063" s="72" t="e">
        <v>#N/A</v>
      </c>
      <c r="C1063" s="72" t="e">
        <v>#N/A</v>
      </c>
      <c r="D1063" s="72" t="e">
        <v>#N/A</v>
      </c>
      <c r="E1063" s="73" t="e">
        <v>#N/A</v>
      </c>
      <c r="F1063" s="72" t="e">
        <v>#N/A</v>
      </c>
      <c r="G1063" s="72" t="e">
        <v>#N/A</v>
      </c>
      <c r="H1063" s="72" t="e">
        <v>#N/A</v>
      </c>
      <c r="I1063" s="72" t="e">
        <v>#N/A</v>
      </c>
      <c r="J1063" s="72" t="e">
        <v>#N/A</v>
      </c>
      <c r="O1063" s="72" t="e">
        <v>#N/A</v>
      </c>
    </row>
    <row r="1064" spans="1:15" x14ac:dyDescent="0.15">
      <c r="A1064" s="72" t="e">
        <v>#N/A</v>
      </c>
      <c r="B1064" s="72" t="e">
        <v>#N/A</v>
      </c>
      <c r="C1064" s="72" t="e">
        <v>#N/A</v>
      </c>
      <c r="D1064" s="72" t="e">
        <v>#N/A</v>
      </c>
      <c r="E1064" s="73" t="e">
        <v>#N/A</v>
      </c>
      <c r="F1064" s="72" t="e">
        <v>#N/A</v>
      </c>
      <c r="G1064" s="72" t="e">
        <v>#N/A</v>
      </c>
      <c r="H1064" s="72" t="e">
        <v>#N/A</v>
      </c>
      <c r="I1064" s="72" t="e">
        <v>#N/A</v>
      </c>
      <c r="J1064" s="72" t="e">
        <v>#N/A</v>
      </c>
      <c r="O1064" s="72" t="e">
        <v>#N/A</v>
      </c>
    </row>
    <row r="1065" spans="1:15" x14ac:dyDescent="0.15">
      <c r="A1065" s="72" t="e">
        <v>#N/A</v>
      </c>
      <c r="B1065" s="72" t="e">
        <v>#N/A</v>
      </c>
      <c r="C1065" s="72" t="e">
        <v>#N/A</v>
      </c>
      <c r="D1065" s="72" t="e">
        <v>#N/A</v>
      </c>
      <c r="E1065" s="73" t="e">
        <v>#N/A</v>
      </c>
      <c r="F1065" s="72" t="e">
        <v>#N/A</v>
      </c>
      <c r="G1065" s="72" t="e">
        <v>#N/A</v>
      </c>
      <c r="H1065" s="72" t="e">
        <v>#N/A</v>
      </c>
      <c r="I1065" s="72" t="e">
        <v>#N/A</v>
      </c>
      <c r="J1065" s="72" t="e">
        <v>#N/A</v>
      </c>
      <c r="O1065" s="72" t="e">
        <v>#N/A</v>
      </c>
    </row>
    <row r="1066" spans="1:15" x14ac:dyDescent="0.15">
      <c r="A1066" s="72" t="e">
        <v>#N/A</v>
      </c>
      <c r="B1066" s="72" t="e">
        <v>#N/A</v>
      </c>
      <c r="C1066" s="72" t="e">
        <v>#N/A</v>
      </c>
      <c r="D1066" s="72" t="e">
        <v>#N/A</v>
      </c>
      <c r="E1066" s="73" t="e">
        <v>#N/A</v>
      </c>
      <c r="F1066" s="72" t="e">
        <v>#N/A</v>
      </c>
      <c r="G1066" s="72" t="e">
        <v>#N/A</v>
      </c>
      <c r="H1066" s="72" t="e">
        <v>#N/A</v>
      </c>
      <c r="I1066" s="72" t="e">
        <v>#N/A</v>
      </c>
      <c r="J1066" s="72" t="e">
        <v>#N/A</v>
      </c>
      <c r="O1066" s="72" t="e">
        <v>#N/A</v>
      </c>
    </row>
    <row r="1067" spans="1:15" x14ac:dyDescent="0.15">
      <c r="A1067" s="72" t="e">
        <v>#N/A</v>
      </c>
      <c r="B1067" s="72" t="e">
        <v>#N/A</v>
      </c>
      <c r="C1067" s="72" t="e">
        <v>#N/A</v>
      </c>
      <c r="D1067" s="72" t="e">
        <v>#N/A</v>
      </c>
      <c r="E1067" s="73" t="e">
        <v>#N/A</v>
      </c>
      <c r="F1067" s="72" t="e">
        <v>#N/A</v>
      </c>
      <c r="G1067" s="72" t="e">
        <v>#N/A</v>
      </c>
      <c r="H1067" s="72" t="e">
        <v>#N/A</v>
      </c>
      <c r="I1067" s="72" t="e">
        <v>#N/A</v>
      </c>
      <c r="J1067" s="72" t="e">
        <v>#N/A</v>
      </c>
      <c r="O1067" s="72" t="e">
        <v>#N/A</v>
      </c>
    </row>
    <row r="1068" spans="1:15" x14ac:dyDescent="0.15">
      <c r="A1068" s="72" t="e">
        <v>#N/A</v>
      </c>
      <c r="B1068" s="72" t="e">
        <v>#N/A</v>
      </c>
      <c r="C1068" s="72" t="e">
        <v>#N/A</v>
      </c>
      <c r="D1068" s="72" t="e">
        <v>#N/A</v>
      </c>
      <c r="E1068" s="73" t="e">
        <v>#N/A</v>
      </c>
      <c r="F1068" s="72" t="e">
        <v>#N/A</v>
      </c>
      <c r="G1068" s="72" t="e">
        <v>#N/A</v>
      </c>
      <c r="H1068" s="72" t="e">
        <v>#N/A</v>
      </c>
      <c r="I1068" s="72" t="e">
        <v>#N/A</v>
      </c>
      <c r="J1068" s="72" t="e">
        <v>#N/A</v>
      </c>
      <c r="O1068" s="72" t="e">
        <v>#N/A</v>
      </c>
    </row>
    <row r="1069" spans="1:15" x14ac:dyDescent="0.15">
      <c r="A1069" s="72" t="e">
        <v>#N/A</v>
      </c>
      <c r="B1069" s="72" t="e">
        <v>#N/A</v>
      </c>
      <c r="C1069" s="72" t="e">
        <v>#N/A</v>
      </c>
      <c r="D1069" s="72" t="e">
        <v>#N/A</v>
      </c>
      <c r="E1069" s="73" t="e">
        <v>#N/A</v>
      </c>
      <c r="F1069" s="72" t="e">
        <v>#N/A</v>
      </c>
      <c r="G1069" s="72" t="e">
        <v>#N/A</v>
      </c>
      <c r="H1069" s="72" t="e">
        <v>#N/A</v>
      </c>
      <c r="I1069" s="72" t="e">
        <v>#N/A</v>
      </c>
      <c r="J1069" s="72" t="e">
        <v>#N/A</v>
      </c>
      <c r="O1069" s="72" t="e">
        <v>#N/A</v>
      </c>
    </row>
    <row r="1070" spans="1:15" x14ac:dyDescent="0.15">
      <c r="A1070" s="72" t="e">
        <v>#N/A</v>
      </c>
      <c r="B1070" s="72" t="e">
        <v>#N/A</v>
      </c>
      <c r="C1070" s="72" t="e">
        <v>#N/A</v>
      </c>
      <c r="D1070" s="72" t="e">
        <v>#N/A</v>
      </c>
      <c r="E1070" s="73" t="e">
        <v>#N/A</v>
      </c>
      <c r="F1070" s="72" t="e">
        <v>#N/A</v>
      </c>
      <c r="G1070" s="72" t="e">
        <v>#N/A</v>
      </c>
      <c r="H1070" s="72" t="e">
        <v>#N/A</v>
      </c>
      <c r="I1070" s="72" t="e">
        <v>#N/A</v>
      </c>
      <c r="J1070" s="72" t="e">
        <v>#N/A</v>
      </c>
      <c r="O1070" s="72" t="e">
        <v>#N/A</v>
      </c>
    </row>
    <row r="1071" spans="1:15" x14ac:dyDescent="0.15">
      <c r="A1071" s="72" t="e">
        <v>#N/A</v>
      </c>
      <c r="B1071" s="72" t="e">
        <v>#N/A</v>
      </c>
      <c r="C1071" s="72" t="e">
        <v>#N/A</v>
      </c>
      <c r="D1071" s="72" t="e">
        <v>#N/A</v>
      </c>
      <c r="E1071" s="73" t="e">
        <v>#N/A</v>
      </c>
      <c r="F1071" s="72" t="e">
        <v>#N/A</v>
      </c>
      <c r="G1071" s="72" t="e">
        <v>#N/A</v>
      </c>
      <c r="H1071" s="72" t="e">
        <v>#N/A</v>
      </c>
      <c r="I1071" s="72" t="e">
        <v>#N/A</v>
      </c>
      <c r="J1071" s="72" t="e">
        <v>#N/A</v>
      </c>
      <c r="O1071" s="72" t="e">
        <v>#N/A</v>
      </c>
    </row>
    <row r="1072" spans="1:15" x14ac:dyDescent="0.15">
      <c r="A1072" s="72" t="e">
        <v>#N/A</v>
      </c>
      <c r="B1072" s="72" t="e">
        <v>#N/A</v>
      </c>
      <c r="C1072" s="72" t="e">
        <v>#N/A</v>
      </c>
      <c r="D1072" s="72" t="e">
        <v>#N/A</v>
      </c>
      <c r="E1072" s="73" t="e">
        <v>#N/A</v>
      </c>
      <c r="F1072" s="72" t="e">
        <v>#N/A</v>
      </c>
      <c r="G1072" s="72" t="e">
        <v>#N/A</v>
      </c>
      <c r="H1072" s="72" t="e">
        <v>#N/A</v>
      </c>
      <c r="I1072" s="72" t="e">
        <v>#N/A</v>
      </c>
      <c r="J1072" s="72" t="e">
        <v>#N/A</v>
      </c>
      <c r="O1072" s="72" t="e">
        <v>#N/A</v>
      </c>
    </row>
    <row r="1073" spans="1:15" x14ac:dyDescent="0.15">
      <c r="A1073" s="72" t="e">
        <v>#N/A</v>
      </c>
      <c r="B1073" s="72" t="e">
        <v>#N/A</v>
      </c>
      <c r="C1073" s="72" t="e">
        <v>#N/A</v>
      </c>
      <c r="D1073" s="72" t="e">
        <v>#N/A</v>
      </c>
      <c r="E1073" s="73" t="e">
        <v>#N/A</v>
      </c>
      <c r="F1073" s="72" t="e">
        <v>#N/A</v>
      </c>
      <c r="G1073" s="72" t="e">
        <v>#N/A</v>
      </c>
      <c r="H1073" s="72" t="e">
        <v>#N/A</v>
      </c>
      <c r="I1073" s="72" t="e">
        <v>#N/A</v>
      </c>
      <c r="J1073" s="72" t="e">
        <v>#N/A</v>
      </c>
      <c r="O1073" s="72" t="e">
        <v>#N/A</v>
      </c>
    </row>
    <row r="1074" spans="1:15" x14ac:dyDescent="0.15">
      <c r="A1074" s="72" t="e">
        <v>#N/A</v>
      </c>
      <c r="B1074" s="72" t="e">
        <v>#N/A</v>
      </c>
      <c r="C1074" s="72" t="e">
        <v>#N/A</v>
      </c>
      <c r="D1074" s="72" t="e">
        <v>#N/A</v>
      </c>
      <c r="E1074" s="73" t="e">
        <v>#N/A</v>
      </c>
      <c r="F1074" s="72" t="e">
        <v>#N/A</v>
      </c>
      <c r="G1074" s="72" t="e">
        <v>#N/A</v>
      </c>
      <c r="H1074" s="72" t="e">
        <v>#N/A</v>
      </c>
      <c r="I1074" s="72" t="e">
        <v>#N/A</v>
      </c>
      <c r="J1074" s="72" t="e">
        <v>#N/A</v>
      </c>
      <c r="O1074" s="72" t="e">
        <v>#N/A</v>
      </c>
    </row>
    <row r="1075" spans="1:15" x14ac:dyDescent="0.15">
      <c r="A1075" s="72" t="e">
        <v>#N/A</v>
      </c>
      <c r="B1075" s="72" t="e">
        <v>#N/A</v>
      </c>
      <c r="C1075" s="72" t="e">
        <v>#N/A</v>
      </c>
      <c r="D1075" s="72" t="e">
        <v>#N/A</v>
      </c>
      <c r="E1075" s="73" t="e">
        <v>#N/A</v>
      </c>
      <c r="F1075" s="72" t="e">
        <v>#N/A</v>
      </c>
      <c r="G1075" s="72" t="e">
        <v>#N/A</v>
      </c>
      <c r="H1075" s="72" t="e">
        <v>#N/A</v>
      </c>
      <c r="I1075" s="72" t="e">
        <v>#N/A</v>
      </c>
      <c r="J1075" s="72" t="e">
        <v>#N/A</v>
      </c>
      <c r="O1075" s="72" t="e">
        <v>#N/A</v>
      </c>
    </row>
    <row r="1076" spans="1:15" x14ac:dyDescent="0.15">
      <c r="A1076" s="72" t="e">
        <v>#N/A</v>
      </c>
      <c r="B1076" s="72" t="e">
        <v>#N/A</v>
      </c>
      <c r="C1076" s="72" t="e">
        <v>#N/A</v>
      </c>
      <c r="D1076" s="72" t="e">
        <v>#N/A</v>
      </c>
      <c r="E1076" s="73" t="e">
        <v>#N/A</v>
      </c>
      <c r="F1076" s="72" t="e">
        <v>#N/A</v>
      </c>
      <c r="G1076" s="72" t="e">
        <v>#N/A</v>
      </c>
      <c r="H1076" s="72" t="e">
        <v>#N/A</v>
      </c>
      <c r="I1076" s="72" t="e">
        <v>#N/A</v>
      </c>
      <c r="J1076" s="72" t="e">
        <v>#N/A</v>
      </c>
      <c r="O1076" s="72" t="e">
        <v>#N/A</v>
      </c>
    </row>
    <row r="1077" spans="1:15" x14ac:dyDescent="0.15">
      <c r="A1077" s="72" t="e">
        <v>#N/A</v>
      </c>
      <c r="B1077" s="72" t="e">
        <v>#N/A</v>
      </c>
      <c r="C1077" s="72" t="e">
        <v>#N/A</v>
      </c>
      <c r="D1077" s="72" t="e">
        <v>#N/A</v>
      </c>
      <c r="E1077" s="73" t="e">
        <v>#N/A</v>
      </c>
      <c r="F1077" s="72" t="e">
        <v>#N/A</v>
      </c>
      <c r="G1077" s="72" t="e">
        <v>#N/A</v>
      </c>
      <c r="H1077" s="72" t="e">
        <v>#N/A</v>
      </c>
      <c r="I1077" s="72" t="e">
        <v>#N/A</v>
      </c>
      <c r="J1077" s="72" t="e">
        <v>#N/A</v>
      </c>
      <c r="O1077" s="72" t="e">
        <v>#N/A</v>
      </c>
    </row>
    <row r="1078" spans="1:15" x14ac:dyDescent="0.15">
      <c r="A1078" s="72" t="e">
        <v>#N/A</v>
      </c>
      <c r="B1078" s="72" t="e">
        <v>#N/A</v>
      </c>
      <c r="C1078" s="72" t="e">
        <v>#N/A</v>
      </c>
      <c r="D1078" s="72" t="e">
        <v>#N/A</v>
      </c>
      <c r="E1078" s="73" t="e">
        <v>#N/A</v>
      </c>
      <c r="F1078" s="72" t="e">
        <v>#N/A</v>
      </c>
      <c r="G1078" s="72" t="e">
        <v>#N/A</v>
      </c>
      <c r="H1078" s="72" t="e">
        <v>#N/A</v>
      </c>
      <c r="I1078" s="72" t="e">
        <v>#N/A</v>
      </c>
      <c r="J1078" s="72" t="e">
        <v>#N/A</v>
      </c>
      <c r="O1078" s="72" t="e">
        <v>#N/A</v>
      </c>
    </row>
    <row r="1079" spans="1:15" x14ac:dyDescent="0.15">
      <c r="A1079" s="72" t="e">
        <v>#N/A</v>
      </c>
      <c r="B1079" s="72" t="e">
        <v>#N/A</v>
      </c>
      <c r="C1079" s="72" t="e">
        <v>#N/A</v>
      </c>
      <c r="D1079" s="72" t="e">
        <v>#N/A</v>
      </c>
      <c r="E1079" s="73" t="e">
        <v>#N/A</v>
      </c>
      <c r="F1079" s="72" t="e">
        <v>#N/A</v>
      </c>
      <c r="G1079" s="72" t="e">
        <v>#N/A</v>
      </c>
      <c r="H1079" s="72" t="e">
        <v>#N/A</v>
      </c>
      <c r="I1079" s="72" t="e">
        <v>#N/A</v>
      </c>
      <c r="J1079" s="72" t="e">
        <v>#N/A</v>
      </c>
      <c r="O1079" s="72" t="e">
        <v>#N/A</v>
      </c>
    </row>
    <row r="1080" spans="1:15" x14ac:dyDescent="0.15">
      <c r="A1080" s="72" t="e">
        <v>#N/A</v>
      </c>
      <c r="B1080" s="72" t="e">
        <v>#N/A</v>
      </c>
      <c r="C1080" s="72" t="e">
        <v>#N/A</v>
      </c>
      <c r="D1080" s="72" t="e">
        <v>#N/A</v>
      </c>
      <c r="E1080" s="73" t="e">
        <v>#N/A</v>
      </c>
      <c r="F1080" s="72" t="e">
        <v>#N/A</v>
      </c>
      <c r="G1080" s="72" t="e">
        <v>#N/A</v>
      </c>
      <c r="H1080" s="72" t="e">
        <v>#N/A</v>
      </c>
      <c r="I1080" s="72" t="e">
        <v>#N/A</v>
      </c>
      <c r="J1080" s="72" t="e">
        <v>#N/A</v>
      </c>
      <c r="O1080" s="72" t="e">
        <v>#N/A</v>
      </c>
    </row>
    <row r="1081" spans="1:15" x14ac:dyDescent="0.15">
      <c r="A1081" s="72" t="e">
        <v>#N/A</v>
      </c>
      <c r="B1081" s="72" t="e">
        <v>#N/A</v>
      </c>
      <c r="C1081" s="72" t="e">
        <v>#N/A</v>
      </c>
      <c r="D1081" s="72" t="e">
        <v>#N/A</v>
      </c>
      <c r="E1081" s="73" t="e">
        <v>#N/A</v>
      </c>
      <c r="F1081" s="72" t="e">
        <v>#N/A</v>
      </c>
      <c r="G1081" s="72" t="e">
        <v>#N/A</v>
      </c>
      <c r="H1081" s="72" t="e">
        <v>#N/A</v>
      </c>
      <c r="I1081" s="72" t="e">
        <v>#N/A</v>
      </c>
      <c r="J1081" s="72" t="e">
        <v>#N/A</v>
      </c>
      <c r="O1081" s="72" t="e">
        <v>#N/A</v>
      </c>
    </row>
    <row r="1082" spans="1:15" x14ac:dyDescent="0.15">
      <c r="A1082" s="72" t="e">
        <v>#N/A</v>
      </c>
      <c r="B1082" s="72" t="e">
        <v>#N/A</v>
      </c>
      <c r="C1082" s="72" t="e">
        <v>#N/A</v>
      </c>
      <c r="D1082" s="72" t="e">
        <v>#N/A</v>
      </c>
      <c r="E1082" s="73" t="e">
        <v>#N/A</v>
      </c>
      <c r="F1082" s="72" t="e">
        <v>#N/A</v>
      </c>
      <c r="G1082" s="72" t="e">
        <v>#N/A</v>
      </c>
      <c r="H1082" s="72" t="e">
        <v>#N/A</v>
      </c>
      <c r="I1082" s="72" t="e">
        <v>#N/A</v>
      </c>
      <c r="J1082" s="72" t="e">
        <v>#N/A</v>
      </c>
      <c r="O1082" s="72" t="e">
        <v>#N/A</v>
      </c>
    </row>
    <row r="1083" spans="1:15" x14ac:dyDescent="0.15">
      <c r="A1083" s="72" t="e">
        <v>#N/A</v>
      </c>
      <c r="B1083" s="72" t="e">
        <v>#N/A</v>
      </c>
      <c r="C1083" s="72" t="e">
        <v>#N/A</v>
      </c>
      <c r="D1083" s="72" t="e">
        <v>#N/A</v>
      </c>
      <c r="E1083" s="73" t="e">
        <v>#N/A</v>
      </c>
      <c r="F1083" s="72" t="e">
        <v>#N/A</v>
      </c>
      <c r="G1083" s="72" t="e">
        <v>#N/A</v>
      </c>
      <c r="H1083" s="72" t="e">
        <v>#N/A</v>
      </c>
      <c r="I1083" s="72" t="e">
        <v>#N/A</v>
      </c>
      <c r="J1083" s="72" t="e">
        <v>#N/A</v>
      </c>
      <c r="O1083" s="72" t="e">
        <v>#N/A</v>
      </c>
    </row>
    <row r="1084" spans="1:15" x14ac:dyDescent="0.15">
      <c r="A1084" s="72" t="e">
        <v>#N/A</v>
      </c>
      <c r="B1084" s="72" t="e">
        <v>#N/A</v>
      </c>
      <c r="C1084" s="72" t="e">
        <v>#N/A</v>
      </c>
      <c r="D1084" s="72" t="e">
        <v>#N/A</v>
      </c>
      <c r="E1084" s="73" t="e">
        <v>#N/A</v>
      </c>
      <c r="F1084" s="72" t="e">
        <v>#N/A</v>
      </c>
      <c r="G1084" s="72" t="e">
        <v>#N/A</v>
      </c>
      <c r="H1084" s="72" t="e">
        <v>#N/A</v>
      </c>
      <c r="I1084" s="72" t="e">
        <v>#N/A</v>
      </c>
      <c r="J1084" s="72" t="e">
        <v>#N/A</v>
      </c>
      <c r="O1084" s="72" t="e">
        <v>#N/A</v>
      </c>
    </row>
    <row r="1085" spans="1:15" x14ac:dyDescent="0.15">
      <c r="A1085" s="72" t="e">
        <v>#N/A</v>
      </c>
      <c r="B1085" s="72" t="e">
        <v>#N/A</v>
      </c>
      <c r="C1085" s="72" t="e">
        <v>#N/A</v>
      </c>
      <c r="D1085" s="72" t="e">
        <v>#N/A</v>
      </c>
      <c r="E1085" s="73" t="e">
        <v>#N/A</v>
      </c>
      <c r="F1085" s="72" t="e">
        <v>#N/A</v>
      </c>
      <c r="G1085" s="72" t="e">
        <v>#N/A</v>
      </c>
      <c r="H1085" s="72" t="e">
        <v>#N/A</v>
      </c>
      <c r="I1085" s="72" t="e">
        <v>#N/A</v>
      </c>
      <c r="J1085" s="72" t="e">
        <v>#N/A</v>
      </c>
      <c r="O1085" s="72" t="e">
        <v>#N/A</v>
      </c>
    </row>
    <row r="1086" spans="1:15" x14ac:dyDescent="0.15">
      <c r="A1086" s="72" t="e">
        <v>#N/A</v>
      </c>
      <c r="B1086" s="72" t="e">
        <v>#N/A</v>
      </c>
      <c r="C1086" s="72" t="e">
        <v>#N/A</v>
      </c>
      <c r="D1086" s="72" t="e">
        <v>#N/A</v>
      </c>
      <c r="E1086" s="73" t="e">
        <v>#N/A</v>
      </c>
      <c r="F1086" s="72" t="e">
        <v>#N/A</v>
      </c>
      <c r="G1086" s="72" t="e">
        <v>#N/A</v>
      </c>
      <c r="H1086" s="72" t="e">
        <v>#N/A</v>
      </c>
      <c r="I1086" s="72" t="e">
        <v>#N/A</v>
      </c>
      <c r="J1086" s="72" t="e">
        <v>#N/A</v>
      </c>
      <c r="O1086" s="72" t="e">
        <v>#N/A</v>
      </c>
    </row>
    <row r="1087" spans="1:15" x14ac:dyDescent="0.15">
      <c r="A1087" s="72" t="e">
        <v>#N/A</v>
      </c>
      <c r="B1087" s="72" t="e">
        <v>#N/A</v>
      </c>
      <c r="C1087" s="72" t="e">
        <v>#N/A</v>
      </c>
      <c r="D1087" s="72" t="e">
        <v>#N/A</v>
      </c>
      <c r="E1087" s="73" t="e">
        <v>#N/A</v>
      </c>
      <c r="F1087" s="72" t="e">
        <v>#N/A</v>
      </c>
      <c r="G1087" s="72" t="e">
        <v>#N/A</v>
      </c>
      <c r="H1087" s="72" t="e">
        <v>#N/A</v>
      </c>
      <c r="I1087" s="72" t="e">
        <v>#N/A</v>
      </c>
      <c r="J1087" s="72" t="e">
        <v>#N/A</v>
      </c>
      <c r="O1087" s="72" t="e">
        <v>#N/A</v>
      </c>
    </row>
    <row r="1088" spans="1:15" x14ac:dyDescent="0.15">
      <c r="A1088" s="72" t="e">
        <v>#N/A</v>
      </c>
      <c r="B1088" s="72" t="e">
        <v>#N/A</v>
      </c>
      <c r="C1088" s="72" t="e">
        <v>#N/A</v>
      </c>
      <c r="D1088" s="72" t="e">
        <v>#N/A</v>
      </c>
      <c r="E1088" s="73" t="e">
        <v>#N/A</v>
      </c>
      <c r="F1088" s="72" t="e">
        <v>#N/A</v>
      </c>
      <c r="G1088" s="72" t="e">
        <v>#N/A</v>
      </c>
      <c r="H1088" s="72" t="e">
        <v>#N/A</v>
      </c>
      <c r="I1088" s="72" t="e">
        <v>#N/A</v>
      </c>
      <c r="J1088" s="72" t="e">
        <v>#N/A</v>
      </c>
      <c r="O1088" s="72" t="e">
        <v>#N/A</v>
      </c>
    </row>
    <row r="1089" spans="1:15" x14ac:dyDescent="0.15">
      <c r="A1089" s="72" t="e">
        <v>#N/A</v>
      </c>
      <c r="B1089" s="72" t="e">
        <v>#N/A</v>
      </c>
      <c r="C1089" s="72" t="e">
        <v>#N/A</v>
      </c>
      <c r="D1089" s="72" t="e">
        <v>#N/A</v>
      </c>
      <c r="E1089" s="73" t="e">
        <v>#N/A</v>
      </c>
      <c r="F1089" s="72" t="e">
        <v>#N/A</v>
      </c>
      <c r="G1089" s="72" t="e">
        <v>#N/A</v>
      </c>
      <c r="H1089" s="72" t="e">
        <v>#N/A</v>
      </c>
      <c r="I1089" s="72" t="e">
        <v>#N/A</v>
      </c>
      <c r="J1089" s="72" t="e">
        <v>#N/A</v>
      </c>
      <c r="O1089" s="72" t="e">
        <v>#N/A</v>
      </c>
    </row>
    <row r="1090" spans="1:15" x14ac:dyDescent="0.15">
      <c r="A1090" s="72" t="e">
        <v>#N/A</v>
      </c>
      <c r="B1090" s="72" t="e">
        <v>#N/A</v>
      </c>
      <c r="C1090" s="72" t="e">
        <v>#N/A</v>
      </c>
      <c r="D1090" s="72" t="e">
        <v>#N/A</v>
      </c>
      <c r="E1090" s="73" t="e">
        <v>#N/A</v>
      </c>
      <c r="F1090" s="72" t="e">
        <v>#N/A</v>
      </c>
      <c r="G1090" s="72" t="e">
        <v>#N/A</v>
      </c>
      <c r="H1090" s="72" t="e">
        <v>#N/A</v>
      </c>
      <c r="I1090" s="72" t="e">
        <v>#N/A</v>
      </c>
      <c r="J1090" s="72" t="e">
        <v>#N/A</v>
      </c>
      <c r="O1090" s="72" t="e">
        <v>#N/A</v>
      </c>
    </row>
    <row r="1091" spans="1:15" x14ac:dyDescent="0.15">
      <c r="A1091" s="72" t="e">
        <v>#N/A</v>
      </c>
      <c r="B1091" s="72" t="e">
        <v>#N/A</v>
      </c>
      <c r="C1091" s="72" t="e">
        <v>#N/A</v>
      </c>
      <c r="D1091" s="72" t="e">
        <v>#N/A</v>
      </c>
      <c r="E1091" s="73" t="e">
        <v>#N/A</v>
      </c>
      <c r="F1091" s="72" t="e">
        <v>#N/A</v>
      </c>
      <c r="G1091" s="72" t="e">
        <v>#N/A</v>
      </c>
      <c r="H1091" s="72" t="e">
        <v>#N/A</v>
      </c>
      <c r="I1091" s="72" t="e">
        <v>#N/A</v>
      </c>
      <c r="J1091" s="72" t="e">
        <v>#N/A</v>
      </c>
      <c r="O1091" s="72" t="e">
        <v>#N/A</v>
      </c>
    </row>
    <row r="1092" spans="1:15" x14ac:dyDescent="0.15">
      <c r="A1092" s="72" t="e">
        <v>#N/A</v>
      </c>
      <c r="B1092" s="72" t="e">
        <v>#N/A</v>
      </c>
      <c r="C1092" s="72" t="e">
        <v>#N/A</v>
      </c>
      <c r="D1092" s="72" t="e">
        <v>#N/A</v>
      </c>
      <c r="E1092" s="73" t="e">
        <v>#N/A</v>
      </c>
      <c r="F1092" s="72" t="e">
        <v>#N/A</v>
      </c>
      <c r="G1092" s="72" t="e">
        <v>#N/A</v>
      </c>
      <c r="H1092" s="72" t="e">
        <v>#N/A</v>
      </c>
      <c r="I1092" s="72" t="e">
        <v>#N/A</v>
      </c>
      <c r="J1092" s="72" t="e">
        <v>#N/A</v>
      </c>
      <c r="O1092" s="72" t="e">
        <v>#N/A</v>
      </c>
    </row>
    <row r="1093" spans="1:15" x14ac:dyDescent="0.15">
      <c r="A1093" s="72" t="e">
        <v>#N/A</v>
      </c>
      <c r="B1093" s="72" t="e">
        <v>#N/A</v>
      </c>
      <c r="C1093" s="72" t="e">
        <v>#N/A</v>
      </c>
      <c r="D1093" s="72" t="e">
        <v>#N/A</v>
      </c>
      <c r="E1093" s="73" t="e">
        <v>#N/A</v>
      </c>
      <c r="F1093" s="72" t="e">
        <v>#N/A</v>
      </c>
      <c r="G1093" s="72" t="e">
        <v>#N/A</v>
      </c>
      <c r="H1093" s="72" t="e">
        <v>#N/A</v>
      </c>
      <c r="I1093" s="72" t="e">
        <v>#N/A</v>
      </c>
      <c r="J1093" s="72" t="e">
        <v>#N/A</v>
      </c>
      <c r="O1093" s="72" t="e">
        <v>#N/A</v>
      </c>
    </row>
    <row r="1094" spans="1:15" x14ac:dyDescent="0.15">
      <c r="A1094" s="72" t="e">
        <v>#N/A</v>
      </c>
      <c r="B1094" s="72" t="e">
        <v>#N/A</v>
      </c>
      <c r="C1094" s="72" t="e">
        <v>#N/A</v>
      </c>
      <c r="D1094" s="72" t="e">
        <v>#N/A</v>
      </c>
      <c r="E1094" s="73" t="e">
        <v>#N/A</v>
      </c>
      <c r="F1094" s="72" t="e">
        <v>#N/A</v>
      </c>
      <c r="G1094" s="72" t="e">
        <v>#N/A</v>
      </c>
      <c r="H1094" s="72" t="e">
        <v>#N/A</v>
      </c>
      <c r="I1094" s="72" t="e">
        <v>#N/A</v>
      </c>
      <c r="J1094" s="72" t="e">
        <v>#N/A</v>
      </c>
      <c r="O1094" s="72" t="e">
        <v>#N/A</v>
      </c>
    </row>
    <row r="1095" spans="1:15" x14ac:dyDescent="0.15">
      <c r="A1095" s="72" t="e">
        <v>#N/A</v>
      </c>
      <c r="B1095" s="72" t="e">
        <v>#N/A</v>
      </c>
      <c r="C1095" s="72" t="e">
        <v>#N/A</v>
      </c>
      <c r="D1095" s="72" t="e">
        <v>#N/A</v>
      </c>
      <c r="E1095" s="73" t="e">
        <v>#N/A</v>
      </c>
      <c r="F1095" s="72" t="e">
        <v>#N/A</v>
      </c>
      <c r="G1095" s="72" t="e">
        <v>#N/A</v>
      </c>
      <c r="H1095" s="72" t="e">
        <v>#N/A</v>
      </c>
      <c r="I1095" s="72" t="e">
        <v>#N/A</v>
      </c>
      <c r="J1095" s="72" t="e">
        <v>#N/A</v>
      </c>
      <c r="O1095" s="72" t="e">
        <v>#N/A</v>
      </c>
    </row>
    <row r="1096" spans="1:15" x14ac:dyDescent="0.15">
      <c r="A1096" s="72" t="e">
        <v>#N/A</v>
      </c>
      <c r="B1096" s="72" t="e">
        <v>#N/A</v>
      </c>
      <c r="C1096" s="72" t="e">
        <v>#N/A</v>
      </c>
      <c r="D1096" s="72" t="e">
        <v>#N/A</v>
      </c>
      <c r="E1096" s="73" t="e">
        <v>#N/A</v>
      </c>
      <c r="F1096" s="72" t="e">
        <v>#N/A</v>
      </c>
      <c r="G1096" s="72" t="e">
        <v>#N/A</v>
      </c>
      <c r="H1096" s="72" t="e">
        <v>#N/A</v>
      </c>
      <c r="I1096" s="72" t="e">
        <v>#N/A</v>
      </c>
      <c r="J1096" s="72" t="e">
        <v>#N/A</v>
      </c>
      <c r="O1096" s="72" t="e">
        <v>#N/A</v>
      </c>
    </row>
    <row r="1097" spans="1:15" x14ac:dyDescent="0.15">
      <c r="A1097" s="72" t="e">
        <v>#N/A</v>
      </c>
      <c r="B1097" s="72" t="e">
        <v>#N/A</v>
      </c>
      <c r="C1097" s="72" t="e">
        <v>#N/A</v>
      </c>
      <c r="D1097" s="72" t="e">
        <v>#N/A</v>
      </c>
      <c r="E1097" s="73" t="e">
        <v>#N/A</v>
      </c>
      <c r="F1097" s="72" t="e">
        <v>#N/A</v>
      </c>
      <c r="G1097" s="72" t="e">
        <v>#N/A</v>
      </c>
      <c r="H1097" s="72" t="e">
        <v>#N/A</v>
      </c>
      <c r="I1097" s="72" t="e">
        <v>#N/A</v>
      </c>
      <c r="J1097" s="72" t="e">
        <v>#N/A</v>
      </c>
      <c r="O1097" s="72" t="e">
        <v>#N/A</v>
      </c>
    </row>
    <row r="1098" spans="1:15" x14ac:dyDescent="0.15">
      <c r="A1098" s="72" t="e">
        <v>#N/A</v>
      </c>
      <c r="B1098" s="72" t="e">
        <v>#N/A</v>
      </c>
      <c r="C1098" s="72" t="e">
        <v>#N/A</v>
      </c>
      <c r="D1098" s="72" t="e">
        <v>#N/A</v>
      </c>
      <c r="E1098" s="73" t="e">
        <v>#N/A</v>
      </c>
      <c r="F1098" s="72" t="e">
        <v>#N/A</v>
      </c>
      <c r="G1098" s="72" t="e">
        <v>#N/A</v>
      </c>
      <c r="H1098" s="72" t="e">
        <v>#N/A</v>
      </c>
      <c r="I1098" s="72" t="e">
        <v>#N/A</v>
      </c>
      <c r="J1098" s="72" t="e">
        <v>#N/A</v>
      </c>
      <c r="O1098" s="72" t="e">
        <v>#N/A</v>
      </c>
    </row>
    <row r="1099" spans="1:15" x14ac:dyDescent="0.15">
      <c r="A1099" s="72" t="e">
        <v>#N/A</v>
      </c>
      <c r="B1099" s="72" t="e">
        <v>#N/A</v>
      </c>
      <c r="C1099" s="72" t="e">
        <v>#N/A</v>
      </c>
      <c r="D1099" s="72" t="e">
        <v>#N/A</v>
      </c>
      <c r="E1099" s="73" t="e">
        <v>#N/A</v>
      </c>
      <c r="F1099" s="72" t="e">
        <v>#N/A</v>
      </c>
      <c r="G1099" s="72" t="e">
        <v>#N/A</v>
      </c>
      <c r="H1099" s="72" t="e">
        <v>#N/A</v>
      </c>
      <c r="I1099" s="72" t="e">
        <v>#N/A</v>
      </c>
      <c r="J1099" s="72" t="e">
        <v>#N/A</v>
      </c>
      <c r="O1099" s="72" t="e">
        <v>#N/A</v>
      </c>
    </row>
    <row r="1100" spans="1:15" x14ac:dyDescent="0.15">
      <c r="A1100" s="72" t="e">
        <v>#N/A</v>
      </c>
      <c r="B1100" s="72" t="e">
        <v>#N/A</v>
      </c>
      <c r="C1100" s="72" t="e">
        <v>#N/A</v>
      </c>
      <c r="D1100" s="72" t="e">
        <v>#N/A</v>
      </c>
      <c r="E1100" s="73" t="e">
        <v>#N/A</v>
      </c>
      <c r="F1100" s="72" t="e">
        <v>#N/A</v>
      </c>
      <c r="G1100" s="72" t="e">
        <v>#N/A</v>
      </c>
      <c r="H1100" s="72" t="e">
        <v>#N/A</v>
      </c>
      <c r="I1100" s="72" t="e">
        <v>#N/A</v>
      </c>
      <c r="J1100" s="72" t="e">
        <v>#N/A</v>
      </c>
      <c r="O1100" s="72" t="e">
        <v>#N/A</v>
      </c>
    </row>
    <row r="1101" spans="1:15" x14ac:dyDescent="0.15">
      <c r="A1101" s="72" t="e">
        <v>#N/A</v>
      </c>
      <c r="B1101" s="72" t="e">
        <v>#N/A</v>
      </c>
      <c r="C1101" s="72" t="e">
        <v>#N/A</v>
      </c>
      <c r="D1101" s="72" t="e">
        <v>#N/A</v>
      </c>
      <c r="E1101" s="73" t="e">
        <v>#N/A</v>
      </c>
      <c r="F1101" s="72" t="e">
        <v>#N/A</v>
      </c>
      <c r="G1101" s="72" t="e">
        <v>#N/A</v>
      </c>
      <c r="H1101" s="72" t="e">
        <v>#N/A</v>
      </c>
      <c r="I1101" s="72" t="e">
        <v>#N/A</v>
      </c>
      <c r="J1101" s="72" t="e">
        <v>#N/A</v>
      </c>
      <c r="O1101" s="72" t="e">
        <v>#N/A</v>
      </c>
    </row>
    <row r="1102" spans="1:15" x14ac:dyDescent="0.15">
      <c r="A1102" s="72" t="e">
        <v>#N/A</v>
      </c>
      <c r="B1102" s="72" t="e">
        <v>#N/A</v>
      </c>
      <c r="C1102" s="72" t="e">
        <v>#N/A</v>
      </c>
      <c r="D1102" s="72" t="e">
        <v>#N/A</v>
      </c>
      <c r="E1102" s="73" t="e">
        <v>#N/A</v>
      </c>
      <c r="F1102" s="72" t="e">
        <v>#N/A</v>
      </c>
      <c r="G1102" s="72" t="e">
        <v>#N/A</v>
      </c>
      <c r="H1102" s="72" t="e">
        <v>#N/A</v>
      </c>
      <c r="I1102" s="72" t="e">
        <v>#N/A</v>
      </c>
      <c r="J1102" s="72" t="e">
        <v>#N/A</v>
      </c>
      <c r="O1102" s="72" t="e">
        <v>#N/A</v>
      </c>
    </row>
    <row r="1103" spans="1:15" x14ac:dyDescent="0.15">
      <c r="A1103" s="72" t="e">
        <v>#N/A</v>
      </c>
      <c r="B1103" s="72" t="e">
        <v>#N/A</v>
      </c>
      <c r="C1103" s="72" t="e">
        <v>#N/A</v>
      </c>
      <c r="D1103" s="72" t="e">
        <v>#N/A</v>
      </c>
      <c r="E1103" s="73" t="e">
        <v>#N/A</v>
      </c>
      <c r="F1103" s="72" t="e">
        <v>#N/A</v>
      </c>
      <c r="G1103" s="72" t="e">
        <v>#N/A</v>
      </c>
      <c r="H1103" s="72" t="e">
        <v>#N/A</v>
      </c>
      <c r="I1103" s="72" t="e">
        <v>#N/A</v>
      </c>
      <c r="J1103" s="72" t="e">
        <v>#N/A</v>
      </c>
      <c r="O1103" s="72" t="e">
        <v>#N/A</v>
      </c>
    </row>
    <row r="1104" spans="1:15" x14ac:dyDescent="0.15">
      <c r="A1104" s="72" t="e">
        <v>#N/A</v>
      </c>
      <c r="B1104" s="72" t="e">
        <v>#N/A</v>
      </c>
      <c r="C1104" s="72" t="e">
        <v>#N/A</v>
      </c>
      <c r="D1104" s="72" t="e">
        <v>#N/A</v>
      </c>
      <c r="E1104" s="73" t="e">
        <v>#N/A</v>
      </c>
      <c r="F1104" s="72" t="e">
        <v>#N/A</v>
      </c>
      <c r="G1104" s="72" t="e">
        <v>#N/A</v>
      </c>
      <c r="H1104" s="72" t="e">
        <v>#N/A</v>
      </c>
      <c r="I1104" s="72" t="e">
        <v>#N/A</v>
      </c>
      <c r="J1104" s="72" t="e">
        <v>#N/A</v>
      </c>
      <c r="O1104" s="72" t="e">
        <v>#N/A</v>
      </c>
    </row>
    <row r="1105" spans="1:15" x14ac:dyDescent="0.15">
      <c r="A1105" s="72" t="e">
        <v>#N/A</v>
      </c>
      <c r="B1105" s="72" t="e">
        <v>#N/A</v>
      </c>
      <c r="C1105" s="72" t="e">
        <v>#N/A</v>
      </c>
      <c r="D1105" s="72" t="e">
        <v>#N/A</v>
      </c>
      <c r="E1105" s="73" t="e">
        <v>#N/A</v>
      </c>
      <c r="F1105" s="72" t="e">
        <v>#N/A</v>
      </c>
      <c r="G1105" s="72" t="e">
        <v>#N/A</v>
      </c>
      <c r="H1105" s="72" t="e">
        <v>#N/A</v>
      </c>
      <c r="I1105" s="72" t="e">
        <v>#N/A</v>
      </c>
      <c r="J1105" s="72" t="e">
        <v>#N/A</v>
      </c>
      <c r="O1105" s="72" t="e">
        <v>#N/A</v>
      </c>
    </row>
    <row r="1106" spans="1:15" x14ac:dyDescent="0.15">
      <c r="A1106" s="72" t="e">
        <v>#N/A</v>
      </c>
      <c r="B1106" s="72" t="e">
        <v>#N/A</v>
      </c>
      <c r="C1106" s="72" t="e">
        <v>#N/A</v>
      </c>
      <c r="D1106" s="72" t="e">
        <v>#N/A</v>
      </c>
      <c r="E1106" s="73" t="e">
        <v>#N/A</v>
      </c>
      <c r="F1106" s="72" t="e">
        <v>#N/A</v>
      </c>
      <c r="G1106" s="72" t="e">
        <v>#N/A</v>
      </c>
      <c r="H1106" s="72" t="e">
        <v>#N/A</v>
      </c>
      <c r="I1106" s="72" t="e">
        <v>#N/A</v>
      </c>
      <c r="J1106" s="72" t="e">
        <v>#N/A</v>
      </c>
      <c r="O1106" s="72" t="e">
        <v>#N/A</v>
      </c>
    </row>
    <row r="1107" spans="1:15" x14ac:dyDescent="0.15">
      <c r="A1107" s="72" t="e">
        <v>#N/A</v>
      </c>
      <c r="B1107" s="72" t="e">
        <v>#N/A</v>
      </c>
      <c r="C1107" s="72" t="e">
        <v>#N/A</v>
      </c>
      <c r="D1107" s="72" t="e">
        <v>#N/A</v>
      </c>
      <c r="E1107" s="73" t="e">
        <v>#N/A</v>
      </c>
      <c r="F1107" s="72" t="e">
        <v>#N/A</v>
      </c>
      <c r="G1107" s="72" t="e">
        <v>#N/A</v>
      </c>
      <c r="H1107" s="72" t="e">
        <v>#N/A</v>
      </c>
      <c r="I1107" s="72" t="e">
        <v>#N/A</v>
      </c>
      <c r="J1107" s="72" t="e">
        <v>#N/A</v>
      </c>
      <c r="O1107" s="72" t="e">
        <v>#N/A</v>
      </c>
    </row>
    <row r="1108" spans="1:15" x14ac:dyDescent="0.15">
      <c r="A1108" s="72" t="e">
        <v>#N/A</v>
      </c>
      <c r="B1108" s="72" t="e">
        <v>#N/A</v>
      </c>
      <c r="C1108" s="72" t="e">
        <v>#N/A</v>
      </c>
      <c r="D1108" s="72" t="e">
        <v>#N/A</v>
      </c>
      <c r="E1108" s="73" t="e">
        <v>#N/A</v>
      </c>
      <c r="F1108" s="72" t="e">
        <v>#N/A</v>
      </c>
      <c r="G1108" s="72" t="e">
        <v>#N/A</v>
      </c>
      <c r="H1108" s="72" t="e">
        <v>#N/A</v>
      </c>
      <c r="I1108" s="72" t="e">
        <v>#N/A</v>
      </c>
      <c r="J1108" s="72" t="e">
        <v>#N/A</v>
      </c>
      <c r="O1108" s="72" t="e">
        <v>#N/A</v>
      </c>
    </row>
    <row r="1109" spans="1:15" x14ac:dyDescent="0.15">
      <c r="A1109" s="72" t="e">
        <v>#N/A</v>
      </c>
      <c r="B1109" s="72" t="e">
        <v>#N/A</v>
      </c>
      <c r="C1109" s="72" t="e">
        <v>#N/A</v>
      </c>
      <c r="D1109" s="72" t="e">
        <v>#N/A</v>
      </c>
      <c r="E1109" s="73" t="e">
        <v>#N/A</v>
      </c>
      <c r="F1109" s="72" t="e">
        <v>#N/A</v>
      </c>
      <c r="G1109" s="72" t="e">
        <v>#N/A</v>
      </c>
      <c r="H1109" s="72" t="e">
        <v>#N/A</v>
      </c>
      <c r="I1109" s="72" t="e">
        <v>#N/A</v>
      </c>
      <c r="J1109" s="72" t="e">
        <v>#N/A</v>
      </c>
      <c r="O1109" s="72" t="e">
        <v>#N/A</v>
      </c>
    </row>
    <row r="1110" spans="1:15" x14ac:dyDescent="0.15">
      <c r="A1110" s="72" t="e">
        <v>#N/A</v>
      </c>
      <c r="B1110" s="72" t="e">
        <v>#N/A</v>
      </c>
      <c r="C1110" s="72" t="e">
        <v>#N/A</v>
      </c>
      <c r="D1110" s="72" t="e">
        <v>#N/A</v>
      </c>
      <c r="E1110" s="73" t="e">
        <v>#N/A</v>
      </c>
      <c r="F1110" s="72" t="e">
        <v>#N/A</v>
      </c>
      <c r="G1110" s="72" t="e">
        <v>#N/A</v>
      </c>
      <c r="H1110" s="72" t="e">
        <v>#N/A</v>
      </c>
      <c r="I1110" s="72" t="e">
        <v>#N/A</v>
      </c>
      <c r="J1110" s="72" t="e">
        <v>#N/A</v>
      </c>
      <c r="O1110" s="72" t="e">
        <v>#N/A</v>
      </c>
    </row>
    <row r="1111" spans="1:15" x14ac:dyDescent="0.15">
      <c r="A1111" s="72" t="e">
        <v>#N/A</v>
      </c>
      <c r="B1111" s="72" t="e">
        <v>#N/A</v>
      </c>
      <c r="C1111" s="72" t="e">
        <v>#N/A</v>
      </c>
      <c r="D1111" s="72" t="e">
        <v>#N/A</v>
      </c>
      <c r="E1111" s="73" t="e">
        <v>#N/A</v>
      </c>
      <c r="F1111" s="72" t="e">
        <v>#N/A</v>
      </c>
      <c r="G1111" s="72" t="e">
        <v>#N/A</v>
      </c>
      <c r="H1111" s="72" t="e">
        <v>#N/A</v>
      </c>
      <c r="I1111" s="72" t="e">
        <v>#N/A</v>
      </c>
      <c r="J1111" s="72" t="e">
        <v>#N/A</v>
      </c>
      <c r="O1111" s="72" t="e">
        <v>#N/A</v>
      </c>
    </row>
    <row r="1112" spans="1:15" x14ac:dyDescent="0.15">
      <c r="A1112" s="72" t="e">
        <v>#N/A</v>
      </c>
      <c r="B1112" s="72" t="e">
        <v>#N/A</v>
      </c>
      <c r="C1112" s="72" t="e">
        <v>#N/A</v>
      </c>
      <c r="D1112" s="72" t="e">
        <v>#N/A</v>
      </c>
      <c r="E1112" s="73" t="e">
        <v>#N/A</v>
      </c>
      <c r="F1112" s="72" t="e">
        <v>#N/A</v>
      </c>
      <c r="G1112" s="72" t="e">
        <v>#N/A</v>
      </c>
      <c r="H1112" s="72" t="e">
        <v>#N/A</v>
      </c>
      <c r="I1112" s="72" t="e">
        <v>#N/A</v>
      </c>
      <c r="J1112" s="72" t="e">
        <v>#N/A</v>
      </c>
      <c r="O1112" s="72" t="e">
        <v>#N/A</v>
      </c>
    </row>
    <row r="1113" spans="1:15" x14ac:dyDescent="0.15">
      <c r="A1113" s="72" t="e">
        <v>#N/A</v>
      </c>
      <c r="B1113" s="72" t="e">
        <v>#N/A</v>
      </c>
      <c r="C1113" s="72" t="e">
        <v>#N/A</v>
      </c>
      <c r="D1113" s="72" t="e">
        <v>#N/A</v>
      </c>
      <c r="E1113" s="73" t="e">
        <v>#N/A</v>
      </c>
      <c r="F1113" s="72" t="e">
        <v>#N/A</v>
      </c>
      <c r="G1113" s="72" t="e">
        <v>#N/A</v>
      </c>
      <c r="H1113" s="72" t="e">
        <v>#N/A</v>
      </c>
      <c r="I1113" s="72" t="e">
        <v>#N/A</v>
      </c>
      <c r="J1113" s="72" t="e">
        <v>#N/A</v>
      </c>
      <c r="O1113" s="72" t="e">
        <v>#N/A</v>
      </c>
    </row>
    <row r="1114" spans="1:15" x14ac:dyDescent="0.15">
      <c r="A1114" s="72" t="e">
        <v>#N/A</v>
      </c>
      <c r="B1114" s="72" t="e">
        <v>#N/A</v>
      </c>
      <c r="C1114" s="72" t="e">
        <v>#N/A</v>
      </c>
      <c r="D1114" s="72" t="e">
        <v>#N/A</v>
      </c>
      <c r="E1114" s="73" t="e">
        <v>#N/A</v>
      </c>
      <c r="F1114" s="72" t="e">
        <v>#N/A</v>
      </c>
      <c r="G1114" s="72" t="e">
        <v>#N/A</v>
      </c>
      <c r="H1114" s="72" t="e">
        <v>#N/A</v>
      </c>
      <c r="I1114" s="72" t="e">
        <v>#N/A</v>
      </c>
      <c r="J1114" s="72" t="e">
        <v>#N/A</v>
      </c>
      <c r="O1114" s="72" t="e">
        <v>#N/A</v>
      </c>
    </row>
    <row r="1115" spans="1:15" x14ac:dyDescent="0.15">
      <c r="A1115" s="72" t="e">
        <v>#N/A</v>
      </c>
      <c r="B1115" s="72" t="e">
        <v>#N/A</v>
      </c>
      <c r="C1115" s="72" t="e">
        <v>#N/A</v>
      </c>
      <c r="D1115" s="72" t="e">
        <v>#N/A</v>
      </c>
      <c r="E1115" s="73" t="e">
        <v>#N/A</v>
      </c>
      <c r="F1115" s="72" t="e">
        <v>#N/A</v>
      </c>
      <c r="G1115" s="72" t="e">
        <v>#N/A</v>
      </c>
      <c r="H1115" s="72" t="e">
        <v>#N/A</v>
      </c>
      <c r="I1115" s="72" t="e">
        <v>#N/A</v>
      </c>
      <c r="J1115" s="72" t="e">
        <v>#N/A</v>
      </c>
      <c r="O1115" s="72" t="e">
        <v>#N/A</v>
      </c>
    </row>
    <row r="1116" spans="1:15" x14ac:dyDescent="0.15">
      <c r="A1116" s="72" t="e">
        <v>#N/A</v>
      </c>
      <c r="B1116" s="72" t="e">
        <v>#N/A</v>
      </c>
      <c r="C1116" s="72" t="e">
        <v>#N/A</v>
      </c>
      <c r="D1116" s="72" t="e">
        <v>#N/A</v>
      </c>
      <c r="E1116" s="73" t="e">
        <v>#N/A</v>
      </c>
      <c r="F1116" s="72" t="e">
        <v>#N/A</v>
      </c>
      <c r="G1116" s="72" t="e">
        <v>#N/A</v>
      </c>
      <c r="H1116" s="72" t="e">
        <v>#N/A</v>
      </c>
      <c r="I1116" s="72" t="e">
        <v>#N/A</v>
      </c>
      <c r="J1116" s="72" t="e">
        <v>#N/A</v>
      </c>
      <c r="O1116" s="72" t="e">
        <v>#N/A</v>
      </c>
    </row>
    <row r="1117" spans="1:15" x14ac:dyDescent="0.15">
      <c r="A1117" s="72" t="e">
        <v>#N/A</v>
      </c>
      <c r="B1117" s="72" t="e">
        <v>#N/A</v>
      </c>
      <c r="C1117" s="72" t="e">
        <v>#N/A</v>
      </c>
      <c r="D1117" s="72" t="e">
        <v>#N/A</v>
      </c>
      <c r="E1117" s="73" t="e">
        <v>#N/A</v>
      </c>
      <c r="F1117" s="72" t="e">
        <v>#N/A</v>
      </c>
      <c r="G1117" s="72" t="e">
        <v>#N/A</v>
      </c>
      <c r="H1117" s="72" t="e">
        <v>#N/A</v>
      </c>
      <c r="I1117" s="72" t="e">
        <v>#N/A</v>
      </c>
      <c r="J1117" s="72" t="e">
        <v>#N/A</v>
      </c>
      <c r="O1117" s="72" t="e">
        <v>#N/A</v>
      </c>
    </row>
    <row r="1118" spans="1:15" x14ac:dyDescent="0.15">
      <c r="A1118" s="72" t="e">
        <v>#N/A</v>
      </c>
      <c r="B1118" s="72" t="e">
        <v>#N/A</v>
      </c>
      <c r="C1118" s="72" t="e">
        <v>#N/A</v>
      </c>
      <c r="D1118" s="72" t="e">
        <v>#N/A</v>
      </c>
      <c r="E1118" s="73" t="e">
        <v>#N/A</v>
      </c>
      <c r="F1118" s="72" t="e">
        <v>#N/A</v>
      </c>
      <c r="G1118" s="72" t="e">
        <v>#N/A</v>
      </c>
      <c r="H1118" s="72" t="e">
        <v>#N/A</v>
      </c>
      <c r="I1118" s="72" t="e">
        <v>#N/A</v>
      </c>
      <c r="J1118" s="72" t="e">
        <v>#N/A</v>
      </c>
      <c r="O1118" s="72" t="e">
        <v>#N/A</v>
      </c>
    </row>
    <row r="1119" spans="1:15" x14ac:dyDescent="0.15">
      <c r="A1119" s="72" t="e">
        <v>#N/A</v>
      </c>
      <c r="B1119" s="72" t="e">
        <v>#N/A</v>
      </c>
      <c r="C1119" s="72" t="e">
        <v>#N/A</v>
      </c>
      <c r="D1119" s="72" t="e">
        <v>#N/A</v>
      </c>
      <c r="E1119" s="73" t="e">
        <v>#N/A</v>
      </c>
      <c r="F1119" s="72" t="e">
        <v>#N/A</v>
      </c>
      <c r="G1119" s="72" t="e">
        <v>#N/A</v>
      </c>
      <c r="H1119" s="72" t="e">
        <v>#N/A</v>
      </c>
      <c r="I1119" s="72" t="e">
        <v>#N/A</v>
      </c>
      <c r="J1119" s="72" t="e">
        <v>#N/A</v>
      </c>
      <c r="O1119" s="72" t="e">
        <v>#N/A</v>
      </c>
    </row>
    <row r="1120" spans="1:15" x14ac:dyDescent="0.15">
      <c r="A1120" s="72" t="e">
        <v>#N/A</v>
      </c>
      <c r="B1120" s="72" t="e">
        <v>#N/A</v>
      </c>
      <c r="C1120" s="72" t="e">
        <v>#N/A</v>
      </c>
      <c r="D1120" s="72" t="e">
        <v>#N/A</v>
      </c>
      <c r="E1120" s="73" t="e">
        <v>#N/A</v>
      </c>
      <c r="F1120" s="72" t="e">
        <v>#N/A</v>
      </c>
      <c r="G1120" s="72" t="e">
        <v>#N/A</v>
      </c>
      <c r="H1120" s="72" t="e">
        <v>#N/A</v>
      </c>
      <c r="I1120" s="72" t="e">
        <v>#N/A</v>
      </c>
      <c r="J1120" s="72" t="e">
        <v>#N/A</v>
      </c>
      <c r="O1120" s="72" t="e">
        <v>#N/A</v>
      </c>
    </row>
    <row r="1121" spans="1:15" x14ac:dyDescent="0.15">
      <c r="A1121" s="72" t="e">
        <v>#N/A</v>
      </c>
      <c r="B1121" s="72" t="e">
        <v>#N/A</v>
      </c>
      <c r="C1121" s="72" t="e">
        <v>#N/A</v>
      </c>
      <c r="D1121" s="72" t="e">
        <v>#N/A</v>
      </c>
      <c r="E1121" s="73" t="e">
        <v>#N/A</v>
      </c>
      <c r="F1121" s="72" t="e">
        <v>#N/A</v>
      </c>
      <c r="G1121" s="72" t="e">
        <v>#N/A</v>
      </c>
      <c r="H1121" s="72" t="e">
        <v>#N/A</v>
      </c>
      <c r="I1121" s="72" t="e">
        <v>#N/A</v>
      </c>
      <c r="J1121" s="72" t="e">
        <v>#N/A</v>
      </c>
      <c r="O1121" s="72" t="e">
        <v>#N/A</v>
      </c>
    </row>
    <row r="1122" spans="1:15" x14ac:dyDescent="0.15">
      <c r="A1122" s="72" t="e">
        <v>#N/A</v>
      </c>
      <c r="B1122" s="72" t="e">
        <v>#N/A</v>
      </c>
      <c r="C1122" s="72" t="e">
        <v>#N/A</v>
      </c>
      <c r="D1122" s="72" t="e">
        <v>#N/A</v>
      </c>
      <c r="E1122" s="73" t="e">
        <v>#N/A</v>
      </c>
      <c r="F1122" s="72" t="e">
        <v>#N/A</v>
      </c>
      <c r="G1122" s="72" t="e">
        <v>#N/A</v>
      </c>
      <c r="H1122" s="72" t="e">
        <v>#N/A</v>
      </c>
      <c r="I1122" s="72" t="e">
        <v>#N/A</v>
      </c>
      <c r="J1122" s="72" t="e">
        <v>#N/A</v>
      </c>
      <c r="O1122" s="72" t="e">
        <v>#N/A</v>
      </c>
    </row>
    <row r="1123" spans="1:15" x14ac:dyDescent="0.15">
      <c r="A1123" s="72" t="e">
        <v>#N/A</v>
      </c>
      <c r="B1123" s="72" t="e">
        <v>#N/A</v>
      </c>
      <c r="C1123" s="72" t="e">
        <v>#N/A</v>
      </c>
      <c r="D1123" s="72" t="e">
        <v>#N/A</v>
      </c>
      <c r="E1123" s="73" t="e">
        <v>#N/A</v>
      </c>
      <c r="F1123" s="72" t="e">
        <v>#N/A</v>
      </c>
      <c r="G1123" s="72" t="e">
        <v>#N/A</v>
      </c>
      <c r="H1123" s="72" t="e">
        <v>#N/A</v>
      </c>
      <c r="I1123" s="72" t="e">
        <v>#N/A</v>
      </c>
      <c r="J1123" s="72" t="e">
        <v>#N/A</v>
      </c>
      <c r="O1123" s="72" t="e">
        <v>#N/A</v>
      </c>
    </row>
    <row r="1124" spans="1:15" x14ac:dyDescent="0.15">
      <c r="A1124" s="72" t="e">
        <v>#N/A</v>
      </c>
      <c r="B1124" s="72" t="e">
        <v>#N/A</v>
      </c>
      <c r="C1124" s="72" t="e">
        <v>#N/A</v>
      </c>
      <c r="D1124" s="72" t="e">
        <v>#N/A</v>
      </c>
      <c r="E1124" s="73" t="e">
        <v>#N/A</v>
      </c>
      <c r="F1124" s="72" t="e">
        <v>#N/A</v>
      </c>
      <c r="G1124" s="72" t="e">
        <v>#N/A</v>
      </c>
      <c r="H1124" s="72" t="e">
        <v>#N/A</v>
      </c>
      <c r="I1124" s="72" t="e">
        <v>#N/A</v>
      </c>
      <c r="J1124" s="72" t="e">
        <v>#N/A</v>
      </c>
      <c r="O1124" s="72" t="e">
        <v>#N/A</v>
      </c>
    </row>
    <row r="1125" spans="1:15" x14ac:dyDescent="0.15">
      <c r="A1125" s="72" t="e">
        <v>#N/A</v>
      </c>
      <c r="B1125" s="72" t="e">
        <v>#N/A</v>
      </c>
      <c r="C1125" s="72" t="e">
        <v>#N/A</v>
      </c>
      <c r="D1125" s="72" t="e">
        <v>#N/A</v>
      </c>
      <c r="E1125" s="73" t="e">
        <v>#N/A</v>
      </c>
      <c r="F1125" s="72" t="e">
        <v>#N/A</v>
      </c>
      <c r="G1125" s="72" t="e">
        <v>#N/A</v>
      </c>
      <c r="H1125" s="72" t="e">
        <v>#N/A</v>
      </c>
      <c r="I1125" s="72" t="e">
        <v>#N/A</v>
      </c>
      <c r="J1125" s="72" t="e">
        <v>#N/A</v>
      </c>
      <c r="O1125" s="72" t="e">
        <v>#N/A</v>
      </c>
    </row>
    <row r="1126" spans="1:15" x14ac:dyDescent="0.15">
      <c r="A1126" s="72" t="e">
        <v>#N/A</v>
      </c>
      <c r="B1126" s="72" t="e">
        <v>#N/A</v>
      </c>
      <c r="C1126" s="72" t="e">
        <v>#N/A</v>
      </c>
      <c r="D1126" s="72" t="e">
        <v>#N/A</v>
      </c>
      <c r="E1126" s="73" t="e">
        <v>#N/A</v>
      </c>
      <c r="F1126" s="72" t="e">
        <v>#N/A</v>
      </c>
      <c r="G1126" s="72" t="e">
        <v>#N/A</v>
      </c>
      <c r="H1126" s="72" t="e">
        <v>#N/A</v>
      </c>
      <c r="I1126" s="72" t="e">
        <v>#N/A</v>
      </c>
      <c r="J1126" s="72" t="e">
        <v>#N/A</v>
      </c>
      <c r="O1126" s="72" t="e">
        <v>#N/A</v>
      </c>
    </row>
    <row r="1127" spans="1:15" x14ac:dyDescent="0.15">
      <c r="A1127" s="72" t="e">
        <v>#N/A</v>
      </c>
      <c r="B1127" s="72" t="e">
        <v>#N/A</v>
      </c>
      <c r="C1127" s="72" t="e">
        <v>#N/A</v>
      </c>
      <c r="D1127" s="72" t="e">
        <v>#N/A</v>
      </c>
      <c r="E1127" s="73" t="e">
        <v>#N/A</v>
      </c>
      <c r="F1127" s="72" t="e">
        <v>#N/A</v>
      </c>
      <c r="G1127" s="72" t="e">
        <v>#N/A</v>
      </c>
      <c r="H1127" s="72" t="e">
        <v>#N/A</v>
      </c>
      <c r="I1127" s="72" t="e">
        <v>#N/A</v>
      </c>
      <c r="J1127" s="72" t="e">
        <v>#N/A</v>
      </c>
      <c r="O1127" s="72" t="e">
        <v>#N/A</v>
      </c>
    </row>
    <row r="1128" spans="1:15" x14ac:dyDescent="0.15">
      <c r="A1128" s="72" t="e">
        <v>#N/A</v>
      </c>
      <c r="B1128" s="72" t="e">
        <v>#N/A</v>
      </c>
      <c r="C1128" s="72" t="e">
        <v>#N/A</v>
      </c>
      <c r="D1128" s="72" t="e">
        <v>#N/A</v>
      </c>
      <c r="E1128" s="73" t="e">
        <v>#N/A</v>
      </c>
      <c r="F1128" s="72" t="e">
        <v>#N/A</v>
      </c>
      <c r="G1128" s="72" t="e">
        <v>#N/A</v>
      </c>
      <c r="H1128" s="72" t="e">
        <v>#N/A</v>
      </c>
      <c r="I1128" s="72" t="e">
        <v>#N/A</v>
      </c>
      <c r="J1128" s="72" t="e">
        <v>#N/A</v>
      </c>
      <c r="O1128" s="72" t="e">
        <v>#N/A</v>
      </c>
    </row>
    <row r="1129" spans="1:15" x14ac:dyDescent="0.15">
      <c r="A1129" s="72" t="e">
        <v>#N/A</v>
      </c>
      <c r="B1129" s="72" t="e">
        <v>#N/A</v>
      </c>
      <c r="C1129" s="72" t="e">
        <v>#N/A</v>
      </c>
      <c r="D1129" s="72" t="e">
        <v>#N/A</v>
      </c>
      <c r="E1129" s="73" t="e">
        <v>#N/A</v>
      </c>
      <c r="F1129" s="72" t="e">
        <v>#N/A</v>
      </c>
      <c r="G1129" s="72" t="e">
        <v>#N/A</v>
      </c>
      <c r="H1129" s="72" t="e">
        <v>#N/A</v>
      </c>
      <c r="I1129" s="72" t="e">
        <v>#N/A</v>
      </c>
      <c r="J1129" s="72" t="e">
        <v>#N/A</v>
      </c>
      <c r="O1129" s="72" t="e">
        <v>#N/A</v>
      </c>
    </row>
    <row r="1130" spans="1:15" x14ac:dyDescent="0.15">
      <c r="A1130" s="72" t="e">
        <v>#N/A</v>
      </c>
      <c r="B1130" s="72" t="e">
        <v>#N/A</v>
      </c>
      <c r="C1130" s="72" t="e">
        <v>#N/A</v>
      </c>
      <c r="D1130" s="72" t="e">
        <v>#N/A</v>
      </c>
      <c r="E1130" s="73" t="e">
        <v>#N/A</v>
      </c>
      <c r="F1130" s="72" t="e">
        <v>#N/A</v>
      </c>
      <c r="G1130" s="72" t="e">
        <v>#N/A</v>
      </c>
      <c r="H1130" s="72" t="e">
        <v>#N/A</v>
      </c>
      <c r="I1130" s="72" t="e">
        <v>#N/A</v>
      </c>
      <c r="J1130" s="72" t="e">
        <v>#N/A</v>
      </c>
      <c r="O1130" s="72" t="e">
        <v>#N/A</v>
      </c>
    </row>
    <row r="1131" spans="1:15" x14ac:dyDescent="0.15">
      <c r="A1131" s="72" t="e">
        <v>#N/A</v>
      </c>
      <c r="B1131" s="72" t="e">
        <v>#N/A</v>
      </c>
      <c r="C1131" s="72" t="e">
        <v>#N/A</v>
      </c>
      <c r="D1131" s="72" t="e">
        <v>#N/A</v>
      </c>
      <c r="E1131" s="73" t="e">
        <v>#N/A</v>
      </c>
      <c r="F1131" s="72" t="e">
        <v>#N/A</v>
      </c>
      <c r="G1131" s="72" t="e">
        <v>#N/A</v>
      </c>
      <c r="H1131" s="72" t="e">
        <v>#N/A</v>
      </c>
      <c r="I1131" s="72" t="e">
        <v>#N/A</v>
      </c>
      <c r="J1131" s="72" t="e">
        <v>#N/A</v>
      </c>
      <c r="O1131" s="72" t="e">
        <v>#N/A</v>
      </c>
    </row>
    <row r="1132" spans="1:15" x14ac:dyDescent="0.15">
      <c r="A1132" s="72" t="e">
        <v>#N/A</v>
      </c>
      <c r="B1132" s="72" t="e">
        <v>#N/A</v>
      </c>
      <c r="C1132" s="72" t="e">
        <v>#N/A</v>
      </c>
      <c r="D1132" s="72" t="e">
        <v>#N/A</v>
      </c>
      <c r="E1132" s="73" t="e">
        <v>#N/A</v>
      </c>
      <c r="F1132" s="72" t="e">
        <v>#N/A</v>
      </c>
      <c r="G1132" s="72" t="e">
        <v>#N/A</v>
      </c>
      <c r="H1132" s="72" t="e">
        <v>#N/A</v>
      </c>
      <c r="I1132" s="72" t="e">
        <v>#N/A</v>
      </c>
      <c r="J1132" s="72" t="e">
        <v>#N/A</v>
      </c>
      <c r="O1132" s="72" t="e">
        <v>#N/A</v>
      </c>
    </row>
    <row r="1133" spans="1:15" x14ac:dyDescent="0.15">
      <c r="A1133" s="72" t="e">
        <v>#N/A</v>
      </c>
      <c r="B1133" s="72" t="e">
        <v>#N/A</v>
      </c>
      <c r="C1133" s="72" t="e">
        <v>#N/A</v>
      </c>
      <c r="D1133" s="72" t="e">
        <v>#N/A</v>
      </c>
      <c r="E1133" s="73" t="e">
        <v>#N/A</v>
      </c>
      <c r="F1133" s="72" t="e">
        <v>#N/A</v>
      </c>
      <c r="G1133" s="72" t="e">
        <v>#N/A</v>
      </c>
      <c r="H1133" s="72" t="e">
        <v>#N/A</v>
      </c>
      <c r="I1133" s="72" t="e">
        <v>#N/A</v>
      </c>
      <c r="J1133" s="72" t="e">
        <v>#N/A</v>
      </c>
      <c r="O1133" s="72" t="e">
        <v>#N/A</v>
      </c>
    </row>
    <row r="1134" spans="1:15" x14ac:dyDescent="0.15">
      <c r="A1134" s="72" t="e">
        <v>#N/A</v>
      </c>
      <c r="B1134" s="72" t="e">
        <v>#N/A</v>
      </c>
      <c r="C1134" s="72" t="e">
        <v>#N/A</v>
      </c>
      <c r="D1134" s="72" t="e">
        <v>#N/A</v>
      </c>
      <c r="E1134" s="73" t="e">
        <v>#N/A</v>
      </c>
      <c r="F1134" s="72" t="e">
        <v>#N/A</v>
      </c>
      <c r="G1134" s="72" t="e">
        <v>#N/A</v>
      </c>
      <c r="H1134" s="72" t="e">
        <v>#N/A</v>
      </c>
      <c r="I1134" s="72" t="e">
        <v>#N/A</v>
      </c>
      <c r="J1134" s="72" t="e">
        <v>#N/A</v>
      </c>
      <c r="O1134" s="72" t="e">
        <v>#N/A</v>
      </c>
    </row>
    <row r="1135" spans="1:15" x14ac:dyDescent="0.15">
      <c r="A1135" s="72" t="e">
        <v>#N/A</v>
      </c>
      <c r="B1135" s="72" t="e">
        <v>#N/A</v>
      </c>
      <c r="C1135" s="72" t="e">
        <v>#N/A</v>
      </c>
      <c r="D1135" s="72" t="e">
        <v>#N/A</v>
      </c>
      <c r="E1135" s="73" t="e">
        <v>#N/A</v>
      </c>
      <c r="F1135" s="72" t="e">
        <v>#N/A</v>
      </c>
      <c r="G1135" s="72" t="e">
        <v>#N/A</v>
      </c>
      <c r="H1135" s="72" t="e">
        <v>#N/A</v>
      </c>
      <c r="I1135" s="72" t="e">
        <v>#N/A</v>
      </c>
      <c r="J1135" s="72" t="e">
        <v>#N/A</v>
      </c>
      <c r="O1135" s="72" t="e">
        <v>#N/A</v>
      </c>
    </row>
    <row r="1136" spans="1:15" x14ac:dyDescent="0.15">
      <c r="A1136" s="72" t="e">
        <v>#N/A</v>
      </c>
      <c r="B1136" s="72" t="e">
        <v>#N/A</v>
      </c>
      <c r="C1136" s="72" t="e">
        <v>#N/A</v>
      </c>
      <c r="D1136" s="72" t="e">
        <v>#N/A</v>
      </c>
      <c r="E1136" s="73" t="e">
        <v>#N/A</v>
      </c>
      <c r="F1136" s="72" t="e">
        <v>#N/A</v>
      </c>
      <c r="G1136" s="72" t="e">
        <v>#N/A</v>
      </c>
      <c r="H1136" s="72" t="e">
        <v>#N/A</v>
      </c>
      <c r="I1136" s="72" t="e">
        <v>#N/A</v>
      </c>
      <c r="J1136" s="72" t="e">
        <v>#N/A</v>
      </c>
      <c r="O1136" s="72" t="e">
        <v>#N/A</v>
      </c>
    </row>
    <row r="1137" spans="1:15" x14ac:dyDescent="0.15">
      <c r="A1137" s="72" t="e">
        <v>#N/A</v>
      </c>
      <c r="B1137" s="72" t="e">
        <v>#N/A</v>
      </c>
      <c r="C1137" s="72" t="e">
        <v>#N/A</v>
      </c>
      <c r="D1137" s="72" t="e">
        <v>#N/A</v>
      </c>
      <c r="E1137" s="73" t="e">
        <v>#N/A</v>
      </c>
      <c r="F1137" s="72" t="e">
        <v>#N/A</v>
      </c>
      <c r="G1137" s="72" t="e">
        <v>#N/A</v>
      </c>
      <c r="H1137" s="72" t="e">
        <v>#N/A</v>
      </c>
      <c r="I1137" s="72" t="e">
        <v>#N/A</v>
      </c>
      <c r="J1137" s="72" t="e">
        <v>#N/A</v>
      </c>
      <c r="O1137" s="72" t="e">
        <v>#N/A</v>
      </c>
    </row>
    <row r="1138" spans="1:15" x14ac:dyDescent="0.15">
      <c r="A1138" s="72" t="e">
        <v>#N/A</v>
      </c>
      <c r="B1138" s="72" t="e">
        <v>#N/A</v>
      </c>
      <c r="C1138" s="72" t="e">
        <v>#N/A</v>
      </c>
      <c r="D1138" s="72" t="e">
        <v>#N/A</v>
      </c>
      <c r="E1138" s="73" t="e">
        <v>#N/A</v>
      </c>
      <c r="F1138" s="72" t="e">
        <v>#N/A</v>
      </c>
      <c r="G1138" s="72" t="e">
        <v>#N/A</v>
      </c>
      <c r="H1138" s="72" t="e">
        <v>#N/A</v>
      </c>
      <c r="I1138" s="72" t="e">
        <v>#N/A</v>
      </c>
      <c r="J1138" s="72" t="e">
        <v>#N/A</v>
      </c>
      <c r="O1138" s="72" t="e">
        <v>#N/A</v>
      </c>
    </row>
    <row r="1139" spans="1:15" x14ac:dyDescent="0.15">
      <c r="A1139" s="72" t="e">
        <v>#N/A</v>
      </c>
      <c r="B1139" s="72" t="e">
        <v>#N/A</v>
      </c>
      <c r="C1139" s="72" t="e">
        <v>#N/A</v>
      </c>
      <c r="D1139" s="72" t="e">
        <v>#N/A</v>
      </c>
      <c r="E1139" s="73" t="e">
        <v>#N/A</v>
      </c>
      <c r="F1139" s="72" t="e">
        <v>#N/A</v>
      </c>
      <c r="G1139" s="72" t="e">
        <v>#N/A</v>
      </c>
      <c r="H1139" s="72" t="e">
        <v>#N/A</v>
      </c>
      <c r="I1139" s="72" t="e">
        <v>#N/A</v>
      </c>
      <c r="J1139" s="72" t="e">
        <v>#N/A</v>
      </c>
      <c r="O1139" s="72" t="e">
        <v>#N/A</v>
      </c>
    </row>
    <row r="1140" spans="1:15" x14ac:dyDescent="0.15">
      <c r="A1140" s="72" t="e">
        <v>#N/A</v>
      </c>
      <c r="B1140" s="72" t="e">
        <v>#N/A</v>
      </c>
      <c r="C1140" s="72" t="e">
        <v>#N/A</v>
      </c>
      <c r="D1140" s="72" t="e">
        <v>#N/A</v>
      </c>
      <c r="E1140" s="73" t="e">
        <v>#N/A</v>
      </c>
      <c r="F1140" s="72" t="e">
        <v>#N/A</v>
      </c>
      <c r="G1140" s="72" t="e">
        <v>#N/A</v>
      </c>
      <c r="H1140" s="72" t="e">
        <v>#N/A</v>
      </c>
      <c r="I1140" s="72" t="e">
        <v>#N/A</v>
      </c>
      <c r="J1140" s="72" t="e">
        <v>#N/A</v>
      </c>
      <c r="O1140" s="72" t="e">
        <v>#N/A</v>
      </c>
    </row>
    <row r="1141" spans="1:15" x14ac:dyDescent="0.15">
      <c r="A1141" s="72" t="e">
        <v>#N/A</v>
      </c>
      <c r="B1141" s="72" t="e">
        <v>#N/A</v>
      </c>
      <c r="C1141" s="72" t="e">
        <v>#N/A</v>
      </c>
      <c r="D1141" s="72" t="e">
        <v>#N/A</v>
      </c>
      <c r="E1141" s="73" t="e">
        <v>#N/A</v>
      </c>
      <c r="F1141" s="72" t="e">
        <v>#N/A</v>
      </c>
      <c r="G1141" s="72" t="e">
        <v>#N/A</v>
      </c>
      <c r="H1141" s="72" t="e">
        <v>#N/A</v>
      </c>
      <c r="I1141" s="72" t="e">
        <v>#N/A</v>
      </c>
      <c r="J1141" s="72" t="e">
        <v>#N/A</v>
      </c>
      <c r="O1141" s="72" t="e">
        <v>#N/A</v>
      </c>
    </row>
    <row r="1142" spans="1:15" x14ac:dyDescent="0.15">
      <c r="A1142" s="72" t="e">
        <v>#N/A</v>
      </c>
      <c r="B1142" s="72" t="e">
        <v>#N/A</v>
      </c>
      <c r="C1142" s="72" t="e">
        <v>#N/A</v>
      </c>
      <c r="D1142" s="72" t="e">
        <v>#N/A</v>
      </c>
      <c r="E1142" s="73" t="e">
        <v>#N/A</v>
      </c>
      <c r="F1142" s="72" t="e">
        <v>#N/A</v>
      </c>
      <c r="G1142" s="72" t="e">
        <v>#N/A</v>
      </c>
      <c r="H1142" s="72" t="e">
        <v>#N/A</v>
      </c>
      <c r="I1142" s="72" t="e">
        <v>#N/A</v>
      </c>
      <c r="J1142" s="72" t="e">
        <v>#N/A</v>
      </c>
      <c r="O1142" s="72" t="e">
        <v>#N/A</v>
      </c>
    </row>
    <row r="1143" spans="1:15" x14ac:dyDescent="0.15">
      <c r="A1143" s="72" t="e">
        <v>#N/A</v>
      </c>
      <c r="B1143" s="72" t="e">
        <v>#N/A</v>
      </c>
      <c r="C1143" s="72" t="e">
        <v>#N/A</v>
      </c>
      <c r="D1143" s="72" t="e">
        <v>#N/A</v>
      </c>
      <c r="E1143" s="73" t="e">
        <v>#N/A</v>
      </c>
      <c r="F1143" s="72" t="e">
        <v>#N/A</v>
      </c>
      <c r="G1143" s="72" t="e">
        <v>#N/A</v>
      </c>
      <c r="H1143" s="72" t="e">
        <v>#N/A</v>
      </c>
      <c r="I1143" s="72" t="e">
        <v>#N/A</v>
      </c>
      <c r="J1143" s="72" t="e">
        <v>#N/A</v>
      </c>
      <c r="O1143" s="72" t="e">
        <v>#N/A</v>
      </c>
    </row>
    <row r="1144" spans="1:15" x14ac:dyDescent="0.15">
      <c r="A1144" s="72" t="e">
        <v>#N/A</v>
      </c>
      <c r="B1144" s="72" t="e">
        <v>#N/A</v>
      </c>
      <c r="C1144" s="72" t="e">
        <v>#N/A</v>
      </c>
      <c r="D1144" s="72" t="e">
        <v>#N/A</v>
      </c>
      <c r="E1144" s="73" t="e">
        <v>#N/A</v>
      </c>
      <c r="F1144" s="72" t="e">
        <v>#N/A</v>
      </c>
      <c r="G1144" s="72" t="e">
        <v>#N/A</v>
      </c>
      <c r="H1144" s="72" t="e">
        <v>#N/A</v>
      </c>
      <c r="I1144" s="72" t="e">
        <v>#N/A</v>
      </c>
      <c r="J1144" s="72" t="e">
        <v>#N/A</v>
      </c>
      <c r="O1144" s="72" t="e">
        <v>#N/A</v>
      </c>
    </row>
    <row r="1145" spans="1:15" x14ac:dyDescent="0.15">
      <c r="A1145" s="72" t="e">
        <v>#N/A</v>
      </c>
      <c r="B1145" s="72" t="e">
        <v>#N/A</v>
      </c>
      <c r="C1145" s="72" t="e">
        <v>#N/A</v>
      </c>
      <c r="D1145" s="72" t="e">
        <v>#N/A</v>
      </c>
      <c r="E1145" s="73" t="e">
        <v>#N/A</v>
      </c>
      <c r="F1145" s="72" t="e">
        <v>#N/A</v>
      </c>
      <c r="G1145" s="72" t="e">
        <v>#N/A</v>
      </c>
      <c r="H1145" s="72" t="e">
        <v>#N/A</v>
      </c>
      <c r="I1145" s="72" t="e">
        <v>#N/A</v>
      </c>
      <c r="J1145" s="72" t="e">
        <v>#N/A</v>
      </c>
      <c r="O1145" s="72" t="e">
        <v>#N/A</v>
      </c>
    </row>
    <row r="1146" spans="1:15" x14ac:dyDescent="0.15">
      <c r="A1146" s="72" t="e">
        <v>#N/A</v>
      </c>
      <c r="B1146" s="72" t="e">
        <v>#N/A</v>
      </c>
      <c r="C1146" s="72" t="e">
        <v>#N/A</v>
      </c>
      <c r="D1146" s="72" t="e">
        <v>#N/A</v>
      </c>
      <c r="E1146" s="73" t="e">
        <v>#N/A</v>
      </c>
      <c r="F1146" s="72" t="e">
        <v>#N/A</v>
      </c>
      <c r="G1146" s="72" t="e">
        <v>#N/A</v>
      </c>
      <c r="H1146" s="72" t="e">
        <v>#N/A</v>
      </c>
      <c r="I1146" s="72" t="e">
        <v>#N/A</v>
      </c>
      <c r="J1146" s="72" t="e">
        <v>#N/A</v>
      </c>
      <c r="O1146" s="72" t="e">
        <v>#N/A</v>
      </c>
    </row>
    <row r="1147" spans="1:15" x14ac:dyDescent="0.15">
      <c r="A1147" s="72" t="e">
        <v>#N/A</v>
      </c>
      <c r="B1147" s="72" t="e">
        <v>#N/A</v>
      </c>
      <c r="C1147" s="72" t="e">
        <v>#N/A</v>
      </c>
      <c r="D1147" s="72" t="e">
        <v>#N/A</v>
      </c>
      <c r="E1147" s="73" t="e">
        <v>#N/A</v>
      </c>
      <c r="F1147" s="72" t="e">
        <v>#N/A</v>
      </c>
      <c r="G1147" s="72" t="e">
        <v>#N/A</v>
      </c>
      <c r="H1147" s="72" t="e">
        <v>#N/A</v>
      </c>
      <c r="I1147" s="72" t="e">
        <v>#N/A</v>
      </c>
      <c r="J1147" s="72" t="e">
        <v>#N/A</v>
      </c>
      <c r="O1147" s="72" t="e">
        <v>#N/A</v>
      </c>
    </row>
    <row r="1148" spans="1:15" x14ac:dyDescent="0.15">
      <c r="A1148" s="72" t="e">
        <v>#N/A</v>
      </c>
      <c r="B1148" s="72" t="e">
        <v>#N/A</v>
      </c>
      <c r="C1148" s="72" t="e">
        <v>#N/A</v>
      </c>
      <c r="D1148" s="72" t="e">
        <v>#N/A</v>
      </c>
      <c r="E1148" s="73" t="e">
        <v>#N/A</v>
      </c>
      <c r="F1148" s="72" t="e">
        <v>#N/A</v>
      </c>
      <c r="G1148" s="72" t="e">
        <v>#N/A</v>
      </c>
      <c r="H1148" s="72" t="e">
        <v>#N/A</v>
      </c>
      <c r="I1148" s="72" t="e">
        <v>#N/A</v>
      </c>
      <c r="J1148" s="72" t="e">
        <v>#N/A</v>
      </c>
      <c r="O1148" s="72" t="e">
        <v>#N/A</v>
      </c>
    </row>
    <row r="1149" spans="1:15" x14ac:dyDescent="0.15">
      <c r="A1149" s="72" t="e">
        <v>#N/A</v>
      </c>
      <c r="B1149" s="72" t="e">
        <v>#N/A</v>
      </c>
      <c r="C1149" s="72" t="e">
        <v>#N/A</v>
      </c>
      <c r="D1149" s="72" t="e">
        <v>#N/A</v>
      </c>
      <c r="E1149" s="73" t="e">
        <v>#N/A</v>
      </c>
      <c r="F1149" s="72" t="e">
        <v>#N/A</v>
      </c>
      <c r="G1149" s="72" t="e">
        <v>#N/A</v>
      </c>
      <c r="H1149" s="72" t="e">
        <v>#N/A</v>
      </c>
      <c r="I1149" s="72" t="e">
        <v>#N/A</v>
      </c>
      <c r="J1149" s="72" t="e">
        <v>#N/A</v>
      </c>
      <c r="O1149" s="72" t="e">
        <v>#N/A</v>
      </c>
    </row>
    <row r="1150" spans="1:15" x14ac:dyDescent="0.15">
      <c r="A1150" s="72" t="e">
        <v>#N/A</v>
      </c>
      <c r="B1150" s="72" t="e">
        <v>#N/A</v>
      </c>
      <c r="C1150" s="72" t="e">
        <v>#N/A</v>
      </c>
      <c r="D1150" s="72" t="e">
        <v>#N/A</v>
      </c>
      <c r="E1150" s="73" t="e">
        <v>#N/A</v>
      </c>
      <c r="F1150" s="72" t="e">
        <v>#N/A</v>
      </c>
      <c r="G1150" s="72" t="e">
        <v>#N/A</v>
      </c>
      <c r="H1150" s="72" t="e">
        <v>#N/A</v>
      </c>
      <c r="I1150" s="72" t="e">
        <v>#N/A</v>
      </c>
      <c r="J1150" s="72" t="e">
        <v>#N/A</v>
      </c>
      <c r="O1150" s="72" t="e">
        <v>#N/A</v>
      </c>
    </row>
    <row r="1151" spans="1:15" x14ac:dyDescent="0.15">
      <c r="A1151" s="72" t="e">
        <v>#N/A</v>
      </c>
      <c r="B1151" s="72" t="e">
        <v>#N/A</v>
      </c>
      <c r="C1151" s="72" t="e">
        <v>#N/A</v>
      </c>
      <c r="D1151" s="72" t="e">
        <v>#N/A</v>
      </c>
      <c r="E1151" s="73" t="e">
        <v>#N/A</v>
      </c>
      <c r="F1151" s="72" t="e">
        <v>#N/A</v>
      </c>
      <c r="G1151" s="72" t="e">
        <v>#N/A</v>
      </c>
      <c r="H1151" s="72" t="e">
        <v>#N/A</v>
      </c>
      <c r="I1151" s="72" t="e">
        <v>#N/A</v>
      </c>
      <c r="J1151" s="72" t="e">
        <v>#N/A</v>
      </c>
      <c r="O1151" s="72" t="e">
        <v>#N/A</v>
      </c>
    </row>
    <row r="1152" spans="1:15" x14ac:dyDescent="0.15">
      <c r="A1152" s="72" t="e">
        <v>#N/A</v>
      </c>
      <c r="B1152" s="72" t="e">
        <v>#N/A</v>
      </c>
      <c r="C1152" s="72" t="e">
        <v>#N/A</v>
      </c>
      <c r="D1152" s="72" t="e">
        <v>#N/A</v>
      </c>
      <c r="E1152" s="73" t="e">
        <v>#N/A</v>
      </c>
      <c r="F1152" s="72" t="e">
        <v>#N/A</v>
      </c>
      <c r="G1152" s="72" t="e">
        <v>#N/A</v>
      </c>
      <c r="H1152" s="72" t="e">
        <v>#N/A</v>
      </c>
      <c r="I1152" s="72" t="e">
        <v>#N/A</v>
      </c>
      <c r="J1152" s="72" t="e">
        <v>#N/A</v>
      </c>
      <c r="O1152" s="72" t="e">
        <v>#N/A</v>
      </c>
    </row>
    <row r="1153" spans="1:15" x14ac:dyDescent="0.15">
      <c r="A1153" s="72" t="e">
        <v>#N/A</v>
      </c>
      <c r="B1153" s="72" t="e">
        <v>#N/A</v>
      </c>
      <c r="C1153" s="72" t="e">
        <v>#N/A</v>
      </c>
      <c r="D1153" s="72" t="e">
        <v>#N/A</v>
      </c>
      <c r="E1153" s="73" t="e">
        <v>#N/A</v>
      </c>
      <c r="F1153" s="72" t="e">
        <v>#N/A</v>
      </c>
      <c r="G1153" s="72" t="e">
        <v>#N/A</v>
      </c>
      <c r="H1153" s="72" t="e">
        <v>#N/A</v>
      </c>
      <c r="I1153" s="72" t="e">
        <v>#N/A</v>
      </c>
      <c r="J1153" s="72" t="e">
        <v>#N/A</v>
      </c>
      <c r="O1153" s="72" t="e">
        <v>#N/A</v>
      </c>
    </row>
    <row r="1154" spans="1:15" x14ac:dyDescent="0.15">
      <c r="A1154" s="72" t="e">
        <v>#N/A</v>
      </c>
      <c r="B1154" s="72" t="e">
        <v>#N/A</v>
      </c>
      <c r="C1154" s="72" t="e">
        <v>#N/A</v>
      </c>
      <c r="D1154" s="72" t="e">
        <v>#N/A</v>
      </c>
      <c r="E1154" s="73" t="e">
        <v>#N/A</v>
      </c>
      <c r="F1154" s="72" t="e">
        <v>#N/A</v>
      </c>
      <c r="G1154" s="72" t="e">
        <v>#N/A</v>
      </c>
      <c r="H1154" s="72" t="e">
        <v>#N/A</v>
      </c>
      <c r="I1154" s="72" t="e">
        <v>#N/A</v>
      </c>
      <c r="J1154" s="72" t="e">
        <v>#N/A</v>
      </c>
      <c r="O1154" s="72" t="e">
        <v>#N/A</v>
      </c>
    </row>
    <row r="1155" spans="1:15" x14ac:dyDescent="0.15">
      <c r="A1155" s="72" t="e">
        <v>#N/A</v>
      </c>
      <c r="B1155" s="72" t="e">
        <v>#N/A</v>
      </c>
      <c r="C1155" s="72" t="e">
        <v>#N/A</v>
      </c>
      <c r="D1155" s="72" t="e">
        <v>#N/A</v>
      </c>
      <c r="E1155" s="73" t="e">
        <v>#N/A</v>
      </c>
      <c r="F1155" s="72" t="e">
        <v>#N/A</v>
      </c>
      <c r="G1155" s="72" t="e">
        <v>#N/A</v>
      </c>
      <c r="H1155" s="72" t="e">
        <v>#N/A</v>
      </c>
      <c r="I1155" s="72" t="e">
        <v>#N/A</v>
      </c>
      <c r="J1155" s="72" t="e">
        <v>#N/A</v>
      </c>
      <c r="O1155" s="72" t="e">
        <v>#N/A</v>
      </c>
    </row>
    <row r="1156" spans="1:15" x14ac:dyDescent="0.15">
      <c r="A1156" s="72" t="e">
        <v>#N/A</v>
      </c>
      <c r="B1156" s="72" t="e">
        <v>#N/A</v>
      </c>
      <c r="C1156" s="72" t="e">
        <v>#N/A</v>
      </c>
      <c r="D1156" s="72" t="e">
        <v>#N/A</v>
      </c>
      <c r="E1156" s="73" t="e">
        <v>#N/A</v>
      </c>
      <c r="F1156" s="72" t="e">
        <v>#N/A</v>
      </c>
      <c r="G1156" s="72" t="e">
        <v>#N/A</v>
      </c>
      <c r="H1156" s="72" t="e">
        <v>#N/A</v>
      </c>
      <c r="I1156" s="72" t="e">
        <v>#N/A</v>
      </c>
      <c r="J1156" s="72" t="e">
        <v>#N/A</v>
      </c>
      <c r="O1156" s="72" t="e">
        <v>#N/A</v>
      </c>
    </row>
    <row r="1157" spans="1:15" x14ac:dyDescent="0.15">
      <c r="A1157" s="72" t="e">
        <v>#N/A</v>
      </c>
      <c r="B1157" s="72" t="e">
        <v>#N/A</v>
      </c>
      <c r="C1157" s="72" t="e">
        <v>#N/A</v>
      </c>
      <c r="D1157" s="72" t="e">
        <v>#N/A</v>
      </c>
      <c r="E1157" s="73" t="e">
        <v>#N/A</v>
      </c>
      <c r="F1157" s="72" t="e">
        <v>#N/A</v>
      </c>
      <c r="G1157" s="72" t="e">
        <v>#N/A</v>
      </c>
      <c r="H1157" s="72" t="e">
        <v>#N/A</v>
      </c>
      <c r="I1157" s="72" t="e">
        <v>#N/A</v>
      </c>
      <c r="J1157" s="72" t="e">
        <v>#N/A</v>
      </c>
      <c r="O1157" s="72" t="e">
        <v>#N/A</v>
      </c>
    </row>
    <row r="1158" spans="1:15" x14ac:dyDescent="0.15">
      <c r="A1158" s="72" t="e">
        <v>#N/A</v>
      </c>
      <c r="B1158" s="72" t="e">
        <v>#N/A</v>
      </c>
      <c r="C1158" s="72" t="e">
        <v>#N/A</v>
      </c>
      <c r="D1158" s="72" t="e">
        <v>#N/A</v>
      </c>
      <c r="E1158" s="73" t="e">
        <v>#N/A</v>
      </c>
      <c r="F1158" s="72" t="e">
        <v>#N/A</v>
      </c>
      <c r="G1158" s="72" t="e">
        <v>#N/A</v>
      </c>
      <c r="H1158" s="72" t="e">
        <v>#N/A</v>
      </c>
      <c r="I1158" s="72" t="e">
        <v>#N/A</v>
      </c>
      <c r="J1158" s="72" t="e">
        <v>#N/A</v>
      </c>
      <c r="O1158" s="72" t="e">
        <v>#N/A</v>
      </c>
    </row>
    <row r="1159" spans="1:15" x14ac:dyDescent="0.15">
      <c r="A1159" s="72" t="e">
        <v>#N/A</v>
      </c>
      <c r="B1159" s="72" t="e">
        <v>#N/A</v>
      </c>
      <c r="C1159" s="72" t="e">
        <v>#N/A</v>
      </c>
      <c r="D1159" s="72" t="e">
        <v>#N/A</v>
      </c>
      <c r="E1159" s="73" t="e">
        <v>#N/A</v>
      </c>
      <c r="F1159" s="72" t="e">
        <v>#N/A</v>
      </c>
      <c r="G1159" s="72" t="e">
        <v>#N/A</v>
      </c>
      <c r="H1159" s="72" t="e">
        <v>#N/A</v>
      </c>
      <c r="I1159" s="72" t="e">
        <v>#N/A</v>
      </c>
      <c r="J1159" s="72" t="e">
        <v>#N/A</v>
      </c>
      <c r="O1159" s="72" t="e">
        <v>#N/A</v>
      </c>
    </row>
    <row r="1160" spans="1:15" x14ac:dyDescent="0.15">
      <c r="A1160" s="72" t="e">
        <v>#N/A</v>
      </c>
      <c r="B1160" s="72" t="e">
        <v>#N/A</v>
      </c>
      <c r="C1160" s="72" t="e">
        <v>#N/A</v>
      </c>
      <c r="D1160" s="72" t="e">
        <v>#N/A</v>
      </c>
      <c r="E1160" s="73" t="e">
        <v>#N/A</v>
      </c>
      <c r="F1160" s="72" t="e">
        <v>#N/A</v>
      </c>
      <c r="G1160" s="72" t="e">
        <v>#N/A</v>
      </c>
      <c r="H1160" s="72" t="e">
        <v>#N/A</v>
      </c>
      <c r="I1160" s="72" t="e">
        <v>#N/A</v>
      </c>
      <c r="J1160" s="72" t="e">
        <v>#N/A</v>
      </c>
      <c r="O1160" s="72" t="e">
        <v>#N/A</v>
      </c>
    </row>
    <row r="1161" spans="1:15" x14ac:dyDescent="0.15">
      <c r="A1161" s="72" t="e">
        <v>#N/A</v>
      </c>
      <c r="B1161" s="72" t="e">
        <v>#N/A</v>
      </c>
      <c r="C1161" s="72" t="e">
        <v>#N/A</v>
      </c>
      <c r="D1161" s="72" t="e">
        <v>#N/A</v>
      </c>
      <c r="E1161" s="73" t="e">
        <v>#N/A</v>
      </c>
      <c r="F1161" s="72" t="e">
        <v>#N/A</v>
      </c>
      <c r="G1161" s="72" t="e">
        <v>#N/A</v>
      </c>
      <c r="H1161" s="72" t="e">
        <v>#N/A</v>
      </c>
      <c r="I1161" s="72" t="e">
        <v>#N/A</v>
      </c>
      <c r="J1161" s="72" t="e">
        <v>#N/A</v>
      </c>
      <c r="O1161" s="72" t="e">
        <v>#N/A</v>
      </c>
    </row>
    <row r="1162" spans="1:15" x14ac:dyDescent="0.15">
      <c r="A1162" s="72" t="e">
        <v>#N/A</v>
      </c>
      <c r="B1162" s="72" t="e">
        <v>#N/A</v>
      </c>
      <c r="C1162" s="72" t="e">
        <v>#N/A</v>
      </c>
      <c r="D1162" s="72" t="e">
        <v>#N/A</v>
      </c>
      <c r="E1162" s="73" t="e">
        <v>#N/A</v>
      </c>
      <c r="F1162" s="72" t="e">
        <v>#N/A</v>
      </c>
      <c r="G1162" s="72" t="e">
        <v>#N/A</v>
      </c>
      <c r="H1162" s="72" t="e">
        <v>#N/A</v>
      </c>
      <c r="I1162" s="72" t="e">
        <v>#N/A</v>
      </c>
      <c r="J1162" s="72" t="e">
        <v>#N/A</v>
      </c>
      <c r="O1162" s="72" t="e">
        <v>#N/A</v>
      </c>
    </row>
    <row r="1163" spans="1:15" x14ac:dyDescent="0.15">
      <c r="A1163" s="72" t="e">
        <v>#N/A</v>
      </c>
      <c r="B1163" s="72" t="e">
        <v>#N/A</v>
      </c>
      <c r="C1163" s="72" t="e">
        <v>#N/A</v>
      </c>
      <c r="D1163" s="72" t="e">
        <v>#N/A</v>
      </c>
      <c r="E1163" s="73" t="e">
        <v>#N/A</v>
      </c>
      <c r="F1163" s="72" t="e">
        <v>#N/A</v>
      </c>
      <c r="G1163" s="72" t="e">
        <v>#N/A</v>
      </c>
      <c r="H1163" s="72" t="e">
        <v>#N/A</v>
      </c>
      <c r="I1163" s="72" t="e">
        <v>#N/A</v>
      </c>
      <c r="J1163" s="72" t="e">
        <v>#N/A</v>
      </c>
      <c r="O1163" s="72" t="e">
        <v>#N/A</v>
      </c>
    </row>
    <row r="1164" spans="1:15" x14ac:dyDescent="0.15">
      <c r="A1164" s="72" t="e">
        <v>#N/A</v>
      </c>
      <c r="B1164" s="72" t="e">
        <v>#N/A</v>
      </c>
      <c r="C1164" s="72" t="e">
        <v>#N/A</v>
      </c>
      <c r="D1164" s="72" t="e">
        <v>#N/A</v>
      </c>
      <c r="E1164" s="73" t="e">
        <v>#N/A</v>
      </c>
      <c r="F1164" s="72" t="e">
        <v>#N/A</v>
      </c>
      <c r="G1164" s="72" t="e">
        <v>#N/A</v>
      </c>
      <c r="H1164" s="72" t="e">
        <v>#N/A</v>
      </c>
      <c r="I1164" s="72" t="e">
        <v>#N/A</v>
      </c>
      <c r="J1164" s="72" t="e">
        <v>#N/A</v>
      </c>
      <c r="O1164" s="72" t="e">
        <v>#N/A</v>
      </c>
    </row>
    <row r="1165" spans="1:15" x14ac:dyDescent="0.15">
      <c r="A1165" s="72" t="e">
        <v>#N/A</v>
      </c>
      <c r="B1165" s="72" t="e">
        <v>#N/A</v>
      </c>
      <c r="C1165" s="72" t="e">
        <v>#N/A</v>
      </c>
      <c r="D1165" s="72" t="e">
        <v>#N/A</v>
      </c>
      <c r="E1165" s="73" t="e">
        <v>#N/A</v>
      </c>
      <c r="F1165" s="72" t="e">
        <v>#N/A</v>
      </c>
      <c r="G1165" s="72" t="e">
        <v>#N/A</v>
      </c>
      <c r="H1165" s="72" t="e">
        <v>#N/A</v>
      </c>
      <c r="I1165" s="72" t="e">
        <v>#N/A</v>
      </c>
      <c r="J1165" s="72" t="e">
        <v>#N/A</v>
      </c>
      <c r="O1165" s="72" t="e">
        <v>#N/A</v>
      </c>
    </row>
    <row r="1166" spans="1:15" x14ac:dyDescent="0.15">
      <c r="A1166" s="72" t="e">
        <v>#N/A</v>
      </c>
      <c r="B1166" s="72" t="e">
        <v>#N/A</v>
      </c>
      <c r="C1166" s="72" t="e">
        <v>#N/A</v>
      </c>
      <c r="D1166" s="72" t="e">
        <v>#N/A</v>
      </c>
      <c r="E1166" s="73" t="e">
        <v>#N/A</v>
      </c>
      <c r="F1166" s="72" t="e">
        <v>#N/A</v>
      </c>
      <c r="G1166" s="72" t="e">
        <v>#N/A</v>
      </c>
      <c r="H1166" s="72" t="e">
        <v>#N/A</v>
      </c>
      <c r="I1166" s="72" t="e">
        <v>#N/A</v>
      </c>
      <c r="J1166" s="72" t="e">
        <v>#N/A</v>
      </c>
      <c r="O1166" s="72" t="e">
        <v>#N/A</v>
      </c>
    </row>
    <row r="1167" spans="1:15" x14ac:dyDescent="0.15">
      <c r="A1167" s="72" t="e">
        <v>#N/A</v>
      </c>
      <c r="B1167" s="72" t="e">
        <v>#N/A</v>
      </c>
      <c r="C1167" s="72" t="e">
        <v>#N/A</v>
      </c>
      <c r="D1167" s="72" t="e">
        <v>#N/A</v>
      </c>
      <c r="E1167" s="73" t="e">
        <v>#N/A</v>
      </c>
      <c r="F1167" s="72" t="e">
        <v>#N/A</v>
      </c>
      <c r="G1167" s="72" t="e">
        <v>#N/A</v>
      </c>
      <c r="H1167" s="72" t="e">
        <v>#N/A</v>
      </c>
      <c r="I1167" s="72" t="e">
        <v>#N/A</v>
      </c>
      <c r="J1167" s="72" t="e">
        <v>#N/A</v>
      </c>
      <c r="O1167" s="72" t="e">
        <v>#N/A</v>
      </c>
    </row>
    <row r="1168" spans="1:15" x14ac:dyDescent="0.15">
      <c r="A1168" s="72" t="e">
        <v>#N/A</v>
      </c>
      <c r="B1168" s="72" t="e">
        <v>#N/A</v>
      </c>
      <c r="C1168" s="72" t="e">
        <v>#N/A</v>
      </c>
      <c r="D1168" s="72" t="e">
        <v>#N/A</v>
      </c>
      <c r="E1168" s="73" t="e">
        <v>#N/A</v>
      </c>
      <c r="F1168" s="72" t="e">
        <v>#N/A</v>
      </c>
      <c r="G1168" s="72" t="e">
        <v>#N/A</v>
      </c>
      <c r="H1168" s="72" t="e">
        <v>#N/A</v>
      </c>
      <c r="I1168" s="72" t="e">
        <v>#N/A</v>
      </c>
      <c r="J1168" s="72" t="e">
        <v>#N/A</v>
      </c>
      <c r="O1168" s="72" t="e">
        <v>#N/A</v>
      </c>
    </row>
    <row r="1169" spans="1:15" x14ac:dyDescent="0.15">
      <c r="A1169" s="72" t="e">
        <v>#N/A</v>
      </c>
      <c r="B1169" s="72" t="e">
        <v>#N/A</v>
      </c>
      <c r="C1169" s="72" t="e">
        <v>#N/A</v>
      </c>
      <c r="D1169" s="72" t="e">
        <v>#N/A</v>
      </c>
      <c r="E1169" s="73" t="e">
        <v>#N/A</v>
      </c>
      <c r="F1169" s="72" t="e">
        <v>#N/A</v>
      </c>
      <c r="G1169" s="72" t="e">
        <v>#N/A</v>
      </c>
      <c r="H1169" s="72" t="e">
        <v>#N/A</v>
      </c>
      <c r="I1169" s="72" t="e">
        <v>#N/A</v>
      </c>
      <c r="J1169" s="72" t="e">
        <v>#N/A</v>
      </c>
      <c r="O1169" s="72" t="e">
        <v>#N/A</v>
      </c>
    </row>
    <row r="1170" spans="1:15" x14ac:dyDescent="0.15">
      <c r="A1170" s="72" t="e">
        <v>#N/A</v>
      </c>
      <c r="B1170" s="72" t="e">
        <v>#N/A</v>
      </c>
      <c r="C1170" s="72" t="e">
        <v>#N/A</v>
      </c>
      <c r="D1170" s="72" t="e">
        <v>#N/A</v>
      </c>
      <c r="E1170" s="73" t="e">
        <v>#N/A</v>
      </c>
      <c r="F1170" s="72" t="e">
        <v>#N/A</v>
      </c>
      <c r="G1170" s="72" t="e">
        <v>#N/A</v>
      </c>
      <c r="H1170" s="72" t="e">
        <v>#N/A</v>
      </c>
      <c r="I1170" s="72" t="e">
        <v>#N/A</v>
      </c>
      <c r="J1170" s="72" t="e">
        <v>#N/A</v>
      </c>
      <c r="O1170" s="72" t="e">
        <v>#N/A</v>
      </c>
    </row>
    <row r="1171" spans="1:15" x14ac:dyDescent="0.15">
      <c r="A1171" s="72" t="e">
        <v>#N/A</v>
      </c>
      <c r="B1171" s="72" t="e">
        <v>#N/A</v>
      </c>
      <c r="C1171" s="72" t="e">
        <v>#N/A</v>
      </c>
      <c r="D1171" s="72" t="e">
        <v>#N/A</v>
      </c>
      <c r="E1171" s="73" t="e">
        <v>#N/A</v>
      </c>
      <c r="F1171" s="72" t="e">
        <v>#N/A</v>
      </c>
      <c r="G1171" s="72" t="e">
        <v>#N/A</v>
      </c>
      <c r="H1171" s="72" t="e">
        <v>#N/A</v>
      </c>
      <c r="I1171" s="72" t="e">
        <v>#N/A</v>
      </c>
      <c r="J1171" s="72" t="e">
        <v>#N/A</v>
      </c>
      <c r="O1171" s="72" t="e">
        <v>#N/A</v>
      </c>
    </row>
    <row r="1172" spans="1:15" x14ac:dyDescent="0.15">
      <c r="A1172" s="72" t="e">
        <v>#N/A</v>
      </c>
      <c r="B1172" s="72" t="e">
        <v>#N/A</v>
      </c>
      <c r="C1172" s="72" t="e">
        <v>#N/A</v>
      </c>
      <c r="D1172" s="72" t="e">
        <v>#N/A</v>
      </c>
      <c r="E1172" s="73" t="e">
        <v>#N/A</v>
      </c>
      <c r="F1172" s="72" t="e">
        <v>#N/A</v>
      </c>
      <c r="G1172" s="72" t="e">
        <v>#N/A</v>
      </c>
      <c r="H1172" s="72" t="e">
        <v>#N/A</v>
      </c>
      <c r="I1172" s="72" t="e">
        <v>#N/A</v>
      </c>
      <c r="J1172" s="72" t="e">
        <v>#N/A</v>
      </c>
      <c r="O1172" s="72" t="e">
        <v>#N/A</v>
      </c>
    </row>
    <row r="1173" spans="1:15" x14ac:dyDescent="0.15">
      <c r="A1173" s="72" t="e">
        <v>#N/A</v>
      </c>
      <c r="B1173" s="72" t="e">
        <v>#N/A</v>
      </c>
      <c r="C1173" s="72" t="e">
        <v>#N/A</v>
      </c>
      <c r="D1173" s="72" t="e">
        <v>#N/A</v>
      </c>
      <c r="E1173" s="73" t="e">
        <v>#N/A</v>
      </c>
      <c r="F1173" s="72" t="e">
        <v>#N/A</v>
      </c>
      <c r="G1173" s="72" t="e">
        <v>#N/A</v>
      </c>
      <c r="H1173" s="72" t="e">
        <v>#N/A</v>
      </c>
      <c r="I1173" s="72" t="e">
        <v>#N/A</v>
      </c>
      <c r="J1173" s="72" t="e">
        <v>#N/A</v>
      </c>
      <c r="O1173" s="72" t="e">
        <v>#N/A</v>
      </c>
    </row>
    <row r="1174" spans="1:15" x14ac:dyDescent="0.15">
      <c r="A1174" s="72" t="e">
        <v>#N/A</v>
      </c>
      <c r="B1174" s="72" t="e">
        <v>#N/A</v>
      </c>
      <c r="C1174" s="72" t="e">
        <v>#N/A</v>
      </c>
      <c r="D1174" s="72" t="e">
        <v>#N/A</v>
      </c>
      <c r="E1174" s="73" t="e">
        <v>#N/A</v>
      </c>
      <c r="F1174" s="72" t="e">
        <v>#N/A</v>
      </c>
      <c r="G1174" s="72" t="e">
        <v>#N/A</v>
      </c>
      <c r="H1174" s="72" t="e">
        <v>#N/A</v>
      </c>
      <c r="I1174" s="72" t="e">
        <v>#N/A</v>
      </c>
      <c r="J1174" s="72" t="e">
        <v>#N/A</v>
      </c>
      <c r="O1174" s="72" t="e">
        <v>#N/A</v>
      </c>
    </row>
    <row r="1175" spans="1:15" x14ac:dyDescent="0.15">
      <c r="A1175" s="72" t="e">
        <v>#N/A</v>
      </c>
      <c r="B1175" s="72" t="e">
        <v>#N/A</v>
      </c>
      <c r="C1175" s="72" t="e">
        <v>#N/A</v>
      </c>
      <c r="D1175" s="72" t="e">
        <v>#N/A</v>
      </c>
      <c r="E1175" s="73" t="e">
        <v>#N/A</v>
      </c>
      <c r="F1175" s="72" t="e">
        <v>#N/A</v>
      </c>
      <c r="G1175" s="72" t="e">
        <v>#N/A</v>
      </c>
      <c r="H1175" s="72" t="e">
        <v>#N/A</v>
      </c>
      <c r="I1175" s="72" t="e">
        <v>#N/A</v>
      </c>
      <c r="J1175" s="72" t="e">
        <v>#N/A</v>
      </c>
      <c r="O1175" s="72" t="e">
        <v>#N/A</v>
      </c>
    </row>
    <row r="1176" spans="1:15" x14ac:dyDescent="0.15">
      <c r="A1176" s="72" t="e">
        <v>#N/A</v>
      </c>
      <c r="B1176" s="72" t="e">
        <v>#N/A</v>
      </c>
      <c r="C1176" s="72" t="e">
        <v>#N/A</v>
      </c>
      <c r="D1176" s="72" t="e">
        <v>#N/A</v>
      </c>
      <c r="E1176" s="73" t="e">
        <v>#N/A</v>
      </c>
      <c r="F1176" s="72" t="e">
        <v>#N/A</v>
      </c>
      <c r="G1176" s="72" t="e">
        <v>#N/A</v>
      </c>
      <c r="H1176" s="72" t="e">
        <v>#N/A</v>
      </c>
      <c r="I1176" s="72" t="e">
        <v>#N/A</v>
      </c>
      <c r="J1176" s="72" t="e">
        <v>#N/A</v>
      </c>
      <c r="O1176" s="72" t="e">
        <v>#N/A</v>
      </c>
    </row>
    <row r="1177" spans="1:15" x14ac:dyDescent="0.15">
      <c r="A1177" s="72" t="e">
        <v>#N/A</v>
      </c>
      <c r="B1177" s="72" t="e">
        <v>#N/A</v>
      </c>
      <c r="C1177" s="72" t="e">
        <v>#N/A</v>
      </c>
      <c r="D1177" s="72" t="e">
        <v>#N/A</v>
      </c>
      <c r="E1177" s="73" t="e">
        <v>#N/A</v>
      </c>
      <c r="F1177" s="72" t="e">
        <v>#N/A</v>
      </c>
      <c r="G1177" s="72" t="e">
        <v>#N/A</v>
      </c>
      <c r="H1177" s="72" t="e">
        <v>#N/A</v>
      </c>
      <c r="I1177" s="72" t="e">
        <v>#N/A</v>
      </c>
      <c r="J1177" s="72" t="e">
        <v>#N/A</v>
      </c>
      <c r="O1177" s="72" t="e">
        <v>#N/A</v>
      </c>
    </row>
    <row r="1178" spans="1:15" x14ac:dyDescent="0.15">
      <c r="A1178" s="72" t="e">
        <v>#N/A</v>
      </c>
      <c r="B1178" s="72" t="e">
        <v>#N/A</v>
      </c>
      <c r="C1178" s="72" t="e">
        <v>#N/A</v>
      </c>
      <c r="D1178" s="72" t="e">
        <v>#N/A</v>
      </c>
      <c r="E1178" s="73" t="e">
        <v>#N/A</v>
      </c>
      <c r="F1178" s="72" t="e">
        <v>#N/A</v>
      </c>
      <c r="G1178" s="72" t="e">
        <v>#N/A</v>
      </c>
      <c r="H1178" s="72" t="e">
        <v>#N/A</v>
      </c>
      <c r="I1178" s="72" t="e">
        <v>#N/A</v>
      </c>
      <c r="J1178" s="72" t="e">
        <v>#N/A</v>
      </c>
      <c r="O1178" s="72" t="e">
        <v>#N/A</v>
      </c>
    </row>
    <row r="1179" spans="1:15" x14ac:dyDescent="0.15">
      <c r="A1179" s="72" t="e">
        <v>#N/A</v>
      </c>
      <c r="B1179" s="72" t="e">
        <v>#N/A</v>
      </c>
      <c r="C1179" s="72" t="e">
        <v>#N/A</v>
      </c>
      <c r="D1179" s="72" t="e">
        <v>#N/A</v>
      </c>
      <c r="E1179" s="73" t="e">
        <v>#N/A</v>
      </c>
      <c r="F1179" s="72" t="e">
        <v>#N/A</v>
      </c>
      <c r="G1179" s="72" t="e">
        <v>#N/A</v>
      </c>
      <c r="H1179" s="72" t="e">
        <v>#N/A</v>
      </c>
      <c r="I1179" s="72" t="e">
        <v>#N/A</v>
      </c>
      <c r="J1179" s="72" t="e">
        <v>#N/A</v>
      </c>
      <c r="O1179" s="72" t="e">
        <v>#N/A</v>
      </c>
    </row>
    <row r="1180" spans="1:15" x14ac:dyDescent="0.15">
      <c r="A1180" s="72" t="e">
        <v>#N/A</v>
      </c>
      <c r="B1180" s="72" t="e">
        <v>#N/A</v>
      </c>
      <c r="C1180" s="72" t="e">
        <v>#N/A</v>
      </c>
      <c r="D1180" s="72" t="e">
        <v>#N/A</v>
      </c>
      <c r="E1180" s="73" t="e">
        <v>#N/A</v>
      </c>
      <c r="F1180" s="72" t="e">
        <v>#N/A</v>
      </c>
      <c r="G1180" s="72" t="e">
        <v>#N/A</v>
      </c>
      <c r="H1180" s="72" t="e">
        <v>#N/A</v>
      </c>
      <c r="I1180" s="72" t="e">
        <v>#N/A</v>
      </c>
      <c r="J1180" s="72" t="e">
        <v>#N/A</v>
      </c>
      <c r="O1180" s="72" t="e">
        <v>#N/A</v>
      </c>
    </row>
    <row r="1181" spans="1:15" x14ac:dyDescent="0.15">
      <c r="A1181" s="72" t="e">
        <v>#N/A</v>
      </c>
      <c r="B1181" s="72" t="e">
        <v>#N/A</v>
      </c>
      <c r="C1181" s="72" t="e">
        <v>#N/A</v>
      </c>
      <c r="D1181" s="72" t="e">
        <v>#N/A</v>
      </c>
      <c r="E1181" s="73" t="e">
        <v>#N/A</v>
      </c>
      <c r="F1181" s="72" t="e">
        <v>#N/A</v>
      </c>
      <c r="G1181" s="72" t="e">
        <v>#N/A</v>
      </c>
      <c r="H1181" s="72" t="e">
        <v>#N/A</v>
      </c>
      <c r="I1181" s="72" t="e">
        <v>#N/A</v>
      </c>
      <c r="J1181" s="72" t="e">
        <v>#N/A</v>
      </c>
      <c r="O1181" s="72" t="e">
        <v>#N/A</v>
      </c>
    </row>
    <row r="1182" spans="1:15" x14ac:dyDescent="0.15">
      <c r="A1182" s="72" t="e">
        <v>#N/A</v>
      </c>
      <c r="B1182" s="72" t="e">
        <v>#N/A</v>
      </c>
      <c r="C1182" s="72" t="e">
        <v>#N/A</v>
      </c>
      <c r="D1182" s="72" t="e">
        <v>#N/A</v>
      </c>
      <c r="E1182" s="73" t="e">
        <v>#N/A</v>
      </c>
      <c r="F1182" s="72" t="e">
        <v>#N/A</v>
      </c>
      <c r="G1182" s="72" t="e">
        <v>#N/A</v>
      </c>
      <c r="H1182" s="72" t="e">
        <v>#N/A</v>
      </c>
      <c r="I1182" s="72" t="e">
        <v>#N/A</v>
      </c>
      <c r="J1182" s="72" t="e">
        <v>#N/A</v>
      </c>
      <c r="O1182" s="72" t="e">
        <v>#N/A</v>
      </c>
    </row>
    <row r="1183" spans="1:15" x14ac:dyDescent="0.15">
      <c r="A1183" s="72" t="e">
        <v>#N/A</v>
      </c>
      <c r="B1183" s="72" t="e">
        <v>#N/A</v>
      </c>
      <c r="C1183" s="72" t="e">
        <v>#N/A</v>
      </c>
      <c r="D1183" s="72" t="e">
        <v>#N/A</v>
      </c>
      <c r="E1183" s="73" t="e">
        <v>#N/A</v>
      </c>
      <c r="F1183" s="72" t="e">
        <v>#N/A</v>
      </c>
      <c r="G1183" s="72" t="e">
        <v>#N/A</v>
      </c>
      <c r="H1183" s="72" t="e">
        <v>#N/A</v>
      </c>
      <c r="I1183" s="72" t="e">
        <v>#N/A</v>
      </c>
      <c r="J1183" s="72" t="e">
        <v>#N/A</v>
      </c>
      <c r="O1183" s="72" t="e">
        <v>#N/A</v>
      </c>
    </row>
    <row r="1184" spans="1:15" x14ac:dyDescent="0.15">
      <c r="A1184" s="72" t="e">
        <v>#N/A</v>
      </c>
      <c r="B1184" s="72" t="e">
        <v>#N/A</v>
      </c>
      <c r="C1184" s="72" t="e">
        <v>#N/A</v>
      </c>
      <c r="D1184" s="72" t="e">
        <v>#N/A</v>
      </c>
      <c r="E1184" s="73" t="e">
        <v>#N/A</v>
      </c>
      <c r="F1184" s="72" t="e">
        <v>#N/A</v>
      </c>
      <c r="G1184" s="72" t="e">
        <v>#N/A</v>
      </c>
      <c r="H1184" s="72" t="e">
        <v>#N/A</v>
      </c>
      <c r="I1184" s="72" t="e">
        <v>#N/A</v>
      </c>
      <c r="J1184" s="72" t="e">
        <v>#N/A</v>
      </c>
      <c r="O1184" s="72" t="e">
        <v>#N/A</v>
      </c>
    </row>
    <row r="1185" spans="1:15" x14ac:dyDescent="0.15">
      <c r="A1185" s="72" t="e">
        <v>#N/A</v>
      </c>
      <c r="B1185" s="72" t="e">
        <v>#N/A</v>
      </c>
      <c r="C1185" s="72" t="e">
        <v>#N/A</v>
      </c>
      <c r="D1185" s="72" t="e">
        <v>#N/A</v>
      </c>
      <c r="E1185" s="73" t="e">
        <v>#N/A</v>
      </c>
      <c r="F1185" s="72" t="e">
        <v>#N/A</v>
      </c>
      <c r="G1185" s="72" t="e">
        <v>#N/A</v>
      </c>
      <c r="H1185" s="72" t="e">
        <v>#N/A</v>
      </c>
      <c r="I1185" s="72" t="e">
        <v>#N/A</v>
      </c>
      <c r="J1185" s="72" t="e">
        <v>#N/A</v>
      </c>
      <c r="O1185" s="72" t="e">
        <v>#N/A</v>
      </c>
    </row>
    <row r="1186" spans="1:15" x14ac:dyDescent="0.15">
      <c r="A1186" s="72" t="e">
        <v>#N/A</v>
      </c>
      <c r="B1186" s="72" t="e">
        <v>#N/A</v>
      </c>
      <c r="C1186" s="72" t="e">
        <v>#N/A</v>
      </c>
      <c r="D1186" s="72" t="e">
        <v>#N/A</v>
      </c>
      <c r="E1186" s="73" t="e">
        <v>#N/A</v>
      </c>
      <c r="F1186" s="72" t="e">
        <v>#N/A</v>
      </c>
      <c r="G1186" s="72" t="e">
        <v>#N/A</v>
      </c>
      <c r="H1186" s="72" t="e">
        <v>#N/A</v>
      </c>
      <c r="I1186" s="72" t="e">
        <v>#N/A</v>
      </c>
      <c r="J1186" s="72" t="e">
        <v>#N/A</v>
      </c>
      <c r="O1186" s="72" t="e">
        <v>#N/A</v>
      </c>
    </row>
    <row r="1187" spans="1:15" x14ac:dyDescent="0.15">
      <c r="A1187" s="72" t="e">
        <v>#N/A</v>
      </c>
      <c r="B1187" s="72" t="e">
        <v>#N/A</v>
      </c>
      <c r="C1187" s="72" t="e">
        <v>#N/A</v>
      </c>
      <c r="D1187" s="72" t="e">
        <v>#N/A</v>
      </c>
      <c r="E1187" s="73" t="e">
        <v>#N/A</v>
      </c>
      <c r="F1187" s="72" t="e">
        <v>#N/A</v>
      </c>
      <c r="G1187" s="72" t="e">
        <v>#N/A</v>
      </c>
      <c r="H1187" s="72" t="e">
        <v>#N/A</v>
      </c>
      <c r="I1187" s="72" t="e">
        <v>#N/A</v>
      </c>
      <c r="J1187" s="72" t="e">
        <v>#N/A</v>
      </c>
      <c r="O1187" s="72" t="e">
        <v>#N/A</v>
      </c>
    </row>
    <row r="1188" spans="1:15" x14ac:dyDescent="0.15">
      <c r="A1188" s="72" t="e">
        <v>#N/A</v>
      </c>
      <c r="B1188" s="72" t="e">
        <v>#N/A</v>
      </c>
      <c r="C1188" s="72" t="e">
        <v>#N/A</v>
      </c>
      <c r="D1188" s="72" t="e">
        <v>#N/A</v>
      </c>
      <c r="E1188" s="73" t="e">
        <v>#N/A</v>
      </c>
      <c r="F1188" s="72" t="e">
        <v>#N/A</v>
      </c>
      <c r="G1188" s="72" t="e">
        <v>#N/A</v>
      </c>
      <c r="H1188" s="72" t="e">
        <v>#N/A</v>
      </c>
      <c r="I1188" s="72" t="e">
        <v>#N/A</v>
      </c>
      <c r="J1188" s="72" t="e">
        <v>#N/A</v>
      </c>
      <c r="O1188" s="72" t="e">
        <v>#N/A</v>
      </c>
    </row>
    <row r="1189" spans="1:15" x14ac:dyDescent="0.15">
      <c r="A1189" s="72" t="e">
        <v>#N/A</v>
      </c>
      <c r="B1189" s="72" t="e">
        <v>#N/A</v>
      </c>
      <c r="C1189" s="72" t="e">
        <v>#N/A</v>
      </c>
      <c r="D1189" s="72" t="e">
        <v>#N/A</v>
      </c>
      <c r="E1189" s="73" t="e">
        <v>#N/A</v>
      </c>
      <c r="F1189" s="72" t="e">
        <v>#N/A</v>
      </c>
      <c r="G1189" s="72" t="e">
        <v>#N/A</v>
      </c>
      <c r="H1189" s="72" t="e">
        <v>#N/A</v>
      </c>
      <c r="I1189" s="72" t="e">
        <v>#N/A</v>
      </c>
      <c r="J1189" s="72" t="e">
        <v>#N/A</v>
      </c>
      <c r="O1189" s="72" t="e">
        <v>#N/A</v>
      </c>
    </row>
    <row r="1190" spans="1:15" x14ac:dyDescent="0.15">
      <c r="A1190" s="72" t="e">
        <v>#N/A</v>
      </c>
      <c r="B1190" s="72" t="e">
        <v>#N/A</v>
      </c>
      <c r="C1190" s="72" t="e">
        <v>#N/A</v>
      </c>
      <c r="D1190" s="72" t="e">
        <v>#N/A</v>
      </c>
      <c r="E1190" s="73" t="e">
        <v>#N/A</v>
      </c>
      <c r="F1190" s="72" t="e">
        <v>#N/A</v>
      </c>
      <c r="G1190" s="72" t="e">
        <v>#N/A</v>
      </c>
      <c r="H1190" s="72" t="e">
        <v>#N/A</v>
      </c>
      <c r="I1190" s="72" t="e">
        <v>#N/A</v>
      </c>
      <c r="J1190" s="72" t="e">
        <v>#N/A</v>
      </c>
      <c r="O1190" s="72" t="e">
        <v>#N/A</v>
      </c>
    </row>
    <row r="1191" spans="1:15" x14ac:dyDescent="0.15">
      <c r="A1191" s="72" t="e">
        <v>#N/A</v>
      </c>
      <c r="B1191" s="72" t="e">
        <v>#N/A</v>
      </c>
      <c r="C1191" s="72" t="e">
        <v>#N/A</v>
      </c>
      <c r="D1191" s="72" t="e">
        <v>#N/A</v>
      </c>
      <c r="E1191" s="73" t="e">
        <v>#N/A</v>
      </c>
      <c r="F1191" s="72" t="e">
        <v>#N/A</v>
      </c>
      <c r="G1191" s="72" t="e">
        <v>#N/A</v>
      </c>
      <c r="H1191" s="72" t="e">
        <v>#N/A</v>
      </c>
      <c r="I1191" s="72" t="e">
        <v>#N/A</v>
      </c>
      <c r="J1191" s="72" t="e">
        <v>#N/A</v>
      </c>
      <c r="O1191" s="72" t="e">
        <v>#N/A</v>
      </c>
    </row>
    <row r="1192" spans="1:15" x14ac:dyDescent="0.15">
      <c r="A1192" s="72" t="e">
        <v>#N/A</v>
      </c>
      <c r="B1192" s="72" t="e">
        <v>#N/A</v>
      </c>
      <c r="C1192" s="72" t="e">
        <v>#N/A</v>
      </c>
      <c r="D1192" s="72" t="e">
        <v>#N/A</v>
      </c>
      <c r="E1192" s="73" t="e">
        <v>#N/A</v>
      </c>
      <c r="F1192" s="72" t="e">
        <v>#N/A</v>
      </c>
      <c r="G1192" s="72" t="e">
        <v>#N/A</v>
      </c>
      <c r="H1192" s="72" t="e">
        <v>#N/A</v>
      </c>
      <c r="I1192" s="72" t="e">
        <v>#N/A</v>
      </c>
      <c r="J1192" s="72" t="e">
        <v>#N/A</v>
      </c>
      <c r="O1192" s="72" t="e">
        <v>#N/A</v>
      </c>
    </row>
    <row r="1193" spans="1:15" x14ac:dyDescent="0.15">
      <c r="A1193" s="72" t="e">
        <v>#N/A</v>
      </c>
      <c r="B1193" s="72" t="e">
        <v>#N/A</v>
      </c>
      <c r="C1193" s="72" t="e">
        <v>#N/A</v>
      </c>
      <c r="D1193" s="72" t="e">
        <v>#N/A</v>
      </c>
      <c r="E1193" s="73" t="e">
        <v>#N/A</v>
      </c>
      <c r="F1193" s="72" t="e">
        <v>#N/A</v>
      </c>
      <c r="G1193" s="72" t="e">
        <v>#N/A</v>
      </c>
      <c r="H1193" s="72" t="e">
        <v>#N/A</v>
      </c>
      <c r="I1193" s="72" t="e">
        <v>#N/A</v>
      </c>
      <c r="J1193" s="72" t="e">
        <v>#N/A</v>
      </c>
      <c r="O1193" s="72" t="e">
        <v>#N/A</v>
      </c>
    </row>
    <row r="1194" spans="1:15" x14ac:dyDescent="0.15">
      <c r="A1194" s="72" t="e">
        <v>#N/A</v>
      </c>
      <c r="B1194" s="72" t="e">
        <v>#N/A</v>
      </c>
      <c r="C1194" s="72" t="e">
        <v>#N/A</v>
      </c>
      <c r="D1194" s="72" t="e">
        <v>#N/A</v>
      </c>
      <c r="E1194" s="73" t="e">
        <v>#N/A</v>
      </c>
      <c r="F1194" s="72" t="e">
        <v>#N/A</v>
      </c>
      <c r="G1194" s="72" t="e">
        <v>#N/A</v>
      </c>
      <c r="H1194" s="72" t="e">
        <v>#N/A</v>
      </c>
      <c r="I1194" s="72" t="e">
        <v>#N/A</v>
      </c>
      <c r="J1194" s="72" t="e">
        <v>#N/A</v>
      </c>
      <c r="O1194" s="72" t="e">
        <v>#N/A</v>
      </c>
    </row>
    <row r="1195" spans="1:15" x14ac:dyDescent="0.15">
      <c r="A1195" s="72" t="e">
        <v>#N/A</v>
      </c>
      <c r="B1195" s="72" t="e">
        <v>#N/A</v>
      </c>
      <c r="C1195" s="72" t="e">
        <v>#N/A</v>
      </c>
      <c r="D1195" s="72" t="e">
        <v>#N/A</v>
      </c>
      <c r="E1195" s="73" t="e">
        <v>#N/A</v>
      </c>
      <c r="F1195" s="72" t="e">
        <v>#N/A</v>
      </c>
      <c r="G1195" s="72" t="e">
        <v>#N/A</v>
      </c>
      <c r="H1195" s="72" t="e">
        <v>#N/A</v>
      </c>
      <c r="I1195" s="72" t="e">
        <v>#N/A</v>
      </c>
      <c r="J1195" s="72" t="e">
        <v>#N/A</v>
      </c>
      <c r="O1195" s="72" t="e">
        <v>#N/A</v>
      </c>
    </row>
    <row r="1196" spans="1:15" x14ac:dyDescent="0.15">
      <c r="A1196" s="72" t="e">
        <v>#N/A</v>
      </c>
      <c r="B1196" s="72" t="e">
        <v>#N/A</v>
      </c>
      <c r="C1196" s="72" t="e">
        <v>#N/A</v>
      </c>
      <c r="D1196" s="72" t="e">
        <v>#N/A</v>
      </c>
      <c r="E1196" s="73" t="e">
        <v>#N/A</v>
      </c>
      <c r="F1196" s="72" t="e">
        <v>#N/A</v>
      </c>
      <c r="G1196" s="72" t="e">
        <v>#N/A</v>
      </c>
      <c r="H1196" s="72" t="e">
        <v>#N/A</v>
      </c>
      <c r="I1196" s="72" t="e">
        <v>#N/A</v>
      </c>
      <c r="J1196" s="72" t="e">
        <v>#N/A</v>
      </c>
      <c r="O1196" s="72" t="e">
        <v>#N/A</v>
      </c>
    </row>
    <row r="1197" spans="1:15" x14ac:dyDescent="0.15">
      <c r="A1197" s="72" t="e">
        <v>#N/A</v>
      </c>
      <c r="B1197" s="72" t="e">
        <v>#N/A</v>
      </c>
      <c r="C1197" s="72" t="e">
        <v>#N/A</v>
      </c>
      <c r="D1197" s="72" t="e">
        <v>#N/A</v>
      </c>
      <c r="E1197" s="73" t="e">
        <v>#N/A</v>
      </c>
      <c r="F1197" s="72" t="e">
        <v>#N/A</v>
      </c>
      <c r="G1197" s="72" t="e">
        <v>#N/A</v>
      </c>
      <c r="H1197" s="72" t="e">
        <v>#N/A</v>
      </c>
      <c r="I1197" s="72" t="e">
        <v>#N/A</v>
      </c>
      <c r="J1197" s="72" t="e">
        <v>#N/A</v>
      </c>
      <c r="O1197" s="72" t="e">
        <v>#N/A</v>
      </c>
    </row>
    <row r="1198" spans="1:15" x14ac:dyDescent="0.15">
      <c r="A1198" s="72" t="e">
        <v>#N/A</v>
      </c>
      <c r="B1198" s="72" t="e">
        <v>#N/A</v>
      </c>
      <c r="C1198" s="72" t="e">
        <v>#N/A</v>
      </c>
      <c r="D1198" s="72" t="e">
        <v>#N/A</v>
      </c>
      <c r="E1198" s="73" t="e">
        <v>#N/A</v>
      </c>
      <c r="F1198" s="72" t="e">
        <v>#N/A</v>
      </c>
      <c r="G1198" s="72" t="e">
        <v>#N/A</v>
      </c>
      <c r="H1198" s="72" t="e">
        <v>#N/A</v>
      </c>
      <c r="I1198" s="72" t="e">
        <v>#N/A</v>
      </c>
      <c r="J1198" s="72" t="e">
        <v>#N/A</v>
      </c>
      <c r="O1198" s="72" t="e">
        <v>#N/A</v>
      </c>
    </row>
    <row r="1199" spans="1:15" x14ac:dyDescent="0.15">
      <c r="A1199" s="72" t="e">
        <v>#N/A</v>
      </c>
      <c r="B1199" s="72" t="e">
        <v>#N/A</v>
      </c>
      <c r="C1199" s="72" t="e">
        <v>#N/A</v>
      </c>
      <c r="D1199" s="72" t="e">
        <v>#N/A</v>
      </c>
      <c r="E1199" s="73" t="e">
        <v>#N/A</v>
      </c>
      <c r="F1199" s="72" t="e">
        <v>#N/A</v>
      </c>
      <c r="G1199" s="72" t="e">
        <v>#N/A</v>
      </c>
      <c r="H1199" s="72" t="e">
        <v>#N/A</v>
      </c>
      <c r="I1199" s="72" t="e">
        <v>#N/A</v>
      </c>
      <c r="J1199" s="72" t="e">
        <v>#N/A</v>
      </c>
      <c r="O1199" s="72" t="e">
        <v>#N/A</v>
      </c>
    </row>
    <row r="1200" spans="1:15" x14ac:dyDescent="0.15">
      <c r="A1200" s="72" t="e">
        <v>#N/A</v>
      </c>
      <c r="B1200" s="72" t="e">
        <v>#N/A</v>
      </c>
      <c r="C1200" s="72" t="e">
        <v>#N/A</v>
      </c>
      <c r="D1200" s="72" t="e">
        <v>#N/A</v>
      </c>
      <c r="E1200" s="73" t="e">
        <v>#N/A</v>
      </c>
      <c r="F1200" s="72" t="e">
        <v>#N/A</v>
      </c>
      <c r="G1200" s="72" t="e">
        <v>#N/A</v>
      </c>
      <c r="H1200" s="72" t="e">
        <v>#N/A</v>
      </c>
      <c r="I1200" s="72" t="e">
        <v>#N/A</v>
      </c>
      <c r="J1200" s="72" t="e">
        <v>#N/A</v>
      </c>
      <c r="O1200" s="72" t="e">
        <v>#N/A</v>
      </c>
    </row>
    <row r="1201" spans="1:15" x14ac:dyDescent="0.15">
      <c r="A1201" s="72" t="e">
        <v>#N/A</v>
      </c>
      <c r="B1201" s="72" t="e">
        <v>#N/A</v>
      </c>
      <c r="C1201" s="72" t="e">
        <v>#N/A</v>
      </c>
      <c r="D1201" s="72" t="e">
        <v>#N/A</v>
      </c>
      <c r="E1201" s="73" t="e">
        <v>#N/A</v>
      </c>
      <c r="F1201" s="72" t="e">
        <v>#N/A</v>
      </c>
      <c r="G1201" s="72" t="e">
        <v>#N/A</v>
      </c>
      <c r="H1201" s="72" t="e">
        <v>#N/A</v>
      </c>
      <c r="I1201" s="72" t="e">
        <v>#N/A</v>
      </c>
      <c r="J1201" s="72" t="e">
        <v>#N/A</v>
      </c>
      <c r="O1201" s="72" t="e">
        <v>#N/A</v>
      </c>
    </row>
    <row r="1202" spans="1:15" x14ac:dyDescent="0.15">
      <c r="A1202" s="72" t="e">
        <v>#N/A</v>
      </c>
      <c r="B1202" s="72" t="e">
        <v>#N/A</v>
      </c>
      <c r="C1202" s="72" t="e">
        <v>#N/A</v>
      </c>
      <c r="D1202" s="72" t="e">
        <v>#N/A</v>
      </c>
      <c r="E1202" s="73" t="e">
        <v>#N/A</v>
      </c>
      <c r="F1202" s="72" t="e">
        <v>#N/A</v>
      </c>
      <c r="G1202" s="72" t="e">
        <v>#N/A</v>
      </c>
      <c r="H1202" s="72" t="e">
        <v>#N/A</v>
      </c>
      <c r="I1202" s="72" t="e">
        <v>#N/A</v>
      </c>
      <c r="J1202" s="72" t="e">
        <v>#N/A</v>
      </c>
      <c r="O1202" s="72" t="e">
        <v>#N/A</v>
      </c>
    </row>
    <row r="1203" spans="1:15" x14ac:dyDescent="0.15">
      <c r="A1203" s="72" t="e">
        <v>#N/A</v>
      </c>
      <c r="B1203" s="72" t="e">
        <v>#N/A</v>
      </c>
      <c r="C1203" s="72" t="e">
        <v>#N/A</v>
      </c>
      <c r="D1203" s="72" t="e">
        <v>#N/A</v>
      </c>
      <c r="E1203" s="73" t="e">
        <v>#N/A</v>
      </c>
      <c r="F1203" s="72" t="e">
        <v>#N/A</v>
      </c>
      <c r="G1203" s="72" t="e">
        <v>#N/A</v>
      </c>
      <c r="H1203" s="72" t="e">
        <v>#N/A</v>
      </c>
      <c r="I1203" s="72" t="e">
        <v>#N/A</v>
      </c>
      <c r="J1203" s="72" t="e">
        <v>#N/A</v>
      </c>
      <c r="O1203" s="72" t="e">
        <v>#N/A</v>
      </c>
    </row>
    <row r="1204" spans="1:15" x14ac:dyDescent="0.15">
      <c r="A1204" s="72" t="e">
        <v>#N/A</v>
      </c>
      <c r="B1204" s="72" t="e">
        <v>#N/A</v>
      </c>
      <c r="C1204" s="72" t="e">
        <v>#N/A</v>
      </c>
      <c r="D1204" s="72" t="e">
        <v>#N/A</v>
      </c>
      <c r="E1204" s="73" t="e">
        <v>#N/A</v>
      </c>
      <c r="F1204" s="72" t="e">
        <v>#N/A</v>
      </c>
      <c r="G1204" s="72" t="e">
        <v>#N/A</v>
      </c>
      <c r="H1204" s="72" t="e">
        <v>#N/A</v>
      </c>
      <c r="I1204" s="72" t="e">
        <v>#N/A</v>
      </c>
      <c r="J1204" s="72" t="e">
        <v>#N/A</v>
      </c>
      <c r="O1204" s="72" t="e">
        <v>#N/A</v>
      </c>
    </row>
    <row r="1205" spans="1:15" x14ac:dyDescent="0.15">
      <c r="A1205" s="72" t="e">
        <v>#N/A</v>
      </c>
      <c r="B1205" s="72" t="e">
        <v>#N/A</v>
      </c>
      <c r="C1205" s="72" t="e">
        <v>#N/A</v>
      </c>
      <c r="D1205" s="72" t="e">
        <v>#N/A</v>
      </c>
      <c r="E1205" s="73" t="e">
        <v>#N/A</v>
      </c>
      <c r="F1205" s="72" t="e">
        <v>#N/A</v>
      </c>
      <c r="G1205" s="72" t="e">
        <v>#N/A</v>
      </c>
      <c r="H1205" s="72" t="e">
        <v>#N/A</v>
      </c>
      <c r="I1205" s="72" t="e">
        <v>#N/A</v>
      </c>
      <c r="J1205" s="72" t="e">
        <v>#N/A</v>
      </c>
      <c r="O1205" s="72" t="e">
        <v>#N/A</v>
      </c>
    </row>
    <row r="1206" spans="1:15" x14ac:dyDescent="0.15">
      <c r="A1206" s="72" t="e">
        <v>#N/A</v>
      </c>
      <c r="B1206" s="72" t="e">
        <v>#N/A</v>
      </c>
      <c r="C1206" s="72" t="e">
        <v>#N/A</v>
      </c>
      <c r="D1206" s="72" t="e">
        <v>#N/A</v>
      </c>
      <c r="E1206" s="73" t="e">
        <v>#N/A</v>
      </c>
      <c r="F1206" s="72" t="e">
        <v>#N/A</v>
      </c>
      <c r="G1206" s="72" t="e">
        <v>#N/A</v>
      </c>
      <c r="H1206" s="72" t="e">
        <v>#N/A</v>
      </c>
      <c r="I1206" s="72" t="e">
        <v>#N/A</v>
      </c>
      <c r="J1206" s="72" t="e">
        <v>#N/A</v>
      </c>
      <c r="O1206" s="72" t="e">
        <v>#N/A</v>
      </c>
    </row>
    <row r="1207" spans="1:15" x14ac:dyDescent="0.15">
      <c r="A1207" s="72" t="e">
        <v>#N/A</v>
      </c>
      <c r="B1207" s="72" t="e">
        <v>#N/A</v>
      </c>
      <c r="C1207" s="72" t="e">
        <v>#N/A</v>
      </c>
      <c r="D1207" s="72" t="e">
        <v>#N/A</v>
      </c>
      <c r="E1207" s="73" t="e">
        <v>#N/A</v>
      </c>
      <c r="F1207" s="72" t="e">
        <v>#N/A</v>
      </c>
      <c r="G1207" s="72" t="e">
        <v>#N/A</v>
      </c>
      <c r="H1207" s="72" t="e">
        <v>#N/A</v>
      </c>
      <c r="I1207" s="72" t="e">
        <v>#N/A</v>
      </c>
      <c r="J1207" s="72" t="e">
        <v>#N/A</v>
      </c>
      <c r="O1207" s="72" t="e">
        <v>#N/A</v>
      </c>
    </row>
    <row r="1208" spans="1:15" x14ac:dyDescent="0.15">
      <c r="A1208" s="72" t="e">
        <v>#N/A</v>
      </c>
      <c r="B1208" s="72" t="e">
        <v>#N/A</v>
      </c>
      <c r="C1208" s="72" t="e">
        <v>#N/A</v>
      </c>
      <c r="D1208" s="72" t="e">
        <v>#N/A</v>
      </c>
      <c r="E1208" s="73" t="e">
        <v>#N/A</v>
      </c>
      <c r="F1208" s="72" t="e">
        <v>#N/A</v>
      </c>
      <c r="G1208" s="72" t="e">
        <v>#N/A</v>
      </c>
      <c r="H1208" s="72" t="e">
        <v>#N/A</v>
      </c>
      <c r="I1208" s="72" t="e">
        <v>#N/A</v>
      </c>
      <c r="J1208" s="72" t="e">
        <v>#N/A</v>
      </c>
      <c r="O1208" s="72" t="e">
        <v>#N/A</v>
      </c>
    </row>
    <row r="1209" spans="1:15" x14ac:dyDescent="0.15">
      <c r="A1209" s="72" t="e">
        <v>#N/A</v>
      </c>
      <c r="B1209" s="72" t="e">
        <v>#N/A</v>
      </c>
      <c r="C1209" s="72" t="e">
        <v>#N/A</v>
      </c>
      <c r="D1209" s="72" t="e">
        <v>#N/A</v>
      </c>
      <c r="E1209" s="73" t="e">
        <v>#N/A</v>
      </c>
      <c r="F1209" s="72" t="e">
        <v>#N/A</v>
      </c>
      <c r="G1209" s="72" t="e">
        <v>#N/A</v>
      </c>
      <c r="H1209" s="72" t="e">
        <v>#N/A</v>
      </c>
      <c r="I1209" s="72" t="e">
        <v>#N/A</v>
      </c>
      <c r="J1209" s="72" t="e">
        <v>#N/A</v>
      </c>
      <c r="O1209" s="72" t="e">
        <v>#N/A</v>
      </c>
    </row>
    <row r="1210" spans="1:15" x14ac:dyDescent="0.15">
      <c r="A1210" s="72" t="e">
        <v>#N/A</v>
      </c>
      <c r="B1210" s="72" t="e">
        <v>#N/A</v>
      </c>
      <c r="C1210" s="72" t="e">
        <v>#N/A</v>
      </c>
      <c r="D1210" s="72" t="e">
        <v>#N/A</v>
      </c>
      <c r="E1210" s="73" t="e">
        <v>#N/A</v>
      </c>
      <c r="F1210" s="72" t="e">
        <v>#N/A</v>
      </c>
      <c r="G1210" s="72" t="e">
        <v>#N/A</v>
      </c>
      <c r="H1210" s="72" t="e">
        <v>#N/A</v>
      </c>
      <c r="I1210" s="72" t="e">
        <v>#N/A</v>
      </c>
      <c r="J1210" s="72" t="e">
        <v>#N/A</v>
      </c>
      <c r="O1210" s="72" t="e">
        <v>#N/A</v>
      </c>
    </row>
    <row r="1211" spans="1:15" x14ac:dyDescent="0.15">
      <c r="A1211" s="72" t="e">
        <v>#N/A</v>
      </c>
      <c r="B1211" s="72" t="e">
        <v>#N/A</v>
      </c>
      <c r="C1211" s="72" t="e">
        <v>#N/A</v>
      </c>
      <c r="D1211" s="72" t="e">
        <v>#N/A</v>
      </c>
      <c r="E1211" s="73" t="e">
        <v>#N/A</v>
      </c>
      <c r="F1211" s="72" t="e">
        <v>#N/A</v>
      </c>
      <c r="G1211" s="72" t="e">
        <v>#N/A</v>
      </c>
      <c r="H1211" s="72" t="e">
        <v>#N/A</v>
      </c>
      <c r="I1211" s="72" t="e">
        <v>#N/A</v>
      </c>
      <c r="J1211" s="72" t="e">
        <v>#N/A</v>
      </c>
      <c r="O1211" s="72" t="e">
        <v>#N/A</v>
      </c>
    </row>
    <row r="1212" spans="1:15" x14ac:dyDescent="0.15">
      <c r="A1212" s="72" t="e">
        <v>#N/A</v>
      </c>
      <c r="B1212" s="72" t="e">
        <v>#N/A</v>
      </c>
      <c r="C1212" s="72" t="e">
        <v>#N/A</v>
      </c>
      <c r="D1212" s="72" t="e">
        <v>#N/A</v>
      </c>
      <c r="E1212" s="73" t="e">
        <v>#N/A</v>
      </c>
      <c r="F1212" s="72" t="e">
        <v>#N/A</v>
      </c>
      <c r="G1212" s="72" t="e">
        <v>#N/A</v>
      </c>
      <c r="H1212" s="72" t="e">
        <v>#N/A</v>
      </c>
      <c r="I1212" s="72" t="e">
        <v>#N/A</v>
      </c>
      <c r="J1212" s="72" t="e">
        <v>#N/A</v>
      </c>
      <c r="O1212" s="72" t="e">
        <v>#N/A</v>
      </c>
    </row>
    <row r="1213" spans="1:15" x14ac:dyDescent="0.15">
      <c r="A1213" s="72" t="e">
        <v>#N/A</v>
      </c>
      <c r="B1213" s="72" t="e">
        <v>#N/A</v>
      </c>
      <c r="C1213" s="72" t="e">
        <v>#N/A</v>
      </c>
      <c r="D1213" s="72" t="e">
        <v>#N/A</v>
      </c>
      <c r="E1213" s="73" t="e">
        <v>#N/A</v>
      </c>
      <c r="F1213" s="72" t="e">
        <v>#N/A</v>
      </c>
      <c r="G1213" s="72" t="e">
        <v>#N/A</v>
      </c>
      <c r="H1213" s="72" t="e">
        <v>#N/A</v>
      </c>
      <c r="I1213" s="72" t="e">
        <v>#N/A</v>
      </c>
      <c r="J1213" s="72" t="e">
        <v>#N/A</v>
      </c>
      <c r="O1213" s="72" t="e">
        <v>#N/A</v>
      </c>
    </row>
    <row r="1214" spans="1:15" x14ac:dyDescent="0.15">
      <c r="A1214" s="72" t="e">
        <v>#N/A</v>
      </c>
      <c r="B1214" s="72" t="e">
        <v>#N/A</v>
      </c>
      <c r="C1214" s="72" t="e">
        <v>#N/A</v>
      </c>
      <c r="D1214" s="72" t="e">
        <v>#N/A</v>
      </c>
      <c r="E1214" s="73" t="e">
        <v>#N/A</v>
      </c>
      <c r="F1214" s="72" t="e">
        <v>#N/A</v>
      </c>
      <c r="G1214" s="72" t="e">
        <v>#N/A</v>
      </c>
      <c r="H1214" s="72" t="e">
        <v>#N/A</v>
      </c>
      <c r="I1214" s="72" t="e">
        <v>#N/A</v>
      </c>
      <c r="J1214" s="72" t="e">
        <v>#N/A</v>
      </c>
      <c r="O1214" s="72" t="e">
        <v>#N/A</v>
      </c>
    </row>
    <row r="1215" spans="1:15" x14ac:dyDescent="0.15">
      <c r="A1215" s="72" t="e">
        <v>#N/A</v>
      </c>
      <c r="B1215" s="72" t="e">
        <v>#N/A</v>
      </c>
      <c r="C1215" s="72" t="e">
        <v>#N/A</v>
      </c>
      <c r="D1215" s="72" t="e">
        <v>#N/A</v>
      </c>
      <c r="E1215" s="73" t="e">
        <v>#N/A</v>
      </c>
      <c r="F1215" s="72" t="e">
        <v>#N/A</v>
      </c>
      <c r="G1215" s="72" t="e">
        <v>#N/A</v>
      </c>
      <c r="H1215" s="72" t="e">
        <v>#N/A</v>
      </c>
      <c r="I1215" s="72" t="e">
        <v>#N/A</v>
      </c>
      <c r="J1215" s="72" t="e">
        <v>#N/A</v>
      </c>
      <c r="O1215" s="72" t="e">
        <v>#N/A</v>
      </c>
    </row>
    <row r="1216" spans="1:15" x14ac:dyDescent="0.15">
      <c r="A1216" s="72" t="e">
        <v>#N/A</v>
      </c>
      <c r="B1216" s="72" t="e">
        <v>#N/A</v>
      </c>
      <c r="C1216" s="72" t="e">
        <v>#N/A</v>
      </c>
      <c r="D1216" s="72" t="e">
        <v>#N/A</v>
      </c>
      <c r="E1216" s="73" t="e">
        <v>#N/A</v>
      </c>
      <c r="F1216" s="72" t="e">
        <v>#N/A</v>
      </c>
      <c r="G1216" s="72" t="e">
        <v>#N/A</v>
      </c>
      <c r="H1216" s="72" t="e">
        <v>#N/A</v>
      </c>
      <c r="I1216" s="72" t="e">
        <v>#N/A</v>
      </c>
      <c r="J1216" s="72" t="e">
        <v>#N/A</v>
      </c>
      <c r="O1216" s="72" t="e">
        <v>#N/A</v>
      </c>
    </row>
    <row r="1217" spans="1:15" x14ac:dyDescent="0.15">
      <c r="A1217" s="72" t="e">
        <v>#N/A</v>
      </c>
      <c r="B1217" s="72" t="e">
        <v>#N/A</v>
      </c>
      <c r="C1217" s="72" t="e">
        <v>#N/A</v>
      </c>
      <c r="D1217" s="72" t="e">
        <v>#N/A</v>
      </c>
      <c r="E1217" s="73" t="e">
        <v>#N/A</v>
      </c>
      <c r="F1217" s="72" t="e">
        <v>#N/A</v>
      </c>
      <c r="G1217" s="72" t="e">
        <v>#N/A</v>
      </c>
      <c r="H1217" s="72" t="e">
        <v>#N/A</v>
      </c>
      <c r="I1217" s="72" t="e">
        <v>#N/A</v>
      </c>
      <c r="J1217" s="72" t="e">
        <v>#N/A</v>
      </c>
      <c r="O1217" s="72" t="e">
        <v>#N/A</v>
      </c>
    </row>
    <row r="1218" spans="1:15" x14ac:dyDescent="0.15">
      <c r="A1218" s="72" t="e">
        <v>#N/A</v>
      </c>
      <c r="B1218" s="72" t="e">
        <v>#N/A</v>
      </c>
      <c r="C1218" s="72" t="e">
        <v>#N/A</v>
      </c>
      <c r="D1218" s="72" t="e">
        <v>#N/A</v>
      </c>
      <c r="E1218" s="73" t="e">
        <v>#N/A</v>
      </c>
      <c r="F1218" s="72" t="e">
        <v>#N/A</v>
      </c>
      <c r="G1218" s="72" t="e">
        <v>#N/A</v>
      </c>
      <c r="H1218" s="72" t="e">
        <v>#N/A</v>
      </c>
      <c r="I1218" s="72" t="e">
        <v>#N/A</v>
      </c>
      <c r="J1218" s="72" t="e">
        <v>#N/A</v>
      </c>
      <c r="O1218" s="72" t="e">
        <v>#N/A</v>
      </c>
    </row>
    <row r="1219" spans="1:15" x14ac:dyDescent="0.15">
      <c r="A1219" s="72" t="e">
        <v>#N/A</v>
      </c>
      <c r="B1219" s="72" t="e">
        <v>#N/A</v>
      </c>
      <c r="C1219" s="72" t="e">
        <v>#N/A</v>
      </c>
      <c r="D1219" s="72" t="e">
        <v>#N/A</v>
      </c>
      <c r="E1219" s="73" t="e">
        <v>#N/A</v>
      </c>
      <c r="F1219" s="72" t="e">
        <v>#N/A</v>
      </c>
      <c r="G1219" s="72" t="e">
        <v>#N/A</v>
      </c>
      <c r="H1219" s="72" t="e">
        <v>#N/A</v>
      </c>
      <c r="I1219" s="72" t="e">
        <v>#N/A</v>
      </c>
      <c r="J1219" s="72" t="e">
        <v>#N/A</v>
      </c>
      <c r="O1219" s="72" t="e">
        <v>#N/A</v>
      </c>
    </row>
    <row r="1220" spans="1:15" x14ac:dyDescent="0.15">
      <c r="A1220" s="72" t="e">
        <v>#N/A</v>
      </c>
      <c r="B1220" s="72" t="e">
        <v>#N/A</v>
      </c>
      <c r="C1220" s="72" t="e">
        <v>#N/A</v>
      </c>
      <c r="D1220" s="72" t="e">
        <v>#N/A</v>
      </c>
      <c r="E1220" s="73" t="e">
        <v>#N/A</v>
      </c>
      <c r="F1220" s="72" t="e">
        <v>#N/A</v>
      </c>
      <c r="G1220" s="72" t="e">
        <v>#N/A</v>
      </c>
      <c r="H1220" s="72" t="e">
        <v>#N/A</v>
      </c>
      <c r="I1220" s="72" t="e">
        <v>#N/A</v>
      </c>
      <c r="J1220" s="72" t="e">
        <v>#N/A</v>
      </c>
      <c r="O1220" s="72" t="e">
        <v>#N/A</v>
      </c>
    </row>
    <row r="1221" spans="1:15" x14ac:dyDescent="0.15">
      <c r="A1221" s="72" t="e">
        <v>#N/A</v>
      </c>
      <c r="B1221" s="72" t="e">
        <v>#N/A</v>
      </c>
      <c r="C1221" s="72" t="e">
        <v>#N/A</v>
      </c>
      <c r="D1221" s="72" t="e">
        <v>#N/A</v>
      </c>
      <c r="E1221" s="73" t="e">
        <v>#N/A</v>
      </c>
      <c r="F1221" s="72" t="e">
        <v>#N/A</v>
      </c>
      <c r="G1221" s="72" t="e">
        <v>#N/A</v>
      </c>
      <c r="H1221" s="72" t="e">
        <v>#N/A</v>
      </c>
      <c r="I1221" s="72" t="e">
        <v>#N/A</v>
      </c>
      <c r="J1221" s="72" t="e">
        <v>#N/A</v>
      </c>
      <c r="O1221" s="72" t="e">
        <v>#N/A</v>
      </c>
    </row>
    <row r="1222" spans="1:15" x14ac:dyDescent="0.15">
      <c r="A1222" s="72" t="e">
        <v>#N/A</v>
      </c>
      <c r="B1222" s="72" t="e">
        <v>#N/A</v>
      </c>
      <c r="C1222" s="72" t="e">
        <v>#N/A</v>
      </c>
      <c r="D1222" s="72" t="e">
        <v>#N/A</v>
      </c>
      <c r="E1222" s="73" t="e">
        <v>#N/A</v>
      </c>
      <c r="F1222" s="72" t="e">
        <v>#N/A</v>
      </c>
      <c r="G1222" s="72" t="e">
        <v>#N/A</v>
      </c>
      <c r="H1222" s="72" t="e">
        <v>#N/A</v>
      </c>
      <c r="I1222" s="72" t="e">
        <v>#N/A</v>
      </c>
      <c r="J1222" s="72" t="e">
        <v>#N/A</v>
      </c>
      <c r="O1222" s="72" t="e">
        <v>#N/A</v>
      </c>
    </row>
    <row r="1223" spans="1:15" x14ac:dyDescent="0.15">
      <c r="A1223" s="72" t="e">
        <v>#N/A</v>
      </c>
      <c r="B1223" s="72" t="e">
        <v>#N/A</v>
      </c>
      <c r="C1223" s="72" t="e">
        <v>#N/A</v>
      </c>
      <c r="D1223" s="72" t="e">
        <v>#N/A</v>
      </c>
      <c r="E1223" s="73" t="e">
        <v>#N/A</v>
      </c>
      <c r="F1223" s="72" t="e">
        <v>#N/A</v>
      </c>
      <c r="G1223" s="72" t="e">
        <v>#N/A</v>
      </c>
      <c r="H1223" s="72" t="e">
        <v>#N/A</v>
      </c>
      <c r="I1223" s="72" t="e">
        <v>#N/A</v>
      </c>
      <c r="J1223" s="72" t="e">
        <v>#N/A</v>
      </c>
      <c r="O1223" s="72" t="e">
        <v>#N/A</v>
      </c>
    </row>
    <row r="1224" spans="1:15" x14ac:dyDescent="0.15">
      <c r="A1224" s="72" t="e">
        <v>#N/A</v>
      </c>
      <c r="B1224" s="72" t="e">
        <v>#N/A</v>
      </c>
      <c r="C1224" s="72" t="e">
        <v>#N/A</v>
      </c>
      <c r="D1224" s="72" t="e">
        <v>#N/A</v>
      </c>
      <c r="E1224" s="73" t="e">
        <v>#N/A</v>
      </c>
      <c r="F1224" s="72" t="e">
        <v>#N/A</v>
      </c>
      <c r="G1224" s="72" t="e">
        <v>#N/A</v>
      </c>
      <c r="H1224" s="72" t="e">
        <v>#N/A</v>
      </c>
      <c r="I1224" s="72" t="e">
        <v>#N/A</v>
      </c>
      <c r="J1224" s="72" t="e">
        <v>#N/A</v>
      </c>
      <c r="O1224" s="72" t="e">
        <v>#N/A</v>
      </c>
    </row>
    <row r="1225" spans="1:15" x14ac:dyDescent="0.15">
      <c r="A1225" s="72" t="e">
        <v>#N/A</v>
      </c>
      <c r="B1225" s="72" t="e">
        <v>#N/A</v>
      </c>
      <c r="C1225" s="72" t="e">
        <v>#N/A</v>
      </c>
      <c r="D1225" s="72" t="e">
        <v>#N/A</v>
      </c>
      <c r="E1225" s="73" t="e">
        <v>#N/A</v>
      </c>
      <c r="F1225" s="72" t="e">
        <v>#N/A</v>
      </c>
      <c r="G1225" s="72" t="e">
        <v>#N/A</v>
      </c>
      <c r="H1225" s="72" t="e">
        <v>#N/A</v>
      </c>
      <c r="I1225" s="72" t="e">
        <v>#N/A</v>
      </c>
      <c r="J1225" s="72" t="e">
        <v>#N/A</v>
      </c>
      <c r="O1225" s="72" t="e">
        <v>#N/A</v>
      </c>
    </row>
    <row r="1226" spans="1:15" x14ac:dyDescent="0.15">
      <c r="A1226" s="72" t="e">
        <v>#N/A</v>
      </c>
      <c r="B1226" s="72" t="e">
        <v>#N/A</v>
      </c>
      <c r="C1226" s="72" t="e">
        <v>#N/A</v>
      </c>
      <c r="D1226" s="72" t="e">
        <v>#N/A</v>
      </c>
      <c r="E1226" s="73" t="e">
        <v>#N/A</v>
      </c>
      <c r="F1226" s="72" t="e">
        <v>#N/A</v>
      </c>
      <c r="G1226" s="72" t="e">
        <v>#N/A</v>
      </c>
      <c r="H1226" s="72" t="e">
        <v>#N/A</v>
      </c>
      <c r="I1226" s="72" t="e">
        <v>#N/A</v>
      </c>
      <c r="J1226" s="72" t="e">
        <v>#N/A</v>
      </c>
      <c r="O1226" s="72" t="e">
        <v>#N/A</v>
      </c>
    </row>
    <row r="1227" spans="1:15" x14ac:dyDescent="0.15">
      <c r="A1227" s="72" t="e">
        <v>#N/A</v>
      </c>
      <c r="B1227" s="72" t="e">
        <v>#N/A</v>
      </c>
      <c r="C1227" s="72" t="e">
        <v>#N/A</v>
      </c>
      <c r="D1227" s="72" t="e">
        <v>#N/A</v>
      </c>
      <c r="E1227" s="73" t="e">
        <v>#N/A</v>
      </c>
      <c r="F1227" s="72" t="e">
        <v>#N/A</v>
      </c>
      <c r="G1227" s="72" t="e">
        <v>#N/A</v>
      </c>
      <c r="H1227" s="72" t="e">
        <v>#N/A</v>
      </c>
      <c r="I1227" s="72" t="e">
        <v>#N/A</v>
      </c>
      <c r="J1227" s="72" t="e">
        <v>#N/A</v>
      </c>
      <c r="O1227" s="72" t="e">
        <v>#N/A</v>
      </c>
    </row>
    <row r="1228" spans="1:15" x14ac:dyDescent="0.15">
      <c r="A1228" s="72" t="e">
        <v>#N/A</v>
      </c>
      <c r="B1228" s="72" t="e">
        <v>#N/A</v>
      </c>
      <c r="C1228" s="72" t="e">
        <v>#N/A</v>
      </c>
      <c r="D1228" s="72" t="e">
        <v>#N/A</v>
      </c>
      <c r="E1228" s="73" t="e">
        <v>#N/A</v>
      </c>
      <c r="F1228" s="72" t="e">
        <v>#N/A</v>
      </c>
      <c r="G1228" s="72" t="e">
        <v>#N/A</v>
      </c>
      <c r="H1228" s="72" t="e">
        <v>#N/A</v>
      </c>
      <c r="I1228" s="72" t="e">
        <v>#N/A</v>
      </c>
      <c r="J1228" s="72" t="e">
        <v>#N/A</v>
      </c>
      <c r="O1228" s="72" t="e">
        <v>#N/A</v>
      </c>
    </row>
    <row r="1229" spans="1:15" x14ac:dyDescent="0.15">
      <c r="A1229" s="72" t="e">
        <v>#N/A</v>
      </c>
      <c r="B1229" s="72" t="e">
        <v>#N/A</v>
      </c>
      <c r="C1229" s="72" t="e">
        <v>#N/A</v>
      </c>
      <c r="D1229" s="72" t="e">
        <v>#N/A</v>
      </c>
      <c r="E1229" s="73" t="e">
        <v>#N/A</v>
      </c>
      <c r="F1229" s="72" t="e">
        <v>#N/A</v>
      </c>
      <c r="G1229" s="72" t="e">
        <v>#N/A</v>
      </c>
      <c r="H1229" s="72" t="e">
        <v>#N/A</v>
      </c>
      <c r="I1229" s="72" t="e">
        <v>#N/A</v>
      </c>
      <c r="J1229" s="72" t="e">
        <v>#N/A</v>
      </c>
      <c r="O1229" s="72" t="e">
        <v>#N/A</v>
      </c>
    </row>
    <row r="1230" spans="1:15" x14ac:dyDescent="0.15">
      <c r="A1230" s="72" t="e">
        <v>#N/A</v>
      </c>
      <c r="B1230" s="72" t="e">
        <v>#N/A</v>
      </c>
      <c r="C1230" s="72" t="e">
        <v>#N/A</v>
      </c>
      <c r="D1230" s="72" t="e">
        <v>#N/A</v>
      </c>
      <c r="E1230" s="73" t="e">
        <v>#N/A</v>
      </c>
      <c r="F1230" s="72" t="e">
        <v>#N/A</v>
      </c>
      <c r="G1230" s="72" t="e">
        <v>#N/A</v>
      </c>
      <c r="H1230" s="72" t="e">
        <v>#N/A</v>
      </c>
      <c r="I1230" s="72" t="e">
        <v>#N/A</v>
      </c>
      <c r="J1230" s="72" t="e">
        <v>#N/A</v>
      </c>
      <c r="O1230" s="72" t="e">
        <v>#N/A</v>
      </c>
    </row>
    <row r="1231" spans="1:15" x14ac:dyDescent="0.15">
      <c r="A1231" s="72" t="e">
        <v>#N/A</v>
      </c>
      <c r="B1231" s="72" t="e">
        <v>#N/A</v>
      </c>
      <c r="C1231" s="72" t="e">
        <v>#N/A</v>
      </c>
      <c r="D1231" s="72" t="e">
        <v>#N/A</v>
      </c>
      <c r="E1231" s="73" t="e">
        <v>#N/A</v>
      </c>
      <c r="F1231" s="72" t="e">
        <v>#N/A</v>
      </c>
      <c r="G1231" s="72" t="e">
        <v>#N/A</v>
      </c>
      <c r="H1231" s="72" t="e">
        <v>#N/A</v>
      </c>
      <c r="I1231" s="72" t="e">
        <v>#N/A</v>
      </c>
      <c r="J1231" s="72" t="e">
        <v>#N/A</v>
      </c>
      <c r="O1231" s="72" t="e">
        <v>#N/A</v>
      </c>
    </row>
    <row r="1232" spans="1:15" x14ac:dyDescent="0.15">
      <c r="A1232" s="72" t="e">
        <v>#N/A</v>
      </c>
      <c r="B1232" s="72" t="e">
        <v>#N/A</v>
      </c>
      <c r="C1232" s="72" t="e">
        <v>#N/A</v>
      </c>
      <c r="D1232" s="72" t="e">
        <v>#N/A</v>
      </c>
      <c r="E1232" s="73" t="e">
        <v>#N/A</v>
      </c>
      <c r="F1232" s="72" t="e">
        <v>#N/A</v>
      </c>
      <c r="G1232" s="72" t="e">
        <v>#N/A</v>
      </c>
      <c r="H1232" s="72" t="e">
        <v>#N/A</v>
      </c>
      <c r="I1232" s="72" t="e">
        <v>#N/A</v>
      </c>
      <c r="J1232" s="72" t="e">
        <v>#N/A</v>
      </c>
      <c r="O1232" s="72" t="e">
        <v>#N/A</v>
      </c>
    </row>
    <row r="1233" spans="1:15" x14ac:dyDescent="0.15">
      <c r="A1233" s="72" t="e">
        <v>#N/A</v>
      </c>
      <c r="B1233" s="72" t="e">
        <v>#N/A</v>
      </c>
      <c r="C1233" s="72" t="e">
        <v>#N/A</v>
      </c>
      <c r="D1233" s="72" t="e">
        <v>#N/A</v>
      </c>
      <c r="E1233" s="73" t="e">
        <v>#N/A</v>
      </c>
      <c r="F1233" s="72" t="e">
        <v>#N/A</v>
      </c>
      <c r="G1233" s="72" t="e">
        <v>#N/A</v>
      </c>
      <c r="H1233" s="72" t="e">
        <v>#N/A</v>
      </c>
      <c r="I1233" s="72" t="e">
        <v>#N/A</v>
      </c>
      <c r="J1233" s="72" t="e">
        <v>#N/A</v>
      </c>
      <c r="O1233" s="72" t="e">
        <v>#N/A</v>
      </c>
    </row>
    <row r="1234" spans="1:15" x14ac:dyDescent="0.15">
      <c r="A1234" s="72" t="e">
        <v>#N/A</v>
      </c>
      <c r="B1234" s="72" t="e">
        <v>#N/A</v>
      </c>
      <c r="C1234" s="72" t="e">
        <v>#N/A</v>
      </c>
      <c r="D1234" s="72" t="e">
        <v>#N/A</v>
      </c>
      <c r="E1234" s="73" t="e">
        <v>#N/A</v>
      </c>
      <c r="F1234" s="72" t="e">
        <v>#N/A</v>
      </c>
      <c r="G1234" s="72" t="e">
        <v>#N/A</v>
      </c>
      <c r="H1234" s="72" t="e">
        <v>#N/A</v>
      </c>
      <c r="I1234" s="72" t="e">
        <v>#N/A</v>
      </c>
      <c r="J1234" s="72" t="e">
        <v>#N/A</v>
      </c>
      <c r="O1234" s="72" t="e">
        <v>#N/A</v>
      </c>
    </row>
    <row r="1235" spans="1:15" x14ac:dyDescent="0.15">
      <c r="A1235" s="72" t="e">
        <v>#N/A</v>
      </c>
      <c r="B1235" s="72" t="e">
        <v>#N/A</v>
      </c>
      <c r="C1235" s="72" t="e">
        <v>#N/A</v>
      </c>
      <c r="D1235" s="72" t="e">
        <v>#N/A</v>
      </c>
      <c r="E1235" s="73" t="e">
        <v>#N/A</v>
      </c>
      <c r="F1235" s="72" t="e">
        <v>#N/A</v>
      </c>
      <c r="G1235" s="72" t="e">
        <v>#N/A</v>
      </c>
      <c r="H1235" s="72" t="e">
        <v>#N/A</v>
      </c>
      <c r="I1235" s="72" t="e">
        <v>#N/A</v>
      </c>
      <c r="J1235" s="72" t="e">
        <v>#N/A</v>
      </c>
      <c r="O1235" s="72" t="e">
        <v>#N/A</v>
      </c>
    </row>
    <row r="1236" spans="1:15" x14ac:dyDescent="0.15">
      <c r="A1236" s="72" t="e">
        <v>#N/A</v>
      </c>
      <c r="B1236" s="72" t="e">
        <v>#N/A</v>
      </c>
      <c r="C1236" s="72" t="e">
        <v>#N/A</v>
      </c>
      <c r="D1236" s="72" t="e">
        <v>#N/A</v>
      </c>
      <c r="E1236" s="73" t="e">
        <v>#N/A</v>
      </c>
      <c r="F1236" s="72" t="e">
        <v>#N/A</v>
      </c>
      <c r="G1236" s="72" t="e">
        <v>#N/A</v>
      </c>
      <c r="H1236" s="72" t="e">
        <v>#N/A</v>
      </c>
      <c r="I1236" s="72" t="e">
        <v>#N/A</v>
      </c>
      <c r="J1236" s="72" t="e">
        <v>#N/A</v>
      </c>
      <c r="O1236" s="72" t="e">
        <v>#N/A</v>
      </c>
    </row>
    <row r="1237" spans="1:15" x14ac:dyDescent="0.15">
      <c r="A1237" s="72" t="e">
        <v>#N/A</v>
      </c>
      <c r="B1237" s="72" t="e">
        <v>#N/A</v>
      </c>
      <c r="C1237" s="72" t="e">
        <v>#N/A</v>
      </c>
      <c r="D1237" s="72" t="e">
        <v>#N/A</v>
      </c>
      <c r="E1237" s="73" t="e">
        <v>#N/A</v>
      </c>
      <c r="F1237" s="72" t="e">
        <v>#N/A</v>
      </c>
      <c r="G1237" s="72" t="e">
        <v>#N/A</v>
      </c>
      <c r="H1237" s="72" t="e">
        <v>#N/A</v>
      </c>
      <c r="I1237" s="72" t="e">
        <v>#N/A</v>
      </c>
      <c r="J1237" s="72" t="e">
        <v>#N/A</v>
      </c>
      <c r="O1237" s="72" t="e">
        <v>#N/A</v>
      </c>
    </row>
    <row r="1238" spans="1:15" x14ac:dyDescent="0.15">
      <c r="A1238" s="72" t="e">
        <v>#N/A</v>
      </c>
      <c r="B1238" s="72" t="e">
        <v>#N/A</v>
      </c>
      <c r="C1238" s="72" t="e">
        <v>#N/A</v>
      </c>
      <c r="D1238" s="72" t="e">
        <v>#N/A</v>
      </c>
      <c r="E1238" s="73" t="e">
        <v>#N/A</v>
      </c>
      <c r="F1238" s="72" t="e">
        <v>#N/A</v>
      </c>
      <c r="G1238" s="72" t="e">
        <v>#N/A</v>
      </c>
      <c r="H1238" s="72" t="e">
        <v>#N/A</v>
      </c>
      <c r="I1238" s="72" t="e">
        <v>#N/A</v>
      </c>
      <c r="J1238" s="72" t="e">
        <v>#N/A</v>
      </c>
      <c r="O1238" s="72" t="e">
        <v>#N/A</v>
      </c>
    </row>
    <row r="1239" spans="1:15" x14ac:dyDescent="0.15">
      <c r="A1239" s="72" t="e">
        <v>#N/A</v>
      </c>
      <c r="B1239" s="72" t="e">
        <v>#N/A</v>
      </c>
      <c r="C1239" s="72" t="e">
        <v>#N/A</v>
      </c>
      <c r="D1239" s="72" t="e">
        <v>#N/A</v>
      </c>
      <c r="E1239" s="73" t="e">
        <v>#N/A</v>
      </c>
      <c r="F1239" s="72" t="e">
        <v>#N/A</v>
      </c>
      <c r="G1239" s="72" t="e">
        <v>#N/A</v>
      </c>
      <c r="H1239" s="72" t="e">
        <v>#N/A</v>
      </c>
      <c r="I1239" s="72" t="e">
        <v>#N/A</v>
      </c>
      <c r="J1239" s="72" t="e">
        <v>#N/A</v>
      </c>
      <c r="O1239" s="72" t="e">
        <v>#N/A</v>
      </c>
    </row>
    <row r="1240" spans="1:15" x14ac:dyDescent="0.15">
      <c r="A1240" s="72" t="e">
        <v>#N/A</v>
      </c>
      <c r="B1240" s="72" t="e">
        <v>#N/A</v>
      </c>
      <c r="C1240" s="72" t="e">
        <v>#N/A</v>
      </c>
      <c r="D1240" s="72" t="e">
        <v>#N/A</v>
      </c>
      <c r="E1240" s="73" t="e">
        <v>#N/A</v>
      </c>
      <c r="F1240" s="72" t="e">
        <v>#N/A</v>
      </c>
      <c r="G1240" s="72" t="e">
        <v>#N/A</v>
      </c>
      <c r="H1240" s="72" t="e">
        <v>#N/A</v>
      </c>
      <c r="I1240" s="72" t="e">
        <v>#N/A</v>
      </c>
      <c r="J1240" s="72" t="e">
        <v>#N/A</v>
      </c>
      <c r="O1240" s="72" t="e">
        <v>#N/A</v>
      </c>
    </row>
    <row r="1241" spans="1:15" x14ac:dyDescent="0.15">
      <c r="A1241" s="72" t="e">
        <v>#N/A</v>
      </c>
      <c r="B1241" s="72" t="e">
        <v>#N/A</v>
      </c>
      <c r="C1241" s="72" t="e">
        <v>#N/A</v>
      </c>
      <c r="D1241" s="72" t="e">
        <v>#N/A</v>
      </c>
      <c r="E1241" s="73" t="e">
        <v>#N/A</v>
      </c>
      <c r="F1241" s="72" t="e">
        <v>#N/A</v>
      </c>
      <c r="G1241" s="72" t="e">
        <v>#N/A</v>
      </c>
      <c r="H1241" s="72" t="e">
        <v>#N/A</v>
      </c>
      <c r="I1241" s="72" t="e">
        <v>#N/A</v>
      </c>
      <c r="J1241" s="72" t="e">
        <v>#N/A</v>
      </c>
      <c r="O1241" s="72" t="e">
        <v>#N/A</v>
      </c>
    </row>
    <row r="1242" spans="1:15" x14ac:dyDescent="0.15">
      <c r="A1242" s="72" t="e">
        <v>#N/A</v>
      </c>
      <c r="B1242" s="72" t="e">
        <v>#N/A</v>
      </c>
      <c r="C1242" s="72" t="e">
        <v>#N/A</v>
      </c>
      <c r="D1242" s="72" t="e">
        <v>#N/A</v>
      </c>
      <c r="E1242" s="73" t="e">
        <v>#N/A</v>
      </c>
      <c r="F1242" s="72" t="e">
        <v>#N/A</v>
      </c>
      <c r="G1242" s="72" t="e">
        <v>#N/A</v>
      </c>
      <c r="H1242" s="72" t="e">
        <v>#N/A</v>
      </c>
      <c r="I1242" s="72" t="e">
        <v>#N/A</v>
      </c>
      <c r="J1242" s="72" t="e">
        <v>#N/A</v>
      </c>
      <c r="O1242" s="72" t="e">
        <v>#N/A</v>
      </c>
    </row>
    <row r="1243" spans="1:15" x14ac:dyDescent="0.15">
      <c r="A1243" s="72" t="e">
        <v>#N/A</v>
      </c>
      <c r="B1243" s="72" t="e">
        <v>#N/A</v>
      </c>
      <c r="C1243" s="72" t="e">
        <v>#N/A</v>
      </c>
      <c r="D1243" s="72" t="e">
        <v>#N/A</v>
      </c>
      <c r="E1243" s="73" t="e">
        <v>#N/A</v>
      </c>
      <c r="F1243" s="72" t="e">
        <v>#N/A</v>
      </c>
      <c r="G1243" s="72" t="e">
        <v>#N/A</v>
      </c>
      <c r="H1243" s="72" t="e">
        <v>#N/A</v>
      </c>
      <c r="I1243" s="72" t="e">
        <v>#N/A</v>
      </c>
      <c r="J1243" s="72" t="e">
        <v>#N/A</v>
      </c>
      <c r="O1243" s="72" t="e">
        <v>#N/A</v>
      </c>
    </row>
    <row r="1244" spans="1:15" x14ac:dyDescent="0.15">
      <c r="A1244" s="72" t="e">
        <v>#N/A</v>
      </c>
      <c r="B1244" s="72" t="e">
        <v>#N/A</v>
      </c>
      <c r="C1244" s="72" t="e">
        <v>#N/A</v>
      </c>
      <c r="D1244" s="72" t="e">
        <v>#N/A</v>
      </c>
      <c r="E1244" s="73" t="e">
        <v>#N/A</v>
      </c>
      <c r="F1244" s="72" t="e">
        <v>#N/A</v>
      </c>
      <c r="G1244" s="72" t="e">
        <v>#N/A</v>
      </c>
      <c r="H1244" s="72" t="e">
        <v>#N/A</v>
      </c>
      <c r="I1244" s="72" t="e">
        <v>#N/A</v>
      </c>
      <c r="J1244" s="72" t="e">
        <v>#N/A</v>
      </c>
      <c r="O1244" s="72" t="e">
        <v>#N/A</v>
      </c>
    </row>
    <row r="1245" spans="1:15" x14ac:dyDescent="0.15">
      <c r="A1245" s="72" t="e">
        <v>#N/A</v>
      </c>
      <c r="B1245" s="72" t="e">
        <v>#N/A</v>
      </c>
      <c r="C1245" s="72" t="e">
        <v>#N/A</v>
      </c>
      <c r="D1245" s="72" t="e">
        <v>#N/A</v>
      </c>
      <c r="E1245" s="73" t="e">
        <v>#N/A</v>
      </c>
      <c r="F1245" s="72" t="e">
        <v>#N/A</v>
      </c>
      <c r="G1245" s="72" t="e">
        <v>#N/A</v>
      </c>
      <c r="H1245" s="72" t="e">
        <v>#N/A</v>
      </c>
      <c r="I1245" s="72" t="e">
        <v>#N/A</v>
      </c>
      <c r="J1245" s="72" t="e">
        <v>#N/A</v>
      </c>
      <c r="O1245" s="72" t="e">
        <v>#N/A</v>
      </c>
    </row>
    <row r="1246" spans="1:15" x14ac:dyDescent="0.15">
      <c r="A1246" s="72" t="e">
        <v>#N/A</v>
      </c>
      <c r="B1246" s="72" t="e">
        <v>#N/A</v>
      </c>
      <c r="C1246" s="72" t="e">
        <v>#N/A</v>
      </c>
      <c r="D1246" s="72" t="e">
        <v>#N/A</v>
      </c>
      <c r="E1246" s="73" t="e">
        <v>#N/A</v>
      </c>
      <c r="F1246" s="72" t="e">
        <v>#N/A</v>
      </c>
      <c r="G1246" s="72" t="e">
        <v>#N/A</v>
      </c>
      <c r="H1246" s="72" t="e">
        <v>#N/A</v>
      </c>
      <c r="I1246" s="72" t="e">
        <v>#N/A</v>
      </c>
      <c r="J1246" s="72" t="e">
        <v>#N/A</v>
      </c>
      <c r="O1246" s="72" t="e">
        <v>#N/A</v>
      </c>
    </row>
    <row r="1247" spans="1:15" x14ac:dyDescent="0.15">
      <c r="A1247" s="72" t="e">
        <v>#N/A</v>
      </c>
      <c r="B1247" s="72" t="e">
        <v>#N/A</v>
      </c>
      <c r="C1247" s="72" t="e">
        <v>#N/A</v>
      </c>
      <c r="D1247" s="72" t="e">
        <v>#N/A</v>
      </c>
      <c r="E1247" s="73" t="e">
        <v>#N/A</v>
      </c>
      <c r="F1247" s="72" t="e">
        <v>#N/A</v>
      </c>
      <c r="G1247" s="72" t="e">
        <v>#N/A</v>
      </c>
      <c r="H1247" s="72" t="e">
        <v>#N/A</v>
      </c>
      <c r="I1247" s="72" t="e">
        <v>#N/A</v>
      </c>
      <c r="J1247" s="72" t="e">
        <v>#N/A</v>
      </c>
      <c r="O1247" s="72" t="e">
        <v>#N/A</v>
      </c>
    </row>
    <row r="1248" spans="1:15" x14ac:dyDescent="0.15">
      <c r="A1248" s="72" t="e">
        <v>#N/A</v>
      </c>
      <c r="B1248" s="72" t="e">
        <v>#N/A</v>
      </c>
      <c r="C1248" s="72" t="e">
        <v>#N/A</v>
      </c>
      <c r="D1248" s="72" t="e">
        <v>#N/A</v>
      </c>
      <c r="E1248" s="73" t="e">
        <v>#N/A</v>
      </c>
      <c r="F1248" s="72" t="e">
        <v>#N/A</v>
      </c>
      <c r="G1248" s="72" t="e">
        <v>#N/A</v>
      </c>
      <c r="H1248" s="72" t="e">
        <v>#N/A</v>
      </c>
      <c r="I1248" s="72" t="e">
        <v>#N/A</v>
      </c>
      <c r="J1248" s="72" t="e">
        <v>#N/A</v>
      </c>
      <c r="O1248" s="72" t="e">
        <v>#N/A</v>
      </c>
    </row>
    <row r="1249" spans="1:15" x14ac:dyDescent="0.15">
      <c r="A1249" s="72" t="e">
        <v>#N/A</v>
      </c>
      <c r="B1249" s="72" t="e">
        <v>#N/A</v>
      </c>
      <c r="C1249" s="72" t="e">
        <v>#N/A</v>
      </c>
      <c r="D1249" s="72" t="e">
        <v>#N/A</v>
      </c>
      <c r="E1249" s="73" t="e">
        <v>#N/A</v>
      </c>
      <c r="F1249" s="72" t="e">
        <v>#N/A</v>
      </c>
      <c r="G1249" s="72" t="e">
        <v>#N/A</v>
      </c>
      <c r="H1249" s="72" t="e">
        <v>#N/A</v>
      </c>
      <c r="I1249" s="72" t="e">
        <v>#N/A</v>
      </c>
      <c r="J1249" s="72" t="e">
        <v>#N/A</v>
      </c>
      <c r="O1249" s="72" t="e">
        <v>#N/A</v>
      </c>
    </row>
    <row r="1250" spans="1:15" x14ac:dyDescent="0.15">
      <c r="A1250" s="72" t="e">
        <v>#N/A</v>
      </c>
      <c r="B1250" s="72" t="e">
        <v>#N/A</v>
      </c>
      <c r="C1250" s="72" t="e">
        <v>#N/A</v>
      </c>
      <c r="D1250" s="72" t="e">
        <v>#N/A</v>
      </c>
      <c r="E1250" s="73" t="e">
        <v>#N/A</v>
      </c>
      <c r="F1250" s="72" t="e">
        <v>#N/A</v>
      </c>
      <c r="G1250" s="72" t="e">
        <v>#N/A</v>
      </c>
      <c r="H1250" s="72" t="e">
        <v>#N/A</v>
      </c>
      <c r="I1250" s="72" t="e">
        <v>#N/A</v>
      </c>
      <c r="J1250" s="72" t="e">
        <v>#N/A</v>
      </c>
      <c r="O1250" s="72" t="e">
        <v>#N/A</v>
      </c>
    </row>
    <row r="1251" spans="1:15" x14ac:dyDescent="0.15">
      <c r="A1251" s="72" t="e">
        <v>#N/A</v>
      </c>
      <c r="B1251" s="72" t="e">
        <v>#N/A</v>
      </c>
      <c r="C1251" s="72" t="e">
        <v>#N/A</v>
      </c>
      <c r="D1251" s="72" t="e">
        <v>#N/A</v>
      </c>
      <c r="E1251" s="73" t="e">
        <v>#N/A</v>
      </c>
      <c r="F1251" s="72" t="e">
        <v>#N/A</v>
      </c>
      <c r="G1251" s="72" t="e">
        <v>#N/A</v>
      </c>
      <c r="H1251" s="72" t="e">
        <v>#N/A</v>
      </c>
      <c r="I1251" s="72" t="e">
        <v>#N/A</v>
      </c>
      <c r="J1251" s="72" t="e">
        <v>#N/A</v>
      </c>
      <c r="O1251" s="72" t="e">
        <v>#N/A</v>
      </c>
    </row>
    <row r="1252" spans="1:15" x14ac:dyDescent="0.15">
      <c r="A1252" s="72" t="e">
        <v>#N/A</v>
      </c>
      <c r="B1252" s="72" t="e">
        <v>#N/A</v>
      </c>
      <c r="C1252" s="72" t="e">
        <v>#N/A</v>
      </c>
      <c r="D1252" s="72" t="e">
        <v>#N/A</v>
      </c>
      <c r="E1252" s="73" t="e">
        <v>#N/A</v>
      </c>
      <c r="F1252" s="72" t="e">
        <v>#N/A</v>
      </c>
      <c r="G1252" s="72" t="e">
        <v>#N/A</v>
      </c>
      <c r="H1252" s="72" t="e">
        <v>#N/A</v>
      </c>
      <c r="I1252" s="72" t="e">
        <v>#N/A</v>
      </c>
      <c r="J1252" s="72" t="e">
        <v>#N/A</v>
      </c>
      <c r="O1252" s="72" t="e">
        <v>#N/A</v>
      </c>
    </row>
    <row r="1253" spans="1:15" x14ac:dyDescent="0.15">
      <c r="A1253" s="72" t="e">
        <v>#N/A</v>
      </c>
      <c r="B1253" s="72" t="e">
        <v>#N/A</v>
      </c>
      <c r="C1253" s="72" t="e">
        <v>#N/A</v>
      </c>
      <c r="D1253" s="72" t="e">
        <v>#N/A</v>
      </c>
      <c r="E1253" s="73" t="e">
        <v>#N/A</v>
      </c>
      <c r="F1253" s="72" t="e">
        <v>#N/A</v>
      </c>
      <c r="G1253" s="72" t="e">
        <v>#N/A</v>
      </c>
      <c r="H1253" s="72" t="e">
        <v>#N/A</v>
      </c>
      <c r="I1253" s="72" t="e">
        <v>#N/A</v>
      </c>
      <c r="J1253" s="72" t="e">
        <v>#N/A</v>
      </c>
      <c r="O1253" s="72" t="e">
        <v>#N/A</v>
      </c>
    </row>
    <row r="1254" spans="1:15" x14ac:dyDescent="0.15">
      <c r="A1254" s="72" t="e">
        <v>#N/A</v>
      </c>
      <c r="B1254" s="72" t="e">
        <v>#N/A</v>
      </c>
      <c r="C1254" s="72" t="e">
        <v>#N/A</v>
      </c>
      <c r="D1254" s="72" t="e">
        <v>#N/A</v>
      </c>
      <c r="E1254" s="73" t="e">
        <v>#N/A</v>
      </c>
      <c r="F1254" s="72" t="e">
        <v>#N/A</v>
      </c>
      <c r="G1254" s="72" t="e">
        <v>#N/A</v>
      </c>
      <c r="H1254" s="72" t="e">
        <v>#N/A</v>
      </c>
      <c r="I1254" s="72" t="e">
        <v>#N/A</v>
      </c>
      <c r="J1254" s="72" t="e">
        <v>#N/A</v>
      </c>
      <c r="O1254" s="72" t="e">
        <v>#N/A</v>
      </c>
    </row>
    <row r="1255" spans="1:15" x14ac:dyDescent="0.15">
      <c r="A1255" s="72" t="e">
        <v>#N/A</v>
      </c>
      <c r="B1255" s="72" t="e">
        <v>#N/A</v>
      </c>
      <c r="C1255" s="72" t="e">
        <v>#N/A</v>
      </c>
      <c r="D1255" s="72" t="e">
        <v>#N/A</v>
      </c>
      <c r="E1255" s="73" t="e">
        <v>#N/A</v>
      </c>
      <c r="F1255" s="72" t="e">
        <v>#N/A</v>
      </c>
      <c r="G1255" s="72" t="e">
        <v>#N/A</v>
      </c>
      <c r="H1255" s="72" t="e">
        <v>#N/A</v>
      </c>
      <c r="I1255" s="72" t="e">
        <v>#N/A</v>
      </c>
      <c r="J1255" s="72" t="e">
        <v>#N/A</v>
      </c>
      <c r="O1255" s="72" t="e">
        <v>#N/A</v>
      </c>
    </row>
    <row r="1256" spans="1:15" x14ac:dyDescent="0.15">
      <c r="A1256" s="72" t="e">
        <v>#N/A</v>
      </c>
      <c r="B1256" s="72" t="e">
        <v>#N/A</v>
      </c>
      <c r="C1256" s="72" t="e">
        <v>#N/A</v>
      </c>
      <c r="D1256" s="72" t="e">
        <v>#N/A</v>
      </c>
      <c r="E1256" s="73" t="e">
        <v>#N/A</v>
      </c>
      <c r="F1256" s="72" t="e">
        <v>#N/A</v>
      </c>
      <c r="G1256" s="72" t="e">
        <v>#N/A</v>
      </c>
      <c r="H1256" s="72" t="e">
        <v>#N/A</v>
      </c>
      <c r="I1256" s="72" t="e">
        <v>#N/A</v>
      </c>
      <c r="J1256" s="72" t="e">
        <v>#N/A</v>
      </c>
      <c r="O1256" s="72" t="e">
        <v>#N/A</v>
      </c>
    </row>
    <row r="1257" spans="1:15" x14ac:dyDescent="0.15">
      <c r="A1257" s="72" t="e">
        <v>#N/A</v>
      </c>
      <c r="B1257" s="72" t="e">
        <v>#N/A</v>
      </c>
      <c r="C1257" s="72" t="e">
        <v>#N/A</v>
      </c>
      <c r="D1257" s="72" t="e">
        <v>#N/A</v>
      </c>
      <c r="E1257" s="73" t="e">
        <v>#N/A</v>
      </c>
      <c r="F1257" s="72" t="e">
        <v>#N/A</v>
      </c>
      <c r="G1257" s="72" t="e">
        <v>#N/A</v>
      </c>
      <c r="H1257" s="72" t="e">
        <v>#N/A</v>
      </c>
      <c r="I1257" s="72" t="e">
        <v>#N/A</v>
      </c>
      <c r="J1257" s="72" t="e">
        <v>#N/A</v>
      </c>
      <c r="O1257" s="72" t="e">
        <v>#N/A</v>
      </c>
    </row>
    <row r="1258" spans="1:15" x14ac:dyDescent="0.15">
      <c r="A1258" s="72" t="e">
        <v>#N/A</v>
      </c>
      <c r="B1258" s="72" t="e">
        <v>#N/A</v>
      </c>
      <c r="C1258" s="72" t="e">
        <v>#N/A</v>
      </c>
      <c r="D1258" s="72" t="e">
        <v>#N/A</v>
      </c>
      <c r="E1258" s="73" t="e">
        <v>#N/A</v>
      </c>
      <c r="F1258" s="72" t="e">
        <v>#N/A</v>
      </c>
      <c r="G1258" s="72" t="e">
        <v>#N/A</v>
      </c>
      <c r="H1258" s="72" t="e">
        <v>#N/A</v>
      </c>
      <c r="I1258" s="72" t="e">
        <v>#N/A</v>
      </c>
      <c r="J1258" s="72" t="e">
        <v>#N/A</v>
      </c>
      <c r="O1258" s="72" t="e">
        <v>#N/A</v>
      </c>
    </row>
    <row r="1259" spans="1:15" x14ac:dyDescent="0.15">
      <c r="A1259" s="72" t="e">
        <v>#N/A</v>
      </c>
      <c r="B1259" s="72" t="e">
        <v>#N/A</v>
      </c>
      <c r="C1259" s="72" t="e">
        <v>#N/A</v>
      </c>
      <c r="D1259" s="72" t="e">
        <v>#N/A</v>
      </c>
      <c r="E1259" s="73" t="e">
        <v>#N/A</v>
      </c>
      <c r="F1259" s="72" t="e">
        <v>#N/A</v>
      </c>
      <c r="G1259" s="72" t="e">
        <v>#N/A</v>
      </c>
      <c r="H1259" s="72" t="e">
        <v>#N/A</v>
      </c>
      <c r="I1259" s="72" t="e">
        <v>#N/A</v>
      </c>
      <c r="J1259" s="72" t="e">
        <v>#N/A</v>
      </c>
      <c r="O1259" s="72" t="e">
        <v>#N/A</v>
      </c>
    </row>
    <row r="1260" spans="1:15" x14ac:dyDescent="0.15">
      <c r="A1260" s="72" t="e">
        <v>#N/A</v>
      </c>
      <c r="B1260" s="72" t="e">
        <v>#N/A</v>
      </c>
      <c r="C1260" s="72" t="e">
        <v>#N/A</v>
      </c>
      <c r="D1260" s="72" t="e">
        <v>#N/A</v>
      </c>
      <c r="E1260" s="73" t="e">
        <v>#N/A</v>
      </c>
      <c r="F1260" s="72" t="e">
        <v>#N/A</v>
      </c>
      <c r="G1260" s="72" t="e">
        <v>#N/A</v>
      </c>
      <c r="H1260" s="72" t="e">
        <v>#N/A</v>
      </c>
      <c r="I1260" s="72" t="e">
        <v>#N/A</v>
      </c>
      <c r="J1260" s="72" t="e">
        <v>#N/A</v>
      </c>
      <c r="O1260" s="72" t="e">
        <v>#N/A</v>
      </c>
    </row>
    <row r="1261" spans="1:15" x14ac:dyDescent="0.15">
      <c r="A1261" s="72" t="e">
        <v>#N/A</v>
      </c>
      <c r="B1261" s="72" t="e">
        <v>#N/A</v>
      </c>
      <c r="C1261" s="72" t="e">
        <v>#N/A</v>
      </c>
      <c r="D1261" s="72" t="e">
        <v>#N/A</v>
      </c>
      <c r="E1261" s="73" t="e">
        <v>#N/A</v>
      </c>
      <c r="F1261" s="72" t="e">
        <v>#N/A</v>
      </c>
      <c r="G1261" s="72" t="e">
        <v>#N/A</v>
      </c>
      <c r="H1261" s="72" t="e">
        <v>#N/A</v>
      </c>
      <c r="I1261" s="72" t="e">
        <v>#N/A</v>
      </c>
      <c r="J1261" s="72" t="e">
        <v>#N/A</v>
      </c>
      <c r="O1261" s="72" t="e">
        <v>#N/A</v>
      </c>
    </row>
    <row r="1262" spans="1:15" x14ac:dyDescent="0.15">
      <c r="A1262" s="72" t="e">
        <v>#N/A</v>
      </c>
      <c r="B1262" s="72" t="e">
        <v>#N/A</v>
      </c>
      <c r="C1262" s="72" t="e">
        <v>#N/A</v>
      </c>
      <c r="D1262" s="72" t="e">
        <v>#N/A</v>
      </c>
      <c r="E1262" s="73" t="e">
        <v>#N/A</v>
      </c>
      <c r="F1262" s="72" t="e">
        <v>#N/A</v>
      </c>
      <c r="G1262" s="72" t="e">
        <v>#N/A</v>
      </c>
      <c r="H1262" s="72" t="e">
        <v>#N/A</v>
      </c>
      <c r="I1262" s="72" t="e">
        <v>#N/A</v>
      </c>
      <c r="J1262" s="72" t="e">
        <v>#N/A</v>
      </c>
      <c r="O1262" s="72" t="e">
        <v>#N/A</v>
      </c>
    </row>
    <row r="1263" spans="1:15" x14ac:dyDescent="0.15">
      <c r="A1263" s="72" t="e">
        <v>#N/A</v>
      </c>
      <c r="B1263" s="72" t="e">
        <v>#N/A</v>
      </c>
      <c r="C1263" s="72" t="e">
        <v>#N/A</v>
      </c>
      <c r="D1263" s="72" t="e">
        <v>#N/A</v>
      </c>
      <c r="E1263" s="73" t="e">
        <v>#N/A</v>
      </c>
      <c r="F1263" s="72" t="e">
        <v>#N/A</v>
      </c>
      <c r="G1263" s="72" t="e">
        <v>#N/A</v>
      </c>
      <c r="H1263" s="72" t="e">
        <v>#N/A</v>
      </c>
      <c r="I1263" s="72" t="e">
        <v>#N/A</v>
      </c>
      <c r="J1263" s="72" t="e">
        <v>#N/A</v>
      </c>
      <c r="O1263" s="72" t="e">
        <v>#N/A</v>
      </c>
    </row>
    <row r="1264" spans="1:15" x14ac:dyDescent="0.15">
      <c r="A1264" s="72" t="e">
        <v>#N/A</v>
      </c>
      <c r="B1264" s="72" t="e">
        <v>#N/A</v>
      </c>
      <c r="C1264" s="72" t="e">
        <v>#N/A</v>
      </c>
      <c r="D1264" s="72" t="e">
        <v>#N/A</v>
      </c>
      <c r="E1264" s="73" t="e">
        <v>#N/A</v>
      </c>
      <c r="F1264" s="72" t="e">
        <v>#N/A</v>
      </c>
      <c r="G1264" s="72" t="e">
        <v>#N/A</v>
      </c>
      <c r="H1264" s="72" t="e">
        <v>#N/A</v>
      </c>
      <c r="I1264" s="72" t="e">
        <v>#N/A</v>
      </c>
      <c r="J1264" s="72" t="e">
        <v>#N/A</v>
      </c>
      <c r="O1264" s="72" t="e">
        <v>#N/A</v>
      </c>
    </row>
    <row r="1265" spans="1:15" x14ac:dyDescent="0.15">
      <c r="A1265" s="72" t="e">
        <v>#N/A</v>
      </c>
      <c r="B1265" s="72" t="e">
        <v>#N/A</v>
      </c>
      <c r="C1265" s="72" t="e">
        <v>#N/A</v>
      </c>
      <c r="D1265" s="72" t="e">
        <v>#N/A</v>
      </c>
      <c r="E1265" s="73" t="e">
        <v>#N/A</v>
      </c>
      <c r="F1265" s="72" t="e">
        <v>#N/A</v>
      </c>
      <c r="G1265" s="72" t="e">
        <v>#N/A</v>
      </c>
      <c r="H1265" s="72" t="e">
        <v>#N/A</v>
      </c>
      <c r="I1265" s="72" t="e">
        <v>#N/A</v>
      </c>
      <c r="J1265" s="72" t="e">
        <v>#N/A</v>
      </c>
      <c r="O1265" s="72" t="e">
        <v>#N/A</v>
      </c>
    </row>
    <row r="1266" spans="1:15" x14ac:dyDescent="0.15">
      <c r="A1266" s="72" t="e">
        <v>#N/A</v>
      </c>
      <c r="B1266" s="72" t="e">
        <v>#N/A</v>
      </c>
      <c r="C1266" s="72" t="e">
        <v>#N/A</v>
      </c>
      <c r="D1266" s="72" t="e">
        <v>#N/A</v>
      </c>
      <c r="E1266" s="73" t="e">
        <v>#N/A</v>
      </c>
      <c r="F1266" s="72" t="e">
        <v>#N/A</v>
      </c>
      <c r="G1266" s="72" t="e">
        <v>#N/A</v>
      </c>
      <c r="H1266" s="72" t="e">
        <v>#N/A</v>
      </c>
      <c r="I1266" s="72" t="e">
        <v>#N/A</v>
      </c>
      <c r="J1266" s="72" t="e">
        <v>#N/A</v>
      </c>
      <c r="O1266" s="72" t="e">
        <v>#N/A</v>
      </c>
    </row>
    <row r="1267" spans="1:15" x14ac:dyDescent="0.15">
      <c r="A1267" s="72" t="e">
        <v>#N/A</v>
      </c>
      <c r="B1267" s="72" t="e">
        <v>#N/A</v>
      </c>
      <c r="C1267" s="72" t="e">
        <v>#N/A</v>
      </c>
      <c r="D1267" s="72" t="e">
        <v>#N/A</v>
      </c>
      <c r="E1267" s="73" t="e">
        <v>#N/A</v>
      </c>
      <c r="F1267" s="72" t="e">
        <v>#N/A</v>
      </c>
      <c r="G1267" s="72" t="e">
        <v>#N/A</v>
      </c>
      <c r="H1267" s="72" t="e">
        <v>#N/A</v>
      </c>
      <c r="I1267" s="72" t="e">
        <v>#N/A</v>
      </c>
      <c r="J1267" s="72" t="e">
        <v>#N/A</v>
      </c>
      <c r="O1267" s="72" t="e">
        <v>#N/A</v>
      </c>
    </row>
    <row r="1268" spans="1:15" x14ac:dyDescent="0.15">
      <c r="A1268" s="72" t="e">
        <v>#N/A</v>
      </c>
      <c r="B1268" s="72" t="e">
        <v>#N/A</v>
      </c>
      <c r="C1268" s="72" t="e">
        <v>#N/A</v>
      </c>
      <c r="D1268" s="72" t="e">
        <v>#N/A</v>
      </c>
      <c r="E1268" s="73" t="e">
        <v>#N/A</v>
      </c>
      <c r="F1268" s="72" t="e">
        <v>#N/A</v>
      </c>
      <c r="G1268" s="72" t="e">
        <v>#N/A</v>
      </c>
      <c r="H1268" s="72" t="e">
        <v>#N/A</v>
      </c>
      <c r="I1268" s="72" t="e">
        <v>#N/A</v>
      </c>
      <c r="J1268" s="72" t="e">
        <v>#N/A</v>
      </c>
      <c r="O1268" s="72" t="e">
        <v>#N/A</v>
      </c>
    </row>
    <row r="1269" spans="1:15" x14ac:dyDescent="0.15">
      <c r="A1269" s="72" t="e">
        <v>#N/A</v>
      </c>
      <c r="B1269" s="72" t="e">
        <v>#N/A</v>
      </c>
      <c r="C1269" s="72" t="e">
        <v>#N/A</v>
      </c>
      <c r="D1269" s="72" t="e">
        <v>#N/A</v>
      </c>
      <c r="E1269" s="73" t="e">
        <v>#N/A</v>
      </c>
      <c r="F1269" s="72" t="e">
        <v>#N/A</v>
      </c>
      <c r="G1269" s="72" t="e">
        <v>#N/A</v>
      </c>
      <c r="H1269" s="72" t="e">
        <v>#N/A</v>
      </c>
      <c r="I1269" s="72" t="e">
        <v>#N/A</v>
      </c>
      <c r="J1269" s="72" t="e">
        <v>#N/A</v>
      </c>
      <c r="O1269" s="72" t="e">
        <v>#N/A</v>
      </c>
    </row>
    <row r="1270" spans="1:15" x14ac:dyDescent="0.15">
      <c r="A1270" s="72" t="e">
        <v>#N/A</v>
      </c>
      <c r="B1270" s="72" t="e">
        <v>#N/A</v>
      </c>
      <c r="C1270" s="72" t="e">
        <v>#N/A</v>
      </c>
      <c r="D1270" s="72" t="e">
        <v>#N/A</v>
      </c>
      <c r="E1270" s="73" t="e">
        <v>#N/A</v>
      </c>
      <c r="F1270" s="72" t="e">
        <v>#N/A</v>
      </c>
      <c r="G1270" s="72" t="e">
        <v>#N/A</v>
      </c>
      <c r="H1270" s="72" t="e">
        <v>#N/A</v>
      </c>
      <c r="I1270" s="72" t="e">
        <v>#N/A</v>
      </c>
      <c r="J1270" s="72" t="e">
        <v>#N/A</v>
      </c>
      <c r="O1270" s="72" t="e">
        <v>#N/A</v>
      </c>
    </row>
    <row r="1271" spans="1:15" x14ac:dyDescent="0.15">
      <c r="A1271" s="72" t="e">
        <v>#N/A</v>
      </c>
      <c r="B1271" s="72" t="e">
        <v>#N/A</v>
      </c>
      <c r="C1271" s="72" t="e">
        <v>#N/A</v>
      </c>
      <c r="D1271" s="72" t="e">
        <v>#N/A</v>
      </c>
      <c r="E1271" s="73" t="e">
        <v>#N/A</v>
      </c>
      <c r="F1271" s="72" t="e">
        <v>#N/A</v>
      </c>
      <c r="G1271" s="72" t="e">
        <v>#N/A</v>
      </c>
      <c r="H1271" s="72" t="e">
        <v>#N/A</v>
      </c>
      <c r="I1271" s="72" t="e">
        <v>#N/A</v>
      </c>
      <c r="J1271" s="72" t="e">
        <v>#N/A</v>
      </c>
      <c r="O1271" s="72" t="e">
        <v>#N/A</v>
      </c>
    </row>
    <row r="1272" spans="1:15" x14ac:dyDescent="0.15">
      <c r="A1272" s="72" t="e">
        <v>#N/A</v>
      </c>
      <c r="B1272" s="72" t="e">
        <v>#N/A</v>
      </c>
      <c r="C1272" s="72" t="e">
        <v>#N/A</v>
      </c>
      <c r="D1272" s="72" t="e">
        <v>#N/A</v>
      </c>
      <c r="E1272" s="73" t="e">
        <v>#N/A</v>
      </c>
      <c r="F1272" s="72" t="e">
        <v>#N/A</v>
      </c>
      <c r="G1272" s="72" t="e">
        <v>#N/A</v>
      </c>
      <c r="H1272" s="72" t="e">
        <v>#N/A</v>
      </c>
      <c r="I1272" s="72" t="e">
        <v>#N/A</v>
      </c>
      <c r="J1272" s="72" t="e">
        <v>#N/A</v>
      </c>
      <c r="O1272" s="72" t="e">
        <v>#N/A</v>
      </c>
    </row>
    <row r="1273" spans="1:15" x14ac:dyDescent="0.15">
      <c r="A1273" s="72" t="e">
        <v>#N/A</v>
      </c>
      <c r="B1273" s="72" t="e">
        <v>#N/A</v>
      </c>
      <c r="C1273" s="72" t="e">
        <v>#N/A</v>
      </c>
      <c r="D1273" s="72" t="e">
        <v>#N/A</v>
      </c>
      <c r="E1273" s="73" t="e">
        <v>#N/A</v>
      </c>
      <c r="F1273" s="72" t="e">
        <v>#N/A</v>
      </c>
      <c r="G1273" s="72" t="e">
        <v>#N/A</v>
      </c>
      <c r="H1273" s="72" t="e">
        <v>#N/A</v>
      </c>
      <c r="I1273" s="72" t="e">
        <v>#N/A</v>
      </c>
      <c r="J1273" s="72" t="e">
        <v>#N/A</v>
      </c>
      <c r="O1273" s="72" t="e">
        <v>#N/A</v>
      </c>
    </row>
    <row r="1274" spans="1:15" x14ac:dyDescent="0.15">
      <c r="A1274" s="72" t="e">
        <v>#N/A</v>
      </c>
      <c r="B1274" s="72" t="e">
        <v>#N/A</v>
      </c>
      <c r="C1274" s="72" t="e">
        <v>#N/A</v>
      </c>
      <c r="D1274" s="72" t="e">
        <v>#N/A</v>
      </c>
      <c r="E1274" s="73" t="e">
        <v>#N/A</v>
      </c>
      <c r="F1274" s="72" t="e">
        <v>#N/A</v>
      </c>
      <c r="G1274" s="72" t="e">
        <v>#N/A</v>
      </c>
      <c r="H1274" s="72" t="e">
        <v>#N/A</v>
      </c>
      <c r="I1274" s="72" t="e">
        <v>#N/A</v>
      </c>
      <c r="J1274" s="72" t="e">
        <v>#N/A</v>
      </c>
      <c r="O1274" s="72" t="e">
        <v>#N/A</v>
      </c>
    </row>
    <row r="1275" spans="1:15" x14ac:dyDescent="0.15">
      <c r="A1275" s="72" t="e">
        <v>#N/A</v>
      </c>
      <c r="B1275" s="72" t="e">
        <v>#N/A</v>
      </c>
      <c r="C1275" s="72" t="e">
        <v>#N/A</v>
      </c>
      <c r="D1275" s="72" t="e">
        <v>#N/A</v>
      </c>
      <c r="E1275" s="73" t="e">
        <v>#N/A</v>
      </c>
      <c r="F1275" s="72" t="e">
        <v>#N/A</v>
      </c>
      <c r="G1275" s="72" t="e">
        <v>#N/A</v>
      </c>
      <c r="H1275" s="72" t="e">
        <v>#N/A</v>
      </c>
      <c r="I1275" s="72" t="e">
        <v>#N/A</v>
      </c>
      <c r="J1275" s="72" t="e">
        <v>#N/A</v>
      </c>
      <c r="O1275" s="72" t="e">
        <v>#N/A</v>
      </c>
    </row>
    <row r="1276" spans="1:15" x14ac:dyDescent="0.15">
      <c r="A1276" s="72" t="e">
        <v>#N/A</v>
      </c>
      <c r="B1276" s="72" t="e">
        <v>#N/A</v>
      </c>
      <c r="C1276" s="72" t="e">
        <v>#N/A</v>
      </c>
      <c r="D1276" s="72" t="e">
        <v>#N/A</v>
      </c>
      <c r="E1276" s="73" t="e">
        <v>#N/A</v>
      </c>
      <c r="F1276" s="72" t="e">
        <v>#N/A</v>
      </c>
      <c r="G1276" s="72" t="e">
        <v>#N/A</v>
      </c>
      <c r="H1276" s="72" t="e">
        <v>#N/A</v>
      </c>
      <c r="I1276" s="72" t="e">
        <v>#N/A</v>
      </c>
      <c r="J1276" s="72" t="e">
        <v>#N/A</v>
      </c>
      <c r="O1276" s="72" t="e">
        <v>#N/A</v>
      </c>
    </row>
    <row r="1277" spans="1:15" x14ac:dyDescent="0.15">
      <c r="A1277" s="72" t="e">
        <v>#N/A</v>
      </c>
      <c r="B1277" s="72" t="e">
        <v>#N/A</v>
      </c>
      <c r="C1277" s="72" t="e">
        <v>#N/A</v>
      </c>
      <c r="D1277" s="72" t="e">
        <v>#N/A</v>
      </c>
      <c r="E1277" s="73" t="e">
        <v>#N/A</v>
      </c>
      <c r="F1277" s="72" t="e">
        <v>#N/A</v>
      </c>
      <c r="G1277" s="72" t="e">
        <v>#N/A</v>
      </c>
      <c r="H1277" s="72" t="e">
        <v>#N/A</v>
      </c>
      <c r="I1277" s="72" t="e">
        <v>#N/A</v>
      </c>
      <c r="J1277" s="72" t="e">
        <v>#N/A</v>
      </c>
      <c r="O1277" s="72" t="e">
        <v>#N/A</v>
      </c>
    </row>
    <row r="1278" spans="1:15" x14ac:dyDescent="0.15">
      <c r="A1278" s="72" t="e">
        <v>#N/A</v>
      </c>
      <c r="B1278" s="72" t="e">
        <v>#N/A</v>
      </c>
      <c r="C1278" s="72" t="e">
        <v>#N/A</v>
      </c>
      <c r="D1278" s="72" t="e">
        <v>#N/A</v>
      </c>
      <c r="E1278" s="73" t="e">
        <v>#N/A</v>
      </c>
      <c r="F1278" s="72" t="e">
        <v>#N/A</v>
      </c>
      <c r="G1278" s="72" t="e">
        <v>#N/A</v>
      </c>
      <c r="H1278" s="72" t="e">
        <v>#N/A</v>
      </c>
      <c r="I1278" s="72" t="e">
        <v>#N/A</v>
      </c>
      <c r="J1278" s="72" t="e">
        <v>#N/A</v>
      </c>
      <c r="O1278" s="72" t="e">
        <v>#N/A</v>
      </c>
    </row>
    <row r="1279" spans="1:15" x14ac:dyDescent="0.15">
      <c r="A1279" s="72" t="e">
        <v>#N/A</v>
      </c>
      <c r="B1279" s="72" t="e">
        <v>#N/A</v>
      </c>
      <c r="C1279" s="72" t="e">
        <v>#N/A</v>
      </c>
      <c r="D1279" s="72" t="e">
        <v>#N/A</v>
      </c>
      <c r="E1279" s="73" t="e">
        <v>#N/A</v>
      </c>
      <c r="F1279" s="72" t="e">
        <v>#N/A</v>
      </c>
      <c r="G1279" s="72" t="e">
        <v>#N/A</v>
      </c>
      <c r="H1279" s="72" t="e">
        <v>#N/A</v>
      </c>
      <c r="I1279" s="72" t="e">
        <v>#N/A</v>
      </c>
      <c r="J1279" s="72" t="e">
        <v>#N/A</v>
      </c>
      <c r="O1279" s="72" t="e">
        <v>#N/A</v>
      </c>
    </row>
    <row r="1280" spans="1:15" x14ac:dyDescent="0.15">
      <c r="A1280" s="72" t="e">
        <v>#N/A</v>
      </c>
      <c r="B1280" s="72" t="e">
        <v>#N/A</v>
      </c>
      <c r="C1280" s="72" t="e">
        <v>#N/A</v>
      </c>
      <c r="D1280" s="72" t="e">
        <v>#N/A</v>
      </c>
      <c r="E1280" s="73" t="e">
        <v>#N/A</v>
      </c>
      <c r="F1280" s="72" t="e">
        <v>#N/A</v>
      </c>
      <c r="G1280" s="72" t="e">
        <v>#N/A</v>
      </c>
      <c r="H1280" s="72" t="e">
        <v>#N/A</v>
      </c>
      <c r="I1280" s="72" t="e">
        <v>#N/A</v>
      </c>
      <c r="J1280" s="72" t="e">
        <v>#N/A</v>
      </c>
      <c r="O1280" s="72" t="e">
        <v>#N/A</v>
      </c>
    </row>
    <row r="1281" spans="1:15" x14ac:dyDescent="0.15">
      <c r="A1281" s="72" t="e">
        <v>#N/A</v>
      </c>
      <c r="B1281" s="72" t="e">
        <v>#N/A</v>
      </c>
      <c r="C1281" s="72" t="e">
        <v>#N/A</v>
      </c>
      <c r="D1281" s="72" t="e">
        <v>#N/A</v>
      </c>
      <c r="E1281" s="73" t="e">
        <v>#N/A</v>
      </c>
      <c r="F1281" s="72" t="e">
        <v>#N/A</v>
      </c>
      <c r="G1281" s="72" t="e">
        <v>#N/A</v>
      </c>
      <c r="H1281" s="72" t="e">
        <v>#N/A</v>
      </c>
      <c r="I1281" s="72" t="e">
        <v>#N/A</v>
      </c>
      <c r="J1281" s="72" t="e">
        <v>#N/A</v>
      </c>
      <c r="O1281" s="72" t="e">
        <v>#N/A</v>
      </c>
    </row>
    <row r="1282" spans="1:15" x14ac:dyDescent="0.15">
      <c r="A1282" s="72" t="e">
        <v>#N/A</v>
      </c>
      <c r="B1282" s="72" t="e">
        <v>#N/A</v>
      </c>
      <c r="C1282" s="72" t="e">
        <v>#N/A</v>
      </c>
      <c r="D1282" s="72" t="e">
        <v>#N/A</v>
      </c>
      <c r="E1282" s="73" t="e">
        <v>#N/A</v>
      </c>
      <c r="F1282" s="72" t="e">
        <v>#N/A</v>
      </c>
      <c r="G1282" s="72" t="e">
        <v>#N/A</v>
      </c>
      <c r="H1282" s="72" t="e">
        <v>#N/A</v>
      </c>
      <c r="I1282" s="72" t="e">
        <v>#N/A</v>
      </c>
      <c r="J1282" s="72" t="e">
        <v>#N/A</v>
      </c>
      <c r="O1282" s="72" t="e">
        <v>#N/A</v>
      </c>
    </row>
    <row r="1283" spans="1:15" x14ac:dyDescent="0.15">
      <c r="A1283" s="72" t="e">
        <v>#N/A</v>
      </c>
      <c r="B1283" s="72" t="e">
        <v>#N/A</v>
      </c>
      <c r="C1283" s="72" t="e">
        <v>#N/A</v>
      </c>
      <c r="D1283" s="72" t="e">
        <v>#N/A</v>
      </c>
      <c r="E1283" s="73" t="e">
        <v>#N/A</v>
      </c>
      <c r="F1283" s="72" t="e">
        <v>#N/A</v>
      </c>
      <c r="G1283" s="72" t="e">
        <v>#N/A</v>
      </c>
      <c r="H1283" s="72" t="e">
        <v>#N/A</v>
      </c>
      <c r="I1283" s="72" t="e">
        <v>#N/A</v>
      </c>
      <c r="J1283" s="72" t="e">
        <v>#N/A</v>
      </c>
      <c r="O1283" s="72" t="e">
        <v>#N/A</v>
      </c>
    </row>
    <row r="1284" spans="1:15" x14ac:dyDescent="0.15">
      <c r="A1284" s="72" t="e">
        <v>#N/A</v>
      </c>
      <c r="B1284" s="72" t="e">
        <v>#N/A</v>
      </c>
      <c r="C1284" s="72" t="e">
        <v>#N/A</v>
      </c>
      <c r="D1284" s="72" t="e">
        <v>#N/A</v>
      </c>
      <c r="E1284" s="73" t="e">
        <v>#N/A</v>
      </c>
      <c r="F1284" s="72" t="e">
        <v>#N/A</v>
      </c>
      <c r="G1284" s="72" t="e">
        <v>#N/A</v>
      </c>
      <c r="H1284" s="72" t="e">
        <v>#N/A</v>
      </c>
      <c r="I1284" s="72" t="e">
        <v>#N/A</v>
      </c>
      <c r="J1284" s="72" t="e">
        <v>#N/A</v>
      </c>
      <c r="O1284" s="72" t="e">
        <v>#N/A</v>
      </c>
    </row>
    <row r="1285" spans="1:15" x14ac:dyDescent="0.15">
      <c r="A1285" s="72" t="e">
        <v>#N/A</v>
      </c>
      <c r="B1285" s="72" t="e">
        <v>#N/A</v>
      </c>
      <c r="C1285" s="72" t="e">
        <v>#N/A</v>
      </c>
      <c r="D1285" s="72" t="e">
        <v>#N/A</v>
      </c>
      <c r="E1285" s="73" t="e">
        <v>#N/A</v>
      </c>
      <c r="F1285" s="72" t="e">
        <v>#N/A</v>
      </c>
      <c r="G1285" s="72" t="e">
        <v>#N/A</v>
      </c>
      <c r="H1285" s="72" t="e">
        <v>#N/A</v>
      </c>
      <c r="I1285" s="72" t="e">
        <v>#N/A</v>
      </c>
      <c r="J1285" s="72" t="e">
        <v>#N/A</v>
      </c>
      <c r="O1285" s="72" t="e">
        <v>#N/A</v>
      </c>
    </row>
    <row r="1286" spans="1:15" x14ac:dyDescent="0.15">
      <c r="A1286" s="72" t="e">
        <v>#N/A</v>
      </c>
      <c r="B1286" s="72" t="e">
        <v>#N/A</v>
      </c>
      <c r="C1286" s="72" t="e">
        <v>#N/A</v>
      </c>
      <c r="D1286" s="72" t="e">
        <v>#N/A</v>
      </c>
      <c r="E1286" s="73" t="e">
        <v>#N/A</v>
      </c>
      <c r="F1286" s="72" t="e">
        <v>#N/A</v>
      </c>
      <c r="G1286" s="72" t="e">
        <v>#N/A</v>
      </c>
      <c r="H1286" s="72" t="e">
        <v>#N/A</v>
      </c>
      <c r="I1286" s="72" t="e">
        <v>#N/A</v>
      </c>
      <c r="J1286" s="72" t="e">
        <v>#N/A</v>
      </c>
      <c r="O1286" s="72" t="e">
        <v>#N/A</v>
      </c>
    </row>
    <row r="1287" spans="1:15" x14ac:dyDescent="0.15">
      <c r="A1287" s="72" t="e">
        <v>#N/A</v>
      </c>
      <c r="B1287" s="72" t="e">
        <v>#N/A</v>
      </c>
      <c r="C1287" s="72" t="e">
        <v>#N/A</v>
      </c>
      <c r="D1287" s="72" t="e">
        <v>#N/A</v>
      </c>
      <c r="E1287" s="73" t="e">
        <v>#N/A</v>
      </c>
      <c r="F1287" s="72" t="e">
        <v>#N/A</v>
      </c>
      <c r="G1287" s="72" t="e">
        <v>#N/A</v>
      </c>
      <c r="H1287" s="72" t="e">
        <v>#N/A</v>
      </c>
      <c r="I1287" s="72" t="e">
        <v>#N/A</v>
      </c>
      <c r="J1287" s="72" t="e">
        <v>#N/A</v>
      </c>
      <c r="O1287" s="72" t="e">
        <v>#N/A</v>
      </c>
    </row>
    <row r="1288" spans="1:15" x14ac:dyDescent="0.15">
      <c r="A1288" s="72" t="e">
        <v>#N/A</v>
      </c>
      <c r="B1288" s="72" t="e">
        <v>#N/A</v>
      </c>
      <c r="C1288" s="72" t="e">
        <v>#N/A</v>
      </c>
      <c r="D1288" s="72" t="e">
        <v>#N/A</v>
      </c>
      <c r="E1288" s="73" t="e">
        <v>#N/A</v>
      </c>
      <c r="F1288" s="72" t="e">
        <v>#N/A</v>
      </c>
      <c r="G1288" s="72" t="e">
        <v>#N/A</v>
      </c>
      <c r="H1288" s="72" t="e">
        <v>#N/A</v>
      </c>
      <c r="I1288" s="72" t="e">
        <v>#N/A</v>
      </c>
      <c r="J1288" s="72" t="e">
        <v>#N/A</v>
      </c>
      <c r="O1288" s="72" t="e">
        <v>#N/A</v>
      </c>
    </row>
    <row r="1289" spans="1:15" x14ac:dyDescent="0.15">
      <c r="A1289" s="72" t="e">
        <v>#N/A</v>
      </c>
      <c r="B1289" s="72" t="e">
        <v>#N/A</v>
      </c>
      <c r="C1289" s="72" t="e">
        <v>#N/A</v>
      </c>
      <c r="D1289" s="72" t="e">
        <v>#N/A</v>
      </c>
      <c r="E1289" s="73" t="e">
        <v>#N/A</v>
      </c>
      <c r="F1289" s="72" t="e">
        <v>#N/A</v>
      </c>
      <c r="G1289" s="72" t="e">
        <v>#N/A</v>
      </c>
      <c r="H1289" s="72" t="e">
        <v>#N/A</v>
      </c>
      <c r="I1289" s="72" t="e">
        <v>#N/A</v>
      </c>
      <c r="J1289" s="72" t="e">
        <v>#N/A</v>
      </c>
      <c r="O1289" s="72" t="e">
        <v>#N/A</v>
      </c>
    </row>
    <row r="1290" spans="1:15" x14ac:dyDescent="0.15">
      <c r="A1290" s="72" t="e">
        <v>#N/A</v>
      </c>
      <c r="B1290" s="72" t="e">
        <v>#N/A</v>
      </c>
      <c r="C1290" s="72" t="e">
        <v>#N/A</v>
      </c>
      <c r="D1290" s="72" t="e">
        <v>#N/A</v>
      </c>
      <c r="E1290" s="73" t="e">
        <v>#N/A</v>
      </c>
      <c r="F1290" s="72" t="e">
        <v>#N/A</v>
      </c>
      <c r="G1290" s="72" t="e">
        <v>#N/A</v>
      </c>
      <c r="H1290" s="72" t="e">
        <v>#N/A</v>
      </c>
      <c r="I1290" s="72" t="e">
        <v>#N/A</v>
      </c>
      <c r="J1290" s="72" t="e">
        <v>#N/A</v>
      </c>
      <c r="O1290" s="72" t="e">
        <v>#N/A</v>
      </c>
    </row>
    <row r="1291" spans="1:15" x14ac:dyDescent="0.15">
      <c r="A1291" s="72" t="e">
        <v>#N/A</v>
      </c>
      <c r="B1291" s="72" t="e">
        <v>#N/A</v>
      </c>
      <c r="C1291" s="72" t="e">
        <v>#N/A</v>
      </c>
      <c r="D1291" s="72" t="e">
        <v>#N/A</v>
      </c>
      <c r="E1291" s="73" t="e">
        <v>#N/A</v>
      </c>
      <c r="F1291" s="72" t="e">
        <v>#N/A</v>
      </c>
      <c r="G1291" s="72" t="e">
        <v>#N/A</v>
      </c>
      <c r="H1291" s="72" t="e">
        <v>#N/A</v>
      </c>
      <c r="I1291" s="72" t="e">
        <v>#N/A</v>
      </c>
      <c r="J1291" s="72" t="e">
        <v>#N/A</v>
      </c>
      <c r="O1291" s="72" t="e">
        <v>#N/A</v>
      </c>
    </row>
    <row r="1292" spans="1:15" x14ac:dyDescent="0.15">
      <c r="A1292" s="72" t="e">
        <v>#N/A</v>
      </c>
      <c r="B1292" s="72" t="e">
        <v>#N/A</v>
      </c>
      <c r="C1292" s="72" t="e">
        <v>#N/A</v>
      </c>
      <c r="D1292" s="72" t="e">
        <v>#N/A</v>
      </c>
      <c r="E1292" s="73" t="e">
        <v>#N/A</v>
      </c>
      <c r="F1292" s="72" t="e">
        <v>#N/A</v>
      </c>
      <c r="G1292" s="72" t="e">
        <v>#N/A</v>
      </c>
      <c r="H1292" s="72" t="e">
        <v>#N/A</v>
      </c>
      <c r="I1292" s="72" t="e">
        <v>#N/A</v>
      </c>
      <c r="J1292" s="72" t="e">
        <v>#N/A</v>
      </c>
      <c r="O1292" s="72" t="e">
        <v>#N/A</v>
      </c>
    </row>
    <row r="1293" spans="1:15" x14ac:dyDescent="0.15">
      <c r="A1293" s="72" t="e">
        <v>#N/A</v>
      </c>
      <c r="B1293" s="72" t="e">
        <v>#N/A</v>
      </c>
      <c r="C1293" s="72" t="e">
        <v>#N/A</v>
      </c>
      <c r="D1293" s="72" t="e">
        <v>#N/A</v>
      </c>
      <c r="E1293" s="73" t="e">
        <v>#N/A</v>
      </c>
      <c r="F1293" s="72" t="e">
        <v>#N/A</v>
      </c>
      <c r="G1293" s="72" t="e">
        <v>#N/A</v>
      </c>
      <c r="H1293" s="72" t="e">
        <v>#N/A</v>
      </c>
      <c r="I1293" s="72" t="e">
        <v>#N/A</v>
      </c>
      <c r="J1293" s="72" t="e">
        <v>#N/A</v>
      </c>
      <c r="O1293" s="72" t="e">
        <v>#N/A</v>
      </c>
    </row>
    <row r="1294" spans="1:15" x14ac:dyDescent="0.15">
      <c r="A1294" s="72" t="e">
        <v>#N/A</v>
      </c>
      <c r="B1294" s="72" t="e">
        <v>#N/A</v>
      </c>
      <c r="C1294" s="72" t="e">
        <v>#N/A</v>
      </c>
      <c r="D1294" s="72" t="e">
        <v>#N/A</v>
      </c>
      <c r="E1294" s="73" t="e">
        <v>#N/A</v>
      </c>
      <c r="F1294" s="72" t="e">
        <v>#N/A</v>
      </c>
      <c r="G1294" s="72" t="e">
        <v>#N/A</v>
      </c>
      <c r="H1294" s="72" t="e">
        <v>#N/A</v>
      </c>
      <c r="I1294" s="72" t="e">
        <v>#N/A</v>
      </c>
      <c r="J1294" s="72" t="e">
        <v>#N/A</v>
      </c>
      <c r="O1294" s="72" t="e">
        <v>#N/A</v>
      </c>
    </row>
    <row r="1295" spans="1:15" x14ac:dyDescent="0.15">
      <c r="A1295" s="72" t="e">
        <v>#N/A</v>
      </c>
      <c r="B1295" s="72" t="e">
        <v>#N/A</v>
      </c>
      <c r="C1295" s="72" t="e">
        <v>#N/A</v>
      </c>
      <c r="D1295" s="72" t="e">
        <v>#N/A</v>
      </c>
      <c r="E1295" s="73" t="e">
        <v>#N/A</v>
      </c>
      <c r="F1295" s="72" t="e">
        <v>#N/A</v>
      </c>
      <c r="G1295" s="72" t="e">
        <v>#N/A</v>
      </c>
      <c r="H1295" s="72" t="e">
        <v>#N/A</v>
      </c>
      <c r="I1295" s="72" t="e">
        <v>#N/A</v>
      </c>
      <c r="J1295" s="72" t="e">
        <v>#N/A</v>
      </c>
      <c r="O1295" s="72" t="e">
        <v>#N/A</v>
      </c>
    </row>
    <row r="1296" spans="1:15" x14ac:dyDescent="0.15">
      <c r="A1296" s="72" t="e">
        <v>#N/A</v>
      </c>
      <c r="B1296" s="72" t="e">
        <v>#N/A</v>
      </c>
      <c r="C1296" s="72" t="e">
        <v>#N/A</v>
      </c>
      <c r="D1296" s="72" t="e">
        <v>#N/A</v>
      </c>
      <c r="E1296" s="73" t="e">
        <v>#N/A</v>
      </c>
      <c r="F1296" s="72" t="e">
        <v>#N/A</v>
      </c>
      <c r="G1296" s="72" t="e">
        <v>#N/A</v>
      </c>
      <c r="H1296" s="72" t="e">
        <v>#N/A</v>
      </c>
      <c r="I1296" s="72" t="e">
        <v>#N/A</v>
      </c>
      <c r="J1296" s="72" t="e">
        <v>#N/A</v>
      </c>
      <c r="O1296" s="72" t="e">
        <v>#N/A</v>
      </c>
    </row>
    <row r="1297" spans="1:15" x14ac:dyDescent="0.15">
      <c r="A1297" s="72" t="e">
        <v>#N/A</v>
      </c>
      <c r="B1297" s="72" t="e">
        <v>#N/A</v>
      </c>
      <c r="C1297" s="72" t="e">
        <v>#N/A</v>
      </c>
      <c r="D1297" s="72" t="e">
        <v>#N/A</v>
      </c>
      <c r="E1297" s="73" t="e">
        <v>#N/A</v>
      </c>
      <c r="F1297" s="72" t="e">
        <v>#N/A</v>
      </c>
      <c r="G1297" s="72" t="e">
        <v>#N/A</v>
      </c>
      <c r="H1297" s="72" t="e">
        <v>#N/A</v>
      </c>
      <c r="I1297" s="72" t="e">
        <v>#N/A</v>
      </c>
      <c r="J1297" s="72" t="e">
        <v>#N/A</v>
      </c>
      <c r="O1297" s="72" t="e">
        <v>#N/A</v>
      </c>
    </row>
    <row r="1298" spans="1:15" x14ac:dyDescent="0.15">
      <c r="A1298" s="72" t="e">
        <v>#N/A</v>
      </c>
      <c r="B1298" s="72" t="e">
        <v>#N/A</v>
      </c>
      <c r="C1298" s="72" t="e">
        <v>#N/A</v>
      </c>
      <c r="D1298" s="72" t="e">
        <v>#N/A</v>
      </c>
      <c r="E1298" s="73" t="e">
        <v>#N/A</v>
      </c>
      <c r="F1298" s="72" t="e">
        <v>#N/A</v>
      </c>
      <c r="G1298" s="72" t="e">
        <v>#N/A</v>
      </c>
      <c r="H1298" s="72" t="e">
        <v>#N/A</v>
      </c>
      <c r="I1298" s="72" t="e">
        <v>#N/A</v>
      </c>
      <c r="J1298" s="72" t="e">
        <v>#N/A</v>
      </c>
      <c r="O1298" s="72" t="e">
        <v>#N/A</v>
      </c>
    </row>
    <row r="1299" spans="1:15" x14ac:dyDescent="0.15">
      <c r="A1299" s="72" t="e">
        <v>#N/A</v>
      </c>
      <c r="B1299" s="72" t="e">
        <v>#N/A</v>
      </c>
      <c r="C1299" s="72" t="e">
        <v>#N/A</v>
      </c>
      <c r="D1299" s="72" t="e">
        <v>#N/A</v>
      </c>
      <c r="E1299" s="73" t="e">
        <v>#N/A</v>
      </c>
      <c r="F1299" s="72" t="e">
        <v>#N/A</v>
      </c>
      <c r="G1299" s="72" t="e">
        <v>#N/A</v>
      </c>
      <c r="H1299" s="72" t="e">
        <v>#N/A</v>
      </c>
      <c r="I1299" s="72" t="e">
        <v>#N/A</v>
      </c>
      <c r="J1299" s="72" t="e">
        <v>#N/A</v>
      </c>
      <c r="O1299" s="72" t="e">
        <v>#N/A</v>
      </c>
    </row>
    <row r="1300" spans="1:15" x14ac:dyDescent="0.15">
      <c r="A1300" s="72" t="e">
        <v>#N/A</v>
      </c>
      <c r="B1300" s="72" t="e">
        <v>#N/A</v>
      </c>
      <c r="C1300" s="72" t="e">
        <v>#N/A</v>
      </c>
      <c r="D1300" s="72" t="e">
        <v>#N/A</v>
      </c>
      <c r="E1300" s="73" t="e">
        <v>#N/A</v>
      </c>
      <c r="F1300" s="72" t="e">
        <v>#N/A</v>
      </c>
      <c r="G1300" s="72" t="e">
        <v>#N/A</v>
      </c>
      <c r="H1300" s="72" t="e">
        <v>#N/A</v>
      </c>
      <c r="I1300" s="72" t="e">
        <v>#N/A</v>
      </c>
      <c r="J1300" s="72" t="e">
        <v>#N/A</v>
      </c>
      <c r="O1300" s="72" t="e">
        <v>#N/A</v>
      </c>
    </row>
    <row r="1301" spans="1:15" x14ac:dyDescent="0.15">
      <c r="A1301" s="72" t="e">
        <v>#N/A</v>
      </c>
      <c r="B1301" s="72" t="e">
        <v>#N/A</v>
      </c>
      <c r="C1301" s="72" t="e">
        <v>#N/A</v>
      </c>
      <c r="D1301" s="72" t="e">
        <v>#N/A</v>
      </c>
      <c r="E1301" s="73" t="e">
        <v>#N/A</v>
      </c>
      <c r="F1301" s="72" t="e">
        <v>#N/A</v>
      </c>
      <c r="G1301" s="72" t="e">
        <v>#N/A</v>
      </c>
      <c r="H1301" s="72" t="e">
        <v>#N/A</v>
      </c>
      <c r="I1301" s="72" t="e">
        <v>#N/A</v>
      </c>
      <c r="J1301" s="72" t="e">
        <v>#N/A</v>
      </c>
      <c r="O1301" s="72" t="e">
        <v>#N/A</v>
      </c>
    </row>
    <row r="1302" spans="1:15" x14ac:dyDescent="0.15">
      <c r="A1302" s="72" t="e">
        <v>#N/A</v>
      </c>
      <c r="B1302" s="72" t="e">
        <v>#N/A</v>
      </c>
      <c r="C1302" s="72" t="e">
        <v>#N/A</v>
      </c>
      <c r="D1302" s="72" t="e">
        <v>#N/A</v>
      </c>
      <c r="E1302" s="73" t="e">
        <v>#N/A</v>
      </c>
      <c r="F1302" s="72" t="e">
        <v>#N/A</v>
      </c>
      <c r="G1302" s="72" t="e">
        <v>#N/A</v>
      </c>
      <c r="H1302" s="72" t="e">
        <v>#N/A</v>
      </c>
      <c r="I1302" s="72" t="e">
        <v>#N/A</v>
      </c>
      <c r="J1302" s="72" t="e">
        <v>#N/A</v>
      </c>
      <c r="O1302" s="72" t="e">
        <v>#N/A</v>
      </c>
    </row>
    <row r="1303" spans="1:15" x14ac:dyDescent="0.15">
      <c r="A1303" s="72" t="e">
        <v>#N/A</v>
      </c>
      <c r="B1303" s="72" t="e">
        <v>#N/A</v>
      </c>
      <c r="C1303" s="72" t="e">
        <v>#N/A</v>
      </c>
      <c r="D1303" s="72" t="e">
        <v>#N/A</v>
      </c>
      <c r="E1303" s="73" t="e">
        <v>#N/A</v>
      </c>
      <c r="F1303" s="72" t="e">
        <v>#N/A</v>
      </c>
      <c r="G1303" s="72" t="e">
        <v>#N/A</v>
      </c>
      <c r="H1303" s="72" t="e">
        <v>#N/A</v>
      </c>
      <c r="I1303" s="72" t="e">
        <v>#N/A</v>
      </c>
      <c r="J1303" s="72" t="e">
        <v>#N/A</v>
      </c>
      <c r="O1303" s="72" t="e">
        <v>#N/A</v>
      </c>
    </row>
    <row r="1304" spans="1:15" x14ac:dyDescent="0.15">
      <c r="A1304" s="72" t="e">
        <v>#N/A</v>
      </c>
      <c r="B1304" s="72" t="e">
        <v>#N/A</v>
      </c>
      <c r="C1304" s="72" t="e">
        <v>#N/A</v>
      </c>
      <c r="D1304" s="72" t="e">
        <v>#N/A</v>
      </c>
      <c r="E1304" s="73" t="e">
        <v>#N/A</v>
      </c>
      <c r="F1304" s="72" t="e">
        <v>#N/A</v>
      </c>
      <c r="G1304" s="72" t="e">
        <v>#N/A</v>
      </c>
      <c r="H1304" s="72" t="e">
        <v>#N/A</v>
      </c>
      <c r="I1304" s="72" t="e">
        <v>#N/A</v>
      </c>
      <c r="J1304" s="72" t="e">
        <v>#N/A</v>
      </c>
      <c r="O1304" s="72" t="e">
        <v>#N/A</v>
      </c>
    </row>
    <row r="1305" spans="1:15" x14ac:dyDescent="0.15">
      <c r="A1305" s="72" t="e">
        <v>#N/A</v>
      </c>
      <c r="B1305" s="72" t="e">
        <v>#N/A</v>
      </c>
      <c r="C1305" s="72" t="e">
        <v>#N/A</v>
      </c>
      <c r="D1305" s="72" t="e">
        <v>#N/A</v>
      </c>
      <c r="E1305" s="73" t="e">
        <v>#N/A</v>
      </c>
      <c r="F1305" s="72" t="e">
        <v>#N/A</v>
      </c>
      <c r="G1305" s="72" t="e">
        <v>#N/A</v>
      </c>
      <c r="H1305" s="72" t="e">
        <v>#N/A</v>
      </c>
      <c r="I1305" s="72" t="e">
        <v>#N/A</v>
      </c>
      <c r="J1305" s="72" t="e">
        <v>#N/A</v>
      </c>
      <c r="O1305" s="72" t="e">
        <v>#N/A</v>
      </c>
    </row>
    <row r="1306" spans="1:15" x14ac:dyDescent="0.15">
      <c r="A1306" s="72" t="e">
        <v>#N/A</v>
      </c>
      <c r="B1306" s="72" t="e">
        <v>#N/A</v>
      </c>
      <c r="C1306" s="72" t="e">
        <v>#N/A</v>
      </c>
      <c r="D1306" s="72" t="e">
        <v>#N/A</v>
      </c>
      <c r="E1306" s="73" t="e">
        <v>#N/A</v>
      </c>
      <c r="F1306" s="72" t="e">
        <v>#N/A</v>
      </c>
      <c r="G1306" s="72" t="e">
        <v>#N/A</v>
      </c>
      <c r="H1306" s="72" t="e">
        <v>#N/A</v>
      </c>
      <c r="I1306" s="72" t="e">
        <v>#N/A</v>
      </c>
      <c r="J1306" s="72" t="e">
        <v>#N/A</v>
      </c>
      <c r="O1306" s="72" t="e">
        <v>#N/A</v>
      </c>
    </row>
    <row r="1307" spans="1:15" x14ac:dyDescent="0.15">
      <c r="A1307" s="72" t="e">
        <v>#N/A</v>
      </c>
      <c r="B1307" s="72" t="e">
        <v>#N/A</v>
      </c>
      <c r="C1307" s="72" t="e">
        <v>#N/A</v>
      </c>
      <c r="D1307" s="72" t="e">
        <v>#N/A</v>
      </c>
      <c r="E1307" s="73" t="e">
        <v>#N/A</v>
      </c>
      <c r="F1307" s="72" t="e">
        <v>#N/A</v>
      </c>
      <c r="G1307" s="72" t="e">
        <v>#N/A</v>
      </c>
      <c r="H1307" s="72" t="e">
        <v>#N/A</v>
      </c>
      <c r="I1307" s="72" t="e">
        <v>#N/A</v>
      </c>
      <c r="J1307" s="72" t="e">
        <v>#N/A</v>
      </c>
      <c r="O1307" s="72" t="e">
        <v>#N/A</v>
      </c>
    </row>
    <row r="1308" spans="1:15" x14ac:dyDescent="0.15">
      <c r="A1308" s="72" t="e">
        <v>#N/A</v>
      </c>
      <c r="B1308" s="72" t="e">
        <v>#N/A</v>
      </c>
      <c r="C1308" s="72" t="e">
        <v>#N/A</v>
      </c>
      <c r="D1308" s="72" t="e">
        <v>#N/A</v>
      </c>
      <c r="E1308" s="73" t="e">
        <v>#N/A</v>
      </c>
      <c r="F1308" s="72" t="e">
        <v>#N/A</v>
      </c>
      <c r="G1308" s="72" t="e">
        <v>#N/A</v>
      </c>
      <c r="H1308" s="72" t="e">
        <v>#N/A</v>
      </c>
      <c r="I1308" s="72" t="e">
        <v>#N/A</v>
      </c>
      <c r="J1308" s="72" t="e">
        <v>#N/A</v>
      </c>
      <c r="O1308" s="72" t="e">
        <v>#N/A</v>
      </c>
    </row>
    <row r="1309" spans="1:15" x14ac:dyDescent="0.15">
      <c r="A1309" s="72" t="e">
        <v>#N/A</v>
      </c>
      <c r="B1309" s="72" t="e">
        <v>#N/A</v>
      </c>
      <c r="C1309" s="72" t="e">
        <v>#N/A</v>
      </c>
      <c r="D1309" s="72" t="e">
        <v>#N/A</v>
      </c>
      <c r="E1309" s="73" t="e">
        <v>#N/A</v>
      </c>
      <c r="F1309" s="72" t="e">
        <v>#N/A</v>
      </c>
      <c r="G1309" s="72" t="e">
        <v>#N/A</v>
      </c>
      <c r="H1309" s="72" t="e">
        <v>#N/A</v>
      </c>
      <c r="I1309" s="72" t="e">
        <v>#N/A</v>
      </c>
      <c r="J1309" s="72" t="e">
        <v>#N/A</v>
      </c>
      <c r="O1309" s="72" t="e">
        <v>#N/A</v>
      </c>
    </row>
    <row r="1310" spans="1:15" x14ac:dyDescent="0.15">
      <c r="A1310" s="72" t="e">
        <v>#N/A</v>
      </c>
      <c r="B1310" s="72" t="e">
        <v>#N/A</v>
      </c>
      <c r="C1310" s="72" t="e">
        <v>#N/A</v>
      </c>
      <c r="D1310" s="72" t="e">
        <v>#N/A</v>
      </c>
      <c r="E1310" s="73" t="e">
        <v>#N/A</v>
      </c>
      <c r="F1310" s="72" t="e">
        <v>#N/A</v>
      </c>
      <c r="G1310" s="72" t="e">
        <v>#N/A</v>
      </c>
      <c r="H1310" s="72" t="e">
        <v>#N/A</v>
      </c>
      <c r="I1310" s="72" t="e">
        <v>#N/A</v>
      </c>
      <c r="J1310" s="72" t="e">
        <v>#N/A</v>
      </c>
      <c r="O1310" s="72" t="e">
        <v>#N/A</v>
      </c>
    </row>
    <row r="1311" spans="1:15" x14ac:dyDescent="0.15">
      <c r="A1311" s="72" t="e">
        <v>#N/A</v>
      </c>
      <c r="B1311" s="72" t="e">
        <v>#N/A</v>
      </c>
      <c r="C1311" s="72" t="e">
        <v>#N/A</v>
      </c>
      <c r="D1311" s="72" t="e">
        <v>#N/A</v>
      </c>
      <c r="E1311" s="73" t="e">
        <v>#N/A</v>
      </c>
      <c r="F1311" s="72" t="e">
        <v>#N/A</v>
      </c>
      <c r="G1311" s="72" t="e">
        <v>#N/A</v>
      </c>
      <c r="H1311" s="72" t="e">
        <v>#N/A</v>
      </c>
      <c r="I1311" s="72" t="e">
        <v>#N/A</v>
      </c>
      <c r="J1311" s="72" t="e">
        <v>#N/A</v>
      </c>
      <c r="O1311" s="72" t="e">
        <v>#N/A</v>
      </c>
    </row>
    <row r="1312" spans="1:15" x14ac:dyDescent="0.15">
      <c r="A1312" s="72" t="e">
        <v>#N/A</v>
      </c>
      <c r="B1312" s="72" t="e">
        <v>#N/A</v>
      </c>
      <c r="C1312" s="72" t="e">
        <v>#N/A</v>
      </c>
      <c r="D1312" s="72" t="e">
        <v>#N/A</v>
      </c>
      <c r="E1312" s="73" t="e">
        <v>#N/A</v>
      </c>
      <c r="F1312" s="72" t="e">
        <v>#N/A</v>
      </c>
      <c r="G1312" s="72" t="e">
        <v>#N/A</v>
      </c>
      <c r="H1312" s="72" t="e">
        <v>#N/A</v>
      </c>
      <c r="I1312" s="72" t="e">
        <v>#N/A</v>
      </c>
      <c r="J1312" s="72" t="e">
        <v>#N/A</v>
      </c>
      <c r="O1312" s="72" t="e">
        <v>#N/A</v>
      </c>
    </row>
    <row r="1313" spans="1:15" x14ac:dyDescent="0.15">
      <c r="A1313" s="72" t="e">
        <v>#N/A</v>
      </c>
      <c r="B1313" s="72" t="e">
        <v>#N/A</v>
      </c>
      <c r="C1313" s="72" t="e">
        <v>#N/A</v>
      </c>
      <c r="D1313" s="72" t="e">
        <v>#N/A</v>
      </c>
      <c r="E1313" s="73" t="e">
        <v>#N/A</v>
      </c>
      <c r="F1313" s="72" t="e">
        <v>#N/A</v>
      </c>
      <c r="G1313" s="72" t="e">
        <v>#N/A</v>
      </c>
      <c r="H1313" s="72" t="e">
        <v>#N/A</v>
      </c>
      <c r="I1313" s="72" t="e">
        <v>#N/A</v>
      </c>
      <c r="J1313" s="72" t="e">
        <v>#N/A</v>
      </c>
      <c r="O1313" s="72" t="e">
        <v>#N/A</v>
      </c>
    </row>
    <row r="1314" spans="1:15" x14ac:dyDescent="0.15">
      <c r="A1314" s="72" t="e">
        <v>#N/A</v>
      </c>
      <c r="B1314" s="72" t="e">
        <v>#N/A</v>
      </c>
      <c r="C1314" s="72" t="e">
        <v>#N/A</v>
      </c>
      <c r="D1314" s="72" t="e">
        <v>#N/A</v>
      </c>
      <c r="E1314" s="73" t="e">
        <v>#N/A</v>
      </c>
      <c r="F1314" s="72" t="e">
        <v>#N/A</v>
      </c>
      <c r="G1314" s="72" t="e">
        <v>#N/A</v>
      </c>
      <c r="H1314" s="72" t="e">
        <v>#N/A</v>
      </c>
      <c r="I1314" s="72" t="e">
        <v>#N/A</v>
      </c>
      <c r="J1314" s="72" t="e">
        <v>#N/A</v>
      </c>
      <c r="O1314" s="72" t="e">
        <v>#N/A</v>
      </c>
    </row>
    <row r="1315" spans="1:15" x14ac:dyDescent="0.15">
      <c r="A1315" s="72" t="e">
        <v>#N/A</v>
      </c>
      <c r="B1315" s="72" t="e">
        <v>#N/A</v>
      </c>
      <c r="C1315" s="72" t="e">
        <v>#N/A</v>
      </c>
      <c r="D1315" s="72" t="e">
        <v>#N/A</v>
      </c>
      <c r="E1315" s="73" t="e">
        <v>#N/A</v>
      </c>
      <c r="F1315" s="72" t="e">
        <v>#N/A</v>
      </c>
      <c r="G1315" s="72" t="e">
        <v>#N/A</v>
      </c>
      <c r="H1315" s="72" t="e">
        <v>#N/A</v>
      </c>
      <c r="I1315" s="72" t="e">
        <v>#N/A</v>
      </c>
      <c r="J1315" s="72" t="e">
        <v>#N/A</v>
      </c>
      <c r="O1315" s="72" t="e">
        <v>#N/A</v>
      </c>
    </row>
    <row r="1316" spans="1:15" x14ac:dyDescent="0.15">
      <c r="A1316" s="72" t="e">
        <v>#N/A</v>
      </c>
      <c r="B1316" s="72" t="e">
        <v>#N/A</v>
      </c>
      <c r="C1316" s="72" t="e">
        <v>#N/A</v>
      </c>
      <c r="D1316" s="72" t="e">
        <v>#N/A</v>
      </c>
      <c r="E1316" s="73" t="e">
        <v>#N/A</v>
      </c>
      <c r="F1316" s="72" t="e">
        <v>#N/A</v>
      </c>
      <c r="G1316" s="72" t="e">
        <v>#N/A</v>
      </c>
      <c r="H1316" s="72" t="e">
        <v>#N/A</v>
      </c>
      <c r="I1316" s="72" t="e">
        <v>#N/A</v>
      </c>
      <c r="J1316" s="72" t="e">
        <v>#N/A</v>
      </c>
      <c r="O1316" s="72" t="e">
        <v>#N/A</v>
      </c>
    </row>
    <row r="1317" spans="1:15" x14ac:dyDescent="0.15">
      <c r="A1317" s="72" t="e">
        <v>#N/A</v>
      </c>
      <c r="B1317" s="72" t="e">
        <v>#N/A</v>
      </c>
      <c r="C1317" s="72" t="e">
        <v>#N/A</v>
      </c>
      <c r="D1317" s="72" t="e">
        <v>#N/A</v>
      </c>
      <c r="E1317" s="73" t="e">
        <v>#N/A</v>
      </c>
      <c r="F1317" s="72" t="e">
        <v>#N/A</v>
      </c>
      <c r="G1317" s="72" t="e">
        <v>#N/A</v>
      </c>
      <c r="H1317" s="72" t="e">
        <v>#N/A</v>
      </c>
      <c r="I1317" s="72" t="e">
        <v>#N/A</v>
      </c>
      <c r="J1317" s="72" t="e">
        <v>#N/A</v>
      </c>
      <c r="O1317" s="72" t="e">
        <v>#N/A</v>
      </c>
    </row>
    <row r="1318" spans="1:15" x14ac:dyDescent="0.15">
      <c r="A1318" s="72" t="e">
        <v>#N/A</v>
      </c>
      <c r="B1318" s="72" t="e">
        <v>#N/A</v>
      </c>
      <c r="C1318" s="72" t="e">
        <v>#N/A</v>
      </c>
      <c r="D1318" s="72" t="e">
        <v>#N/A</v>
      </c>
      <c r="E1318" s="73" t="e">
        <v>#N/A</v>
      </c>
      <c r="F1318" s="72" t="e">
        <v>#N/A</v>
      </c>
      <c r="G1318" s="72" t="e">
        <v>#N/A</v>
      </c>
      <c r="H1318" s="72" t="e">
        <v>#N/A</v>
      </c>
      <c r="I1318" s="72" t="e">
        <v>#N/A</v>
      </c>
      <c r="J1318" s="72" t="e">
        <v>#N/A</v>
      </c>
      <c r="O1318" s="72" t="e">
        <v>#N/A</v>
      </c>
    </row>
    <row r="1319" spans="1:15" x14ac:dyDescent="0.15">
      <c r="A1319" s="72" t="e">
        <v>#N/A</v>
      </c>
      <c r="B1319" s="72" t="e">
        <v>#N/A</v>
      </c>
      <c r="C1319" s="72" t="e">
        <v>#N/A</v>
      </c>
      <c r="D1319" s="72" t="e">
        <v>#N/A</v>
      </c>
      <c r="E1319" s="73" t="e">
        <v>#N/A</v>
      </c>
      <c r="F1319" s="72" t="e">
        <v>#N/A</v>
      </c>
      <c r="G1319" s="72" t="e">
        <v>#N/A</v>
      </c>
      <c r="H1319" s="72" t="e">
        <v>#N/A</v>
      </c>
      <c r="I1319" s="72" t="e">
        <v>#N/A</v>
      </c>
      <c r="J1319" s="72" t="e">
        <v>#N/A</v>
      </c>
      <c r="O1319" s="72" t="e">
        <v>#N/A</v>
      </c>
    </row>
    <row r="1320" spans="1:15" x14ac:dyDescent="0.15">
      <c r="A1320" s="72" t="e">
        <v>#N/A</v>
      </c>
      <c r="B1320" s="72" t="e">
        <v>#N/A</v>
      </c>
      <c r="C1320" s="72" t="e">
        <v>#N/A</v>
      </c>
      <c r="D1320" s="72" t="e">
        <v>#N/A</v>
      </c>
      <c r="E1320" s="73" t="e">
        <v>#N/A</v>
      </c>
      <c r="F1320" s="72" t="e">
        <v>#N/A</v>
      </c>
      <c r="G1320" s="72" t="e">
        <v>#N/A</v>
      </c>
      <c r="H1320" s="72" t="e">
        <v>#N/A</v>
      </c>
      <c r="I1320" s="72" t="e">
        <v>#N/A</v>
      </c>
      <c r="J1320" s="72" t="e">
        <v>#N/A</v>
      </c>
      <c r="O1320" s="72" t="e">
        <v>#N/A</v>
      </c>
    </row>
    <row r="1321" spans="1:15" x14ac:dyDescent="0.15">
      <c r="A1321" s="72" t="e">
        <v>#N/A</v>
      </c>
      <c r="B1321" s="72" t="e">
        <v>#N/A</v>
      </c>
      <c r="C1321" s="72" t="e">
        <v>#N/A</v>
      </c>
      <c r="D1321" s="72" t="e">
        <v>#N/A</v>
      </c>
      <c r="E1321" s="73" t="e">
        <v>#N/A</v>
      </c>
      <c r="F1321" s="72" t="e">
        <v>#N/A</v>
      </c>
      <c r="G1321" s="72" t="e">
        <v>#N/A</v>
      </c>
      <c r="H1321" s="72" t="e">
        <v>#N/A</v>
      </c>
      <c r="I1321" s="72" t="e">
        <v>#N/A</v>
      </c>
      <c r="J1321" s="72" t="e">
        <v>#N/A</v>
      </c>
      <c r="O1321" s="72" t="e">
        <v>#N/A</v>
      </c>
    </row>
    <row r="1322" spans="1:15" x14ac:dyDescent="0.15">
      <c r="A1322" s="72" t="e">
        <v>#N/A</v>
      </c>
      <c r="B1322" s="72" t="e">
        <v>#N/A</v>
      </c>
      <c r="C1322" s="72" t="e">
        <v>#N/A</v>
      </c>
      <c r="D1322" s="72" t="e">
        <v>#N/A</v>
      </c>
      <c r="E1322" s="73" t="e">
        <v>#N/A</v>
      </c>
      <c r="F1322" s="72" t="e">
        <v>#N/A</v>
      </c>
      <c r="G1322" s="72" t="e">
        <v>#N/A</v>
      </c>
      <c r="H1322" s="72" t="e">
        <v>#N/A</v>
      </c>
      <c r="I1322" s="72" t="e">
        <v>#N/A</v>
      </c>
      <c r="J1322" s="72" t="e">
        <v>#N/A</v>
      </c>
      <c r="O1322" s="72" t="e">
        <v>#N/A</v>
      </c>
    </row>
    <row r="1323" spans="1:15" x14ac:dyDescent="0.15">
      <c r="A1323" s="72" t="e">
        <v>#N/A</v>
      </c>
      <c r="B1323" s="72" t="e">
        <v>#N/A</v>
      </c>
      <c r="C1323" s="72" t="e">
        <v>#N/A</v>
      </c>
      <c r="D1323" s="72" t="e">
        <v>#N/A</v>
      </c>
      <c r="E1323" s="73" t="e">
        <v>#N/A</v>
      </c>
      <c r="F1323" s="72" t="e">
        <v>#N/A</v>
      </c>
      <c r="G1323" s="72" t="e">
        <v>#N/A</v>
      </c>
      <c r="H1323" s="72" t="e">
        <v>#N/A</v>
      </c>
      <c r="I1323" s="72" t="e">
        <v>#N/A</v>
      </c>
      <c r="J1323" s="72" t="e">
        <v>#N/A</v>
      </c>
      <c r="O1323" s="72" t="e">
        <v>#N/A</v>
      </c>
    </row>
    <row r="1324" spans="1:15" x14ac:dyDescent="0.15">
      <c r="A1324" s="72" t="e">
        <v>#N/A</v>
      </c>
      <c r="B1324" s="72" t="e">
        <v>#N/A</v>
      </c>
      <c r="C1324" s="72" t="e">
        <v>#N/A</v>
      </c>
      <c r="D1324" s="72" t="e">
        <v>#N/A</v>
      </c>
      <c r="E1324" s="73" t="e">
        <v>#N/A</v>
      </c>
      <c r="F1324" s="72" t="e">
        <v>#N/A</v>
      </c>
      <c r="G1324" s="72" t="e">
        <v>#N/A</v>
      </c>
      <c r="H1324" s="72" t="e">
        <v>#N/A</v>
      </c>
      <c r="I1324" s="72" t="e">
        <v>#N/A</v>
      </c>
      <c r="J1324" s="72" t="e">
        <v>#N/A</v>
      </c>
      <c r="O1324" s="72" t="e">
        <v>#N/A</v>
      </c>
    </row>
    <row r="1325" spans="1:15" x14ac:dyDescent="0.15">
      <c r="A1325" s="72" t="e">
        <v>#N/A</v>
      </c>
      <c r="B1325" s="72" t="e">
        <v>#N/A</v>
      </c>
      <c r="C1325" s="72" t="e">
        <v>#N/A</v>
      </c>
      <c r="D1325" s="72" t="e">
        <v>#N/A</v>
      </c>
      <c r="E1325" s="73" t="e">
        <v>#N/A</v>
      </c>
      <c r="F1325" s="72" t="e">
        <v>#N/A</v>
      </c>
      <c r="G1325" s="72" t="e">
        <v>#N/A</v>
      </c>
      <c r="H1325" s="72" t="e">
        <v>#N/A</v>
      </c>
      <c r="I1325" s="72" t="e">
        <v>#N/A</v>
      </c>
      <c r="J1325" s="72" t="e">
        <v>#N/A</v>
      </c>
      <c r="O1325" s="72" t="e">
        <v>#N/A</v>
      </c>
    </row>
    <row r="1326" spans="1:15" x14ac:dyDescent="0.15">
      <c r="A1326" s="72" t="e">
        <v>#N/A</v>
      </c>
      <c r="B1326" s="72" t="e">
        <v>#N/A</v>
      </c>
      <c r="C1326" s="72" t="e">
        <v>#N/A</v>
      </c>
      <c r="D1326" s="72" t="e">
        <v>#N/A</v>
      </c>
      <c r="E1326" s="73" t="e">
        <v>#N/A</v>
      </c>
      <c r="F1326" s="72" t="e">
        <v>#N/A</v>
      </c>
      <c r="G1326" s="72" t="e">
        <v>#N/A</v>
      </c>
      <c r="H1326" s="72" t="e">
        <v>#N/A</v>
      </c>
      <c r="I1326" s="72" t="e">
        <v>#N/A</v>
      </c>
      <c r="J1326" s="72" t="e">
        <v>#N/A</v>
      </c>
      <c r="O1326" s="72" t="e">
        <v>#N/A</v>
      </c>
    </row>
    <row r="1327" spans="1:15" x14ac:dyDescent="0.15">
      <c r="A1327" s="72" t="e">
        <v>#N/A</v>
      </c>
      <c r="B1327" s="72" t="e">
        <v>#N/A</v>
      </c>
      <c r="C1327" s="72" t="e">
        <v>#N/A</v>
      </c>
      <c r="D1327" s="72" t="e">
        <v>#N/A</v>
      </c>
      <c r="E1327" s="73" t="e">
        <v>#N/A</v>
      </c>
      <c r="F1327" s="72" t="e">
        <v>#N/A</v>
      </c>
      <c r="G1327" s="72" t="e">
        <v>#N/A</v>
      </c>
      <c r="H1327" s="72" t="e">
        <v>#N/A</v>
      </c>
      <c r="I1327" s="72" t="e">
        <v>#N/A</v>
      </c>
      <c r="J1327" s="72" t="e">
        <v>#N/A</v>
      </c>
      <c r="O1327" s="72" t="e">
        <v>#N/A</v>
      </c>
    </row>
    <row r="1328" spans="1:15" x14ac:dyDescent="0.15">
      <c r="A1328" s="72" t="e">
        <v>#N/A</v>
      </c>
      <c r="B1328" s="72" t="e">
        <v>#N/A</v>
      </c>
      <c r="C1328" s="72" t="e">
        <v>#N/A</v>
      </c>
      <c r="D1328" s="72" t="e">
        <v>#N/A</v>
      </c>
      <c r="E1328" s="73" t="e">
        <v>#N/A</v>
      </c>
      <c r="F1328" s="72" t="e">
        <v>#N/A</v>
      </c>
      <c r="G1328" s="72" t="e">
        <v>#N/A</v>
      </c>
      <c r="H1328" s="72" t="e">
        <v>#N/A</v>
      </c>
      <c r="I1328" s="72" t="e">
        <v>#N/A</v>
      </c>
      <c r="J1328" s="72" t="e">
        <v>#N/A</v>
      </c>
      <c r="O1328" s="72" t="e">
        <v>#N/A</v>
      </c>
    </row>
    <row r="1329" spans="1:15" x14ac:dyDescent="0.15">
      <c r="A1329" s="72" t="e">
        <v>#N/A</v>
      </c>
      <c r="B1329" s="72" t="e">
        <v>#N/A</v>
      </c>
      <c r="C1329" s="72" t="e">
        <v>#N/A</v>
      </c>
      <c r="D1329" s="72" t="e">
        <v>#N/A</v>
      </c>
      <c r="E1329" s="73" t="e">
        <v>#N/A</v>
      </c>
      <c r="F1329" s="72" t="e">
        <v>#N/A</v>
      </c>
      <c r="G1329" s="72" t="e">
        <v>#N/A</v>
      </c>
      <c r="H1329" s="72" t="e">
        <v>#N/A</v>
      </c>
      <c r="I1329" s="72" t="e">
        <v>#N/A</v>
      </c>
      <c r="J1329" s="72" t="e">
        <v>#N/A</v>
      </c>
      <c r="O1329" s="72" t="e">
        <v>#N/A</v>
      </c>
    </row>
    <row r="1330" spans="1:15" x14ac:dyDescent="0.15">
      <c r="A1330" s="72" t="e">
        <v>#N/A</v>
      </c>
      <c r="B1330" s="72" t="e">
        <v>#N/A</v>
      </c>
      <c r="C1330" s="72" t="e">
        <v>#N/A</v>
      </c>
      <c r="D1330" s="72" t="e">
        <v>#N/A</v>
      </c>
      <c r="E1330" s="73" t="e">
        <v>#N/A</v>
      </c>
      <c r="F1330" s="72" t="e">
        <v>#N/A</v>
      </c>
      <c r="G1330" s="72" t="e">
        <v>#N/A</v>
      </c>
      <c r="H1330" s="72" t="e">
        <v>#N/A</v>
      </c>
      <c r="I1330" s="72" t="e">
        <v>#N/A</v>
      </c>
      <c r="J1330" s="72" t="e">
        <v>#N/A</v>
      </c>
      <c r="O1330" s="72" t="e">
        <v>#N/A</v>
      </c>
    </row>
    <row r="1331" spans="1:15" x14ac:dyDescent="0.15">
      <c r="A1331" s="72" t="e">
        <v>#N/A</v>
      </c>
      <c r="B1331" s="72" t="e">
        <v>#N/A</v>
      </c>
      <c r="C1331" s="72" t="e">
        <v>#N/A</v>
      </c>
      <c r="D1331" s="72" t="e">
        <v>#N/A</v>
      </c>
      <c r="E1331" s="73" t="e">
        <v>#N/A</v>
      </c>
      <c r="F1331" s="72" t="e">
        <v>#N/A</v>
      </c>
      <c r="G1331" s="72" t="e">
        <v>#N/A</v>
      </c>
      <c r="H1331" s="72" t="e">
        <v>#N/A</v>
      </c>
      <c r="I1331" s="72" t="e">
        <v>#N/A</v>
      </c>
      <c r="J1331" s="72" t="e">
        <v>#N/A</v>
      </c>
      <c r="O1331" s="72" t="e">
        <v>#N/A</v>
      </c>
    </row>
    <row r="1332" spans="1:15" x14ac:dyDescent="0.15">
      <c r="A1332" s="72" t="e">
        <v>#N/A</v>
      </c>
      <c r="B1332" s="72" t="e">
        <v>#N/A</v>
      </c>
      <c r="C1332" s="72" t="e">
        <v>#N/A</v>
      </c>
      <c r="D1332" s="72" t="e">
        <v>#N/A</v>
      </c>
      <c r="E1332" s="73" t="e">
        <v>#N/A</v>
      </c>
      <c r="F1332" s="72" t="e">
        <v>#N/A</v>
      </c>
      <c r="G1332" s="72" t="e">
        <v>#N/A</v>
      </c>
      <c r="H1332" s="72" t="e">
        <v>#N/A</v>
      </c>
      <c r="I1332" s="72" t="e">
        <v>#N/A</v>
      </c>
      <c r="J1332" s="72" t="e">
        <v>#N/A</v>
      </c>
      <c r="O1332" s="72" t="e">
        <v>#N/A</v>
      </c>
    </row>
    <row r="1333" spans="1:15" x14ac:dyDescent="0.15">
      <c r="A1333" s="72" t="e">
        <v>#N/A</v>
      </c>
      <c r="B1333" s="72" t="e">
        <v>#N/A</v>
      </c>
      <c r="C1333" s="72" t="e">
        <v>#N/A</v>
      </c>
      <c r="D1333" s="72" t="e">
        <v>#N/A</v>
      </c>
      <c r="E1333" s="73" t="e">
        <v>#N/A</v>
      </c>
      <c r="F1333" s="72" t="e">
        <v>#N/A</v>
      </c>
      <c r="G1333" s="72" t="e">
        <v>#N/A</v>
      </c>
      <c r="H1333" s="72" t="e">
        <v>#N/A</v>
      </c>
      <c r="I1333" s="72" t="e">
        <v>#N/A</v>
      </c>
      <c r="J1333" s="72" t="e">
        <v>#N/A</v>
      </c>
      <c r="O1333" s="72" t="e">
        <v>#N/A</v>
      </c>
    </row>
    <row r="1334" spans="1:15" x14ac:dyDescent="0.15">
      <c r="A1334" s="72" t="e">
        <v>#N/A</v>
      </c>
      <c r="B1334" s="72" t="e">
        <v>#N/A</v>
      </c>
      <c r="C1334" s="72" t="e">
        <v>#N/A</v>
      </c>
      <c r="D1334" s="72" t="e">
        <v>#N/A</v>
      </c>
      <c r="E1334" s="73" t="e">
        <v>#N/A</v>
      </c>
      <c r="F1334" s="72" t="e">
        <v>#N/A</v>
      </c>
      <c r="G1334" s="72" t="e">
        <v>#N/A</v>
      </c>
      <c r="H1334" s="72" t="e">
        <v>#N/A</v>
      </c>
      <c r="I1334" s="72" t="e">
        <v>#N/A</v>
      </c>
      <c r="J1334" s="72" t="e">
        <v>#N/A</v>
      </c>
      <c r="O1334" s="72" t="e">
        <v>#N/A</v>
      </c>
    </row>
    <row r="1335" spans="1:15" x14ac:dyDescent="0.15">
      <c r="A1335" s="72" t="e">
        <v>#N/A</v>
      </c>
      <c r="B1335" s="72" t="e">
        <v>#N/A</v>
      </c>
      <c r="C1335" s="72" t="e">
        <v>#N/A</v>
      </c>
      <c r="D1335" s="72" t="e">
        <v>#N/A</v>
      </c>
      <c r="E1335" s="73" t="e">
        <v>#N/A</v>
      </c>
      <c r="F1335" s="72" t="e">
        <v>#N/A</v>
      </c>
      <c r="G1335" s="72" t="e">
        <v>#N/A</v>
      </c>
      <c r="H1335" s="72" t="e">
        <v>#N/A</v>
      </c>
      <c r="I1335" s="72" t="e">
        <v>#N/A</v>
      </c>
      <c r="J1335" s="72" t="e">
        <v>#N/A</v>
      </c>
      <c r="O1335" s="72" t="e">
        <v>#N/A</v>
      </c>
    </row>
    <row r="1336" spans="1:15" x14ac:dyDescent="0.15">
      <c r="A1336" s="72" t="e">
        <v>#N/A</v>
      </c>
      <c r="B1336" s="72" t="e">
        <v>#N/A</v>
      </c>
      <c r="C1336" s="72" t="e">
        <v>#N/A</v>
      </c>
      <c r="D1336" s="72" t="e">
        <v>#N/A</v>
      </c>
      <c r="E1336" s="73" t="e">
        <v>#N/A</v>
      </c>
      <c r="F1336" s="72" t="e">
        <v>#N/A</v>
      </c>
      <c r="G1336" s="72" t="e">
        <v>#N/A</v>
      </c>
      <c r="H1336" s="72" t="e">
        <v>#N/A</v>
      </c>
      <c r="I1336" s="72" t="e">
        <v>#N/A</v>
      </c>
      <c r="J1336" s="72" t="e">
        <v>#N/A</v>
      </c>
      <c r="O1336" s="72" t="e">
        <v>#N/A</v>
      </c>
    </row>
    <row r="1337" spans="1:15" x14ac:dyDescent="0.15">
      <c r="A1337" s="72" t="e">
        <v>#N/A</v>
      </c>
      <c r="B1337" s="72" t="e">
        <v>#N/A</v>
      </c>
      <c r="C1337" s="72" t="e">
        <v>#N/A</v>
      </c>
      <c r="D1337" s="72" t="e">
        <v>#N/A</v>
      </c>
      <c r="E1337" s="73" t="e">
        <v>#N/A</v>
      </c>
      <c r="F1337" s="72" t="e">
        <v>#N/A</v>
      </c>
      <c r="G1337" s="72" t="e">
        <v>#N/A</v>
      </c>
      <c r="H1337" s="72" t="e">
        <v>#N/A</v>
      </c>
      <c r="I1337" s="72" t="e">
        <v>#N/A</v>
      </c>
      <c r="J1337" s="72" t="e">
        <v>#N/A</v>
      </c>
      <c r="O1337" s="72" t="e">
        <v>#N/A</v>
      </c>
    </row>
    <row r="1338" spans="1:15" x14ac:dyDescent="0.15">
      <c r="A1338" s="72" t="e">
        <v>#N/A</v>
      </c>
      <c r="B1338" s="72" t="e">
        <v>#N/A</v>
      </c>
      <c r="C1338" s="72" t="e">
        <v>#N/A</v>
      </c>
      <c r="D1338" s="72" t="e">
        <v>#N/A</v>
      </c>
      <c r="E1338" s="73" t="e">
        <v>#N/A</v>
      </c>
      <c r="F1338" s="72" t="e">
        <v>#N/A</v>
      </c>
      <c r="G1338" s="72" t="e">
        <v>#N/A</v>
      </c>
      <c r="H1338" s="72" t="e">
        <v>#N/A</v>
      </c>
      <c r="I1338" s="72" t="e">
        <v>#N/A</v>
      </c>
      <c r="J1338" s="72" t="e">
        <v>#N/A</v>
      </c>
      <c r="O1338" s="72" t="e">
        <v>#N/A</v>
      </c>
    </row>
    <row r="1339" spans="1:15" x14ac:dyDescent="0.15">
      <c r="A1339" s="72" t="e">
        <v>#N/A</v>
      </c>
      <c r="B1339" s="72" t="e">
        <v>#N/A</v>
      </c>
      <c r="C1339" s="72" t="e">
        <v>#N/A</v>
      </c>
      <c r="D1339" s="72" t="e">
        <v>#N/A</v>
      </c>
      <c r="E1339" s="73" t="e">
        <v>#N/A</v>
      </c>
      <c r="F1339" s="72" t="e">
        <v>#N/A</v>
      </c>
      <c r="G1339" s="72" t="e">
        <v>#N/A</v>
      </c>
      <c r="H1339" s="72" t="e">
        <v>#N/A</v>
      </c>
      <c r="I1339" s="72" t="e">
        <v>#N/A</v>
      </c>
      <c r="J1339" s="72" t="e">
        <v>#N/A</v>
      </c>
      <c r="O1339" s="72" t="e">
        <v>#N/A</v>
      </c>
    </row>
    <row r="1340" spans="1:15" x14ac:dyDescent="0.15">
      <c r="A1340" s="72" t="e">
        <v>#N/A</v>
      </c>
      <c r="B1340" s="72" t="e">
        <v>#N/A</v>
      </c>
      <c r="C1340" s="72" t="e">
        <v>#N/A</v>
      </c>
      <c r="D1340" s="72" t="e">
        <v>#N/A</v>
      </c>
      <c r="E1340" s="73" t="e">
        <v>#N/A</v>
      </c>
      <c r="F1340" s="72" t="e">
        <v>#N/A</v>
      </c>
      <c r="G1340" s="72" t="e">
        <v>#N/A</v>
      </c>
      <c r="H1340" s="72" t="e">
        <v>#N/A</v>
      </c>
      <c r="I1340" s="72" t="e">
        <v>#N/A</v>
      </c>
      <c r="J1340" s="72" t="e">
        <v>#N/A</v>
      </c>
      <c r="O1340" s="72" t="e">
        <v>#N/A</v>
      </c>
    </row>
    <row r="1341" spans="1:15" x14ac:dyDescent="0.15">
      <c r="A1341" s="72" t="e">
        <v>#N/A</v>
      </c>
      <c r="B1341" s="72" t="e">
        <v>#N/A</v>
      </c>
      <c r="C1341" s="72" t="e">
        <v>#N/A</v>
      </c>
      <c r="D1341" s="72" t="e">
        <v>#N/A</v>
      </c>
      <c r="E1341" s="73" t="e">
        <v>#N/A</v>
      </c>
      <c r="F1341" s="72" t="e">
        <v>#N/A</v>
      </c>
      <c r="G1341" s="72" t="e">
        <v>#N/A</v>
      </c>
      <c r="H1341" s="72" t="e">
        <v>#N/A</v>
      </c>
      <c r="I1341" s="72" t="e">
        <v>#N/A</v>
      </c>
      <c r="J1341" s="72" t="e">
        <v>#N/A</v>
      </c>
      <c r="O1341" s="72" t="e">
        <v>#N/A</v>
      </c>
    </row>
    <row r="1342" spans="1:15" x14ac:dyDescent="0.15">
      <c r="A1342" s="72" t="e">
        <v>#N/A</v>
      </c>
      <c r="B1342" s="72" t="e">
        <v>#N/A</v>
      </c>
      <c r="C1342" s="72" t="e">
        <v>#N/A</v>
      </c>
      <c r="D1342" s="72" t="e">
        <v>#N/A</v>
      </c>
      <c r="E1342" s="73" t="e">
        <v>#N/A</v>
      </c>
      <c r="F1342" s="72" t="e">
        <v>#N/A</v>
      </c>
      <c r="G1342" s="72" t="e">
        <v>#N/A</v>
      </c>
      <c r="H1342" s="72" t="e">
        <v>#N/A</v>
      </c>
      <c r="I1342" s="72" t="e">
        <v>#N/A</v>
      </c>
      <c r="J1342" s="72" t="e">
        <v>#N/A</v>
      </c>
      <c r="O1342" s="72" t="e">
        <v>#N/A</v>
      </c>
    </row>
    <row r="1343" spans="1:15" x14ac:dyDescent="0.15">
      <c r="A1343" s="72" t="e">
        <v>#N/A</v>
      </c>
      <c r="B1343" s="72" t="e">
        <v>#N/A</v>
      </c>
      <c r="C1343" s="72" t="e">
        <v>#N/A</v>
      </c>
      <c r="D1343" s="72" t="e">
        <v>#N/A</v>
      </c>
      <c r="E1343" s="73" t="e">
        <v>#N/A</v>
      </c>
      <c r="F1343" s="72" t="e">
        <v>#N/A</v>
      </c>
      <c r="G1343" s="72" t="e">
        <v>#N/A</v>
      </c>
      <c r="H1343" s="72" t="e">
        <v>#N/A</v>
      </c>
      <c r="I1343" s="72" t="e">
        <v>#N/A</v>
      </c>
      <c r="J1343" s="72" t="e">
        <v>#N/A</v>
      </c>
      <c r="O1343" s="72" t="e">
        <v>#N/A</v>
      </c>
    </row>
    <row r="1344" spans="1:15" x14ac:dyDescent="0.15">
      <c r="A1344" s="72" t="e">
        <v>#N/A</v>
      </c>
      <c r="B1344" s="72" t="e">
        <v>#N/A</v>
      </c>
      <c r="C1344" s="72" t="e">
        <v>#N/A</v>
      </c>
      <c r="D1344" s="72" t="e">
        <v>#N/A</v>
      </c>
      <c r="E1344" s="73" t="e">
        <v>#N/A</v>
      </c>
      <c r="F1344" s="72" t="e">
        <v>#N/A</v>
      </c>
      <c r="G1344" s="72" t="e">
        <v>#N/A</v>
      </c>
      <c r="H1344" s="72" t="e">
        <v>#N/A</v>
      </c>
      <c r="I1344" s="72" t="e">
        <v>#N/A</v>
      </c>
      <c r="J1344" s="72" t="e">
        <v>#N/A</v>
      </c>
      <c r="O1344" s="72" t="e">
        <v>#N/A</v>
      </c>
    </row>
    <row r="1345" spans="1:15" x14ac:dyDescent="0.15">
      <c r="A1345" s="72" t="e">
        <v>#N/A</v>
      </c>
      <c r="B1345" s="72" t="e">
        <v>#N/A</v>
      </c>
      <c r="C1345" s="72" t="e">
        <v>#N/A</v>
      </c>
      <c r="D1345" s="72" t="e">
        <v>#N/A</v>
      </c>
      <c r="E1345" s="73" t="e">
        <v>#N/A</v>
      </c>
      <c r="F1345" s="72" t="e">
        <v>#N/A</v>
      </c>
      <c r="G1345" s="72" t="e">
        <v>#N/A</v>
      </c>
      <c r="H1345" s="72" t="e">
        <v>#N/A</v>
      </c>
      <c r="I1345" s="72" t="e">
        <v>#N/A</v>
      </c>
      <c r="J1345" s="72" t="e">
        <v>#N/A</v>
      </c>
      <c r="O1345" s="72" t="e">
        <v>#N/A</v>
      </c>
    </row>
    <row r="1346" spans="1:15" x14ac:dyDescent="0.15">
      <c r="A1346" s="72" t="e">
        <v>#N/A</v>
      </c>
      <c r="B1346" s="72" t="e">
        <v>#N/A</v>
      </c>
      <c r="C1346" s="72" t="e">
        <v>#N/A</v>
      </c>
      <c r="D1346" s="72" t="e">
        <v>#N/A</v>
      </c>
      <c r="E1346" s="73" t="e">
        <v>#N/A</v>
      </c>
      <c r="F1346" s="72" t="e">
        <v>#N/A</v>
      </c>
      <c r="G1346" s="72" t="e">
        <v>#N/A</v>
      </c>
      <c r="H1346" s="72" t="e">
        <v>#N/A</v>
      </c>
      <c r="I1346" s="72" t="e">
        <v>#N/A</v>
      </c>
      <c r="J1346" s="72" t="e">
        <v>#N/A</v>
      </c>
      <c r="O1346" s="72" t="e">
        <v>#N/A</v>
      </c>
    </row>
    <row r="1347" spans="1:15" x14ac:dyDescent="0.15">
      <c r="A1347" s="72" t="e">
        <v>#N/A</v>
      </c>
      <c r="B1347" s="72" t="e">
        <v>#N/A</v>
      </c>
      <c r="C1347" s="72" t="e">
        <v>#N/A</v>
      </c>
      <c r="D1347" s="72" t="e">
        <v>#N/A</v>
      </c>
      <c r="E1347" s="73" t="e">
        <v>#N/A</v>
      </c>
      <c r="F1347" s="72" t="e">
        <v>#N/A</v>
      </c>
      <c r="G1347" s="72" t="e">
        <v>#N/A</v>
      </c>
      <c r="H1347" s="72" t="e">
        <v>#N/A</v>
      </c>
      <c r="I1347" s="72" t="e">
        <v>#N/A</v>
      </c>
      <c r="J1347" s="72" t="e">
        <v>#N/A</v>
      </c>
      <c r="O1347" s="72" t="e">
        <v>#N/A</v>
      </c>
    </row>
    <row r="1348" spans="1:15" x14ac:dyDescent="0.15">
      <c r="A1348" s="72" t="e">
        <v>#N/A</v>
      </c>
      <c r="B1348" s="72" t="e">
        <v>#N/A</v>
      </c>
      <c r="C1348" s="72" t="e">
        <v>#N/A</v>
      </c>
      <c r="D1348" s="72" t="e">
        <v>#N/A</v>
      </c>
      <c r="E1348" s="73" t="e">
        <v>#N/A</v>
      </c>
      <c r="F1348" s="72" t="e">
        <v>#N/A</v>
      </c>
      <c r="G1348" s="72" t="e">
        <v>#N/A</v>
      </c>
      <c r="H1348" s="72" t="e">
        <v>#N/A</v>
      </c>
      <c r="I1348" s="72" t="e">
        <v>#N/A</v>
      </c>
      <c r="J1348" s="72" t="e">
        <v>#N/A</v>
      </c>
      <c r="O1348" s="72" t="e">
        <v>#N/A</v>
      </c>
    </row>
    <row r="1349" spans="1:15" x14ac:dyDescent="0.15">
      <c r="A1349" s="72" t="e">
        <v>#N/A</v>
      </c>
      <c r="B1349" s="72" t="e">
        <v>#N/A</v>
      </c>
      <c r="C1349" s="72" t="e">
        <v>#N/A</v>
      </c>
      <c r="D1349" s="72" t="e">
        <v>#N/A</v>
      </c>
      <c r="E1349" s="73" t="e">
        <v>#N/A</v>
      </c>
      <c r="F1349" s="72" t="e">
        <v>#N/A</v>
      </c>
      <c r="G1349" s="72" t="e">
        <v>#N/A</v>
      </c>
      <c r="H1349" s="72" t="e">
        <v>#N/A</v>
      </c>
      <c r="I1349" s="72" t="e">
        <v>#N/A</v>
      </c>
      <c r="J1349" s="72" t="e">
        <v>#N/A</v>
      </c>
      <c r="O1349" s="72" t="e">
        <v>#N/A</v>
      </c>
    </row>
    <row r="1350" spans="1:15" x14ac:dyDescent="0.15">
      <c r="A1350" s="72" t="e">
        <v>#N/A</v>
      </c>
      <c r="B1350" s="72" t="e">
        <v>#N/A</v>
      </c>
      <c r="C1350" s="72" t="e">
        <v>#N/A</v>
      </c>
      <c r="D1350" s="72" t="e">
        <v>#N/A</v>
      </c>
      <c r="E1350" s="73" t="e">
        <v>#N/A</v>
      </c>
      <c r="F1350" s="72" t="e">
        <v>#N/A</v>
      </c>
      <c r="G1350" s="72" t="e">
        <v>#N/A</v>
      </c>
      <c r="H1350" s="72" t="e">
        <v>#N/A</v>
      </c>
      <c r="I1350" s="72" t="e">
        <v>#N/A</v>
      </c>
      <c r="J1350" s="72" t="e">
        <v>#N/A</v>
      </c>
      <c r="O1350" s="72" t="e">
        <v>#N/A</v>
      </c>
    </row>
    <row r="1351" spans="1:15" x14ac:dyDescent="0.15">
      <c r="A1351" s="72" t="e">
        <v>#N/A</v>
      </c>
      <c r="B1351" s="72" t="e">
        <v>#N/A</v>
      </c>
      <c r="C1351" s="72" t="e">
        <v>#N/A</v>
      </c>
      <c r="D1351" s="72" t="e">
        <v>#N/A</v>
      </c>
      <c r="E1351" s="73" t="e">
        <v>#N/A</v>
      </c>
      <c r="F1351" s="72" t="e">
        <v>#N/A</v>
      </c>
      <c r="G1351" s="72" t="e">
        <v>#N/A</v>
      </c>
      <c r="H1351" s="72" t="e">
        <v>#N/A</v>
      </c>
      <c r="I1351" s="72" t="e">
        <v>#N/A</v>
      </c>
      <c r="J1351" s="72" t="e">
        <v>#N/A</v>
      </c>
      <c r="O1351" s="72" t="e">
        <v>#N/A</v>
      </c>
    </row>
    <row r="1352" spans="1:15" x14ac:dyDescent="0.15">
      <c r="A1352" s="72" t="e">
        <v>#N/A</v>
      </c>
      <c r="B1352" s="72" t="e">
        <v>#N/A</v>
      </c>
      <c r="C1352" s="72" t="e">
        <v>#N/A</v>
      </c>
      <c r="D1352" s="72" t="e">
        <v>#N/A</v>
      </c>
      <c r="E1352" s="73" t="e">
        <v>#N/A</v>
      </c>
      <c r="F1352" s="72" t="e">
        <v>#N/A</v>
      </c>
      <c r="G1352" s="72" t="e">
        <v>#N/A</v>
      </c>
      <c r="H1352" s="72" t="e">
        <v>#N/A</v>
      </c>
      <c r="I1352" s="72" t="e">
        <v>#N/A</v>
      </c>
      <c r="J1352" s="72" t="e">
        <v>#N/A</v>
      </c>
      <c r="O1352" s="72" t="e">
        <v>#N/A</v>
      </c>
    </row>
    <row r="1353" spans="1:15" x14ac:dyDescent="0.15">
      <c r="A1353" s="72" t="e">
        <v>#N/A</v>
      </c>
      <c r="B1353" s="72" t="e">
        <v>#N/A</v>
      </c>
      <c r="C1353" s="72" t="e">
        <v>#N/A</v>
      </c>
      <c r="D1353" s="72" t="e">
        <v>#N/A</v>
      </c>
      <c r="E1353" s="73" t="e">
        <v>#N/A</v>
      </c>
      <c r="F1353" s="72" t="e">
        <v>#N/A</v>
      </c>
      <c r="G1353" s="72" t="e">
        <v>#N/A</v>
      </c>
      <c r="H1353" s="72" t="e">
        <v>#N/A</v>
      </c>
      <c r="I1353" s="72" t="e">
        <v>#N/A</v>
      </c>
      <c r="J1353" s="72" t="e">
        <v>#N/A</v>
      </c>
      <c r="O1353" s="72" t="e">
        <v>#N/A</v>
      </c>
    </row>
    <row r="1354" spans="1:15" x14ac:dyDescent="0.15">
      <c r="A1354" s="72" t="e">
        <v>#N/A</v>
      </c>
      <c r="B1354" s="72" t="e">
        <v>#N/A</v>
      </c>
      <c r="C1354" s="72" t="e">
        <v>#N/A</v>
      </c>
      <c r="D1354" s="72" t="e">
        <v>#N/A</v>
      </c>
      <c r="E1354" s="73" t="e">
        <v>#N/A</v>
      </c>
      <c r="F1354" s="72" t="e">
        <v>#N/A</v>
      </c>
      <c r="G1354" s="72" t="e">
        <v>#N/A</v>
      </c>
      <c r="H1354" s="72" t="e">
        <v>#N/A</v>
      </c>
      <c r="I1354" s="72" t="e">
        <v>#N/A</v>
      </c>
      <c r="J1354" s="72" t="e">
        <v>#N/A</v>
      </c>
      <c r="O1354" s="72" t="e">
        <v>#N/A</v>
      </c>
    </row>
    <row r="1355" spans="1:15" x14ac:dyDescent="0.15">
      <c r="A1355" s="72" t="e">
        <v>#N/A</v>
      </c>
      <c r="B1355" s="72" t="e">
        <v>#N/A</v>
      </c>
      <c r="C1355" s="72" t="e">
        <v>#N/A</v>
      </c>
      <c r="D1355" s="72" t="e">
        <v>#N/A</v>
      </c>
      <c r="E1355" s="73" t="e">
        <v>#N/A</v>
      </c>
      <c r="F1355" s="72" t="e">
        <v>#N/A</v>
      </c>
      <c r="G1355" s="72" t="e">
        <v>#N/A</v>
      </c>
      <c r="H1355" s="72" t="e">
        <v>#N/A</v>
      </c>
      <c r="I1355" s="72" t="e">
        <v>#N/A</v>
      </c>
      <c r="J1355" s="72" t="e">
        <v>#N/A</v>
      </c>
      <c r="O1355" s="72" t="e">
        <v>#N/A</v>
      </c>
    </row>
    <row r="1356" spans="1:15" x14ac:dyDescent="0.15">
      <c r="A1356" s="72" t="e">
        <v>#N/A</v>
      </c>
      <c r="B1356" s="72" t="e">
        <v>#N/A</v>
      </c>
      <c r="C1356" s="72" t="e">
        <v>#N/A</v>
      </c>
      <c r="D1356" s="72" t="e">
        <v>#N/A</v>
      </c>
      <c r="E1356" s="73" t="e">
        <v>#N/A</v>
      </c>
      <c r="F1356" s="72" t="e">
        <v>#N/A</v>
      </c>
      <c r="G1356" s="72" t="e">
        <v>#N/A</v>
      </c>
      <c r="H1356" s="72" t="e">
        <v>#N/A</v>
      </c>
      <c r="I1356" s="72" t="e">
        <v>#N/A</v>
      </c>
      <c r="J1356" s="72" t="e">
        <v>#N/A</v>
      </c>
      <c r="O1356" s="72" t="e">
        <v>#N/A</v>
      </c>
    </row>
    <row r="1357" spans="1:15" x14ac:dyDescent="0.15">
      <c r="A1357" s="72" t="e">
        <v>#N/A</v>
      </c>
      <c r="B1357" s="72" t="e">
        <v>#N/A</v>
      </c>
      <c r="C1357" s="72" t="e">
        <v>#N/A</v>
      </c>
      <c r="D1357" s="72" t="e">
        <v>#N/A</v>
      </c>
      <c r="E1357" s="73" t="e">
        <v>#N/A</v>
      </c>
      <c r="F1357" s="72" t="e">
        <v>#N/A</v>
      </c>
      <c r="G1357" s="72" t="e">
        <v>#N/A</v>
      </c>
      <c r="H1357" s="72" t="e">
        <v>#N/A</v>
      </c>
      <c r="I1357" s="72" t="e">
        <v>#N/A</v>
      </c>
      <c r="J1357" s="72" t="e">
        <v>#N/A</v>
      </c>
      <c r="O1357" s="72" t="e">
        <v>#N/A</v>
      </c>
    </row>
    <row r="1358" spans="1:15" x14ac:dyDescent="0.15">
      <c r="A1358" s="72" t="e">
        <v>#N/A</v>
      </c>
      <c r="B1358" s="72" t="e">
        <v>#N/A</v>
      </c>
      <c r="C1358" s="72" t="e">
        <v>#N/A</v>
      </c>
      <c r="D1358" s="72" t="e">
        <v>#N/A</v>
      </c>
      <c r="E1358" s="73" t="e">
        <v>#N/A</v>
      </c>
      <c r="F1358" s="72" t="e">
        <v>#N/A</v>
      </c>
      <c r="G1358" s="72" t="e">
        <v>#N/A</v>
      </c>
      <c r="H1358" s="72" t="e">
        <v>#N/A</v>
      </c>
      <c r="I1358" s="72" t="e">
        <v>#N/A</v>
      </c>
      <c r="J1358" s="72" t="e">
        <v>#N/A</v>
      </c>
      <c r="O1358" s="72" t="e">
        <v>#N/A</v>
      </c>
    </row>
    <row r="1359" spans="1:15" x14ac:dyDescent="0.15">
      <c r="A1359" s="72" t="e">
        <v>#N/A</v>
      </c>
      <c r="B1359" s="72" t="e">
        <v>#N/A</v>
      </c>
      <c r="C1359" s="72" t="e">
        <v>#N/A</v>
      </c>
      <c r="D1359" s="72" t="e">
        <v>#N/A</v>
      </c>
      <c r="E1359" s="73" t="e">
        <v>#N/A</v>
      </c>
      <c r="F1359" s="72" t="e">
        <v>#N/A</v>
      </c>
      <c r="G1359" s="72" t="e">
        <v>#N/A</v>
      </c>
      <c r="H1359" s="72" t="e">
        <v>#N/A</v>
      </c>
      <c r="I1359" s="72" t="e">
        <v>#N/A</v>
      </c>
      <c r="J1359" s="72" t="e">
        <v>#N/A</v>
      </c>
      <c r="O1359" s="72" t="e">
        <v>#N/A</v>
      </c>
    </row>
    <row r="1360" spans="1:15" x14ac:dyDescent="0.15">
      <c r="A1360" s="72" t="e">
        <v>#N/A</v>
      </c>
      <c r="B1360" s="72" t="e">
        <v>#N/A</v>
      </c>
      <c r="C1360" s="72" t="e">
        <v>#N/A</v>
      </c>
      <c r="D1360" s="72" t="e">
        <v>#N/A</v>
      </c>
      <c r="E1360" s="73" t="e">
        <v>#N/A</v>
      </c>
      <c r="F1360" s="72" t="e">
        <v>#N/A</v>
      </c>
      <c r="G1360" s="72" t="e">
        <v>#N/A</v>
      </c>
      <c r="H1360" s="72" t="e">
        <v>#N/A</v>
      </c>
      <c r="I1360" s="72" t="e">
        <v>#N/A</v>
      </c>
      <c r="J1360" s="72" t="e">
        <v>#N/A</v>
      </c>
      <c r="O1360" s="72" t="e">
        <v>#N/A</v>
      </c>
    </row>
    <row r="1361" spans="1:15" x14ac:dyDescent="0.15">
      <c r="A1361" s="72" t="e">
        <v>#N/A</v>
      </c>
      <c r="B1361" s="72" t="e">
        <v>#N/A</v>
      </c>
      <c r="C1361" s="72" t="e">
        <v>#N/A</v>
      </c>
      <c r="D1361" s="72" t="e">
        <v>#N/A</v>
      </c>
      <c r="E1361" s="73" t="e">
        <v>#N/A</v>
      </c>
      <c r="F1361" s="72" t="e">
        <v>#N/A</v>
      </c>
      <c r="G1361" s="72" t="e">
        <v>#N/A</v>
      </c>
      <c r="H1361" s="72" t="e">
        <v>#N/A</v>
      </c>
      <c r="I1361" s="72" t="e">
        <v>#N/A</v>
      </c>
      <c r="J1361" s="72" t="e">
        <v>#N/A</v>
      </c>
      <c r="O1361" s="72" t="e">
        <v>#N/A</v>
      </c>
    </row>
    <row r="1362" spans="1:15" x14ac:dyDescent="0.15">
      <c r="A1362" s="72" t="e">
        <v>#N/A</v>
      </c>
      <c r="B1362" s="72" t="e">
        <v>#N/A</v>
      </c>
      <c r="C1362" s="72" t="e">
        <v>#N/A</v>
      </c>
      <c r="D1362" s="72" t="e">
        <v>#N/A</v>
      </c>
      <c r="E1362" s="73" t="e">
        <v>#N/A</v>
      </c>
      <c r="F1362" s="72" t="e">
        <v>#N/A</v>
      </c>
      <c r="G1362" s="72" t="e">
        <v>#N/A</v>
      </c>
      <c r="H1362" s="72" t="e">
        <v>#N/A</v>
      </c>
      <c r="I1362" s="72" t="e">
        <v>#N/A</v>
      </c>
      <c r="J1362" s="72" t="e">
        <v>#N/A</v>
      </c>
      <c r="O1362" s="72" t="e">
        <v>#N/A</v>
      </c>
    </row>
    <row r="1363" spans="1:15" x14ac:dyDescent="0.15">
      <c r="A1363" s="72" t="e">
        <v>#N/A</v>
      </c>
      <c r="B1363" s="72" t="e">
        <v>#N/A</v>
      </c>
      <c r="C1363" s="72" t="e">
        <v>#N/A</v>
      </c>
      <c r="D1363" s="72" t="e">
        <v>#N/A</v>
      </c>
      <c r="E1363" s="73" t="e">
        <v>#N/A</v>
      </c>
      <c r="F1363" s="72" t="e">
        <v>#N/A</v>
      </c>
      <c r="G1363" s="72" t="e">
        <v>#N/A</v>
      </c>
      <c r="H1363" s="72" t="e">
        <v>#N/A</v>
      </c>
      <c r="I1363" s="72" t="e">
        <v>#N/A</v>
      </c>
      <c r="J1363" s="72" t="e">
        <v>#N/A</v>
      </c>
      <c r="O1363" s="72" t="e">
        <v>#N/A</v>
      </c>
    </row>
    <row r="1364" spans="1:15" x14ac:dyDescent="0.15">
      <c r="A1364" s="72" t="e">
        <v>#N/A</v>
      </c>
      <c r="B1364" s="72" t="e">
        <v>#N/A</v>
      </c>
      <c r="C1364" s="72" t="e">
        <v>#N/A</v>
      </c>
      <c r="D1364" s="72" t="e">
        <v>#N/A</v>
      </c>
      <c r="E1364" s="73" t="e">
        <v>#N/A</v>
      </c>
      <c r="F1364" s="72" t="e">
        <v>#N/A</v>
      </c>
      <c r="G1364" s="72" t="e">
        <v>#N/A</v>
      </c>
      <c r="H1364" s="72" t="e">
        <v>#N/A</v>
      </c>
      <c r="I1364" s="72" t="e">
        <v>#N/A</v>
      </c>
      <c r="J1364" s="72" t="e">
        <v>#N/A</v>
      </c>
      <c r="O1364" s="72" t="e">
        <v>#N/A</v>
      </c>
    </row>
    <row r="1365" spans="1:15" x14ac:dyDescent="0.15">
      <c r="A1365" s="72" t="e">
        <v>#N/A</v>
      </c>
      <c r="B1365" s="72" t="e">
        <v>#N/A</v>
      </c>
      <c r="C1365" s="72" t="e">
        <v>#N/A</v>
      </c>
      <c r="D1365" s="72" t="e">
        <v>#N/A</v>
      </c>
      <c r="E1365" s="73" t="e">
        <v>#N/A</v>
      </c>
      <c r="F1365" s="72" t="e">
        <v>#N/A</v>
      </c>
      <c r="G1365" s="72" t="e">
        <v>#N/A</v>
      </c>
      <c r="H1365" s="72" t="e">
        <v>#N/A</v>
      </c>
      <c r="I1365" s="72" t="e">
        <v>#N/A</v>
      </c>
      <c r="J1365" s="72" t="e">
        <v>#N/A</v>
      </c>
      <c r="O1365" s="72" t="e">
        <v>#N/A</v>
      </c>
    </row>
    <row r="1366" spans="1:15" x14ac:dyDescent="0.15">
      <c r="A1366" s="72" t="e">
        <v>#N/A</v>
      </c>
      <c r="B1366" s="72" t="e">
        <v>#N/A</v>
      </c>
      <c r="C1366" s="72" t="e">
        <v>#N/A</v>
      </c>
      <c r="D1366" s="72" t="e">
        <v>#N/A</v>
      </c>
      <c r="E1366" s="73" t="e">
        <v>#N/A</v>
      </c>
      <c r="F1366" s="72" t="e">
        <v>#N/A</v>
      </c>
      <c r="G1366" s="72" t="e">
        <v>#N/A</v>
      </c>
      <c r="H1366" s="72" t="e">
        <v>#N/A</v>
      </c>
      <c r="I1366" s="72" t="e">
        <v>#N/A</v>
      </c>
      <c r="J1366" s="72" t="e">
        <v>#N/A</v>
      </c>
      <c r="O1366" s="72" t="e">
        <v>#N/A</v>
      </c>
    </row>
    <row r="1367" spans="1:15" x14ac:dyDescent="0.15">
      <c r="A1367" s="72" t="e">
        <v>#N/A</v>
      </c>
      <c r="B1367" s="72" t="e">
        <v>#N/A</v>
      </c>
      <c r="C1367" s="72" t="e">
        <v>#N/A</v>
      </c>
      <c r="D1367" s="72" t="e">
        <v>#N/A</v>
      </c>
      <c r="E1367" s="73" t="e">
        <v>#N/A</v>
      </c>
      <c r="F1367" s="72" t="e">
        <v>#N/A</v>
      </c>
      <c r="G1367" s="72" t="e">
        <v>#N/A</v>
      </c>
      <c r="H1367" s="72" t="e">
        <v>#N/A</v>
      </c>
      <c r="I1367" s="72" t="e">
        <v>#N/A</v>
      </c>
      <c r="J1367" s="72" t="e">
        <v>#N/A</v>
      </c>
      <c r="O1367" s="72" t="e">
        <v>#N/A</v>
      </c>
    </row>
    <row r="1368" spans="1:15" x14ac:dyDescent="0.15">
      <c r="A1368" s="72" t="e">
        <v>#N/A</v>
      </c>
      <c r="B1368" s="72" t="e">
        <v>#N/A</v>
      </c>
      <c r="C1368" s="72" t="e">
        <v>#N/A</v>
      </c>
      <c r="D1368" s="72" t="e">
        <v>#N/A</v>
      </c>
      <c r="E1368" s="73" t="e">
        <v>#N/A</v>
      </c>
      <c r="F1368" s="72" t="e">
        <v>#N/A</v>
      </c>
      <c r="G1368" s="72" t="e">
        <v>#N/A</v>
      </c>
      <c r="H1368" s="72" t="e">
        <v>#N/A</v>
      </c>
      <c r="I1368" s="72" t="e">
        <v>#N/A</v>
      </c>
      <c r="J1368" s="72" t="e">
        <v>#N/A</v>
      </c>
      <c r="O1368" s="72" t="e">
        <v>#N/A</v>
      </c>
    </row>
    <row r="1369" spans="1:15" x14ac:dyDescent="0.15">
      <c r="A1369" s="72" t="e">
        <v>#N/A</v>
      </c>
      <c r="B1369" s="72" t="e">
        <v>#N/A</v>
      </c>
      <c r="C1369" s="72" t="e">
        <v>#N/A</v>
      </c>
      <c r="D1369" s="72" t="e">
        <v>#N/A</v>
      </c>
      <c r="E1369" s="73" t="e">
        <v>#N/A</v>
      </c>
      <c r="F1369" s="72" t="e">
        <v>#N/A</v>
      </c>
      <c r="G1369" s="72" t="e">
        <v>#N/A</v>
      </c>
      <c r="H1369" s="72" t="e">
        <v>#N/A</v>
      </c>
      <c r="I1369" s="72" t="e">
        <v>#N/A</v>
      </c>
      <c r="J1369" s="72" t="e">
        <v>#N/A</v>
      </c>
      <c r="O1369" s="72" t="e">
        <v>#N/A</v>
      </c>
    </row>
    <row r="1370" spans="1:15" x14ac:dyDescent="0.15">
      <c r="A1370" s="72" t="e">
        <v>#N/A</v>
      </c>
      <c r="B1370" s="72" t="e">
        <v>#N/A</v>
      </c>
      <c r="C1370" s="72" t="e">
        <v>#N/A</v>
      </c>
      <c r="D1370" s="72" t="e">
        <v>#N/A</v>
      </c>
      <c r="E1370" s="73" t="e">
        <v>#N/A</v>
      </c>
      <c r="F1370" s="72" t="e">
        <v>#N/A</v>
      </c>
      <c r="G1370" s="72" t="e">
        <v>#N/A</v>
      </c>
      <c r="H1370" s="72" t="e">
        <v>#N/A</v>
      </c>
      <c r="I1370" s="72" t="e">
        <v>#N/A</v>
      </c>
      <c r="J1370" s="72" t="e">
        <v>#N/A</v>
      </c>
      <c r="O1370" s="72" t="e">
        <v>#N/A</v>
      </c>
    </row>
    <row r="1371" spans="1:15" x14ac:dyDescent="0.15">
      <c r="A1371" s="72" t="e">
        <v>#N/A</v>
      </c>
      <c r="B1371" s="72" t="e">
        <v>#N/A</v>
      </c>
      <c r="C1371" s="72" t="e">
        <v>#N/A</v>
      </c>
      <c r="D1371" s="72" t="e">
        <v>#N/A</v>
      </c>
      <c r="E1371" s="73" t="e">
        <v>#N/A</v>
      </c>
      <c r="F1371" s="72" t="e">
        <v>#N/A</v>
      </c>
      <c r="G1371" s="72" t="e">
        <v>#N/A</v>
      </c>
      <c r="H1371" s="72" t="e">
        <v>#N/A</v>
      </c>
      <c r="I1371" s="72" t="e">
        <v>#N/A</v>
      </c>
      <c r="J1371" s="72" t="e">
        <v>#N/A</v>
      </c>
      <c r="O1371" s="72" t="e">
        <v>#N/A</v>
      </c>
    </row>
    <row r="1372" spans="1:15" x14ac:dyDescent="0.15">
      <c r="A1372" s="72" t="e">
        <v>#N/A</v>
      </c>
      <c r="B1372" s="72" t="e">
        <v>#N/A</v>
      </c>
      <c r="C1372" s="72" t="e">
        <v>#N/A</v>
      </c>
      <c r="D1372" s="72" t="e">
        <v>#N/A</v>
      </c>
      <c r="E1372" s="73" t="e">
        <v>#N/A</v>
      </c>
      <c r="F1372" s="72" t="e">
        <v>#N/A</v>
      </c>
      <c r="G1372" s="72" t="e">
        <v>#N/A</v>
      </c>
      <c r="H1372" s="72" t="e">
        <v>#N/A</v>
      </c>
      <c r="I1372" s="72" t="e">
        <v>#N/A</v>
      </c>
      <c r="J1372" s="72" t="e">
        <v>#N/A</v>
      </c>
      <c r="O1372" s="72" t="e">
        <v>#N/A</v>
      </c>
    </row>
    <row r="1373" spans="1:15" x14ac:dyDescent="0.15">
      <c r="A1373" s="72" t="e">
        <v>#N/A</v>
      </c>
      <c r="B1373" s="72" t="e">
        <v>#N/A</v>
      </c>
      <c r="C1373" s="72" t="e">
        <v>#N/A</v>
      </c>
      <c r="D1373" s="72" t="e">
        <v>#N/A</v>
      </c>
      <c r="E1373" s="73" t="e">
        <v>#N/A</v>
      </c>
      <c r="F1373" s="72" t="e">
        <v>#N/A</v>
      </c>
      <c r="G1373" s="72" t="e">
        <v>#N/A</v>
      </c>
      <c r="H1373" s="72" t="e">
        <v>#N/A</v>
      </c>
      <c r="I1373" s="72" t="e">
        <v>#N/A</v>
      </c>
      <c r="J1373" s="72" t="e">
        <v>#N/A</v>
      </c>
      <c r="O1373" s="72" t="e">
        <v>#N/A</v>
      </c>
    </row>
    <row r="1374" spans="1:15" x14ac:dyDescent="0.15">
      <c r="A1374" s="72" t="e">
        <v>#N/A</v>
      </c>
      <c r="B1374" s="72" t="e">
        <v>#N/A</v>
      </c>
      <c r="C1374" s="72" t="e">
        <v>#N/A</v>
      </c>
      <c r="D1374" s="72" t="e">
        <v>#N/A</v>
      </c>
      <c r="E1374" s="73" t="e">
        <v>#N/A</v>
      </c>
      <c r="F1374" s="72" t="e">
        <v>#N/A</v>
      </c>
      <c r="G1374" s="72" t="e">
        <v>#N/A</v>
      </c>
      <c r="H1374" s="72" t="e">
        <v>#N/A</v>
      </c>
      <c r="I1374" s="72" t="e">
        <v>#N/A</v>
      </c>
      <c r="J1374" s="72" t="e">
        <v>#N/A</v>
      </c>
      <c r="O1374" s="72" t="e">
        <v>#N/A</v>
      </c>
    </row>
    <row r="1375" spans="1:15" x14ac:dyDescent="0.15">
      <c r="A1375" s="72" t="e">
        <v>#N/A</v>
      </c>
      <c r="B1375" s="72" t="e">
        <v>#N/A</v>
      </c>
      <c r="C1375" s="72" t="e">
        <v>#N/A</v>
      </c>
      <c r="D1375" s="72" t="e">
        <v>#N/A</v>
      </c>
      <c r="E1375" s="73" t="e">
        <v>#N/A</v>
      </c>
      <c r="F1375" s="72" t="e">
        <v>#N/A</v>
      </c>
      <c r="G1375" s="72" t="e">
        <v>#N/A</v>
      </c>
      <c r="H1375" s="72" t="e">
        <v>#N/A</v>
      </c>
      <c r="I1375" s="72" t="e">
        <v>#N/A</v>
      </c>
      <c r="J1375" s="72" t="e">
        <v>#N/A</v>
      </c>
      <c r="O1375" s="72" t="e">
        <v>#N/A</v>
      </c>
    </row>
    <row r="1376" spans="1:15" x14ac:dyDescent="0.15">
      <c r="A1376" s="72" t="e">
        <v>#N/A</v>
      </c>
      <c r="B1376" s="72" t="e">
        <v>#N/A</v>
      </c>
      <c r="C1376" s="72" t="e">
        <v>#N/A</v>
      </c>
      <c r="D1376" s="72" t="e">
        <v>#N/A</v>
      </c>
      <c r="E1376" s="73" t="e">
        <v>#N/A</v>
      </c>
      <c r="F1376" s="72" t="e">
        <v>#N/A</v>
      </c>
      <c r="G1376" s="72" t="e">
        <v>#N/A</v>
      </c>
      <c r="H1376" s="72" t="e">
        <v>#N/A</v>
      </c>
      <c r="I1376" s="72" t="e">
        <v>#N/A</v>
      </c>
      <c r="J1376" s="72" t="e">
        <v>#N/A</v>
      </c>
      <c r="O1376" s="72" t="e">
        <v>#N/A</v>
      </c>
    </row>
    <row r="1377" spans="1:15" x14ac:dyDescent="0.15">
      <c r="A1377" s="72" t="e">
        <v>#N/A</v>
      </c>
      <c r="B1377" s="72" t="e">
        <v>#N/A</v>
      </c>
      <c r="C1377" s="72" t="e">
        <v>#N/A</v>
      </c>
      <c r="D1377" s="72" t="e">
        <v>#N/A</v>
      </c>
      <c r="E1377" s="73" t="e">
        <v>#N/A</v>
      </c>
      <c r="F1377" s="72" t="e">
        <v>#N/A</v>
      </c>
      <c r="G1377" s="72" t="e">
        <v>#N/A</v>
      </c>
      <c r="H1377" s="72" t="e">
        <v>#N/A</v>
      </c>
      <c r="I1377" s="72" t="e">
        <v>#N/A</v>
      </c>
      <c r="J1377" s="72" t="e">
        <v>#N/A</v>
      </c>
      <c r="O1377" s="72" t="e">
        <v>#N/A</v>
      </c>
    </row>
    <row r="1378" spans="1:15" x14ac:dyDescent="0.15">
      <c r="A1378" s="72" t="e">
        <v>#N/A</v>
      </c>
      <c r="B1378" s="72" t="e">
        <v>#N/A</v>
      </c>
      <c r="C1378" s="72" t="e">
        <v>#N/A</v>
      </c>
      <c r="D1378" s="72" t="e">
        <v>#N/A</v>
      </c>
      <c r="E1378" s="73" t="e">
        <v>#N/A</v>
      </c>
      <c r="F1378" s="72" t="e">
        <v>#N/A</v>
      </c>
      <c r="G1378" s="72" t="e">
        <v>#N/A</v>
      </c>
      <c r="H1378" s="72" t="e">
        <v>#N/A</v>
      </c>
      <c r="I1378" s="72" t="e">
        <v>#N/A</v>
      </c>
      <c r="J1378" s="72" t="e">
        <v>#N/A</v>
      </c>
      <c r="O1378" s="72" t="e">
        <v>#N/A</v>
      </c>
    </row>
    <row r="1379" spans="1:15" x14ac:dyDescent="0.15">
      <c r="A1379" s="72" t="e">
        <v>#N/A</v>
      </c>
      <c r="B1379" s="72" t="e">
        <v>#N/A</v>
      </c>
      <c r="C1379" s="72" t="e">
        <v>#N/A</v>
      </c>
      <c r="D1379" s="72" t="e">
        <v>#N/A</v>
      </c>
      <c r="E1379" s="73" t="e">
        <v>#N/A</v>
      </c>
      <c r="F1379" s="72" t="e">
        <v>#N/A</v>
      </c>
      <c r="G1379" s="72" t="e">
        <v>#N/A</v>
      </c>
      <c r="H1379" s="72" t="e">
        <v>#N/A</v>
      </c>
      <c r="I1379" s="72" t="e">
        <v>#N/A</v>
      </c>
      <c r="J1379" s="72" t="e">
        <v>#N/A</v>
      </c>
      <c r="O1379" s="72" t="e">
        <v>#N/A</v>
      </c>
    </row>
    <row r="1380" spans="1:15" x14ac:dyDescent="0.15">
      <c r="A1380" s="72" t="e">
        <v>#N/A</v>
      </c>
      <c r="B1380" s="72" t="e">
        <v>#N/A</v>
      </c>
      <c r="C1380" s="72" t="e">
        <v>#N/A</v>
      </c>
      <c r="D1380" s="72" t="e">
        <v>#N/A</v>
      </c>
      <c r="E1380" s="73" t="e">
        <v>#N/A</v>
      </c>
      <c r="F1380" s="72" t="e">
        <v>#N/A</v>
      </c>
      <c r="G1380" s="72" t="e">
        <v>#N/A</v>
      </c>
      <c r="H1380" s="72" t="e">
        <v>#N/A</v>
      </c>
      <c r="I1380" s="72" t="e">
        <v>#N/A</v>
      </c>
      <c r="J1380" s="72" t="e">
        <v>#N/A</v>
      </c>
      <c r="O1380" s="72" t="e">
        <v>#N/A</v>
      </c>
    </row>
    <row r="1381" spans="1:15" x14ac:dyDescent="0.15">
      <c r="A1381" s="72" t="e">
        <v>#N/A</v>
      </c>
      <c r="B1381" s="72" t="e">
        <v>#N/A</v>
      </c>
      <c r="C1381" s="72" t="e">
        <v>#N/A</v>
      </c>
      <c r="D1381" s="72" t="e">
        <v>#N/A</v>
      </c>
      <c r="E1381" s="73" t="e">
        <v>#N/A</v>
      </c>
      <c r="F1381" s="72" t="e">
        <v>#N/A</v>
      </c>
      <c r="G1381" s="72" t="e">
        <v>#N/A</v>
      </c>
      <c r="H1381" s="72" t="e">
        <v>#N/A</v>
      </c>
      <c r="I1381" s="72" t="e">
        <v>#N/A</v>
      </c>
      <c r="J1381" s="72" t="e">
        <v>#N/A</v>
      </c>
      <c r="O1381" s="72" t="e">
        <v>#N/A</v>
      </c>
    </row>
    <row r="1382" spans="1:15" x14ac:dyDescent="0.15">
      <c r="A1382" s="72" t="e">
        <v>#N/A</v>
      </c>
      <c r="B1382" s="72" t="e">
        <v>#N/A</v>
      </c>
      <c r="C1382" s="72" t="e">
        <v>#N/A</v>
      </c>
      <c r="D1382" s="72" t="e">
        <v>#N/A</v>
      </c>
      <c r="E1382" s="73" t="e">
        <v>#N/A</v>
      </c>
      <c r="F1382" s="72" t="e">
        <v>#N/A</v>
      </c>
      <c r="G1382" s="72" t="e">
        <v>#N/A</v>
      </c>
      <c r="H1382" s="72" t="e">
        <v>#N/A</v>
      </c>
      <c r="I1382" s="72" t="e">
        <v>#N/A</v>
      </c>
      <c r="J1382" s="72" t="e">
        <v>#N/A</v>
      </c>
      <c r="O1382" s="72" t="e">
        <v>#N/A</v>
      </c>
    </row>
    <row r="1383" spans="1:15" x14ac:dyDescent="0.15">
      <c r="A1383" s="72" t="e">
        <v>#N/A</v>
      </c>
      <c r="B1383" s="72" t="e">
        <v>#N/A</v>
      </c>
      <c r="C1383" s="72" t="e">
        <v>#N/A</v>
      </c>
      <c r="D1383" s="72" t="e">
        <v>#N/A</v>
      </c>
      <c r="E1383" s="73" t="e">
        <v>#N/A</v>
      </c>
      <c r="F1383" s="72" t="e">
        <v>#N/A</v>
      </c>
      <c r="G1383" s="72" t="e">
        <v>#N/A</v>
      </c>
      <c r="H1383" s="72" t="e">
        <v>#N/A</v>
      </c>
      <c r="I1383" s="72" t="e">
        <v>#N/A</v>
      </c>
      <c r="J1383" s="72" t="e">
        <v>#N/A</v>
      </c>
      <c r="O1383" s="72" t="e">
        <v>#N/A</v>
      </c>
    </row>
    <row r="1384" spans="1:15" x14ac:dyDescent="0.15">
      <c r="A1384" s="72" t="e">
        <v>#N/A</v>
      </c>
      <c r="B1384" s="72" t="e">
        <v>#N/A</v>
      </c>
      <c r="C1384" s="72" t="e">
        <v>#N/A</v>
      </c>
      <c r="D1384" s="72" t="e">
        <v>#N/A</v>
      </c>
      <c r="E1384" s="73" t="e">
        <v>#N/A</v>
      </c>
      <c r="F1384" s="72" t="e">
        <v>#N/A</v>
      </c>
      <c r="G1384" s="72" t="e">
        <v>#N/A</v>
      </c>
      <c r="H1384" s="72" t="e">
        <v>#N/A</v>
      </c>
      <c r="I1384" s="72" t="e">
        <v>#N/A</v>
      </c>
      <c r="J1384" s="72" t="e">
        <v>#N/A</v>
      </c>
      <c r="O1384" s="72" t="e">
        <v>#N/A</v>
      </c>
    </row>
    <row r="1385" spans="1:15" x14ac:dyDescent="0.15">
      <c r="A1385" s="72" t="e">
        <v>#N/A</v>
      </c>
      <c r="B1385" s="72" t="e">
        <v>#N/A</v>
      </c>
      <c r="C1385" s="72" t="e">
        <v>#N/A</v>
      </c>
      <c r="D1385" s="72" t="e">
        <v>#N/A</v>
      </c>
      <c r="E1385" s="73" t="e">
        <v>#N/A</v>
      </c>
      <c r="F1385" s="72" t="e">
        <v>#N/A</v>
      </c>
      <c r="G1385" s="72" t="e">
        <v>#N/A</v>
      </c>
      <c r="H1385" s="72" t="e">
        <v>#N/A</v>
      </c>
      <c r="I1385" s="72" t="e">
        <v>#N/A</v>
      </c>
      <c r="J1385" s="72" t="e">
        <v>#N/A</v>
      </c>
      <c r="O1385" s="72" t="e">
        <v>#N/A</v>
      </c>
    </row>
    <row r="1386" spans="1:15" x14ac:dyDescent="0.15">
      <c r="A1386" s="72" t="e">
        <v>#N/A</v>
      </c>
      <c r="B1386" s="72" t="e">
        <v>#N/A</v>
      </c>
      <c r="C1386" s="72" t="e">
        <v>#N/A</v>
      </c>
      <c r="D1386" s="72" t="e">
        <v>#N/A</v>
      </c>
      <c r="E1386" s="73" t="e">
        <v>#N/A</v>
      </c>
      <c r="F1386" s="72" t="e">
        <v>#N/A</v>
      </c>
      <c r="G1386" s="72" t="e">
        <v>#N/A</v>
      </c>
      <c r="H1386" s="72" t="e">
        <v>#N/A</v>
      </c>
      <c r="I1386" s="72" t="e">
        <v>#N/A</v>
      </c>
      <c r="J1386" s="72" t="e">
        <v>#N/A</v>
      </c>
      <c r="O1386" s="72" t="e">
        <v>#N/A</v>
      </c>
    </row>
    <row r="1387" spans="1:15" x14ac:dyDescent="0.15">
      <c r="A1387" s="72" t="e">
        <v>#N/A</v>
      </c>
      <c r="B1387" s="72" t="e">
        <v>#N/A</v>
      </c>
      <c r="C1387" s="72" t="e">
        <v>#N/A</v>
      </c>
      <c r="D1387" s="72" t="e">
        <v>#N/A</v>
      </c>
      <c r="E1387" s="73" t="e">
        <v>#N/A</v>
      </c>
      <c r="F1387" s="72" t="e">
        <v>#N/A</v>
      </c>
      <c r="G1387" s="72" t="e">
        <v>#N/A</v>
      </c>
      <c r="H1387" s="72" t="e">
        <v>#N/A</v>
      </c>
      <c r="I1387" s="72" t="e">
        <v>#N/A</v>
      </c>
      <c r="J1387" s="72" t="e">
        <v>#N/A</v>
      </c>
      <c r="O1387" s="72" t="e">
        <v>#N/A</v>
      </c>
    </row>
    <row r="1388" spans="1:15" x14ac:dyDescent="0.15">
      <c r="A1388" s="72" t="e">
        <v>#N/A</v>
      </c>
      <c r="B1388" s="72" t="e">
        <v>#N/A</v>
      </c>
      <c r="C1388" s="72" t="e">
        <v>#N/A</v>
      </c>
      <c r="D1388" s="72" t="e">
        <v>#N/A</v>
      </c>
      <c r="E1388" s="73" t="e">
        <v>#N/A</v>
      </c>
      <c r="F1388" s="72" t="e">
        <v>#N/A</v>
      </c>
      <c r="G1388" s="72" t="e">
        <v>#N/A</v>
      </c>
      <c r="H1388" s="72" t="e">
        <v>#N/A</v>
      </c>
      <c r="I1388" s="72" t="e">
        <v>#N/A</v>
      </c>
      <c r="J1388" s="72" t="e">
        <v>#N/A</v>
      </c>
      <c r="O1388" s="72" t="e">
        <v>#N/A</v>
      </c>
    </row>
    <row r="1389" spans="1:15" x14ac:dyDescent="0.15">
      <c r="A1389" s="72" t="e">
        <v>#N/A</v>
      </c>
      <c r="B1389" s="72" t="e">
        <v>#N/A</v>
      </c>
      <c r="C1389" s="72" t="e">
        <v>#N/A</v>
      </c>
      <c r="D1389" s="72" t="e">
        <v>#N/A</v>
      </c>
      <c r="E1389" s="73" t="e">
        <v>#N/A</v>
      </c>
      <c r="F1389" s="72" t="e">
        <v>#N/A</v>
      </c>
      <c r="G1389" s="72" t="e">
        <v>#N/A</v>
      </c>
      <c r="H1389" s="72" t="e">
        <v>#N/A</v>
      </c>
      <c r="I1389" s="72" t="e">
        <v>#N/A</v>
      </c>
      <c r="J1389" s="72" t="e">
        <v>#N/A</v>
      </c>
      <c r="O1389" s="72" t="e">
        <v>#N/A</v>
      </c>
    </row>
    <row r="1390" spans="1:15" x14ac:dyDescent="0.15">
      <c r="A1390" s="72" t="e">
        <v>#N/A</v>
      </c>
      <c r="B1390" s="72" t="e">
        <v>#N/A</v>
      </c>
      <c r="C1390" s="72" t="e">
        <v>#N/A</v>
      </c>
      <c r="D1390" s="72" t="e">
        <v>#N/A</v>
      </c>
      <c r="E1390" s="73" t="e">
        <v>#N/A</v>
      </c>
      <c r="F1390" s="72" t="e">
        <v>#N/A</v>
      </c>
      <c r="G1390" s="72" t="e">
        <v>#N/A</v>
      </c>
      <c r="H1390" s="72" t="e">
        <v>#N/A</v>
      </c>
      <c r="I1390" s="72" t="e">
        <v>#N/A</v>
      </c>
      <c r="J1390" s="72" t="e">
        <v>#N/A</v>
      </c>
      <c r="O1390" s="72" t="e">
        <v>#N/A</v>
      </c>
    </row>
    <row r="1391" spans="1:15" x14ac:dyDescent="0.15">
      <c r="A1391" s="72" t="e">
        <v>#N/A</v>
      </c>
      <c r="B1391" s="72" t="e">
        <v>#N/A</v>
      </c>
      <c r="C1391" s="72" t="e">
        <v>#N/A</v>
      </c>
      <c r="D1391" s="72" t="e">
        <v>#N/A</v>
      </c>
      <c r="E1391" s="73" t="e">
        <v>#N/A</v>
      </c>
      <c r="F1391" s="72" t="e">
        <v>#N/A</v>
      </c>
      <c r="G1391" s="72" t="e">
        <v>#N/A</v>
      </c>
      <c r="H1391" s="72" t="e">
        <v>#N/A</v>
      </c>
      <c r="I1391" s="72" t="e">
        <v>#N/A</v>
      </c>
      <c r="J1391" s="72" t="e">
        <v>#N/A</v>
      </c>
      <c r="O1391" s="72" t="e">
        <v>#N/A</v>
      </c>
    </row>
    <row r="1392" spans="1:15" x14ac:dyDescent="0.15">
      <c r="A1392" s="72" t="e">
        <v>#N/A</v>
      </c>
      <c r="B1392" s="72" t="e">
        <v>#N/A</v>
      </c>
      <c r="C1392" s="72" t="e">
        <v>#N/A</v>
      </c>
      <c r="D1392" s="72" t="e">
        <v>#N/A</v>
      </c>
      <c r="E1392" s="73" t="e">
        <v>#N/A</v>
      </c>
      <c r="F1392" s="72" t="e">
        <v>#N/A</v>
      </c>
      <c r="G1392" s="72" t="e">
        <v>#N/A</v>
      </c>
      <c r="H1392" s="72" t="e">
        <v>#N/A</v>
      </c>
      <c r="I1392" s="72" t="e">
        <v>#N/A</v>
      </c>
      <c r="J1392" s="72" t="e">
        <v>#N/A</v>
      </c>
      <c r="O1392" s="72" t="e">
        <v>#N/A</v>
      </c>
    </row>
    <row r="1393" spans="1:15" x14ac:dyDescent="0.15">
      <c r="A1393" s="72" t="e">
        <v>#N/A</v>
      </c>
      <c r="B1393" s="72" t="e">
        <v>#N/A</v>
      </c>
      <c r="C1393" s="72" t="e">
        <v>#N/A</v>
      </c>
      <c r="D1393" s="72" t="e">
        <v>#N/A</v>
      </c>
      <c r="E1393" s="73" t="e">
        <v>#N/A</v>
      </c>
      <c r="F1393" s="72" t="e">
        <v>#N/A</v>
      </c>
      <c r="G1393" s="72" t="e">
        <v>#N/A</v>
      </c>
      <c r="H1393" s="72" t="e">
        <v>#N/A</v>
      </c>
      <c r="I1393" s="72" t="e">
        <v>#N/A</v>
      </c>
      <c r="J1393" s="72" t="e">
        <v>#N/A</v>
      </c>
      <c r="O1393" s="72" t="e">
        <v>#N/A</v>
      </c>
    </row>
    <row r="1394" spans="1:15" x14ac:dyDescent="0.15">
      <c r="A1394" s="72" t="e">
        <v>#N/A</v>
      </c>
      <c r="B1394" s="72" t="e">
        <v>#N/A</v>
      </c>
      <c r="C1394" s="72" t="e">
        <v>#N/A</v>
      </c>
      <c r="D1394" s="72" t="e">
        <v>#N/A</v>
      </c>
      <c r="E1394" s="73" t="e">
        <v>#N/A</v>
      </c>
      <c r="F1394" s="72" t="e">
        <v>#N/A</v>
      </c>
      <c r="G1394" s="72" t="e">
        <v>#N/A</v>
      </c>
      <c r="H1394" s="72" t="e">
        <v>#N/A</v>
      </c>
      <c r="I1394" s="72" t="e">
        <v>#N/A</v>
      </c>
      <c r="J1394" s="72" t="e">
        <v>#N/A</v>
      </c>
      <c r="O1394" s="72" t="e">
        <v>#N/A</v>
      </c>
    </row>
    <row r="1395" spans="1:15" x14ac:dyDescent="0.15">
      <c r="A1395" s="72" t="e">
        <v>#N/A</v>
      </c>
      <c r="B1395" s="72" t="e">
        <v>#N/A</v>
      </c>
      <c r="C1395" s="72" t="e">
        <v>#N/A</v>
      </c>
      <c r="D1395" s="72" t="e">
        <v>#N/A</v>
      </c>
      <c r="E1395" s="73" t="e">
        <v>#N/A</v>
      </c>
      <c r="F1395" s="72" t="e">
        <v>#N/A</v>
      </c>
      <c r="G1395" s="72" t="e">
        <v>#N/A</v>
      </c>
      <c r="H1395" s="72" t="e">
        <v>#N/A</v>
      </c>
      <c r="I1395" s="72" t="e">
        <v>#N/A</v>
      </c>
      <c r="J1395" s="72" t="e">
        <v>#N/A</v>
      </c>
      <c r="O1395" s="72" t="e">
        <v>#N/A</v>
      </c>
    </row>
    <row r="1396" spans="1:15" x14ac:dyDescent="0.15">
      <c r="A1396" s="72" t="e">
        <v>#N/A</v>
      </c>
      <c r="B1396" s="72" t="e">
        <v>#N/A</v>
      </c>
      <c r="C1396" s="72" t="e">
        <v>#N/A</v>
      </c>
      <c r="D1396" s="72" t="e">
        <v>#N/A</v>
      </c>
      <c r="E1396" s="73" t="e">
        <v>#N/A</v>
      </c>
      <c r="F1396" s="72" t="e">
        <v>#N/A</v>
      </c>
      <c r="G1396" s="72" t="e">
        <v>#N/A</v>
      </c>
      <c r="H1396" s="72" t="e">
        <v>#N/A</v>
      </c>
      <c r="I1396" s="72" t="e">
        <v>#N/A</v>
      </c>
      <c r="J1396" s="72" t="e">
        <v>#N/A</v>
      </c>
      <c r="O1396" s="72" t="e">
        <v>#N/A</v>
      </c>
    </row>
    <row r="1397" spans="1:15" x14ac:dyDescent="0.15">
      <c r="A1397" s="72" t="e">
        <v>#N/A</v>
      </c>
      <c r="B1397" s="72" t="e">
        <v>#N/A</v>
      </c>
      <c r="C1397" s="72" t="e">
        <v>#N/A</v>
      </c>
      <c r="D1397" s="72" t="e">
        <v>#N/A</v>
      </c>
      <c r="E1397" s="73" t="e">
        <v>#N/A</v>
      </c>
      <c r="F1397" s="72" t="e">
        <v>#N/A</v>
      </c>
      <c r="G1397" s="72" t="e">
        <v>#N/A</v>
      </c>
      <c r="H1397" s="72" t="e">
        <v>#N/A</v>
      </c>
      <c r="I1397" s="72" t="e">
        <v>#N/A</v>
      </c>
      <c r="J1397" s="72" t="e">
        <v>#N/A</v>
      </c>
      <c r="O1397" s="72" t="e">
        <v>#N/A</v>
      </c>
    </row>
    <row r="1398" spans="1:15" x14ac:dyDescent="0.15">
      <c r="A1398" s="72" t="e">
        <v>#N/A</v>
      </c>
      <c r="B1398" s="72" t="e">
        <v>#N/A</v>
      </c>
      <c r="C1398" s="72" t="e">
        <v>#N/A</v>
      </c>
      <c r="D1398" s="72" t="e">
        <v>#N/A</v>
      </c>
      <c r="E1398" s="73" t="e">
        <v>#N/A</v>
      </c>
      <c r="F1398" s="72" t="e">
        <v>#N/A</v>
      </c>
      <c r="G1398" s="72" t="e">
        <v>#N/A</v>
      </c>
      <c r="H1398" s="72" t="e">
        <v>#N/A</v>
      </c>
      <c r="I1398" s="72" t="e">
        <v>#N/A</v>
      </c>
      <c r="J1398" s="72" t="e">
        <v>#N/A</v>
      </c>
      <c r="O1398" s="72" t="e">
        <v>#N/A</v>
      </c>
    </row>
    <row r="1399" spans="1:15" x14ac:dyDescent="0.15">
      <c r="A1399" s="72" t="e">
        <v>#N/A</v>
      </c>
      <c r="B1399" s="72" t="e">
        <v>#N/A</v>
      </c>
      <c r="C1399" s="72" t="e">
        <v>#N/A</v>
      </c>
      <c r="D1399" s="72" t="e">
        <v>#N/A</v>
      </c>
      <c r="E1399" s="73" t="e">
        <v>#N/A</v>
      </c>
      <c r="F1399" s="72" t="e">
        <v>#N/A</v>
      </c>
      <c r="G1399" s="72" t="e">
        <v>#N/A</v>
      </c>
      <c r="H1399" s="72" t="e">
        <v>#N/A</v>
      </c>
      <c r="I1399" s="72" t="e">
        <v>#N/A</v>
      </c>
      <c r="J1399" s="72" t="e">
        <v>#N/A</v>
      </c>
      <c r="O1399" s="72" t="e">
        <v>#N/A</v>
      </c>
    </row>
    <row r="1400" spans="1:15" x14ac:dyDescent="0.15">
      <c r="A1400" s="72" t="e">
        <v>#N/A</v>
      </c>
      <c r="B1400" s="72" t="e">
        <v>#N/A</v>
      </c>
      <c r="C1400" s="72" t="e">
        <v>#N/A</v>
      </c>
      <c r="D1400" s="72" t="e">
        <v>#N/A</v>
      </c>
      <c r="E1400" s="73" t="e">
        <v>#N/A</v>
      </c>
      <c r="F1400" s="72" t="e">
        <v>#N/A</v>
      </c>
      <c r="G1400" s="72" t="e">
        <v>#N/A</v>
      </c>
      <c r="H1400" s="72" t="e">
        <v>#N/A</v>
      </c>
      <c r="I1400" s="72" t="e">
        <v>#N/A</v>
      </c>
      <c r="J1400" s="72" t="e">
        <v>#N/A</v>
      </c>
      <c r="O1400" s="72" t="e">
        <v>#N/A</v>
      </c>
    </row>
    <row r="1401" spans="1:15" x14ac:dyDescent="0.15">
      <c r="A1401" s="72" t="e">
        <v>#N/A</v>
      </c>
      <c r="B1401" s="72" t="e">
        <v>#N/A</v>
      </c>
      <c r="C1401" s="72" t="e">
        <v>#N/A</v>
      </c>
      <c r="D1401" s="72" t="e">
        <v>#N/A</v>
      </c>
      <c r="E1401" s="73" t="e">
        <v>#N/A</v>
      </c>
      <c r="F1401" s="72" t="e">
        <v>#N/A</v>
      </c>
      <c r="G1401" s="72" t="e">
        <v>#N/A</v>
      </c>
      <c r="H1401" s="72" t="e">
        <v>#N/A</v>
      </c>
      <c r="I1401" s="72" t="e">
        <v>#N/A</v>
      </c>
      <c r="J1401" s="72" t="e">
        <v>#N/A</v>
      </c>
      <c r="O1401" s="72" t="e">
        <v>#N/A</v>
      </c>
    </row>
    <row r="1402" spans="1:15" x14ac:dyDescent="0.15">
      <c r="A1402" s="72" t="e">
        <v>#N/A</v>
      </c>
      <c r="B1402" s="72" t="e">
        <v>#N/A</v>
      </c>
      <c r="C1402" s="72" t="e">
        <v>#N/A</v>
      </c>
      <c r="D1402" s="72" t="e">
        <v>#N/A</v>
      </c>
      <c r="E1402" s="73" t="e">
        <v>#N/A</v>
      </c>
      <c r="F1402" s="72" t="e">
        <v>#N/A</v>
      </c>
      <c r="G1402" s="72" t="e">
        <v>#N/A</v>
      </c>
      <c r="H1402" s="72" t="e">
        <v>#N/A</v>
      </c>
      <c r="I1402" s="72" t="e">
        <v>#N/A</v>
      </c>
      <c r="J1402" s="72" t="e">
        <v>#N/A</v>
      </c>
      <c r="O1402" s="72" t="e">
        <v>#N/A</v>
      </c>
    </row>
    <row r="1403" spans="1:15" x14ac:dyDescent="0.15">
      <c r="A1403" s="72" t="e">
        <v>#N/A</v>
      </c>
      <c r="B1403" s="72" t="e">
        <v>#N/A</v>
      </c>
      <c r="C1403" s="72" t="e">
        <v>#N/A</v>
      </c>
      <c r="D1403" s="72" t="e">
        <v>#N/A</v>
      </c>
      <c r="E1403" s="73" t="e">
        <v>#N/A</v>
      </c>
      <c r="F1403" s="72" t="e">
        <v>#N/A</v>
      </c>
      <c r="G1403" s="72" t="e">
        <v>#N/A</v>
      </c>
      <c r="H1403" s="72" t="e">
        <v>#N/A</v>
      </c>
      <c r="I1403" s="72" t="e">
        <v>#N/A</v>
      </c>
      <c r="J1403" s="72" t="e">
        <v>#N/A</v>
      </c>
      <c r="O1403" s="72" t="e">
        <v>#N/A</v>
      </c>
    </row>
    <row r="1404" spans="1:15" x14ac:dyDescent="0.15">
      <c r="A1404" s="72" t="e">
        <v>#N/A</v>
      </c>
      <c r="B1404" s="72" t="e">
        <v>#N/A</v>
      </c>
      <c r="C1404" s="72" t="e">
        <v>#N/A</v>
      </c>
      <c r="D1404" s="72" t="e">
        <v>#N/A</v>
      </c>
      <c r="E1404" s="73" t="e">
        <v>#N/A</v>
      </c>
      <c r="F1404" s="72" t="e">
        <v>#N/A</v>
      </c>
      <c r="G1404" s="72" t="e">
        <v>#N/A</v>
      </c>
      <c r="H1404" s="72" t="e">
        <v>#N/A</v>
      </c>
      <c r="I1404" s="72" t="e">
        <v>#N/A</v>
      </c>
      <c r="J1404" s="72" t="e">
        <v>#N/A</v>
      </c>
      <c r="O1404" s="72" t="e">
        <v>#N/A</v>
      </c>
    </row>
    <row r="1405" spans="1:15" x14ac:dyDescent="0.15">
      <c r="A1405" s="72" t="e">
        <v>#N/A</v>
      </c>
      <c r="B1405" s="72" t="e">
        <v>#N/A</v>
      </c>
      <c r="C1405" s="72" t="e">
        <v>#N/A</v>
      </c>
      <c r="D1405" s="72" t="e">
        <v>#N/A</v>
      </c>
      <c r="E1405" s="73" t="e">
        <v>#N/A</v>
      </c>
      <c r="F1405" s="72" t="e">
        <v>#N/A</v>
      </c>
      <c r="G1405" s="72" t="e">
        <v>#N/A</v>
      </c>
      <c r="H1405" s="72" t="e">
        <v>#N/A</v>
      </c>
      <c r="I1405" s="72" t="e">
        <v>#N/A</v>
      </c>
      <c r="J1405" s="72" t="e">
        <v>#N/A</v>
      </c>
      <c r="O1405" s="72" t="e">
        <v>#N/A</v>
      </c>
    </row>
    <row r="1406" spans="1:15" x14ac:dyDescent="0.15">
      <c r="A1406" s="72" t="e">
        <v>#N/A</v>
      </c>
      <c r="B1406" s="72" t="e">
        <v>#N/A</v>
      </c>
      <c r="C1406" s="72" t="e">
        <v>#N/A</v>
      </c>
      <c r="D1406" s="72" t="e">
        <v>#N/A</v>
      </c>
      <c r="E1406" s="73" t="e">
        <v>#N/A</v>
      </c>
      <c r="F1406" s="72" t="e">
        <v>#N/A</v>
      </c>
      <c r="G1406" s="72" t="e">
        <v>#N/A</v>
      </c>
      <c r="H1406" s="72" t="e">
        <v>#N/A</v>
      </c>
      <c r="I1406" s="72" t="e">
        <v>#N/A</v>
      </c>
      <c r="J1406" s="72" t="e">
        <v>#N/A</v>
      </c>
      <c r="O1406" s="72" t="e">
        <v>#N/A</v>
      </c>
    </row>
    <row r="1407" spans="1:15" x14ac:dyDescent="0.15">
      <c r="A1407" s="72" t="e">
        <v>#N/A</v>
      </c>
      <c r="B1407" s="72" t="e">
        <v>#N/A</v>
      </c>
      <c r="C1407" s="72" t="e">
        <v>#N/A</v>
      </c>
      <c r="D1407" s="72" t="e">
        <v>#N/A</v>
      </c>
      <c r="E1407" s="73" t="e">
        <v>#N/A</v>
      </c>
      <c r="F1407" s="72" t="e">
        <v>#N/A</v>
      </c>
      <c r="G1407" s="72" t="e">
        <v>#N/A</v>
      </c>
      <c r="H1407" s="72" t="e">
        <v>#N/A</v>
      </c>
      <c r="I1407" s="72" t="e">
        <v>#N/A</v>
      </c>
      <c r="J1407" s="72" t="e">
        <v>#N/A</v>
      </c>
      <c r="O1407" s="72" t="e">
        <v>#N/A</v>
      </c>
    </row>
    <row r="1408" spans="1:15" x14ac:dyDescent="0.15">
      <c r="A1408" s="72" t="e">
        <v>#N/A</v>
      </c>
      <c r="B1408" s="72" t="e">
        <v>#N/A</v>
      </c>
      <c r="C1408" s="72" t="e">
        <v>#N/A</v>
      </c>
      <c r="D1408" s="72" t="e">
        <v>#N/A</v>
      </c>
      <c r="E1408" s="73" t="e">
        <v>#N/A</v>
      </c>
      <c r="F1408" s="72" t="e">
        <v>#N/A</v>
      </c>
      <c r="G1408" s="72" t="e">
        <v>#N/A</v>
      </c>
      <c r="H1408" s="72" t="e">
        <v>#N/A</v>
      </c>
      <c r="I1408" s="72" t="e">
        <v>#N/A</v>
      </c>
      <c r="J1408" s="72" t="e">
        <v>#N/A</v>
      </c>
      <c r="O1408" s="72" t="e">
        <v>#N/A</v>
      </c>
    </row>
    <row r="1409" spans="1:15" x14ac:dyDescent="0.15">
      <c r="A1409" s="72" t="e">
        <v>#N/A</v>
      </c>
      <c r="B1409" s="72" t="e">
        <v>#N/A</v>
      </c>
      <c r="C1409" s="72" t="e">
        <v>#N/A</v>
      </c>
      <c r="D1409" s="72" t="e">
        <v>#N/A</v>
      </c>
      <c r="E1409" s="73" t="e">
        <v>#N/A</v>
      </c>
      <c r="F1409" s="72" t="e">
        <v>#N/A</v>
      </c>
      <c r="G1409" s="72" t="e">
        <v>#N/A</v>
      </c>
      <c r="H1409" s="72" t="e">
        <v>#N/A</v>
      </c>
      <c r="I1409" s="72" t="e">
        <v>#N/A</v>
      </c>
      <c r="J1409" s="72" t="e">
        <v>#N/A</v>
      </c>
      <c r="O1409" s="72" t="e">
        <v>#N/A</v>
      </c>
    </row>
    <row r="1410" spans="1:15" x14ac:dyDescent="0.15">
      <c r="A1410" s="72" t="e">
        <v>#N/A</v>
      </c>
      <c r="B1410" s="72" t="e">
        <v>#N/A</v>
      </c>
      <c r="C1410" s="72" t="e">
        <v>#N/A</v>
      </c>
      <c r="D1410" s="72" t="e">
        <v>#N/A</v>
      </c>
      <c r="E1410" s="73" t="e">
        <v>#N/A</v>
      </c>
      <c r="F1410" s="72" t="e">
        <v>#N/A</v>
      </c>
      <c r="G1410" s="72" t="e">
        <v>#N/A</v>
      </c>
      <c r="H1410" s="72" t="e">
        <v>#N/A</v>
      </c>
      <c r="I1410" s="72" t="e">
        <v>#N/A</v>
      </c>
      <c r="J1410" s="72" t="e">
        <v>#N/A</v>
      </c>
      <c r="O1410" s="72" t="e">
        <v>#N/A</v>
      </c>
    </row>
    <row r="1411" spans="1:15" x14ac:dyDescent="0.15">
      <c r="A1411" s="72" t="e">
        <v>#N/A</v>
      </c>
      <c r="B1411" s="72" t="e">
        <v>#N/A</v>
      </c>
      <c r="C1411" s="72" t="e">
        <v>#N/A</v>
      </c>
      <c r="D1411" s="72" t="e">
        <v>#N/A</v>
      </c>
      <c r="E1411" s="73" t="e">
        <v>#N/A</v>
      </c>
      <c r="F1411" s="72" t="e">
        <v>#N/A</v>
      </c>
      <c r="G1411" s="72" t="e">
        <v>#N/A</v>
      </c>
      <c r="H1411" s="72" t="e">
        <v>#N/A</v>
      </c>
      <c r="I1411" s="72" t="e">
        <v>#N/A</v>
      </c>
      <c r="J1411" s="72" t="e">
        <v>#N/A</v>
      </c>
      <c r="O1411" s="72" t="e">
        <v>#N/A</v>
      </c>
    </row>
    <row r="1412" spans="1:15" x14ac:dyDescent="0.15">
      <c r="A1412" s="72" t="e">
        <v>#N/A</v>
      </c>
      <c r="B1412" s="72" t="e">
        <v>#N/A</v>
      </c>
      <c r="C1412" s="72" t="e">
        <v>#N/A</v>
      </c>
      <c r="D1412" s="72" t="e">
        <v>#N/A</v>
      </c>
      <c r="E1412" s="73" t="e">
        <v>#N/A</v>
      </c>
      <c r="F1412" s="72" t="e">
        <v>#N/A</v>
      </c>
      <c r="G1412" s="72" t="e">
        <v>#N/A</v>
      </c>
      <c r="H1412" s="72" t="e">
        <v>#N/A</v>
      </c>
      <c r="I1412" s="72" t="e">
        <v>#N/A</v>
      </c>
      <c r="J1412" s="72" t="e">
        <v>#N/A</v>
      </c>
      <c r="O1412" s="72" t="e">
        <v>#N/A</v>
      </c>
    </row>
    <row r="1413" spans="1:15" x14ac:dyDescent="0.15">
      <c r="A1413" s="72" t="e">
        <v>#N/A</v>
      </c>
      <c r="B1413" s="72" t="e">
        <v>#N/A</v>
      </c>
      <c r="C1413" s="72" t="e">
        <v>#N/A</v>
      </c>
      <c r="D1413" s="72" t="e">
        <v>#N/A</v>
      </c>
      <c r="E1413" s="73" t="e">
        <v>#N/A</v>
      </c>
      <c r="F1413" s="72" t="e">
        <v>#N/A</v>
      </c>
      <c r="G1413" s="72" t="e">
        <v>#N/A</v>
      </c>
      <c r="H1413" s="72" t="e">
        <v>#N/A</v>
      </c>
      <c r="I1413" s="72" t="e">
        <v>#N/A</v>
      </c>
      <c r="J1413" s="72" t="e">
        <v>#N/A</v>
      </c>
      <c r="O1413" s="72" t="e">
        <v>#N/A</v>
      </c>
    </row>
    <row r="1414" spans="1:15" x14ac:dyDescent="0.15">
      <c r="A1414" s="72" t="e">
        <v>#N/A</v>
      </c>
      <c r="B1414" s="72" t="e">
        <v>#N/A</v>
      </c>
      <c r="C1414" s="72" t="e">
        <v>#N/A</v>
      </c>
      <c r="D1414" s="72" t="e">
        <v>#N/A</v>
      </c>
      <c r="E1414" s="73" t="e">
        <v>#N/A</v>
      </c>
      <c r="F1414" s="72" t="e">
        <v>#N/A</v>
      </c>
      <c r="G1414" s="72" t="e">
        <v>#N/A</v>
      </c>
      <c r="H1414" s="72" t="e">
        <v>#N/A</v>
      </c>
      <c r="I1414" s="72" t="e">
        <v>#N/A</v>
      </c>
      <c r="J1414" s="72" t="e">
        <v>#N/A</v>
      </c>
      <c r="O1414" s="72" t="e">
        <v>#N/A</v>
      </c>
    </row>
    <row r="1415" spans="1:15" x14ac:dyDescent="0.15">
      <c r="A1415" s="72" t="e">
        <v>#N/A</v>
      </c>
      <c r="B1415" s="72" t="e">
        <v>#N/A</v>
      </c>
      <c r="C1415" s="72" t="e">
        <v>#N/A</v>
      </c>
      <c r="D1415" s="72" t="e">
        <v>#N/A</v>
      </c>
      <c r="E1415" s="73" t="e">
        <v>#N/A</v>
      </c>
      <c r="F1415" s="72" t="e">
        <v>#N/A</v>
      </c>
      <c r="G1415" s="72" t="e">
        <v>#N/A</v>
      </c>
      <c r="H1415" s="72" t="e">
        <v>#N/A</v>
      </c>
      <c r="I1415" s="72" t="e">
        <v>#N/A</v>
      </c>
      <c r="J1415" s="72" t="e">
        <v>#N/A</v>
      </c>
      <c r="O1415" s="72" t="e">
        <v>#N/A</v>
      </c>
    </row>
    <row r="1416" spans="1:15" x14ac:dyDescent="0.15">
      <c r="A1416" s="72" t="e">
        <v>#N/A</v>
      </c>
      <c r="B1416" s="72" t="e">
        <v>#N/A</v>
      </c>
      <c r="C1416" s="72" t="e">
        <v>#N/A</v>
      </c>
      <c r="D1416" s="72" t="e">
        <v>#N/A</v>
      </c>
      <c r="E1416" s="73" t="e">
        <v>#N/A</v>
      </c>
      <c r="F1416" s="72" t="e">
        <v>#N/A</v>
      </c>
      <c r="G1416" s="72" t="e">
        <v>#N/A</v>
      </c>
      <c r="H1416" s="72" t="e">
        <v>#N/A</v>
      </c>
      <c r="I1416" s="72" t="e">
        <v>#N/A</v>
      </c>
      <c r="J1416" s="72" t="e">
        <v>#N/A</v>
      </c>
      <c r="O1416" s="72" t="e">
        <v>#N/A</v>
      </c>
    </row>
    <row r="1417" spans="1:15" x14ac:dyDescent="0.15">
      <c r="A1417" s="72" t="e">
        <v>#N/A</v>
      </c>
      <c r="B1417" s="72" t="e">
        <v>#N/A</v>
      </c>
      <c r="C1417" s="72" t="e">
        <v>#N/A</v>
      </c>
      <c r="D1417" s="72" t="e">
        <v>#N/A</v>
      </c>
      <c r="E1417" s="73" t="e">
        <v>#N/A</v>
      </c>
      <c r="F1417" s="72" t="e">
        <v>#N/A</v>
      </c>
      <c r="G1417" s="72" t="e">
        <v>#N/A</v>
      </c>
      <c r="H1417" s="72" t="e">
        <v>#N/A</v>
      </c>
      <c r="I1417" s="72" t="e">
        <v>#N/A</v>
      </c>
      <c r="J1417" s="72" t="e">
        <v>#N/A</v>
      </c>
      <c r="O1417" s="72" t="e">
        <v>#N/A</v>
      </c>
    </row>
    <row r="1418" spans="1:15" x14ac:dyDescent="0.15">
      <c r="A1418" s="72" t="e">
        <v>#N/A</v>
      </c>
      <c r="B1418" s="72" t="e">
        <v>#N/A</v>
      </c>
      <c r="C1418" s="72" t="e">
        <v>#N/A</v>
      </c>
      <c r="D1418" s="72" t="e">
        <v>#N/A</v>
      </c>
      <c r="E1418" s="73" t="e">
        <v>#N/A</v>
      </c>
      <c r="F1418" s="72" t="e">
        <v>#N/A</v>
      </c>
      <c r="G1418" s="72" t="e">
        <v>#N/A</v>
      </c>
      <c r="H1418" s="72" t="e">
        <v>#N/A</v>
      </c>
      <c r="I1418" s="72" t="e">
        <v>#N/A</v>
      </c>
      <c r="J1418" s="72" t="e">
        <v>#N/A</v>
      </c>
      <c r="O1418" s="72" t="e">
        <v>#N/A</v>
      </c>
    </row>
    <row r="1419" spans="1:15" x14ac:dyDescent="0.15">
      <c r="A1419" s="72" t="e">
        <v>#N/A</v>
      </c>
      <c r="B1419" s="72" t="e">
        <v>#N/A</v>
      </c>
      <c r="C1419" s="72" t="e">
        <v>#N/A</v>
      </c>
      <c r="D1419" s="72" t="e">
        <v>#N/A</v>
      </c>
      <c r="E1419" s="73" t="e">
        <v>#N/A</v>
      </c>
      <c r="F1419" s="72" t="e">
        <v>#N/A</v>
      </c>
      <c r="G1419" s="72" t="e">
        <v>#N/A</v>
      </c>
      <c r="H1419" s="72" t="e">
        <v>#N/A</v>
      </c>
      <c r="I1419" s="72" t="e">
        <v>#N/A</v>
      </c>
      <c r="J1419" s="72" t="e">
        <v>#N/A</v>
      </c>
      <c r="O1419" s="72" t="e">
        <v>#N/A</v>
      </c>
    </row>
    <row r="1420" spans="1:15" x14ac:dyDescent="0.15">
      <c r="A1420" s="72" t="e">
        <v>#N/A</v>
      </c>
      <c r="B1420" s="72" t="e">
        <v>#N/A</v>
      </c>
      <c r="C1420" s="72" t="e">
        <v>#N/A</v>
      </c>
      <c r="D1420" s="72" t="e">
        <v>#N/A</v>
      </c>
      <c r="E1420" s="73" t="e">
        <v>#N/A</v>
      </c>
      <c r="F1420" s="72" t="e">
        <v>#N/A</v>
      </c>
      <c r="G1420" s="72" t="e">
        <v>#N/A</v>
      </c>
      <c r="H1420" s="72" t="e">
        <v>#N/A</v>
      </c>
      <c r="I1420" s="72" t="e">
        <v>#N/A</v>
      </c>
      <c r="J1420" s="72" t="e">
        <v>#N/A</v>
      </c>
      <c r="O1420" s="72" t="e">
        <v>#N/A</v>
      </c>
    </row>
    <row r="1421" spans="1:15" x14ac:dyDescent="0.15">
      <c r="A1421" s="72" t="e">
        <v>#N/A</v>
      </c>
      <c r="B1421" s="72" t="e">
        <v>#N/A</v>
      </c>
      <c r="C1421" s="72" t="e">
        <v>#N/A</v>
      </c>
      <c r="D1421" s="72" t="e">
        <v>#N/A</v>
      </c>
      <c r="E1421" s="73" t="e">
        <v>#N/A</v>
      </c>
      <c r="F1421" s="72" t="e">
        <v>#N/A</v>
      </c>
      <c r="G1421" s="72" t="e">
        <v>#N/A</v>
      </c>
      <c r="H1421" s="72" t="e">
        <v>#N/A</v>
      </c>
      <c r="I1421" s="72" t="e">
        <v>#N/A</v>
      </c>
      <c r="J1421" s="72" t="e">
        <v>#N/A</v>
      </c>
      <c r="O1421" s="72" t="e">
        <v>#N/A</v>
      </c>
    </row>
    <row r="1422" spans="1:15" x14ac:dyDescent="0.15">
      <c r="A1422" s="72" t="e">
        <v>#N/A</v>
      </c>
      <c r="B1422" s="72" t="e">
        <v>#N/A</v>
      </c>
      <c r="C1422" s="72" t="e">
        <v>#N/A</v>
      </c>
      <c r="D1422" s="72" t="e">
        <v>#N/A</v>
      </c>
      <c r="E1422" s="73" t="e">
        <v>#N/A</v>
      </c>
      <c r="F1422" s="72" t="e">
        <v>#N/A</v>
      </c>
      <c r="G1422" s="72" t="e">
        <v>#N/A</v>
      </c>
      <c r="H1422" s="72" t="e">
        <v>#N/A</v>
      </c>
      <c r="I1422" s="72" t="e">
        <v>#N/A</v>
      </c>
      <c r="J1422" s="72" t="e">
        <v>#N/A</v>
      </c>
      <c r="O1422" s="72" t="e">
        <v>#N/A</v>
      </c>
    </row>
    <row r="1423" spans="1:15" x14ac:dyDescent="0.15">
      <c r="A1423" s="72" t="e">
        <v>#N/A</v>
      </c>
      <c r="B1423" s="72" t="e">
        <v>#N/A</v>
      </c>
      <c r="C1423" s="72" t="e">
        <v>#N/A</v>
      </c>
      <c r="D1423" s="72" t="e">
        <v>#N/A</v>
      </c>
      <c r="E1423" s="73" t="e">
        <v>#N/A</v>
      </c>
      <c r="F1423" s="72" t="e">
        <v>#N/A</v>
      </c>
      <c r="G1423" s="72" t="e">
        <v>#N/A</v>
      </c>
      <c r="H1423" s="72" t="e">
        <v>#N/A</v>
      </c>
      <c r="I1423" s="72" t="e">
        <v>#N/A</v>
      </c>
      <c r="J1423" s="72" t="e">
        <v>#N/A</v>
      </c>
      <c r="O1423" s="72" t="e">
        <v>#N/A</v>
      </c>
    </row>
    <row r="1424" spans="1:15" x14ac:dyDescent="0.15">
      <c r="A1424" s="72" t="e">
        <v>#N/A</v>
      </c>
      <c r="B1424" s="72" t="e">
        <v>#N/A</v>
      </c>
      <c r="C1424" s="72" t="e">
        <v>#N/A</v>
      </c>
      <c r="D1424" s="72" t="e">
        <v>#N/A</v>
      </c>
      <c r="E1424" s="73" t="e">
        <v>#N/A</v>
      </c>
      <c r="F1424" s="72" t="e">
        <v>#N/A</v>
      </c>
      <c r="G1424" s="72" t="e">
        <v>#N/A</v>
      </c>
      <c r="H1424" s="72" t="e">
        <v>#N/A</v>
      </c>
      <c r="I1424" s="72" t="e">
        <v>#N/A</v>
      </c>
      <c r="J1424" s="72" t="e">
        <v>#N/A</v>
      </c>
      <c r="O1424" s="72" t="e">
        <v>#N/A</v>
      </c>
    </row>
    <row r="1425" spans="1:15" x14ac:dyDescent="0.15">
      <c r="A1425" s="72" t="e">
        <v>#N/A</v>
      </c>
      <c r="B1425" s="72" t="e">
        <v>#N/A</v>
      </c>
      <c r="C1425" s="72" t="e">
        <v>#N/A</v>
      </c>
      <c r="D1425" s="72" t="e">
        <v>#N/A</v>
      </c>
      <c r="E1425" s="73" t="e">
        <v>#N/A</v>
      </c>
      <c r="F1425" s="72" t="e">
        <v>#N/A</v>
      </c>
      <c r="G1425" s="72" t="e">
        <v>#N/A</v>
      </c>
      <c r="H1425" s="72" t="e">
        <v>#N/A</v>
      </c>
      <c r="I1425" s="72" t="e">
        <v>#N/A</v>
      </c>
      <c r="J1425" s="72" t="e">
        <v>#N/A</v>
      </c>
      <c r="O1425" s="72" t="e">
        <v>#N/A</v>
      </c>
    </row>
    <row r="1426" spans="1:15" x14ac:dyDescent="0.15">
      <c r="A1426" s="72" t="e">
        <v>#N/A</v>
      </c>
      <c r="B1426" s="72" t="e">
        <v>#N/A</v>
      </c>
      <c r="C1426" s="72" t="e">
        <v>#N/A</v>
      </c>
      <c r="D1426" s="72" t="e">
        <v>#N/A</v>
      </c>
      <c r="E1426" s="73" t="e">
        <v>#N/A</v>
      </c>
      <c r="F1426" s="72" t="e">
        <v>#N/A</v>
      </c>
      <c r="G1426" s="72" t="e">
        <v>#N/A</v>
      </c>
      <c r="H1426" s="72" t="e">
        <v>#N/A</v>
      </c>
      <c r="I1426" s="72" t="e">
        <v>#N/A</v>
      </c>
      <c r="J1426" s="72" t="e">
        <v>#N/A</v>
      </c>
      <c r="O1426" s="72" t="e">
        <v>#N/A</v>
      </c>
    </row>
    <row r="1427" spans="1:15" x14ac:dyDescent="0.15">
      <c r="A1427" s="72" t="e">
        <v>#N/A</v>
      </c>
      <c r="B1427" s="72" t="e">
        <v>#N/A</v>
      </c>
      <c r="C1427" s="72" t="e">
        <v>#N/A</v>
      </c>
      <c r="D1427" s="72" t="e">
        <v>#N/A</v>
      </c>
      <c r="E1427" s="73" t="e">
        <v>#N/A</v>
      </c>
      <c r="F1427" s="72" t="e">
        <v>#N/A</v>
      </c>
      <c r="G1427" s="72" t="e">
        <v>#N/A</v>
      </c>
      <c r="H1427" s="72" t="e">
        <v>#N/A</v>
      </c>
      <c r="I1427" s="72" t="e">
        <v>#N/A</v>
      </c>
      <c r="J1427" s="72" t="e">
        <v>#N/A</v>
      </c>
      <c r="O1427" s="72" t="e">
        <v>#N/A</v>
      </c>
    </row>
    <row r="1428" spans="1:15" x14ac:dyDescent="0.15">
      <c r="A1428" s="72" t="e">
        <v>#N/A</v>
      </c>
      <c r="B1428" s="72" t="e">
        <v>#N/A</v>
      </c>
      <c r="C1428" s="72" t="e">
        <v>#N/A</v>
      </c>
      <c r="D1428" s="72" t="e">
        <v>#N/A</v>
      </c>
      <c r="E1428" s="73" t="e">
        <v>#N/A</v>
      </c>
      <c r="F1428" s="72" t="e">
        <v>#N/A</v>
      </c>
      <c r="G1428" s="72" t="e">
        <v>#N/A</v>
      </c>
      <c r="H1428" s="72" t="e">
        <v>#N/A</v>
      </c>
      <c r="I1428" s="72" t="e">
        <v>#N/A</v>
      </c>
      <c r="J1428" s="72" t="e">
        <v>#N/A</v>
      </c>
      <c r="O1428" s="72" t="e">
        <v>#N/A</v>
      </c>
    </row>
    <row r="1429" spans="1:15" x14ac:dyDescent="0.15">
      <c r="A1429" s="72" t="e">
        <v>#N/A</v>
      </c>
      <c r="B1429" s="72" t="e">
        <v>#N/A</v>
      </c>
      <c r="C1429" s="72" t="e">
        <v>#N/A</v>
      </c>
      <c r="D1429" s="72" t="e">
        <v>#N/A</v>
      </c>
      <c r="E1429" s="73" t="e">
        <v>#N/A</v>
      </c>
      <c r="F1429" s="72" t="e">
        <v>#N/A</v>
      </c>
      <c r="G1429" s="72" t="e">
        <v>#N/A</v>
      </c>
      <c r="H1429" s="72" t="e">
        <v>#N/A</v>
      </c>
      <c r="I1429" s="72" t="e">
        <v>#N/A</v>
      </c>
      <c r="J1429" s="72" t="e">
        <v>#N/A</v>
      </c>
      <c r="O1429" s="72" t="e">
        <v>#N/A</v>
      </c>
    </row>
    <row r="1430" spans="1:15" x14ac:dyDescent="0.15">
      <c r="A1430" s="72" t="e">
        <v>#N/A</v>
      </c>
      <c r="B1430" s="72" t="e">
        <v>#N/A</v>
      </c>
      <c r="C1430" s="72" t="e">
        <v>#N/A</v>
      </c>
      <c r="D1430" s="72" t="e">
        <v>#N/A</v>
      </c>
      <c r="E1430" s="73" t="e">
        <v>#N/A</v>
      </c>
      <c r="F1430" s="72" t="e">
        <v>#N/A</v>
      </c>
      <c r="G1430" s="72" t="e">
        <v>#N/A</v>
      </c>
      <c r="H1430" s="72" t="e">
        <v>#N/A</v>
      </c>
      <c r="I1430" s="72" t="e">
        <v>#N/A</v>
      </c>
      <c r="J1430" s="72" t="e">
        <v>#N/A</v>
      </c>
      <c r="O1430" s="72" t="e">
        <v>#N/A</v>
      </c>
    </row>
    <row r="1431" spans="1:15" x14ac:dyDescent="0.15">
      <c r="A1431" s="72" t="e">
        <v>#N/A</v>
      </c>
      <c r="B1431" s="72" t="e">
        <v>#N/A</v>
      </c>
      <c r="C1431" s="72" t="e">
        <v>#N/A</v>
      </c>
      <c r="D1431" s="72" t="e">
        <v>#N/A</v>
      </c>
      <c r="E1431" s="73" t="e">
        <v>#N/A</v>
      </c>
      <c r="F1431" s="72" t="e">
        <v>#N/A</v>
      </c>
      <c r="G1431" s="72" t="e">
        <v>#N/A</v>
      </c>
      <c r="H1431" s="72" t="e">
        <v>#N/A</v>
      </c>
      <c r="I1431" s="72" t="e">
        <v>#N/A</v>
      </c>
      <c r="J1431" s="72" t="e">
        <v>#N/A</v>
      </c>
      <c r="O1431" s="72" t="e">
        <v>#N/A</v>
      </c>
    </row>
    <row r="1432" spans="1:15" x14ac:dyDescent="0.15">
      <c r="A1432" s="72" t="e">
        <v>#N/A</v>
      </c>
      <c r="B1432" s="72" t="e">
        <v>#N/A</v>
      </c>
      <c r="C1432" s="72" t="e">
        <v>#N/A</v>
      </c>
      <c r="D1432" s="72" t="e">
        <v>#N/A</v>
      </c>
      <c r="E1432" s="73" t="e">
        <v>#N/A</v>
      </c>
      <c r="F1432" s="72" t="e">
        <v>#N/A</v>
      </c>
      <c r="G1432" s="72" t="e">
        <v>#N/A</v>
      </c>
      <c r="H1432" s="72" t="e">
        <v>#N/A</v>
      </c>
      <c r="I1432" s="72" t="e">
        <v>#N/A</v>
      </c>
      <c r="J1432" s="72" t="e">
        <v>#N/A</v>
      </c>
      <c r="O1432" s="72" t="e">
        <v>#N/A</v>
      </c>
    </row>
    <row r="1433" spans="1:15" x14ac:dyDescent="0.15">
      <c r="A1433" s="72" t="e">
        <v>#N/A</v>
      </c>
      <c r="B1433" s="72" t="e">
        <v>#N/A</v>
      </c>
      <c r="C1433" s="72" t="e">
        <v>#N/A</v>
      </c>
      <c r="D1433" s="72" t="e">
        <v>#N/A</v>
      </c>
      <c r="E1433" s="73" t="e">
        <v>#N/A</v>
      </c>
      <c r="F1433" s="72" t="e">
        <v>#N/A</v>
      </c>
      <c r="G1433" s="72" t="e">
        <v>#N/A</v>
      </c>
      <c r="H1433" s="72" t="e">
        <v>#N/A</v>
      </c>
      <c r="I1433" s="72" t="e">
        <v>#N/A</v>
      </c>
      <c r="J1433" s="72" t="e">
        <v>#N/A</v>
      </c>
      <c r="O1433" s="72" t="e">
        <v>#N/A</v>
      </c>
    </row>
    <row r="1434" spans="1:15" x14ac:dyDescent="0.15">
      <c r="A1434" s="72" t="e">
        <v>#N/A</v>
      </c>
      <c r="B1434" s="72" t="e">
        <v>#N/A</v>
      </c>
      <c r="C1434" s="72" t="e">
        <v>#N/A</v>
      </c>
      <c r="D1434" s="72" t="e">
        <v>#N/A</v>
      </c>
      <c r="E1434" s="73" t="e">
        <v>#N/A</v>
      </c>
      <c r="F1434" s="72" t="e">
        <v>#N/A</v>
      </c>
      <c r="G1434" s="72" t="e">
        <v>#N/A</v>
      </c>
      <c r="H1434" s="72" t="e">
        <v>#N/A</v>
      </c>
      <c r="I1434" s="72" t="e">
        <v>#N/A</v>
      </c>
      <c r="J1434" s="72" t="e">
        <v>#N/A</v>
      </c>
      <c r="O1434" s="72" t="e">
        <v>#N/A</v>
      </c>
    </row>
    <row r="1435" spans="1:15" x14ac:dyDescent="0.15">
      <c r="A1435" s="72" t="e">
        <v>#N/A</v>
      </c>
      <c r="B1435" s="72" t="e">
        <v>#N/A</v>
      </c>
      <c r="C1435" s="72" t="e">
        <v>#N/A</v>
      </c>
      <c r="D1435" s="72" t="e">
        <v>#N/A</v>
      </c>
      <c r="E1435" s="73" t="e">
        <v>#N/A</v>
      </c>
      <c r="F1435" s="72" t="e">
        <v>#N/A</v>
      </c>
      <c r="G1435" s="72" t="e">
        <v>#N/A</v>
      </c>
      <c r="H1435" s="72" t="e">
        <v>#N/A</v>
      </c>
      <c r="I1435" s="72" t="e">
        <v>#N/A</v>
      </c>
      <c r="J1435" s="72" t="e">
        <v>#N/A</v>
      </c>
      <c r="O1435" s="72" t="e">
        <v>#N/A</v>
      </c>
    </row>
    <row r="1436" spans="1:15" x14ac:dyDescent="0.15">
      <c r="A1436" s="72" t="e">
        <v>#N/A</v>
      </c>
      <c r="B1436" s="72" t="e">
        <v>#N/A</v>
      </c>
      <c r="C1436" s="72" t="e">
        <v>#N/A</v>
      </c>
      <c r="D1436" s="72" t="e">
        <v>#N/A</v>
      </c>
      <c r="E1436" s="73" t="e">
        <v>#N/A</v>
      </c>
      <c r="F1436" s="72" t="e">
        <v>#N/A</v>
      </c>
      <c r="G1436" s="72" t="e">
        <v>#N/A</v>
      </c>
      <c r="H1436" s="72" t="e">
        <v>#N/A</v>
      </c>
      <c r="I1436" s="72" t="e">
        <v>#N/A</v>
      </c>
      <c r="J1436" s="72" t="e">
        <v>#N/A</v>
      </c>
      <c r="O1436" s="72" t="e">
        <v>#N/A</v>
      </c>
    </row>
    <row r="1437" spans="1:15" x14ac:dyDescent="0.15">
      <c r="A1437" s="72" t="e">
        <v>#N/A</v>
      </c>
      <c r="B1437" s="72" t="e">
        <v>#N/A</v>
      </c>
      <c r="C1437" s="72" t="e">
        <v>#N/A</v>
      </c>
      <c r="D1437" s="72" t="e">
        <v>#N/A</v>
      </c>
      <c r="E1437" s="73" t="e">
        <v>#N/A</v>
      </c>
      <c r="F1437" s="72" t="e">
        <v>#N/A</v>
      </c>
      <c r="G1437" s="72" t="e">
        <v>#N/A</v>
      </c>
      <c r="H1437" s="72" t="e">
        <v>#N/A</v>
      </c>
      <c r="I1437" s="72" t="e">
        <v>#N/A</v>
      </c>
      <c r="J1437" s="72" t="e">
        <v>#N/A</v>
      </c>
      <c r="O1437" s="72" t="e">
        <v>#N/A</v>
      </c>
    </row>
    <row r="1438" spans="1:15" x14ac:dyDescent="0.15">
      <c r="A1438" s="72" t="e">
        <v>#N/A</v>
      </c>
      <c r="B1438" s="72" t="e">
        <v>#N/A</v>
      </c>
      <c r="C1438" s="72" t="e">
        <v>#N/A</v>
      </c>
      <c r="D1438" s="72" t="e">
        <v>#N/A</v>
      </c>
      <c r="E1438" s="73" t="e">
        <v>#N/A</v>
      </c>
      <c r="F1438" s="72" t="e">
        <v>#N/A</v>
      </c>
      <c r="G1438" s="72" t="e">
        <v>#N/A</v>
      </c>
      <c r="H1438" s="72" t="e">
        <v>#N/A</v>
      </c>
      <c r="I1438" s="72" t="e">
        <v>#N/A</v>
      </c>
      <c r="J1438" s="72" t="e">
        <v>#N/A</v>
      </c>
      <c r="O1438" s="72" t="e">
        <v>#N/A</v>
      </c>
    </row>
    <row r="1439" spans="1:15" x14ac:dyDescent="0.15">
      <c r="A1439" s="72" t="e">
        <v>#N/A</v>
      </c>
      <c r="B1439" s="72" t="e">
        <v>#N/A</v>
      </c>
      <c r="C1439" s="72" t="e">
        <v>#N/A</v>
      </c>
      <c r="D1439" s="72" t="e">
        <v>#N/A</v>
      </c>
      <c r="E1439" s="73" t="e">
        <v>#N/A</v>
      </c>
      <c r="F1439" s="72" t="e">
        <v>#N/A</v>
      </c>
      <c r="G1439" s="72" t="e">
        <v>#N/A</v>
      </c>
      <c r="H1439" s="72" t="e">
        <v>#N/A</v>
      </c>
      <c r="I1439" s="72" t="e">
        <v>#N/A</v>
      </c>
      <c r="J1439" s="72" t="e">
        <v>#N/A</v>
      </c>
      <c r="O1439" s="72" t="e">
        <v>#N/A</v>
      </c>
    </row>
    <row r="1440" spans="1:15" x14ac:dyDescent="0.15">
      <c r="A1440" s="72" t="e">
        <v>#N/A</v>
      </c>
      <c r="B1440" s="72" t="e">
        <v>#N/A</v>
      </c>
      <c r="C1440" s="72" t="e">
        <v>#N/A</v>
      </c>
      <c r="D1440" s="72" t="e">
        <v>#N/A</v>
      </c>
      <c r="E1440" s="73" t="e">
        <v>#N/A</v>
      </c>
      <c r="F1440" s="72" t="e">
        <v>#N/A</v>
      </c>
      <c r="G1440" s="72" t="e">
        <v>#N/A</v>
      </c>
      <c r="H1440" s="72" t="e">
        <v>#N/A</v>
      </c>
      <c r="I1440" s="72" t="e">
        <v>#N/A</v>
      </c>
      <c r="J1440" s="72" t="e">
        <v>#N/A</v>
      </c>
      <c r="O1440" s="72" t="e">
        <v>#N/A</v>
      </c>
    </row>
    <row r="1441" spans="1:15" x14ac:dyDescent="0.15">
      <c r="A1441" s="72" t="e">
        <v>#N/A</v>
      </c>
      <c r="B1441" s="72" t="e">
        <v>#N/A</v>
      </c>
      <c r="C1441" s="72" t="e">
        <v>#N/A</v>
      </c>
      <c r="D1441" s="72" t="e">
        <v>#N/A</v>
      </c>
      <c r="E1441" s="73" t="e">
        <v>#N/A</v>
      </c>
      <c r="F1441" s="72" t="e">
        <v>#N/A</v>
      </c>
      <c r="G1441" s="72" t="e">
        <v>#N/A</v>
      </c>
      <c r="H1441" s="72" t="e">
        <v>#N/A</v>
      </c>
      <c r="I1441" s="72" t="e">
        <v>#N/A</v>
      </c>
      <c r="J1441" s="72" t="e">
        <v>#N/A</v>
      </c>
      <c r="O1441" s="72" t="e">
        <v>#N/A</v>
      </c>
    </row>
    <row r="1442" spans="1:15" x14ac:dyDescent="0.15">
      <c r="A1442" s="72" t="e">
        <v>#N/A</v>
      </c>
      <c r="B1442" s="72" t="e">
        <v>#N/A</v>
      </c>
      <c r="C1442" s="72" t="e">
        <v>#N/A</v>
      </c>
      <c r="D1442" s="72" t="e">
        <v>#N/A</v>
      </c>
      <c r="E1442" s="73" t="e">
        <v>#N/A</v>
      </c>
      <c r="F1442" s="72" t="e">
        <v>#N/A</v>
      </c>
      <c r="G1442" s="72" t="e">
        <v>#N/A</v>
      </c>
      <c r="H1442" s="72" t="e">
        <v>#N/A</v>
      </c>
      <c r="I1442" s="72" t="e">
        <v>#N/A</v>
      </c>
      <c r="J1442" s="72" t="e">
        <v>#N/A</v>
      </c>
      <c r="O1442" s="72" t="e">
        <v>#N/A</v>
      </c>
    </row>
    <row r="1443" spans="1:15" x14ac:dyDescent="0.15">
      <c r="A1443" s="72" t="e">
        <v>#N/A</v>
      </c>
      <c r="B1443" s="72" t="e">
        <v>#N/A</v>
      </c>
      <c r="C1443" s="72" t="e">
        <v>#N/A</v>
      </c>
      <c r="D1443" s="72" t="e">
        <v>#N/A</v>
      </c>
      <c r="E1443" s="73" t="e">
        <v>#N/A</v>
      </c>
      <c r="F1443" s="72" t="e">
        <v>#N/A</v>
      </c>
      <c r="G1443" s="72" t="e">
        <v>#N/A</v>
      </c>
      <c r="H1443" s="72" t="e">
        <v>#N/A</v>
      </c>
      <c r="I1443" s="72" t="e">
        <v>#N/A</v>
      </c>
      <c r="J1443" s="72" t="e">
        <v>#N/A</v>
      </c>
      <c r="O1443" s="72" t="e">
        <v>#N/A</v>
      </c>
    </row>
    <row r="1444" spans="1:15" x14ac:dyDescent="0.15">
      <c r="A1444" s="72" t="e">
        <v>#N/A</v>
      </c>
      <c r="B1444" s="72" t="e">
        <v>#N/A</v>
      </c>
      <c r="C1444" s="72" t="e">
        <v>#N/A</v>
      </c>
      <c r="D1444" s="72" t="e">
        <v>#N/A</v>
      </c>
      <c r="E1444" s="73" t="e">
        <v>#N/A</v>
      </c>
      <c r="F1444" s="72" t="e">
        <v>#N/A</v>
      </c>
      <c r="G1444" s="72" t="e">
        <v>#N/A</v>
      </c>
      <c r="H1444" s="72" t="e">
        <v>#N/A</v>
      </c>
      <c r="I1444" s="72" t="e">
        <v>#N/A</v>
      </c>
      <c r="J1444" s="72" t="e">
        <v>#N/A</v>
      </c>
      <c r="O1444" s="72" t="e">
        <v>#N/A</v>
      </c>
    </row>
    <row r="1445" spans="1:15" x14ac:dyDescent="0.15">
      <c r="A1445" s="72" t="e">
        <v>#N/A</v>
      </c>
      <c r="B1445" s="72" t="e">
        <v>#N/A</v>
      </c>
      <c r="C1445" s="72" t="e">
        <v>#N/A</v>
      </c>
      <c r="D1445" s="72" t="e">
        <v>#N/A</v>
      </c>
      <c r="E1445" s="73" t="e">
        <v>#N/A</v>
      </c>
      <c r="F1445" s="72" t="e">
        <v>#N/A</v>
      </c>
      <c r="G1445" s="72" t="e">
        <v>#N/A</v>
      </c>
      <c r="H1445" s="72" t="e">
        <v>#N/A</v>
      </c>
      <c r="I1445" s="72" t="e">
        <v>#N/A</v>
      </c>
      <c r="J1445" s="72" t="e">
        <v>#N/A</v>
      </c>
      <c r="O1445" s="72" t="e">
        <v>#N/A</v>
      </c>
    </row>
    <row r="1446" spans="1:15" x14ac:dyDescent="0.15">
      <c r="A1446" s="72" t="e">
        <v>#N/A</v>
      </c>
      <c r="B1446" s="72" t="e">
        <v>#N/A</v>
      </c>
      <c r="C1446" s="72" t="e">
        <v>#N/A</v>
      </c>
      <c r="D1446" s="72" t="e">
        <v>#N/A</v>
      </c>
      <c r="E1446" s="73" t="e">
        <v>#N/A</v>
      </c>
      <c r="F1446" s="72" t="e">
        <v>#N/A</v>
      </c>
      <c r="G1446" s="72" t="e">
        <v>#N/A</v>
      </c>
      <c r="H1446" s="72" t="e">
        <v>#N/A</v>
      </c>
      <c r="I1446" s="72" t="e">
        <v>#N/A</v>
      </c>
      <c r="J1446" s="72" t="e">
        <v>#N/A</v>
      </c>
      <c r="O1446" s="72" t="e">
        <v>#N/A</v>
      </c>
    </row>
    <row r="1447" spans="1:15" x14ac:dyDescent="0.15">
      <c r="A1447" s="72" t="e">
        <v>#N/A</v>
      </c>
      <c r="B1447" s="72" t="e">
        <v>#N/A</v>
      </c>
      <c r="C1447" s="72" t="e">
        <v>#N/A</v>
      </c>
      <c r="D1447" s="72" t="e">
        <v>#N/A</v>
      </c>
      <c r="E1447" s="73" t="e">
        <v>#N/A</v>
      </c>
      <c r="F1447" s="72" t="e">
        <v>#N/A</v>
      </c>
      <c r="G1447" s="72" t="e">
        <v>#N/A</v>
      </c>
      <c r="H1447" s="72" t="e">
        <v>#N/A</v>
      </c>
      <c r="I1447" s="72" t="e">
        <v>#N/A</v>
      </c>
      <c r="J1447" s="72" t="e">
        <v>#N/A</v>
      </c>
      <c r="O1447" s="72" t="e">
        <v>#N/A</v>
      </c>
    </row>
    <row r="1448" spans="1:15" x14ac:dyDescent="0.15">
      <c r="A1448" s="72" t="e">
        <v>#N/A</v>
      </c>
      <c r="B1448" s="72" t="e">
        <v>#N/A</v>
      </c>
      <c r="C1448" s="72" t="e">
        <v>#N/A</v>
      </c>
      <c r="D1448" s="72" t="e">
        <v>#N/A</v>
      </c>
      <c r="E1448" s="73" t="e">
        <v>#N/A</v>
      </c>
      <c r="F1448" s="72" t="e">
        <v>#N/A</v>
      </c>
      <c r="G1448" s="72" t="e">
        <v>#N/A</v>
      </c>
      <c r="H1448" s="72" t="e">
        <v>#N/A</v>
      </c>
      <c r="I1448" s="72" t="e">
        <v>#N/A</v>
      </c>
      <c r="J1448" s="72" t="e">
        <v>#N/A</v>
      </c>
      <c r="O1448" s="72" t="e">
        <v>#N/A</v>
      </c>
    </row>
    <row r="1449" spans="1:15" x14ac:dyDescent="0.15">
      <c r="A1449" s="72" t="e">
        <v>#N/A</v>
      </c>
      <c r="B1449" s="72" t="e">
        <v>#N/A</v>
      </c>
      <c r="C1449" s="72" t="e">
        <v>#N/A</v>
      </c>
      <c r="D1449" s="72" t="e">
        <v>#N/A</v>
      </c>
      <c r="E1449" s="73" t="e">
        <v>#N/A</v>
      </c>
      <c r="F1449" s="72" t="e">
        <v>#N/A</v>
      </c>
      <c r="G1449" s="72" t="e">
        <v>#N/A</v>
      </c>
      <c r="H1449" s="72" t="e">
        <v>#N/A</v>
      </c>
      <c r="I1449" s="72" t="e">
        <v>#N/A</v>
      </c>
      <c r="J1449" s="72" t="e">
        <v>#N/A</v>
      </c>
      <c r="O1449" s="72" t="e">
        <v>#N/A</v>
      </c>
    </row>
    <row r="1450" spans="1:15" x14ac:dyDescent="0.15">
      <c r="A1450" s="72" t="e">
        <v>#N/A</v>
      </c>
      <c r="B1450" s="72" t="e">
        <v>#N/A</v>
      </c>
      <c r="C1450" s="72" t="e">
        <v>#N/A</v>
      </c>
      <c r="D1450" s="72" t="e">
        <v>#N/A</v>
      </c>
      <c r="E1450" s="73" t="e">
        <v>#N/A</v>
      </c>
      <c r="F1450" s="72" t="e">
        <v>#N/A</v>
      </c>
      <c r="G1450" s="72" t="e">
        <v>#N/A</v>
      </c>
      <c r="H1450" s="72" t="e">
        <v>#N/A</v>
      </c>
      <c r="I1450" s="72" t="e">
        <v>#N/A</v>
      </c>
      <c r="J1450" s="72" t="e">
        <v>#N/A</v>
      </c>
      <c r="O1450" s="72" t="e">
        <v>#N/A</v>
      </c>
    </row>
    <row r="1451" spans="1:15" x14ac:dyDescent="0.15">
      <c r="A1451" s="72" t="e">
        <v>#N/A</v>
      </c>
      <c r="B1451" s="72" t="e">
        <v>#N/A</v>
      </c>
      <c r="C1451" s="72" t="e">
        <v>#N/A</v>
      </c>
      <c r="D1451" s="72" t="e">
        <v>#N/A</v>
      </c>
      <c r="E1451" s="73" t="e">
        <v>#N/A</v>
      </c>
      <c r="F1451" s="72" t="e">
        <v>#N/A</v>
      </c>
      <c r="G1451" s="72" t="e">
        <v>#N/A</v>
      </c>
      <c r="H1451" s="72" t="e">
        <v>#N/A</v>
      </c>
      <c r="I1451" s="72" t="e">
        <v>#N/A</v>
      </c>
      <c r="J1451" s="72" t="e">
        <v>#N/A</v>
      </c>
      <c r="O1451" s="72" t="e">
        <v>#N/A</v>
      </c>
    </row>
    <row r="1452" spans="1:15" x14ac:dyDescent="0.15">
      <c r="A1452" s="72" t="e">
        <v>#N/A</v>
      </c>
      <c r="B1452" s="72" t="e">
        <v>#N/A</v>
      </c>
      <c r="C1452" s="72" t="e">
        <v>#N/A</v>
      </c>
      <c r="D1452" s="72" t="e">
        <v>#N/A</v>
      </c>
      <c r="E1452" s="73" t="e">
        <v>#N/A</v>
      </c>
      <c r="F1452" s="72" t="e">
        <v>#N/A</v>
      </c>
      <c r="G1452" s="72" t="e">
        <v>#N/A</v>
      </c>
      <c r="H1452" s="72" t="e">
        <v>#N/A</v>
      </c>
      <c r="I1452" s="72" t="e">
        <v>#N/A</v>
      </c>
      <c r="J1452" s="72" t="e">
        <v>#N/A</v>
      </c>
      <c r="O1452" s="72" t="e">
        <v>#N/A</v>
      </c>
    </row>
    <row r="1453" spans="1:15" x14ac:dyDescent="0.15">
      <c r="A1453" s="72" t="e">
        <v>#N/A</v>
      </c>
      <c r="B1453" s="72" t="e">
        <v>#N/A</v>
      </c>
      <c r="C1453" s="72" t="e">
        <v>#N/A</v>
      </c>
      <c r="D1453" s="72" t="e">
        <v>#N/A</v>
      </c>
      <c r="E1453" s="73" t="e">
        <v>#N/A</v>
      </c>
      <c r="F1453" s="72" t="e">
        <v>#N/A</v>
      </c>
      <c r="G1453" s="72" t="e">
        <v>#N/A</v>
      </c>
      <c r="H1453" s="72" t="e">
        <v>#N/A</v>
      </c>
      <c r="I1453" s="72" t="e">
        <v>#N/A</v>
      </c>
      <c r="J1453" s="72" t="e">
        <v>#N/A</v>
      </c>
      <c r="O1453" s="72" t="e">
        <v>#N/A</v>
      </c>
    </row>
    <row r="1454" spans="1:15" x14ac:dyDescent="0.15">
      <c r="A1454" s="72" t="e">
        <v>#N/A</v>
      </c>
      <c r="B1454" s="72" t="e">
        <v>#N/A</v>
      </c>
      <c r="C1454" s="72" t="e">
        <v>#N/A</v>
      </c>
      <c r="D1454" s="72" t="e">
        <v>#N/A</v>
      </c>
      <c r="E1454" s="73" t="e">
        <v>#N/A</v>
      </c>
      <c r="F1454" s="72" t="e">
        <v>#N/A</v>
      </c>
      <c r="G1454" s="72" t="e">
        <v>#N/A</v>
      </c>
      <c r="H1454" s="72" t="e">
        <v>#N/A</v>
      </c>
      <c r="I1454" s="72" t="e">
        <v>#N/A</v>
      </c>
      <c r="J1454" s="72" t="e">
        <v>#N/A</v>
      </c>
      <c r="O1454" s="72" t="e">
        <v>#N/A</v>
      </c>
    </row>
    <row r="1455" spans="1:15" x14ac:dyDescent="0.15">
      <c r="A1455" s="72" t="e">
        <v>#N/A</v>
      </c>
      <c r="B1455" s="72" t="e">
        <v>#N/A</v>
      </c>
      <c r="C1455" s="72" t="e">
        <v>#N/A</v>
      </c>
      <c r="D1455" s="72" t="e">
        <v>#N/A</v>
      </c>
      <c r="E1455" s="73" t="e">
        <v>#N/A</v>
      </c>
      <c r="F1455" s="72" t="e">
        <v>#N/A</v>
      </c>
      <c r="G1455" s="72" t="e">
        <v>#N/A</v>
      </c>
      <c r="H1455" s="72" t="e">
        <v>#N/A</v>
      </c>
      <c r="I1455" s="72" t="e">
        <v>#N/A</v>
      </c>
      <c r="J1455" s="72" t="e">
        <v>#N/A</v>
      </c>
      <c r="O1455" s="72" t="e">
        <v>#N/A</v>
      </c>
    </row>
    <row r="1456" spans="1:15" x14ac:dyDescent="0.15">
      <c r="A1456" s="72" t="e">
        <v>#N/A</v>
      </c>
      <c r="B1456" s="72" t="e">
        <v>#N/A</v>
      </c>
      <c r="C1456" s="72" t="e">
        <v>#N/A</v>
      </c>
      <c r="D1456" s="72" t="e">
        <v>#N/A</v>
      </c>
      <c r="E1456" s="73" t="e">
        <v>#N/A</v>
      </c>
      <c r="F1456" s="72" t="e">
        <v>#N/A</v>
      </c>
      <c r="G1456" s="72" t="e">
        <v>#N/A</v>
      </c>
      <c r="H1456" s="72" t="e">
        <v>#N/A</v>
      </c>
      <c r="I1456" s="72" t="e">
        <v>#N/A</v>
      </c>
      <c r="J1456" s="72" t="e">
        <v>#N/A</v>
      </c>
      <c r="O1456" s="72" t="e">
        <v>#N/A</v>
      </c>
    </row>
    <row r="1457" spans="1:15" x14ac:dyDescent="0.15">
      <c r="A1457" s="72" t="e">
        <v>#N/A</v>
      </c>
      <c r="B1457" s="72" t="e">
        <v>#N/A</v>
      </c>
      <c r="C1457" s="72" t="e">
        <v>#N/A</v>
      </c>
      <c r="D1457" s="72" t="e">
        <v>#N/A</v>
      </c>
      <c r="E1457" s="73" t="e">
        <v>#N/A</v>
      </c>
      <c r="F1457" s="72" t="e">
        <v>#N/A</v>
      </c>
      <c r="G1457" s="72" t="e">
        <v>#N/A</v>
      </c>
      <c r="H1457" s="72" t="e">
        <v>#N/A</v>
      </c>
      <c r="I1457" s="72" t="e">
        <v>#N/A</v>
      </c>
      <c r="J1457" s="72" t="e">
        <v>#N/A</v>
      </c>
      <c r="O1457" s="72" t="e">
        <v>#N/A</v>
      </c>
    </row>
    <row r="1458" spans="1:15" x14ac:dyDescent="0.15">
      <c r="A1458" s="72" t="e">
        <v>#N/A</v>
      </c>
      <c r="B1458" s="72" t="e">
        <v>#N/A</v>
      </c>
      <c r="C1458" s="72" t="e">
        <v>#N/A</v>
      </c>
      <c r="D1458" s="72" t="e">
        <v>#N/A</v>
      </c>
      <c r="E1458" s="73" t="e">
        <v>#N/A</v>
      </c>
      <c r="F1458" s="72" t="e">
        <v>#N/A</v>
      </c>
      <c r="G1458" s="72" t="e">
        <v>#N/A</v>
      </c>
      <c r="H1458" s="72" t="e">
        <v>#N/A</v>
      </c>
      <c r="I1458" s="72" t="e">
        <v>#N/A</v>
      </c>
      <c r="J1458" s="72" t="e">
        <v>#N/A</v>
      </c>
      <c r="O1458" s="72" t="e">
        <v>#N/A</v>
      </c>
    </row>
    <row r="1459" spans="1:15" x14ac:dyDescent="0.15">
      <c r="A1459" s="72" t="e">
        <v>#N/A</v>
      </c>
      <c r="B1459" s="72" t="e">
        <v>#N/A</v>
      </c>
      <c r="C1459" s="72" t="e">
        <v>#N/A</v>
      </c>
      <c r="D1459" s="72" t="e">
        <v>#N/A</v>
      </c>
      <c r="E1459" s="73" t="e">
        <v>#N/A</v>
      </c>
      <c r="F1459" s="72" t="e">
        <v>#N/A</v>
      </c>
      <c r="G1459" s="72" t="e">
        <v>#N/A</v>
      </c>
      <c r="H1459" s="72" t="e">
        <v>#N/A</v>
      </c>
      <c r="I1459" s="72" t="e">
        <v>#N/A</v>
      </c>
      <c r="J1459" s="72" t="e">
        <v>#N/A</v>
      </c>
      <c r="O1459" s="72" t="e">
        <v>#N/A</v>
      </c>
    </row>
    <row r="1460" spans="1:15" x14ac:dyDescent="0.15">
      <c r="A1460" s="72" t="e">
        <v>#N/A</v>
      </c>
      <c r="B1460" s="72" t="e">
        <v>#N/A</v>
      </c>
      <c r="C1460" s="72" t="e">
        <v>#N/A</v>
      </c>
      <c r="D1460" s="72" t="e">
        <v>#N/A</v>
      </c>
      <c r="E1460" s="73" t="e">
        <v>#N/A</v>
      </c>
      <c r="F1460" s="72" t="e">
        <v>#N/A</v>
      </c>
      <c r="G1460" s="72" t="e">
        <v>#N/A</v>
      </c>
      <c r="H1460" s="72" t="e">
        <v>#N/A</v>
      </c>
      <c r="I1460" s="72" t="e">
        <v>#N/A</v>
      </c>
      <c r="J1460" s="72" t="e">
        <v>#N/A</v>
      </c>
      <c r="O1460" s="72" t="e">
        <v>#N/A</v>
      </c>
    </row>
    <row r="1461" spans="1:15" x14ac:dyDescent="0.15">
      <c r="A1461" s="72" t="e">
        <v>#N/A</v>
      </c>
      <c r="B1461" s="72" t="e">
        <v>#N/A</v>
      </c>
      <c r="C1461" s="72" t="e">
        <v>#N/A</v>
      </c>
      <c r="D1461" s="72" t="e">
        <v>#N/A</v>
      </c>
      <c r="E1461" s="73" t="e">
        <v>#N/A</v>
      </c>
      <c r="F1461" s="72" t="e">
        <v>#N/A</v>
      </c>
      <c r="G1461" s="72" t="e">
        <v>#N/A</v>
      </c>
      <c r="H1461" s="72" t="e">
        <v>#N/A</v>
      </c>
      <c r="I1461" s="72" t="e">
        <v>#N/A</v>
      </c>
      <c r="J1461" s="72" t="e">
        <v>#N/A</v>
      </c>
      <c r="O1461" s="72" t="e">
        <v>#N/A</v>
      </c>
    </row>
    <row r="1462" spans="1:15" x14ac:dyDescent="0.15">
      <c r="A1462" s="72" t="e">
        <v>#N/A</v>
      </c>
      <c r="B1462" s="72" t="e">
        <v>#N/A</v>
      </c>
      <c r="C1462" s="72" t="e">
        <v>#N/A</v>
      </c>
      <c r="D1462" s="72" t="e">
        <v>#N/A</v>
      </c>
      <c r="E1462" s="73" t="e">
        <v>#N/A</v>
      </c>
      <c r="F1462" s="72" t="e">
        <v>#N/A</v>
      </c>
      <c r="G1462" s="72" t="e">
        <v>#N/A</v>
      </c>
      <c r="H1462" s="72" t="e">
        <v>#N/A</v>
      </c>
      <c r="I1462" s="72" t="e">
        <v>#N/A</v>
      </c>
      <c r="J1462" s="72" t="e">
        <v>#N/A</v>
      </c>
      <c r="O1462" s="72" t="e">
        <v>#N/A</v>
      </c>
    </row>
    <row r="1463" spans="1:15" x14ac:dyDescent="0.15">
      <c r="A1463" s="72" t="e">
        <v>#N/A</v>
      </c>
      <c r="B1463" s="72" t="e">
        <v>#N/A</v>
      </c>
      <c r="C1463" s="72" t="e">
        <v>#N/A</v>
      </c>
      <c r="D1463" s="72" t="e">
        <v>#N/A</v>
      </c>
      <c r="E1463" s="73" t="e">
        <v>#N/A</v>
      </c>
      <c r="F1463" s="72" t="e">
        <v>#N/A</v>
      </c>
      <c r="G1463" s="72" t="e">
        <v>#N/A</v>
      </c>
      <c r="H1463" s="72" t="e">
        <v>#N/A</v>
      </c>
      <c r="I1463" s="72" t="e">
        <v>#N/A</v>
      </c>
      <c r="J1463" s="72" t="e">
        <v>#N/A</v>
      </c>
      <c r="O1463" s="72" t="e">
        <v>#N/A</v>
      </c>
    </row>
    <row r="1464" spans="1:15" x14ac:dyDescent="0.15">
      <c r="A1464" s="72" t="e">
        <v>#N/A</v>
      </c>
      <c r="B1464" s="72" t="e">
        <v>#N/A</v>
      </c>
      <c r="C1464" s="72" t="e">
        <v>#N/A</v>
      </c>
      <c r="D1464" s="72" t="e">
        <v>#N/A</v>
      </c>
      <c r="E1464" s="73" t="e">
        <v>#N/A</v>
      </c>
      <c r="F1464" s="72" t="e">
        <v>#N/A</v>
      </c>
      <c r="G1464" s="72" t="e">
        <v>#N/A</v>
      </c>
      <c r="H1464" s="72" t="e">
        <v>#N/A</v>
      </c>
      <c r="I1464" s="72" t="e">
        <v>#N/A</v>
      </c>
      <c r="J1464" s="72" t="e">
        <v>#N/A</v>
      </c>
      <c r="O1464" s="72" t="e">
        <v>#N/A</v>
      </c>
    </row>
    <row r="1465" spans="1:15" x14ac:dyDescent="0.15">
      <c r="A1465" s="72" t="e">
        <v>#N/A</v>
      </c>
      <c r="B1465" s="72" t="e">
        <v>#N/A</v>
      </c>
      <c r="C1465" s="72" t="e">
        <v>#N/A</v>
      </c>
      <c r="D1465" s="72" t="e">
        <v>#N/A</v>
      </c>
      <c r="E1465" s="73" t="e">
        <v>#N/A</v>
      </c>
      <c r="F1465" s="72" t="e">
        <v>#N/A</v>
      </c>
      <c r="G1465" s="72" t="e">
        <v>#N/A</v>
      </c>
      <c r="H1465" s="72" t="e">
        <v>#N/A</v>
      </c>
      <c r="I1465" s="72" t="e">
        <v>#N/A</v>
      </c>
      <c r="J1465" s="72" t="e">
        <v>#N/A</v>
      </c>
      <c r="O1465" s="72" t="e">
        <v>#N/A</v>
      </c>
    </row>
    <row r="1466" spans="1:15" x14ac:dyDescent="0.15">
      <c r="A1466" s="72" t="e">
        <v>#N/A</v>
      </c>
      <c r="B1466" s="72" t="e">
        <v>#N/A</v>
      </c>
      <c r="C1466" s="72" t="e">
        <v>#N/A</v>
      </c>
      <c r="D1466" s="72" t="e">
        <v>#N/A</v>
      </c>
      <c r="E1466" s="73" t="e">
        <v>#N/A</v>
      </c>
      <c r="F1466" s="72" t="e">
        <v>#N/A</v>
      </c>
      <c r="G1466" s="72" t="e">
        <v>#N/A</v>
      </c>
      <c r="H1466" s="72" t="e">
        <v>#N/A</v>
      </c>
      <c r="I1466" s="72" t="e">
        <v>#N/A</v>
      </c>
      <c r="J1466" s="72" t="e">
        <v>#N/A</v>
      </c>
      <c r="O1466" s="72" t="e">
        <v>#N/A</v>
      </c>
    </row>
    <row r="1467" spans="1:15" x14ac:dyDescent="0.15">
      <c r="A1467" s="72" t="e">
        <v>#N/A</v>
      </c>
      <c r="B1467" s="72" t="e">
        <v>#N/A</v>
      </c>
      <c r="C1467" s="72" t="e">
        <v>#N/A</v>
      </c>
      <c r="D1467" s="72" t="e">
        <v>#N/A</v>
      </c>
      <c r="E1467" s="73" t="e">
        <v>#N/A</v>
      </c>
      <c r="F1467" s="72" t="e">
        <v>#N/A</v>
      </c>
      <c r="G1467" s="72" t="e">
        <v>#N/A</v>
      </c>
      <c r="H1467" s="72" t="e">
        <v>#N/A</v>
      </c>
      <c r="I1467" s="72" t="e">
        <v>#N/A</v>
      </c>
      <c r="J1467" s="72" t="e">
        <v>#N/A</v>
      </c>
      <c r="O1467" s="72" t="e">
        <v>#N/A</v>
      </c>
    </row>
    <row r="1468" spans="1:15" x14ac:dyDescent="0.15">
      <c r="A1468" s="72" t="e">
        <v>#N/A</v>
      </c>
      <c r="B1468" s="72" t="e">
        <v>#N/A</v>
      </c>
      <c r="C1468" s="72" t="e">
        <v>#N/A</v>
      </c>
      <c r="D1468" s="72" t="e">
        <v>#N/A</v>
      </c>
      <c r="E1468" s="73" t="e">
        <v>#N/A</v>
      </c>
      <c r="F1468" s="72" t="e">
        <v>#N/A</v>
      </c>
      <c r="G1468" s="72" t="e">
        <v>#N/A</v>
      </c>
      <c r="H1468" s="72" t="e">
        <v>#N/A</v>
      </c>
      <c r="I1468" s="72" t="e">
        <v>#N/A</v>
      </c>
      <c r="J1468" s="72" t="e">
        <v>#N/A</v>
      </c>
      <c r="O1468" s="72" t="e">
        <v>#N/A</v>
      </c>
    </row>
    <row r="1469" spans="1:15" x14ac:dyDescent="0.15">
      <c r="A1469" s="72" t="e">
        <v>#N/A</v>
      </c>
      <c r="B1469" s="72" t="e">
        <v>#N/A</v>
      </c>
      <c r="C1469" s="72" t="e">
        <v>#N/A</v>
      </c>
      <c r="D1469" s="72" t="e">
        <v>#N/A</v>
      </c>
      <c r="E1469" s="73" t="e">
        <v>#N/A</v>
      </c>
      <c r="F1469" s="72" t="e">
        <v>#N/A</v>
      </c>
      <c r="G1469" s="72" t="e">
        <v>#N/A</v>
      </c>
      <c r="H1469" s="72" t="e">
        <v>#N/A</v>
      </c>
      <c r="I1469" s="72" t="e">
        <v>#N/A</v>
      </c>
      <c r="J1469" s="72" t="e">
        <v>#N/A</v>
      </c>
      <c r="O1469" s="72" t="e">
        <v>#N/A</v>
      </c>
    </row>
    <row r="1470" spans="1:15" x14ac:dyDescent="0.15">
      <c r="A1470" s="72" t="e">
        <v>#N/A</v>
      </c>
      <c r="B1470" s="72" t="e">
        <v>#N/A</v>
      </c>
      <c r="C1470" s="72" t="e">
        <v>#N/A</v>
      </c>
      <c r="D1470" s="72" t="e">
        <v>#N/A</v>
      </c>
      <c r="E1470" s="73" t="e">
        <v>#N/A</v>
      </c>
      <c r="F1470" s="72" t="e">
        <v>#N/A</v>
      </c>
      <c r="G1470" s="72" t="e">
        <v>#N/A</v>
      </c>
      <c r="H1470" s="72" t="e">
        <v>#N/A</v>
      </c>
      <c r="I1470" s="72" t="e">
        <v>#N/A</v>
      </c>
      <c r="J1470" s="72" t="e">
        <v>#N/A</v>
      </c>
      <c r="O1470" s="72" t="e">
        <v>#N/A</v>
      </c>
    </row>
    <row r="1471" spans="1:15" x14ac:dyDescent="0.15">
      <c r="A1471" s="72" t="e">
        <v>#N/A</v>
      </c>
      <c r="B1471" s="72" t="e">
        <v>#N/A</v>
      </c>
      <c r="C1471" s="72" t="e">
        <v>#N/A</v>
      </c>
      <c r="D1471" s="72" t="e">
        <v>#N/A</v>
      </c>
      <c r="E1471" s="73" t="e">
        <v>#N/A</v>
      </c>
      <c r="F1471" s="72" t="e">
        <v>#N/A</v>
      </c>
      <c r="G1471" s="72" t="e">
        <v>#N/A</v>
      </c>
      <c r="H1471" s="72" t="e">
        <v>#N/A</v>
      </c>
      <c r="I1471" s="72" t="e">
        <v>#N/A</v>
      </c>
      <c r="J1471" s="72" t="e">
        <v>#N/A</v>
      </c>
      <c r="O1471" s="72" t="e">
        <v>#N/A</v>
      </c>
    </row>
    <row r="1472" spans="1:15" x14ac:dyDescent="0.15">
      <c r="A1472" s="72" t="e">
        <v>#N/A</v>
      </c>
      <c r="B1472" s="72" t="e">
        <v>#N/A</v>
      </c>
      <c r="C1472" s="72" t="e">
        <v>#N/A</v>
      </c>
      <c r="D1472" s="72" t="e">
        <v>#N/A</v>
      </c>
      <c r="E1472" s="73" t="e">
        <v>#N/A</v>
      </c>
      <c r="F1472" s="72" t="e">
        <v>#N/A</v>
      </c>
      <c r="G1472" s="72" t="e">
        <v>#N/A</v>
      </c>
      <c r="H1472" s="72" t="e">
        <v>#N/A</v>
      </c>
      <c r="I1472" s="72" t="e">
        <v>#N/A</v>
      </c>
      <c r="J1472" s="72" t="e">
        <v>#N/A</v>
      </c>
      <c r="O1472" s="72" t="e">
        <v>#N/A</v>
      </c>
    </row>
    <row r="1473" spans="1:15" x14ac:dyDescent="0.15">
      <c r="A1473" s="72" t="e">
        <v>#N/A</v>
      </c>
      <c r="B1473" s="72" t="e">
        <v>#N/A</v>
      </c>
      <c r="C1473" s="72" t="e">
        <v>#N/A</v>
      </c>
      <c r="D1473" s="72" t="e">
        <v>#N/A</v>
      </c>
      <c r="E1473" s="73" t="e">
        <v>#N/A</v>
      </c>
      <c r="F1473" s="72" t="e">
        <v>#N/A</v>
      </c>
      <c r="G1473" s="72" t="e">
        <v>#N/A</v>
      </c>
      <c r="H1473" s="72" t="e">
        <v>#N/A</v>
      </c>
      <c r="I1473" s="72" t="e">
        <v>#N/A</v>
      </c>
      <c r="J1473" s="72" t="e">
        <v>#N/A</v>
      </c>
      <c r="O1473" s="72" t="e">
        <v>#N/A</v>
      </c>
    </row>
    <row r="1474" spans="1:15" x14ac:dyDescent="0.15">
      <c r="A1474" s="72" t="e">
        <v>#N/A</v>
      </c>
      <c r="B1474" s="72" t="e">
        <v>#N/A</v>
      </c>
      <c r="C1474" s="72" t="e">
        <v>#N/A</v>
      </c>
      <c r="D1474" s="72" t="e">
        <v>#N/A</v>
      </c>
      <c r="E1474" s="73" t="e">
        <v>#N/A</v>
      </c>
      <c r="F1474" s="72" t="e">
        <v>#N/A</v>
      </c>
      <c r="G1474" s="72" t="e">
        <v>#N/A</v>
      </c>
      <c r="H1474" s="72" t="e">
        <v>#N/A</v>
      </c>
      <c r="I1474" s="72" t="e">
        <v>#N/A</v>
      </c>
      <c r="J1474" s="72" t="e">
        <v>#N/A</v>
      </c>
      <c r="O1474" s="72" t="e">
        <v>#N/A</v>
      </c>
    </row>
    <row r="1475" spans="1:15" x14ac:dyDescent="0.15">
      <c r="A1475" s="72" t="e">
        <v>#N/A</v>
      </c>
      <c r="B1475" s="72" t="e">
        <v>#N/A</v>
      </c>
      <c r="C1475" s="72" t="e">
        <v>#N/A</v>
      </c>
      <c r="D1475" s="72" t="e">
        <v>#N/A</v>
      </c>
      <c r="E1475" s="73" t="e">
        <v>#N/A</v>
      </c>
      <c r="F1475" s="72" t="e">
        <v>#N/A</v>
      </c>
      <c r="G1475" s="72" t="e">
        <v>#N/A</v>
      </c>
      <c r="H1475" s="72" t="e">
        <v>#N/A</v>
      </c>
      <c r="I1475" s="72" t="e">
        <v>#N/A</v>
      </c>
      <c r="J1475" s="72" t="e">
        <v>#N/A</v>
      </c>
      <c r="O1475" s="72" t="e">
        <v>#N/A</v>
      </c>
    </row>
    <row r="1476" spans="1:15" x14ac:dyDescent="0.15">
      <c r="A1476" s="72" t="e">
        <v>#N/A</v>
      </c>
      <c r="B1476" s="72" t="e">
        <v>#N/A</v>
      </c>
      <c r="C1476" s="72" t="e">
        <v>#N/A</v>
      </c>
      <c r="D1476" s="72" t="e">
        <v>#N/A</v>
      </c>
      <c r="E1476" s="73" t="e">
        <v>#N/A</v>
      </c>
      <c r="F1476" s="72" t="e">
        <v>#N/A</v>
      </c>
      <c r="G1476" s="72" t="e">
        <v>#N/A</v>
      </c>
      <c r="H1476" s="72" t="e">
        <v>#N/A</v>
      </c>
      <c r="I1476" s="72" t="e">
        <v>#N/A</v>
      </c>
      <c r="J1476" s="72" t="e">
        <v>#N/A</v>
      </c>
      <c r="O1476" s="72" t="e">
        <v>#N/A</v>
      </c>
    </row>
    <row r="1477" spans="1:15" x14ac:dyDescent="0.15">
      <c r="A1477" s="72" t="e">
        <v>#N/A</v>
      </c>
      <c r="B1477" s="72" t="e">
        <v>#N/A</v>
      </c>
      <c r="C1477" s="72" t="e">
        <v>#N/A</v>
      </c>
      <c r="D1477" s="72" t="e">
        <v>#N/A</v>
      </c>
      <c r="E1477" s="73" t="e">
        <v>#N/A</v>
      </c>
      <c r="F1477" s="72" t="e">
        <v>#N/A</v>
      </c>
      <c r="G1477" s="72" t="e">
        <v>#N/A</v>
      </c>
      <c r="H1477" s="72" t="e">
        <v>#N/A</v>
      </c>
      <c r="I1477" s="72" t="e">
        <v>#N/A</v>
      </c>
      <c r="J1477" s="72" t="e">
        <v>#N/A</v>
      </c>
      <c r="O1477" s="72" t="e">
        <v>#N/A</v>
      </c>
    </row>
    <row r="1478" spans="1:15" x14ac:dyDescent="0.15">
      <c r="A1478" s="72" t="e">
        <v>#N/A</v>
      </c>
      <c r="B1478" s="72" t="e">
        <v>#N/A</v>
      </c>
      <c r="C1478" s="72" t="e">
        <v>#N/A</v>
      </c>
      <c r="D1478" s="72" t="e">
        <v>#N/A</v>
      </c>
      <c r="E1478" s="73" t="e">
        <v>#N/A</v>
      </c>
      <c r="F1478" s="72" t="e">
        <v>#N/A</v>
      </c>
      <c r="G1478" s="72" t="e">
        <v>#N/A</v>
      </c>
      <c r="H1478" s="72" t="e">
        <v>#N/A</v>
      </c>
      <c r="I1478" s="72" t="e">
        <v>#N/A</v>
      </c>
      <c r="J1478" s="72" t="e">
        <v>#N/A</v>
      </c>
      <c r="O1478" s="72" t="e">
        <v>#N/A</v>
      </c>
    </row>
    <row r="1479" spans="1:15" x14ac:dyDescent="0.15">
      <c r="A1479" s="72" t="e">
        <v>#N/A</v>
      </c>
      <c r="B1479" s="72" t="e">
        <v>#N/A</v>
      </c>
      <c r="C1479" s="72" t="e">
        <v>#N/A</v>
      </c>
      <c r="D1479" s="72" t="e">
        <v>#N/A</v>
      </c>
      <c r="E1479" s="73" t="e">
        <v>#N/A</v>
      </c>
      <c r="F1479" s="72" t="e">
        <v>#N/A</v>
      </c>
      <c r="G1479" s="72" t="e">
        <v>#N/A</v>
      </c>
      <c r="H1479" s="72" t="e">
        <v>#N/A</v>
      </c>
      <c r="I1479" s="72" t="e">
        <v>#N/A</v>
      </c>
      <c r="J1479" s="72" t="e">
        <v>#N/A</v>
      </c>
      <c r="O1479" s="72" t="e">
        <v>#N/A</v>
      </c>
    </row>
    <row r="1480" spans="1:15" x14ac:dyDescent="0.15">
      <c r="A1480" s="72" t="e">
        <v>#N/A</v>
      </c>
      <c r="B1480" s="72" t="e">
        <v>#N/A</v>
      </c>
      <c r="C1480" s="72" t="e">
        <v>#N/A</v>
      </c>
      <c r="D1480" s="72" t="e">
        <v>#N/A</v>
      </c>
      <c r="E1480" s="73" t="e">
        <v>#N/A</v>
      </c>
      <c r="F1480" s="72" t="e">
        <v>#N/A</v>
      </c>
      <c r="G1480" s="72" t="e">
        <v>#N/A</v>
      </c>
      <c r="H1480" s="72" t="e">
        <v>#N/A</v>
      </c>
      <c r="I1480" s="72" t="e">
        <v>#N/A</v>
      </c>
      <c r="J1480" s="72" t="e">
        <v>#N/A</v>
      </c>
      <c r="O1480" s="72" t="e">
        <v>#N/A</v>
      </c>
    </row>
    <row r="1481" spans="1:15" x14ac:dyDescent="0.15">
      <c r="A1481" s="72" t="e">
        <v>#N/A</v>
      </c>
      <c r="B1481" s="72" t="e">
        <v>#N/A</v>
      </c>
      <c r="C1481" s="72" t="e">
        <v>#N/A</v>
      </c>
      <c r="D1481" s="72" t="e">
        <v>#N/A</v>
      </c>
      <c r="E1481" s="73" t="e">
        <v>#N/A</v>
      </c>
      <c r="F1481" s="72" t="e">
        <v>#N/A</v>
      </c>
      <c r="G1481" s="72" t="e">
        <v>#N/A</v>
      </c>
      <c r="H1481" s="72" t="e">
        <v>#N/A</v>
      </c>
      <c r="I1481" s="72" t="e">
        <v>#N/A</v>
      </c>
      <c r="J1481" s="72" t="e">
        <v>#N/A</v>
      </c>
      <c r="O1481" s="72" t="e">
        <v>#N/A</v>
      </c>
    </row>
    <row r="1482" spans="1:15" x14ac:dyDescent="0.15">
      <c r="A1482" s="72" t="e">
        <v>#N/A</v>
      </c>
      <c r="B1482" s="72" t="e">
        <v>#N/A</v>
      </c>
      <c r="C1482" s="72" t="e">
        <v>#N/A</v>
      </c>
      <c r="D1482" s="72" t="e">
        <v>#N/A</v>
      </c>
      <c r="E1482" s="73" t="e">
        <v>#N/A</v>
      </c>
      <c r="F1482" s="72" t="e">
        <v>#N/A</v>
      </c>
      <c r="G1482" s="72" t="e">
        <v>#N/A</v>
      </c>
      <c r="H1482" s="72" t="e">
        <v>#N/A</v>
      </c>
      <c r="I1482" s="72" t="e">
        <v>#N/A</v>
      </c>
      <c r="J1482" s="72" t="e">
        <v>#N/A</v>
      </c>
      <c r="O1482" s="72" t="e">
        <v>#N/A</v>
      </c>
    </row>
    <row r="1483" spans="1:15" x14ac:dyDescent="0.15">
      <c r="A1483" s="72" t="e">
        <v>#N/A</v>
      </c>
      <c r="B1483" s="72" t="e">
        <v>#N/A</v>
      </c>
      <c r="C1483" s="72" t="e">
        <v>#N/A</v>
      </c>
      <c r="D1483" s="72" t="e">
        <v>#N/A</v>
      </c>
      <c r="E1483" s="73" t="e">
        <v>#N/A</v>
      </c>
      <c r="F1483" s="72" t="e">
        <v>#N/A</v>
      </c>
      <c r="G1483" s="72" t="e">
        <v>#N/A</v>
      </c>
      <c r="H1483" s="72" t="e">
        <v>#N/A</v>
      </c>
      <c r="I1483" s="72" t="e">
        <v>#N/A</v>
      </c>
      <c r="J1483" s="72" t="e">
        <v>#N/A</v>
      </c>
      <c r="O1483" s="72" t="e">
        <v>#N/A</v>
      </c>
    </row>
    <row r="1484" spans="1:15" x14ac:dyDescent="0.15">
      <c r="A1484" s="72" t="e">
        <v>#N/A</v>
      </c>
      <c r="B1484" s="72" t="e">
        <v>#N/A</v>
      </c>
      <c r="C1484" s="72" t="e">
        <v>#N/A</v>
      </c>
      <c r="D1484" s="72" t="e">
        <v>#N/A</v>
      </c>
      <c r="E1484" s="73" t="e">
        <v>#N/A</v>
      </c>
      <c r="F1484" s="72" t="e">
        <v>#N/A</v>
      </c>
      <c r="G1484" s="72" t="e">
        <v>#N/A</v>
      </c>
      <c r="H1484" s="72" t="e">
        <v>#N/A</v>
      </c>
      <c r="I1484" s="72" t="e">
        <v>#N/A</v>
      </c>
      <c r="J1484" s="72" t="e">
        <v>#N/A</v>
      </c>
      <c r="O1484" s="72" t="e">
        <v>#N/A</v>
      </c>
    </row>
    <row r="1485" spans="1:15" x14ac:dyDescent="0.15">
      <c r="A1485" s="72" t="e">
        <v>#N/A</v>
      </c>
      <c r="B1485" s="72" t="e">
        <v>#N/A</v>
      </c>
      <c r="C1485" s="72" t="e">
        <v>#N/A</v>
      </c>
      <c r="D1485" s="72" t="e">
        <v>#N/A</v>
      </c>
      <c r="E1485" s="73" t="e">
        <v>#N/A</v>
      </c>
      <c r="F1485" s="72" t="e">
        <v>#N/A</v>
      </c>
      <c r="G1485" s="72" t="e">
        <v>#N/A</v>
      </c>
      <c r="H1485" s="72" t="e">
        <v>#N/A</v>
      </c>
      <c r="I1485" s="72" t="e">
        <v>#N/A</v>
      </c>
      <c r="J1485" s="72" t="e">
        <v>#N/A</v>
      </c>
      <c r="O1485" s="72" t="e">
        <v>#N/A</v>
      </c>
    </row>
    <row r="1486" spans="1:15" x14ac:dyDescent="0.15">
      <c r="A1486" s="72" t="e">
        <v>#N/A</v>
      </c>
      <c r="B1486" s="72" t="e">
        <v>#N/A</v>
      </c>
      <c r="C1486" s="72" t="e">
        <v>#N/A</v>
      </c>
      <c r="D1486" s="72" t="e">
        <v>#N/A</v>
      </c>
      <c r="E1486" s="73" t="e">
        <v>#N/A</v>
      </c>
      <c r="F1486" s="72" t="e">
        <v>#N/A</v>
      </c>
      <c r="G1486" s="72" t="e">
        <v>#N/A</v>
      </c>
      <c r="H1486" s="72" t="e">
        <v>#N/A</v>
      </c>
      <c r="I1486" s="72" t="e">
        <v>#N/A</v>
      </c>
      <c r="J1486" s="72" t="e">
        <v>#N/A</v>
      </c>
      <c r="O1486" s="72" t="e">
        <v>#N/A</v>
      </c>
    </row>
    <row r="1487" spans="1:15" x14ac:dyDescent="0.15">
      <c r="A1487" s="72" t="e">
        <v>#N/A</v>
      </c>
      <c r="B1487" s="72" t="e">
        <v>#N/A</v>
      </c>
      <c r="C1487" s="72" t="e">
        <v>#N/A</v>
      </c>
      <c r="D1487" s="72" t="e">
        <v>#N/A</v>
      </c>
      <c r="E1487" s="73" t="e">
        <v>#N/A</v>
      </c>
      <c r="F1487" s="72" t="e">
        <v>#N/A</v>
      </c>
      <c r="G1487" s="72" t="e">
        <v>#N/A</v>
      </c>
      <c r="H1487" s="72" t="e">
        <v>#N/A</v>
      </c>
      <c r="I1487" s="72" t="e">
        <v>#N/A</v>
      </c>
      <c r="J1487" s="72" t="e">
        <v>#N/A</v>
      </c>
      <c r="O1487" s="72" t="e">
        <v>#N/A</v>
      </c>
    </row>
    <row r="1488" spans="1:15" x14ac:dyDescent="0.15">
      <c r="A1488" s="72" t="e">
        <v>#N/A</v>
      </c>
      <c r="B1488" s="72" t="e">
        <v>#N/A</v>
      </c>
      <c r="C1488" s="72" t="e">
        <v>#N/A</v>
      </c>
      <c r="D1488" s="72" t="e">
        <v>#N/A</v>
      </c>
      <c r="E1488" s="73" t="e">
        <v>#N/A</v>
      </c>
      <c r="F1488" s="72" t="e">
        <v>#N/A</v>
      </c>
      <c r="G1488" s="72" t="e">
        <v>#N/A</v>
      </c>
      <c r="H1488" s="72" t="e">
        <v>#N/A</v>
      </c>
      <c r="I1488" s="72" t="e">
        <v>#N/A</v>
      </c>
      <c r="J1488" s="72" t="e">
        <v>#N/A</v>
      </c>
      <c r="O1488" s="72" t="e">
        <v>#N/A</v>
      </c>
    </row>
    <row r="1489" spans="1:15" x14ac:dyDescent="0.15">
      <c r="A1489" s="72" t="e">
        <v>#N/A</v>
      </c>
      <c r="B1489" s="72" t="e">
        <v>#N/A</v>
      </c>
      <c r="C1489" s="72" t="e">
        <v>#N/A</v>
      </c>
      <c r="D1489" s="72" t="e">
        <v>#N/A</v>
      </c>
      <c r="E1489" s="73" t="e">
        <v>#N/A</v>
      </c>
      <c r="F1489" s="72" t="e">
        <v>#N/A</v>
      </c>
      <c r="G1489" s="72" t="e">
        <v>#N/A</v>
      </c>
      <c r="H1489" s="72" t="e">
        <v>#N/A</v>
      </c>
      <c r="I1489" s="72" t="e">
        <v>#N/A</v>
      </c>
      <c r="J1489" s="72" t="e">
        <v>#N/A</v>
      </c>
      <c r="O1489" s="72" t="e">
        <v>#N/A</v>
      </c>
    </row>
    <row r="1490" spans="1:15" x14ac:dyDescent="0.15">
      <c r="A1490" s="72" t="e">
        <v>#N/A</v>
      </c>
      <c r="B1490" s="72" t="e">
        <v>#N/A</v>
      </c>
      <c r="C1490" s="72" t="e">
        <v>#N/A</v>
      </c>
      <c r="D1490" s="72" t="e">
        <v>#N/A</v>
      </c>
      <c r="E1490" s="73" t="e">
        <v>#N/A</v>
      </c>
      <c r="F1490" s="72" t="e">
        <v>#N/A</v>
      </c>
      <c r="G1490" s="72" t="e">
        <v>#N/A</v>
      </c>
      <c r="H1490" s="72" t="e">
        <v>#N/A</v>
      </c>
      <c r="I1490" s="72" t="e">
        <v>#N/A</v>
      </c>
      <c r="J1490" s="72" t="e">
        <v>#N/A</v>
      </c>
      <c r="O1490" s="72" t="e">
        <v>#N/A</v>
      </c>
    </row>
    <row r="1491" spans="1:15" x14ac:dyDescent="0.15">
      <c r="A1491" s="72" t="e">
        <v>#N/A</v>
      </c>
      <c r="B1491" s="72" t="e">
        <v>#N/A</v>
      </c>
      <c r="C1491" s="72" t="e">
        <v>#N/A</v>
      </c>
      <c r="D1491" s="72" t="e">
        <v>#N/A</v>
      </c>
      <c r="E1491" s="73" t="e">
        <v>#N/A</v>
      </c>
      <c r="F1491" s="72" t="e">
        <v>#N/A</v>
      </c>
      <c r="G1491" s="72" t="e">
        <v>#N/A</v>
      </c>
      <c r="H1491" s="72" t="e">
        <v>#N/A</v>
      </c>
      <c r="I1491" s="72" t="e">
        <v>#N/A</v>
      </c>
      <c r="J1491" s="72" t="e">
        <v>#N/A</v>
      </c>
      <c r="O1491" s="72" t="e">
        <v>#N/A</v>
      </c>
    </row>
    <row r="1492" spans="1:15" x14ac:dyDescent="0.15">
      <c r="A1492" s="72" t="e">
        <v>#N/A</v>
      </c>
      <c r="B1492" s="72" t="e">
        <v>#N/A</v>
      </c>
      <c r="C1492" s="72" t="e">
        <v>#N/A</v>
      </c>
      <c r="D1492" s="72" t="e">
        <v>#N/A</v>
      </c>
      <c r="E1492" s="73" t="e">
        <v>#N/A</v>
      </c>
      <c r="F1492" s="72" t="e">
        <v>#N/A</v>
      </c>
      <c r="G1492" s="72" t="e">
        <v>#N/A</v>
      </c>
      <c r="H1492" s="72" t="e">
        <v>#N/A</v>
      </c>
      <c r="I1492" s="72" t="e">
        <v>#N/A</v>
      </c>
      <c r="J1492" s="72" t="e">
        <v>#N/A</v>
      </c>
      <c r="O1492" s="72" t="e">
        <v>#N/A</v>
      </c>
    </row>
    <row r="1493" spans="1:15" x14ac:dyDescent="0.15">
      <c r="A1493" s="72" t="e">
        <v>#N/A</v>
      </c>
      <c r="B1493" s="72" t="e">
        <v>#N/A</v>
      </c>
      <c r="C1493" s="72" t="e">
        <v>#N/A</v>
      </c>
      <c r="D1493" s="72" t="e">
        <v>#N/A</v>
      </c>
      <c r="E1493" s="73" t="e">
        <v>#N/A</v>
      </c>
      <c r="F1493" s="72" t="e">
        <v>#N/A</v>
      </c>
      <c r="G1493" s="72" t="e">
        <v>#N/A</v>
      </c>
      <c r="H1493" s="72" t="e">
        <v>#N/A</v>
      </c>
      <c r="I1493" s="72" t="e">
        <v>#N/A</v>
      </c>
      <c r="J1493" s="72" t="e">
        <v>#N/A</v>
      </c>
      <c r="O1493" s="72" t="e">
        <v>#N/A</v>
      </c>
    </row>
    <row r="1494" spans="1:15" x14ac:dyDescent="0.15">
      <c r="A1494" s="72" t="e">
        <v>#N/A</v>
      </c>
      <c r="B1494" s="72" t="e">
        <v>#N/A</v>
      </c>
      <c r="C1494" s="72" t="e">
        <v>#N/A</v>
      </c>
      <c r="D1494" s="72" t="e">
        <v>#N/A</v>
      </c>
      <c r="E1494" s="73" t="e">
        <v>#N/A</v>
      </c>
      <c r="F1494" s="72" t="e">
        <v>#N/A</v>
      </c>
      <c r="G1494" s="72" t="e">
        <v>#N/A</v>
      </c>
      <c r="H1494" s="72" t="e">
        <v>#N/A</v>
      </c>
      <c r="I1494" s="72" t="e">
        <v>#N/A</v>
      </c>
      <c r="J1494" s="72" t="e">
        <v>#N/A</v>
      </c>
      <c r="O1494" s="72" t="e">
        <v>#N/A</v>
      </c>
    </row>
    <row r="1495" spans="1:15" x14ac:dyDescent="0.15">
      <c r="A1495" s="72" t="e">
        <v>#N/A</v>
      </c>
      <c r="B1495" s="72" t="e">
        <v>#N/A</v>
      </c>
      <c r="C1495" s="72" t="e">
        <v>#N/A</v>
      </c>
      <c r="D1495" s="72" t="e">
        <v>#N/A</v>
      </c>
      <c r="E1495" s="73" t="e">
        <v>#N/A</v>
      </c>
      <c r="F1495" s="72" t="e">
        <v>#N/A</v>
      </c>
      <c r="G1495" s="72" t="e">
        <v>#N/A</v>
      </c>
      <c r="H1495" s="72" t="e">
        <v>#N/A</v>
      </c>
      <c r="I1495" s="72" t="e">
        <v>#N/A</v>
      </c>
      <c r="J1495" s="72" t="e">
        <v>#N/A</v>
      </c>
      <c r="O1495" s="72" t="e">
        <v>#N/A</v>
      </c>
    </row>
    <row r="1496" spans="1:15" x14ac:dyDescent="0.15">
      <c r="A1496" s="72" t="e">
        <v>#N/A</v>
      </c>
      <c r="B1496" s="72" t="e">
        <v>#N/A</v>
      </c>
      <c r="C1496" s="72" t="e">
        <v>#N/A</v>
      </c>
      <c r="D1496" s="72" t="e">
        <v>#N/A</v>
      </c>
      <c r="E1496" s="73" t="e">
        <v>#N/A</v>
      </c>
      <c r="F1496" s="72" t="e">
        <v>#N/A</v>
      </c>
      <c r="G1496" s="72" t="e">
        <v>#N/A</v>
      </c>
      <c r="H1496" s="72" t="e">
        <v>#N/A</v>
      </c>
      <c r="I1496" s="72" t="e">
        <v>#N/A</v>
      </c>
      <c r="J1496" s="72" t="e">
        <v>#N/A</v>
      </c>
      <c r="O1496" s="72" t="e">
        <v>#N/A</v>
      </c>
    </row>
    <row r="1497" spans="1:15" x14ac:dyDescent="0.15">
      <c r="A1497" s="72" t="e">
        <v>#N/A</v>
      </c>
      <c r="B1497" s="72" t="e">
        <v>#N/A</v>
      </c>
      <c r="C1497" s="72" t="e">
        <v>#N/A</v>
      </c>
      <c r="D1497" s="72" t="e">
        <v>#N/A</v>
      </c>
      <c r="E1497" s="73" t="e">
        <v>#N/A</v>
      </c>
      <c r="F1497" s="72" t="e">
        <v>#N/A</v>
      </c>
      <c r="G1497" s="72" t="e">
        <v>#N/A</v>
      </c>
      <c r="H1497" s="72" t="e">
        <v>#N/A</v>
      </c>
      <c r="I1497" s="72" t="e">
        <v>#N/A</v>
      </c>
      <c r="J1497" s="72" t="e">
        <v>#N/A</v>
      </c>
      <c r="O1497" s="72" t="e">
        <v>#N/A</v>
      </c>
    </row>
    <row r="1498" spans="1:15" x14ac:dyDescent="0.15">
      <c r="A1498" s="72" t="e">
        <v>#N/A</v>
      </c>
      <c r="B1498" s="72" t="e">
        <v>#N/A</v>
      </c>
      <c r="C1498" s="72" t="e">
        <v>#N/A</v>
      </c>
      <c r="D1498" s="72" t="e">
        <v>#N/A</v>
      </c>
      <c r="E1498" s="73" t="e">
        <v>#N/A</v>
      </c>
      <c r="F1498" s="72" t="e">
        <v>#N/A</v>
      </c>
      <c r="G1498" s="72" t="e">
        <v>#N/A</v>
      </c>
      <c r="H1498" s="72" t="e">
        <v>#N/A</v>
      </c>
      <c r="I1498" s="72" t="e">
        <v>#N/A</v>
      </c>
      <c r="J1498" s="72" t="e">
        <v>#N/A</v>
      </c>
      <c r="O1498" s="72" t="e">
        <v>#N/A</v>
      </c>
    </row>
    <row r="1499" spans="1:15" x14ac:dyDescent="0.15">
      <c r="A1499" s="72" t="e">
        <v>#N/A</v>
      </c>
      <c r="B1499" s="72" t="e">
        <v>#N/A</v>
      </c>
      <c r="C1499" s="72" t="e">
        <v>#N/A</v>
      </c>
      <c r="D1499" s="72" t="e">
        <v>#N/A</v>
      </c>
      <c r="E1499" s="73" t="e">
        <v>#N/A</v>
      </c>
      <c r="F1499" s="72" t="e">
        <v>#N/A</v>
      </c>
      <c r="G1499" s="72" t="e">
        <v>#N/A</v>
      </c>
      <c r="H1499" s="72" t="e">
        <v>#N/A</v>
      </c>
      <c r="I1499" s="72" t="e">
        <v>#N/A</v>
      </c>
      <c r="J1499" s="72" t="e">
        <v>#N/A</v>
      </c>
      <c r="O1499" s="72" t="e">
        <v>#N/A</v>
      </c>
    </row>
    <row r="1500" spans="1:15" x14ac:dyDescent="0.15">
      <c r="A1500" s="72" t="e">
        <v>#N/A</v>
      </c>
      <c r="B1500" s="72" t="e">
        <v>#N/A</v>
      </c>
      <c r="C1500" s="72" t="e">
        <v>#N/A</v>
      </c>
      <c r="D1500" s="72" t="e">
        <v>#N/A</v>
      </c>
      <c r="E1500" s="73" t="e">
        <v>#N/A</v>
      </c>
      <c r="F1500" s="72" t="e">
        <v>#N/A</v>
      </c>
      <c r="G1500" s="72" t="e">
        <v>#N/A</v>
      </c>
      <c r="H1500" s="72" t="e">
        <v>#N/A</v>
      </c>
      <c r="I1500" s="72" t="e">
        <v>#N/A</v>
      </c>
      <c r="J1500" s="72" t="e">
        <v>#N/A</v>
      </c>
      <c r="O1500" s="72" t="e">
        <v>#N/A</v>
      </c>
    </row>
    <row r="1501" spans="1:15" x14ac:dyDescent="0.15">
      <c r="A1501" s="72" t="e">
        <v>#N/A</v>
      </c>
      <c r="B1501" s="72" t="e">
        <v>#N/A</v>
      </c>
      <c r="C1501" s="72" t="e">
        <v>#N/A</v>
      </c>
      <c r="D1501" s="72" t="e">
        <v>#N/A</v>
      </c>
      <c r="E1501" s="73" t="e">
        <v>#N/A</v>
      </c>
      <c r="F1501" s="72" t="e">
        <v>#N/A</v>
      </c>
      <c r="G1501" s="72" t="e">
        <v>#N/A</v>
      </c>
      <c r="H1501" s="72" t="e">
        <v>#N/A</v>
      </c>
      <c r="I1501" s="72" t="e">
        <v>#N/A</v>
      </c>
      <c r="J1501" s="72" t="e">
        <v>#N/A</v>
      </c>
      <c r="O1501" s="72" t="e">
        <v>#N/A</v>
      </c>
    </row>
    <row r="1502" spans="1:15" x14ac:dyDescent="0.15">
      <c r="A1502" s="72" t="e">
        <v>#N/A</v>
      </c>
      <c r="B1502" s="72" t="e">
        <v>#N/A</v>
      </c>
      <c r="C1502" s="72" t="e">
        <v>#N/A</v>
      </c>
      <c r="D1502" s="72" t="e">
        <v>#N/A</v>
      </c>
      <c r="E1502" s="73" t="e">
        <v>#N/A</v>
      </c>
      <c r="F1502" s="72" t="e">
        <v>#N/A</v>
      </c>
      <c r="G1502" s="72" t="e">
        <v>#N/A</v>
      </c>
      <c r="H1502" s="72" t="e">
        <v>#N/A</v>
      </c>
      <c r="I1502" s="72" t="e">
        <v>#N/A</v>
      </c>
      <c r="J1502" s="72" t="e">
        <v>#N/A</v>
      </c>
      <c r="O1502" s="72" t="e">
        <v>#N/A</v>
      </c>
    </row>
    <row r="1503" spans="1:15" x14ac:dyDescent="0.15">
      <c r="A1503" s="72" t="e">
        <v>#N/A</v>
      </c>
      <c r="B1503" s="72" t="e">
        <v>#N/A</v>
      </c>
      <c r="C1503" s="72" t="e">
        <v>#N/A</v>
      </c>
      <c r="D1503" s="72" t="e">
        <v>#N/A</v>
      </c>
      <c r="E1503" s="73" t="e">
        <v>#N/A</v>
      </c>
      <c r="F1503" s="72" t="e">
        <v>#N/A</v>
      </c>
      <c r="G1503" s="72" t="e">
        <v>#N/A</v>
      </c>
      <c r="H1503" s="72" t="e">
        <v>#N/A</v>
      </c>
      <c r="I1503" s="72" t="e">
        <v>#N/A</v>
      </c>
      <c r="J1503" s="72" t="e">
        <v>#N/A</v>
      </c>
      <c r="O1503" s="72" t="e">
        <v>#N/A</v>
      </c>
    </row>
    <row r="1504" spans="1:15" x14ac:dyDescent="0.15">
      <c r="A1504" s="72" t="e">
        <v>#N/A</v>
      </c>
      <c r="B1504" s="72" t="e">
        <v>#N/A</v>
      </c>
      <c r="C1504" s="72" t="e">
        <v>#N/A</v>
      </c>
      <c r="D1504" s="72" t="e">
        <v>#N/A</v>
      </c>
      <c r="E1504" s="73" t="e">
        <v>#N/A</v>
      </c>
      <c r="F1504" s="72" t="e">
        <v>#N/A</v>
      </c>
      <c r="G1504" s="72" t="e">
        <v>#N/A</v>
      </c>
      <c r="H1504" s="72" t="e">
        <v>#N/A</v>
      </c>
      <c r="I1504" s="72" t="e">
        <v>#N/A</v>
      </c>
      <c r="J1504" s="72" t="e">
        <v>#N/A</v>
      </c>
      <c r="O1504" s="72" t="e">
        <v>#N/A</v>
      </c>
    </row>
    <row r="1505" spans="1:15" x14ac:dyDescent="0.15">
      <c r="A1505" s="72" t="e">
        <v>#N/A</v>
      </c>
      <c r="B1505" s="72" t="e">
        <v>#N/A</v>
      </c>
      <c r="C1505" s="72" t="e">
        <v>#N/A</v>
      </c>
      <c r="D1505" s="72" t="e">
        <v>#N/A</v>
      </c>
      <c r="E1505" s="73" t="e">
        <v>#N/A</v>
      </c>
      <c r="F1505" s="72" t="e">
        <v>#N/A</v>
      </c>
      <c r="G1505" s="72" t="e">
        <v>#N/A</v>
      </c>
      <c r="H1505" s="72" t="e">
        <v>#N/A</v>
      </c>
      <c r="I1505" s="72" t="e">
        <v>#N/A</v>
      </c>
      <c r="J1505" s="72" t="e">
        <v>#N/A</v>
      </c>
      <c r="O1505" s="72" t="e">
        <v>#N/A</v>
      </c>
    </row>
    <row r="1506" spans="1:15" x14ac:dyDescent="0.15">
      <c r="A1506" s="72" t="e">
        <v>#N/A</v>
      </c>
      <c r="B1506" s="72" t="e">
        <v>#N/A</v>
      </c>
      <c r="C1506" s="72" t="e">
        <v>#N/A</v>
      </c>
      <c r="D1506" s="72" t="e">
        <v>#N/A</v>
      </c>
      <c r="E1506" s="73" t="e">
        <v>#N/A</v>
      </c>
      <c r="F1506" s="72" t="e">
        <v>#N/A</v>
      </c>
      <c r="G1506" s="72" t="e">
        <v>#N/A</v>
      </c>
      <c r="H1506" s="72" t="e">
        <v>#N/A</v>
      </c>
      <c r="I1506" s="72" t="e">
        <v>#N/A</v>
      </c>
      <c r="J1506" s="72" t="e">
        <v>#N/A</v>
      </c>
      <c r="O1506" s="72" t="e">
        <v>#N/A</v>
      </c>
    </row>
    <row r="1507" spans="1:15" x14ac:dyDescent="0.15">
      <c r="A1507" s="72" t="e">
        <v>#N/A</v>
      </c>
      <c r="B1507" s="72" t="e">
        <v>#N/A</v>
      </c>
      <c r="C1507" s="72" t="e">
        <v>#N/A</v>
      </c>
      <c r="D1507" s="72" t="e">
        <v>#N/A</v>
      </c>
      <c r="E1507" s="73" t="e">
        <v>#N/A</v>
      </c>
      <c r="F1507" s="72" t="e">
        <v>#N/A</v>
      </c>
      <c r="G1507" s="72" t="e">
        <v>#N/A</v>
      </c>
      <c r="H1507" s="72" t="e">
        <v>#N/A</v>
      </c>
      <c r="I1507" s="72" t="e">
        <v>#N/A</v>
      </c>
      <c r="J1507" s="72" t="e">
        <v>#N/A</v>
      </c>
      <c r="O1507" s="72" t="e">
        <v>#N/A</v>
      </c>
    </row>
    <row r="1508" spans="1:15" x14ac:dyDescent="0.15">
      <c r="A1508" s="72" t="e">
        <v>#N/A</v>
      </c>
      <c r="B1508" s="72" t="e">
        <v>#N/A</v>
      </c>
      <c r="C1508" s="72" t="e">
        <v>#N/A</v>
      </c>
      <c r="D1508" s="72" t="e">
        <v>#N/A</v>
      </c>
      <c r="E1508" s="73" t="e">
        <v>#N/A</v>
      </c>
      <c r="F1508" s="72" t="e">
        <v>#N/A</v>
      </c>
      <c r="G1508" s="72" t="e">
        <v>#N/A</v>
      </c>
      <c r="H1508" s="72" t="e">
        <v>#N/A</v>
      </c>
      <c r="I1508" s="72" t="e">
        <v>#N/A</v>
      </c>
      <c r="J1508" s="72" t="e">
        <v>#N/A</v>
      </c>
      <c r="O1508" s="72" t="e">
        <v>#N/A</v>
      </c>
    </row>
    <row r="1509" spans="1:15" x14ac:dyDescent="0.15">
      <c r="A1509" s="72" t="e">
        <v>#N/A</v>
      </c>
      <c r="B1509" s="72" t="e">
        <v>#N/A</v>
      </c>
      <c r="C1509" s="72" t="e">
        <v>#N/A</v>
      </c>
      <c r="D1509" s="72" t="e">
        <v>#N/A</v>
      </c>
      <c r="E1509" s="73" t="e">
        <v>#N/A</v>
      </c>
      <c r="F1509" s="72" t="e">
        <v>#N/A</v>
      </c>
      <c r="G1509" s="72" t="e">
        <v>#N/A</v>
      </c>
      <c r="H1509" s="72" t="e">
        <v>#N/A</v>
      </c>
      <c r="I1509" s="72" t="e">
        <v>#N/A</v>
      </c>
      <c r="J1509" s="72" t="e">
        <v>#N/A</v>
      </c>
      <c r="O1509" s="72" t="e">
        <v>#N/A</v>
      </c>
    </row>
    <row r="1510" spans="1:15" x14ac:dyDescent="0.15">
      <c r="A1510" s="72" t="e">
        <v>#N/A</v>
      </c>
      <c r="B1510" s="72" t="e">
        <v>#N/A</v>
      </c>
      <c r="C1510" s="72" t="e">
        <v>#N/A</v>
      </c>
      <c r="D1510" s="72" t="e">
        <v>#N/A</v>
      </c>
      <c r="E1510" s="73" t="e">
        <v>#N/A</v>
      </c>
      <c r="F1510" s="72" t="e">
        <v>#N/A</v>
      </c>
      <c r="G1510" s="72" t="e">
        <v>#N/A</v>
      </c>
      <c r="H1510" s="72" t="e">
        <v>#N/A</v>
      </c>
      <c r="I1510" s="72" t="e">
        <v>#N/A</v>
      </c>
      <c r="J1510" s="72" t="e">
        <v>#N/A</v>
      </c>
      <c r="O1510" s="72" t="e">
        <v>#N/A</v>
      </c>
    </row>
    <row r="1511" spans="1:15" x14ac:dyDescent="0.15">
      <c r="A1511" s="72" t="e">
        <v>#N/A</v>
      </c>
      <c r="B1511" s="72" t="e">
        <v>#N/A</v>
      </c>
      <c r="C1511" s="72" t="e">
        <v>#N/A</v>
      </c>
      <c r="D1511" s="72" t="e">
        <v>#N/A</v>
      </c>
      <c r="E1511" s="73" t="e">
        <v>#N/A</v>
      </c>
      <c r="F1511" s="72" t="e">
        <v>#N/A</v>
      </c>
      <c r="G1511" s="72" t="e">
        <v>#N/A</v>
      </c>
      <c r="H1511" s="72" t="e">
        <v>#N/A</v>
      </c>
      <c r="I1511" s="72" t="e">
        <v>#N/A</v>
      </c>
      <c r="J1511" s="72" t="e">
        <v>#N/A</v>
      </c>
      <c r="O1511" s="72" t="e">
        <v>#N/A</v>
      </c>
    </row>
    <row r="1512" spans="1:15" x14ac:dyDescent="0.15">
      <c r="A1512" s="72" t="e">
        <v>#N/A</v>
      </c>
      <c r="B1512" s="72" t="e">
        <v>#N/A</v>
      </c>
      <c r="C1512" s="72" t="e">
        <v>#N/A</v>
      </c>
      <c r="D1512" s="72" t="e">
        <v>#N/A</v>
      </c>
      <c r="E1512" s="73" t="e">
        <v>#N/A</v>
      </c>
      <c r="F1512" s="72" t="e">
        <v>#N/A</v>
      </c>
      <c r="G1512" s="72" t="e">
        <v>#N/A</v>
      </c>
      <c r="H1512" s="72" t="e">
        <v>#N/A</v>
      </c>
      <c r="I1512" s="72" t="e">
        <v>#N/A</v>
      </c>
      <c r="J1512" s="72" t="e">
        <v>#N/A</v>
      </c>
      <c r="O1512" s="72" t="e">
        <v>#N/A</v>
      </c>
    </row>
    <row r="1513" spans="1:15" x14ac:dyDescent="0.15">
      <c r="A1513" s="72" t="e">
        <v>#N/A</v>
      </c>
      <c r="B1513" s="72" t="e">
        <v>#N/A</v>
      </c>
      <c r="C1513" s="72" t="e">
        <v>#N/A</v>
      </c>
      <c r="D1513" s="72" t="e">
        <v>#N/A</v>
      </c>
      <c r="E1513" s="73" t="e">
        <v>#N/A</v>
      </c>
      <c r="F1513" s="72" t="e">
        <v>#N/A</v>
      </c>
      <c r="G1513" s="72" t="e">
        <v>#N/A</v>
      </c>
      <c r="H1513" s="72" t="e">
        <v>#N/A</v>
      </c>
      <c r="I1513" s="72" t="e">
        <v>#N/A</v>
      </c>
      <c r="J1513" s="72" t="e">
        <v>#N/A</v>
      </c>
      <c r="O1513" s="72" t="e">
        <v>#N/A</v>
      </c>
    </row>
    <row r="1514" spans="1:15" x14ac:dyDescent="0.15">
      <c r="A1514" s="72" t="e">
        <v>#N/A</v>
      </c>
      <c r="B1514" s="72" t="e">
        <v>#N/A</v>
      </c>
      <c r="C1514" s="72" t="e">
        <v>#N/A</v>
      </c>
      <c r="D1514" s="72" t="e">
        <v>#N/A</v>
      </c>
      <c r="E1514" s="73" t="e">
        <v>#N/A</v>
      </c>
      <c r="F1514" s="72" t="e">
        <v>#N/A</v>
      </c>
      <c r="G1514" s="72" t="e">
        <v>#N/A</v>
      </c>
      <c r="H1514" s="72" t="e">
        <v>#N/A</v>
      </c>
      <c r="I1514" s="72" t="e">
        <v>#N/A</v>
      </c>
      <c r="J1514" s="72" t="e">
        <v>#N/A</v>
      </c>
      <c r="O1514" s="72" t="e">
        <v>#N/A</v>
      </c>
    </row>
    <row r="1515" spans="1:15" x14ac:dyDescent="0.15">
      <c r="A1515" s="72" t="e">
        <v>#N/A</v>
      </c>
      <c r="B1515" s="72" t="e">
        <v>#N/A</v>
      </c>
      <c r="C1515" s="72" t="e">
        <v>#N/A</v>
      </c>
      <c r="D1515" s="72" t="e">
        <v>#N/A</v>
      </c>
      <c r="E1515" s="73" t="e">
        <v>#N/A</v>
      </c>
      <c r="F1515" s="72" t="e">
        <v>#N/A</v>
      </c>
      <c r="G1515" s="72" t="e">
        <v>#N/A</v>
      </c>
      <c r="H1515" s="72" t="e">
        <v>#N/A</v>
      </c>
      <c r="I1515" s="72" t="e">
        <v>#N/A</v>
      </c>
      <c r="J1515" s="72" t="e">
        <v>#N/A</v>
      </c>
      <c r="O1515" s="72" t="e">
        <v>#N/A</v>
      </c>
    </row>
    <row r="1516" spans="1:15" x14ac:dyDescent="0.15">
      <c r="A1516" s="72" t="e">
        <v>#N/A</v>
      </c>
      <c r="B1516" s="72" t="e">
        <v>#N/A</v>
      </c>
      <c r="C1516" s="72" t="e">
        <v>#N/A</v>
      </c>
      <c r="D1516" s="72" t="e">
        <v>#N/A</v>
      </c>
      <c r="E1516" s="73" t="e">
        <v>#N/A</v>
      </c>
      <c r="F1516" s="72" t="e">
        <v>#N/A</v>
      </c>
      <c r="G1516" s="72" t="e">
        <v>#N/A</v>
      </c>
      <c r="H1516" s="72" t="e">
        <v>#N/A</v>
      </c>
      <c r="I1516" s="72" t="e">
        <v>#N/A</v>
      </c>
      <c r="J1516" s="72" t="e">
        <v>#N/A</v>
      </c>
      <c r="O1516" s="72" t="e">
        <v>#N/A</v>
      </c>
    </row>
    <row r="1517" spans="1:15" x14ac:dyDescent="0.15">
      <c r="A1517" s="72" t="e">
        <v>#N/A</v>
      </c>
      <c r="B1517" s="72" t="e">
        <v>#N/A</v>
      </c>
      <c r="C1517" s="72" t="e">
        <v>#N/A</v>
      </c>
      <c r="D1517" s="72" t="e">
        <v>#N/A</v>
      </c>
      <c r="E1517" s="73" t="e">
        <v>#N/A</v>
      </c>
      <c r="F1517" s="72" t="e">
        <v>#N/A</v>
      </c>
      <c r="G1517" s="72" t="e">
        <v>#N/A</v>
      </c>
      <c r="H1517" s="72" t="e">
        <v>#N/A</v>
      </c>
      <c r="I1517" s="72" t="e">
        <v>#N/A</v>
      </c>
      <c r="J1517" s="72" t="e">
        <v>#N/A</v>
      </c>
      <c r="O1517" s="72" t="e">
        <v>#N/A</v>
      </c>
    </row>
    <row r="1518" spans="1:15" x14ac:dyDescent="0.15">
      <c r="A1518" s="72" t="e">
        <v>#N/A</v>
      </c>
      <c r="B1518" s="72" t="e">
        <v>#N/A</v>
      </c>
      <c r="C1518" s="72" t="e">
        <v>#N/A</v>
      </c>
      <c r="D1518" s="72" t="e">
        <v>#N/A</v>
      </c>
      <c r="E1518" s="73" t="e">
        <v>#N/A</v>
      </c>
      <c r="F1518" s="72" t="e">
        <v>#N/A</v>
      </c>
      <c r="G1518" s="72" t="e">
        <v>#N/A</v>
      </c>
      <c r="H1518" s="72" t="e">
        <v>#N/A</v>
      </c>
      <c r="I1518" s="72" t="e">
        <v>#N/A</v>
      </c>
      <c r="J1518" s="72" t="e">
        <v>#N/A</v>
      </c>
      <c r="O1518" s="72" t="e">
        <v>#N/A</v>
      </c>
    </row>
    <row r="1519" spans="1:15" x14ac:dyDescent="0.15">
      <c r="A1519" s="72" t="e">
        <v>#N/A</v>
      </c>
      <c r="B1519" s="72" t="e">
        <v>#N/A</v>
      </c>
      <c r="C1519" s="72" t="e">
        <v>#N/A</v>
      </c>
      <c r="D1519" s="72" t="e">
        <v>#N/A</v>
      </c>
      <c r="E1519" s="73" t="e">
        <v>#N/A</v>
      </c>
      <c r="F1519" s="72" t="e">
        <v>#N/A</v>
      </c>
      <c r="G1519" s="72" t="e">
        <v>#N/A</v>
      </c>
      <c r="H1519" s="72" t="e">
        <v>#N/A</v>
      </c>
      <c r="I1519" s="72" t="e">
        <v>#N/A</v>
      </c>
      <c r="J1519" s="72" t="e">
        <v>#N/A</v>
      </c>
      <c r="O1519" s="72" t="e">
        <v>#N/A</v>
      </c>
    </row>
    <row r="1520" spans="1:15" x14ac:dyDescent="0.15">
      <c r="A1520" s="72" t="e">
        <v>#N/A</v>
      </c>
      <c r="B1520" s="72" t="e">
        <v>#N/A</v>
      </c>
      <c r="C1520" s="72" t="e">
        <v>#N/A</v>
      </c>
      <c r="D1520" s="72" t="e">
        <v>#N/A</v>
      </c>
      <c r="E1520" s="73" t="e">
        <v>#N/A</v>
      </c>
      <c r="F1520" s="72" t="e">
        <v>#N/A</v>
      </c>
      <c r="G1520" s="72" t="e">
        <v>#N/A</v>
      </c>
      <c r="H1520" s="72" t="e">
        <v>#N/A</v>
      </c>
      <c r="I1520" s="72" t="e">
        <v>#N/A</v>
      </c>
      <c r="J1520" s="72" t="e">
        <v>#N/A</v>
      </c>
      <c r="O1520" s="72" t="e">
        <v>#N/A</v>
      </c>
    </row>
    <row r="1521" spans="1:15" x14ac:dyDescent="0.15">
      <c r="A1521" s="72" t="e">
        <v>#N/A</v>
      </c>
      <c r="B1521" s="72" t="e">
        <v>#N/A</v>
      </c>
      <c r="C1521" s="72" t="e">
        <v>#N/A</v>
      </c>
      <c r="D1521" s="72" t="e">
        <v>#N/A</v>
      </c>
      <c r="E1521" s="73" t="e">
        <v>#N/A</v>
      </c>
      <c r="F1521" s="72" t="e">
        <v>#N/A</v>
      </c>
      <c r="G1521" s="72" t="e">
        <v>#N/A</v>
      </c>
      <c r="H1521" s="72" t="e">
        <v>#N/A</v>
      </c>
      <c r="I1521" s="72" t="e">
        <v>#N/A</v>
      </c>
      <c r="J1521" s="72" t="e">
        <v>#N/A</v>
      </c>
      <c r="O1521" s="72" t="e">
        <v>#N/A</v>
      </c>
    </row>
    <row r="1522" spans="1:15" x14ac:dyDescent="0.15">
      <c r="A1522" s="72" t="e">
        <v>#N/A</v>
      </c>
      <c r="B1522" s="72" t="e">
        <v>#N/A</v>
      </c>
      <c r="C1522" s="72" t="e">
        <v>#N/A</v>
      </c>
      <c r="D1522" s="72" t="e">
        <v>#N/A</v>
      </c>
      <c r="E1522" s="73" t="e">
        <v>#N/A</v>
      </c>
      <c r="F1522" s="72" t="e">
        <v>#N/A</v>
      </c>
      <c r="G1522" s="72" t="e">
        <v>#N/A</v>
      </c>
      <c r="H1522" s="72" t="e">
        <v>#N/A</v>
      </c>
      <c r="I1522" s="72" t="e">
        <v>#N/A</v>
      </c>
      <c r="J1522" s="72" t="e">
        <v>#N/A</v>
      </c>
      <c r="O1522" s="72" t="e">
        <v>#N/A</v>
      </c>
    </row>
    <row r="1523" spans="1:15" x14ac:dyDescent="0.15">
      <c r="A1523" s="72" t="e">
        <v>#N/A</v>
      </c>
      <c r="B1523" s="72" t="e">
        <v>#N/A</v>
      </c>
      <c r="C1523" s="72" t="e">
        <v>#N/A</v>
      </c>
      <c r="D1523" s="72" t="e">
        <v>#N/A</v>
      </c>
      <c r="E1523" s="73" t="e">
        <v>#N/A</v>
      </c>
      <c r="F1523" s="72" t="e">
        <v>#N/A</v>
      </c>
      <c r="G1523" s="72" t="e">
        <v>#N/A</v>
      </c>
      <c r="H1523" s="72" t="e">
        <v>#N/A</v>
      </c>
      <c r="I1523" s="72" t="e">
        <v>#N/A</v>
      </c>
      <c r="J1523" s="72" t="e">
        <v>#N/A</v>
      </c>
      <c r="O1523" s="72" t="e">
        <v>#N/A</v>
      </c>
    </row>
    <row r="1524" spans="1:15" x14ac:dyDescent="0.15">
      <c r="A1524" s="72" t="e">
        <v>#N/A</v>
      </c>
      <c r="B1524" s="72" t="e">
        <v>#N/A</v>
      </c>
      <c r="C1524" s="72" t="e">
        <v>#N/A</v>
      </c>
      <c r="D1524" s="72" t="e">
        <v>#N/A</v>
      </c>
      <c r="E1524" s="73" t="e">
        <v>#N/A</v>
      </c>
      <c r="F1524" s="72" t="e">
        <v>#N/A</v>
      </c>
      <c r="G1524" s="72" t="e">
        <v>#N/A</v>
      </c>
      <c r="H1524" s="72" t="e">
        <v>#N/A</v>
      </c>
      <c r="I1524" s="72" t="e">
        <v>#N/A</v>
      </c>
      <c r="J1524" s="72" t="e">
        <v>#N/A</v>
      </c>
      <c r="O1524" s="72" t="e">
        <v>#N/A</v>
      </c>
    </row>
    <row r="1525" spans="1:15" x14ac:dyDescent="0.15">
      <c r="A1525" s="72" t="e">
        <v>#N/A</v>
      </c>
      <c r="B1525" s="72" t="e">
        <v>#N/A</v>
      </c>
      <c r="C1525" s="72" t="e">
        <v>#N/A</v>
      </c>
      <c r="D1525" s="72" t="e">
        <v>#N/A</v>
      </c>
      <c r="E1525" s="73" t="e">
        <v>#N/A</v>
      </c>
      <c r="F1525" s="72" t="e">
        <v>#N/A</v>
      </c>
      <c r="G1525" s="72" t="e">
        <v>#N/A</v>
      </c>
      <c r="H1525" s="72" t="e">
        <v>#N/A</v>
      </c>
      <c r="I1525" s="72" t="e">
        <v>#N/A</v>
      </c>
      <c r="J1525" s="72" t="e">
        <v>#N/A</v>
      </c>
      <c r="O1525" s="72" t="e">
        <v>#N/A</v>
      </c>
    </row>
    <row r="1526" spans="1:15" x14ac:dyDescent="0.15">
      <c r="A1526" s="72" t="e">
        <v>#N/A</v>
      </c>
      <c r="B1526" s="72" t="e">
        <v>#N/A</v>
      </c>
      <c r="C1526" s="72" t="e">
        <v>#N/A</v>
      </c>
      <c r="D1526" s="72" t="e">
        <v>#N/A</v>
      </c>
      <c r="E1526" s="73" t="e">
        <v>#N/A</v>
      </c>
      <c r="F1526" s="72" t="e">
        <v>#N/A</v>
      </c>
      <c r="G1526" s="72" t="e">
        <v>#N/A</v>
      </c>
      <c r="H1526" s="72" t="e">
        <v>#N/A</v>
      </c>
      <c r="I1526" s="72" t="e">
        <v>#N/A</v>
      </c>
      <c r="J1526" s="72" t="e">
        <v>#N/A</v>
      </c>
      <c r="O1526" s="72" t="e">
        <v>#N/A</v>
      </c>
    </row>
    <row r="1527" spans="1:15" x14ac:dyDescent="0.15">
      <c r="A1527" s="72" t="e">
        <v>#N/A</v>
      </c>
      <c r="B1527" s="72" t="e">
        <v>#N/A</v>
      </c>
      <c r="C1527" s="72" t="e">
        <v>#N/A</v>
      </c>
      <c r="D1527" s="72" t="e">
        <v>#N/A</v>
      </c>
      <c r="E1527" s="73" t="e">
        <v>#N/A</v>
      </c>
      <c r="F1527" s="72" t="e">
        <v>#N/A</v>
      </c>
      <c r="G1527" s="72" t="e">
        <v>#N/A</v>
      </c>
      <c r="H1527" s="72" t="e">
        <v>#N/A</v>
      </c>
      <c r="I1527" s="72" t="e">
        <v>#N/A</v>
      </c>
      <c r="J1527" s="72" t="e">
        <v>#N/A</v>
      </c>
      <c r="O1527" s="72" t="e">
        <v>#N/A</v>
      </c>
    </row>
    <row r="1528" spans="1:15" x14ac:dyDescent="0.15">
      <c r="A1528" s="72" t="e">
        <v>#N/A</v>
      </c>
      <c r="B1528" s="72" t="e">
        <v>#N/A</v>
      </c>
      <c r="C1528" s="72" t="e">
        <v>#N/A</v>
      </c>
      <c r="D1528" s="72" t="e">
        <v>#N/A</v>
      </c>
      <c r="E1528" s="73" t="e">
        <v>#N/A</v>
      </c>
      <c r="F1528" s="72" t="e">
        <v>#N/A</v>
      </c>
      <c r="G1528" s="72" t="e">
        <v>#N/A</v>
      </c>
      <c r="H1528" s="72" t="e">
        <v>#N/A</v>
      </c>
      <c r="I1528" s="72" t="e">
        <v>#N/A</v>
      </c>
      <c r="J1528" s="72" t="e">
        <v>#N/A</v>
      </c>
      <c r="O1528" s="72" t="e">
        <v>#N/A</v>
      </c>
    </row>
    <row r="1529" spans="1:15" x14ac:dyDescent="0.15">
      <c r="A1529" s="72" t="e">
        <v>#N/A</v>
      </c>
      <c r="B1529" s="72" t="e">
        <v>#N/A</v>
      </c>
      <c r="C1529" s="72" t="e">
        <v>#N/A</v>
      </c>
      <c r="D1529" s="72" t="e">
        <v>#N/A</v>
      </c>
      <c r="E1529" s="73" t="e">
        <v>#N/A</v>
      </c>
      <c r="F1529" s="72" t="e">
        <v>#N/A</v>
      </c>
      <c r="G1529" s="72" t="e">
        <v>#N/A</v>
      </c>
      <c r="H1529" s="72" t="e">
        <v>#N/A</v>
      </c>
      <c r="I1529" s="72" t="e">
        <v>#N/A</v>
      </c>
      <c r="J1529" s="72" t="e">
        <v>#N/A</v>
      </c>
      <c r="O1529" s="72" t="e">
        <v>#N/A</v>
      </c>
    </row>
    <row r="1530" spans="1:15" x14ac:dyDescent="0.15">
      <c r="A1530" s="72" t="e">
        <v>#N/A</v>
      </c>
      <c r="B1530" s="72" t="e">
        <v>#N/A</v>
      </c>
      <c r="C1530" s="72" t="e">
        <v>#N/A</v>
      </c>
      <c r="D1530" s="72" t="e">
        <v>#N/A</v>
      </c>
      <c r="E1530" s="73" t="e">
        <v>#N/A</v>
      </c>
      <c r="F1530" s="72" t="e">
        <v>#N/A</v>
      </c>
      <c r="G1530" s="72" t="e">
        <v>#N/A</v>
      </c>
      <c r="H1530" s="72" t="e">
        <v>#N/A</v>
      </c>
      <c r="I1530" s="72" t="e">
        <v>#N/A</v>
      </c>
      <c r="J1530" s="72" t="e">
        <v>#N/A</v>
      </c>
      <c r="O1530" s="72" t="e">
        <v>#N/A</v>
      </c>
    </row>
    <row r="1531" spans="1:15" x14ac:dyDescent="0.15">
      <c r="A1531" s="72" t="e">
        <v>#N/A</v>
      </c>
      <c r="B1531" s="72" t="e">
        <v>#N/A</v>
      </c>
      <c r="C1531" s="72" t="e">
        <v>#N/A</v>
      </c>
      <c r="D1531" s="72" t="e">
        <v>#N/A</v>
      </c>
      <c r="E1531" s="73" t="e">
        <v>#N/A</v>
      </c>
      <c r="F1531" s="72" t="e">
        <v>#N/A</v>
      </c>
      <c r="G1531" s="72" t="e">
        <v>#N/A</v>
      </c>
      <c r="H1531" s="72" t="e">
        <v>#N/A</v>
      </c>
      <c r="I1531" s="72" t="e">
        <v>#N/A</v>
      </c>
      <c r="J1531" s="72" t="e">
        <v>#N/A</v>
      </c>
      <c r="O1531" s="72" t="e">
        <v>#N/A</v>
      </c>
    </row>
    <row r="1532" spans="1:15" x14ac:dyDescent="0.15">
      <c r="A1532" s="72" t="e">
        <v>#N/A</v>
      </c>
      <c r="B1532" s="72" t="e">
        <v>#N/A</v>
      </c>
      <c r="C1532" s="72" t="e">
        <v>#N/A</v>
      </c>
      <c r="D1532" s="72" t="e">
        <v>#N/A</v>
      </c>
      <c r="E1532" s="73" t="e">
        <v>#N/A</v>
      </c>
      <c r="F1532" s="72" t="e">
        <v>#N/A</v>
      </c>
      <c r="G1532" s="72" t="e">
        <v>#N/A</v>
      </c>
      <c r="H1532" s="72" t="e">
        <v>#N/A</v>
      </c>
      <c r="I1532" s="72" t="e">
        <v>#N/A</v>
      </c>
      <c r="J1532" s="72" t="e">
        <v>#N/A</v>
      </c>
      <c r="O1532" s="72" t="e">
        <v>#N/A</v>
      </c>
    </row>
    <row r="1533" spans="1:15" x14ac:dyDescent="0.15">
      <c r="A1533" s="72" t="e">
        <v>#N/A</v>
      </c>
      <c r="B1533" s="72" t="e">
        <v>#N/A</v>
      </c>
      <c r="C1533" s="72" t="e">
        <v>#N/A</v>
      </c>
      <c r="D1533" s="72" t="e">
        <v>#N/A</v>
      </c>
      <c r="E1533" s="73" t="e">
        <v>#N/A</v>
      </c>
      <c r="F1533" s="72" t="e">
        <v>#N/A</v>
      </c>
      <c r="G1533" s="72" t="e">
        <v>#N/A</v>
      </c>
      <c r="H1533" s="72" t="e">
        <v>#N/A</v>
      </c>
      <c r="I1533" s="72" t="e">
        <v>#N/A</v>
      </c>
      <c r="J1533" s="72" t="e">
        <v>#N/A</v>
      </c>
      <c r="O1533" s="72" t="e">
        <v>#N/A</v>
      </c>
    </row>
    <row r="1534" spans="1:15" x14ac:dyDescent="0.15">
      <c r="A1534" s="72" t="e">
        <v>#N/A</v>
      </c>
      <c r="B1534" s="72" t="e">
        <v>#N/A</v>
      </c>
      <c r="C1534" s="72" t="e">
        <v>#N/A</v>
      </c>
      <c r="D1534" s="72" t="e">
        <v>#N/A</v>
      </c>
      <c r="E1534" s="73" t="e">
        <v>#N/A</v>
      </c>
      <c r="F1534" s="72" t="e">
        <v>#N/A</v>
      </c>
      <c r="G1534" s="72" t="e">
        <v>#N/A</v>
      </c>
      <c r="H1534" s="72" t="e">
        <v>#N/A</v>
      </c>
      <c r="I1534" s="72" t="e">
        <v>#N/A</v>
      </c>
      <c r="J1534" s="72" t="e">
        <v>#N/A</v>
      </c>
      <c r="O1534" s="72" t="e">
        <v>#N/A</v>
      </c>
    </row>
    <row r="1535" spans="1:15" x14ac:dyDescent="0.15">
      <c r="A1535" s="72" t="e">
        <v>#N/A</v>
      </c>
      <c r="B1535" s="72" t="e">
        <v>#N/A</v>
      </c>
      <c r="C1535" s="72" t="e">
        <v>#N/A</v>
      </c>
      <c r="D1535" s="72" t="e">
        <v>#N/A</v>
      </c>
      <c r="E1535" s="73" t="e">
        <v>#N/A</v>
      </c>
      <c r="F1535" s="72" t="e">
        <v>#N/A</v>
      </c>
      <c r="G1535" s="72" t="e">
        <v>#N/A</v>
      </c>
      <c r="H1535" s="72" t="e">
        <v>#N/A</v>
      </c>
      <c r="I1535" s="72" t="e">
        <v>#N/A</v>
      </c>
      <c r="J1535" s="72" t="e">
        <v>#N/A</v>
      </c>
      <c r="O1535" s="72" t="e">
        <v>#N/A</v>
      </c>
    </row>
    <row r="1536" spans="1:15" x14ac:dyDescent="0.15">
      <c r="A1536" s="72" t="e">
        <v>#N/A</v>
      </c>
      <c r="B1536" s="72" t="e">
        <v>#N/A</v>
      </c>
      <c r="C1536" s="72" t="e">
        <v>#N/A</v>
      </c>
      <c r="D1536" s="72" t="e">
        <v>#N/A</v>
      </c>
      <c r="E1536" s="73" t="e">
        <v>#N/A</v>
      </c>
      <c r="F1536" s="72" t="e">
        <v>#N/A</v>
      </c>
      <c r="G1536" s="72" t="e">
        <v>#N/A</v>
      </c>
      <c r="H1536" s="72" t="e">
        <v>#N/A</v>
      </c>
      <c r="I1536" s="72" t="e">
        <v>#N/A</v>
      </c>
      <c r="J1536" s="72" t="e">
        <v>#N/A</v>
      </c>
      <c r="O1536" s="72" t="e">
        <v>#N/A</v>
      </c>
    </row>
    <row r="1537" spans="1:15" x14ac:dyDescent="0.15">
      <c r="A1537" s="72" t="e">
        <v>#N/A</v>
      </c>
      <c r="B1537" s="72" t="e">
        <v>#N/A</v>
      </c>
      <c r="C1537" s="72" t="e">
        <v>#N/A</v>
      </c>
      <c r="D1537" s="72" t="e">
        <v>#N/A</v>
      </c>
      <c r="E1537" s="73" t="e">
        <v>#N/A</v>
      </c>
      <c r="F1537" s="72" t="e">
        <v>#N/A</v>
      </c>
      <c r="G1537" s="72" t="e">
        <v>#N/A</v>
      </c>
      <c r="H1537" s="72" t="e">
        <v>#N/A</v>
      </c>
      <c r="I1537" s="72" t="e">
        <v>#N/A</v>
      </c>
      <c r="J1537" s="72" t="e">
        <v>#N/A</v>
      </c>
      <c r="O1537" s="72" t="e">
        <v>#N/A</v>
      </c>
    </row>
    <row r="1538" spans="1:15" x14ac:dyDescent="0.15">
      <c r="A1538" s="72" t="e">
        <v>#N/A</v>
      </c>
      <c r="B1538" s="72" t="e">
        <v>#N/A</v>
      </c>
      <c r="C1538" s="72" t="e">
        <v>#N/A</v>
      </c>
      <c r="D1538" s="72" t="e">
        <v>#N/A</v>
      </c>
      <c r="E1538" s="73" t="e">
        <v>#N/A</v>
      </c>
      <c r="F1538" s="72" t="e">
        <v>#N/A</v>
      </c>
      <c r="G1538" s="72" t="e">
        <v>#N/A</v>
      </c>
      <c r="H1538" s="72" t="e">
        <v>#N/A</v>
      </c>
      <c r="I1538" s="72" t="e">
        <v>#N/A</v>
      </c>
      <c r="J1538" s="72" t="e">
        <v>#N/A</v>
      </c>
      <c r="O1538" s="72" t="e">
        <v>#N/A</v>
      </c>
    </row>
    <row r="1539" spans="1:15" x14ac:dyDescent="0.15">
      <c r="A1539" s="72" t="e">
        <v>#N/A</v>
      </c>
      <c r="B1539" s="72" t="e">
        <v>#N/A</v>
      </c>
      <c r="C1539" s="72" t="e">
        <v>#N/A</v>
      </c>
      <c r="D1539" s="72" t="e">
        <v>#N/A</v>
      </c>
      <c r="E1539" s="73" t="e">
        <v>#N/A</v>
      </c>
      <c r="F1539" s="72" t="e">
        <v>#N/A</v>
      </c>
      <c r="G1539" s="72" t="e">
        <v>#N/A</v>
      </c>
      <c r="H1539" s="72" t="e">
        <v>#N/A</v>
      </c>
      <c r="I1539" s="72" t="e">
        <v>#N/A</v>
      </c>
      <c r="J1539" s="72" t="e">
        <v>#N/A</v>
      </c>
      <c r="O1539" s="72" t="e">
        <v>#N/A</v>
      </c>
    </row>
    <row r="1540" spans="1:15" x14ac:dyDescent="0.15">
      <c r="A1540" s="72" t="e">
        <v>#N/A</v>
      </c>
      <c r="B1540" s="72" t="e">
        <v>#N/A</v>
      </c>
      <c r="C1540" s="72" t="e">
        <v>#N/A</v>
      </c>
      <c r="D1540" s="72" t="e">
        <v>#N/A</v>
      </c>
      <c r="E1540" s="73" t="e">
        <v>#N/A</v>
      </c>
      <c r="F1540" s="72" t="e">
        <v>#N/A</v>
      </c>
      <c r="G1540" s="72" t="e">
        <v>#N/A</v>
      </c>
      <c r="H1540" s="72" t="e">
        <v>#N/A</v>
      </c>
      <c r="I1540" s="72" t="e">
        <v>#N/A</v>
      </c>
      <c r="J1540" s="72" t="e">
        <v>#N/A</v>
      </c>
      <c r="O1540" s="72" t="e">
        <v>#N/A</v>
      </c>
    </row>
    <row r="1541" spans="1:15" x14ac:dyDescent="0.15">
      <c r="A1541" s="72" t="e">
        <v>#N/A</v>
      </c>
      <c r="B1541" s="72" t="e">
        <v>#N/A</v>
      </c>
      <c r="C1541" s="72" t="e">
        <v>#N/A</v>
      </c>
      <c r="D1541" s="72" t="e">
        <v>#N/A</v>
      </c>
      <c r="E1541" s="73" t="e">
        <v>#N/A</v>
      </c>
      <c r="F1541" s="72" t="e">
        <v>#N/A</v>
      </c>
      <c r="G1541" s="72" t="e">
        <v>#N/A</v>
      </c>
      <c r="H1541" s="72" t="e">
        <v>#N/A</v>
      </c>
      <c r="I1541" s="72" t="e">
        <v>#N/A</v>
      </c>
      <c r="J1541" s="72" t="e">
        <v>#N/A</v>
      </c>
      <c r="O1541" s="72" t="e">
        <v>#N/A</v>
      </c>
    </row>
    <row r="1542" spans="1:15" x14ac:dyDescent="0.15">
      <c r="A1542" s="72" t="e">
        <v>#N/A</v>
      </c>
      <c r="B1542" s="72" t="e">
        <v>#N/A</v>
      </c>
      <c r="C1542" s="72" t="e">
        <v>#N/A</v>
      </c>
      <c r="D1542" s="72" t="e">
        <v>#N/A</v>
      </c>
      <c r="E1542" s="73" t="e">
        <v>#N/A</v>
      </c>
      <c r="F1542" s="72" t="e">
        <v>#N/A</v>
      </c>
      <c r="G1542" s="72" t="e">
        <v>#N/A</v>
      </c>
      <c r="H1542" s="72" t="e">
        <v>#N/A</v>
      </c>
      <c r="I1542" s="72" t="e">
        <v>#N/A</v>
      </c>
      <c r="J1542" s="72" t="e">
        <v>#N/A</v>
      </c>
      <c r="O1542" s="72" t="e">
        <v>#N/A</v>
      </c>
    </row>
    <row r="1543" spans="1:15" x14ac:dyDescent="0.15">
      <c r="A1543" s="72" t="e">
        <v>#N/A</v>
      </c>
      <c r="B1543" s="72" t="e">
        <v>#N/A</v>
      </c>
      <c r="C1543" s="72" t="e">
        <v>#N/A</v>
      </c>
      <c r="D1543" s="72" t="e">
        <v>#N/A</v>
      </c>
      <c r="E1543" s="73" t="e">
        <v>#N/A</v>
      </c>
      <c r="F1543" s="72" t="e">
        <v>#N/A</v>
      </c>
      <c r="G1543" s="72" t="e">
        <v>#N/A</v>
      </c>
      <c r="H1543" s="72" t="e">
        <v>#N/A</v>
      </c>
      <c r="I1543" s="72" t="e">
        <v>#N/A</v>
      </c>
      <c r="J1543" s="72" t="e">
        <v>#N/A</v>
      </c>
      <c r="O1543" s="72" t="e">
        <v>#N/A</v>
      </c>
    </row>
    <row r="1544" spans="1:15" x14ac:dyDescent="0.15">
      <c r="A1544" s="72" t="e">
        <v>#N/A</v>
      </c>
      <c r="B1544" s="72" t="e">
        <v>#N/A</v>
      </c>
      <c r="C1544" s="72" t="e">
        <v>#N/A</v>
      </c>
      <c r="D1544" s="72" t="e">
        <v>#N/A</v>
      </c>
      <c r="E1544" s="73" t="e">
        <v>#N/A</v>
      </c>
      <c r="F1544" s="72" t="e">
        <v>#N/A</v>
      </c>
      <c r="G1544" s="72" t="e">
        <v>#N/A</v>
      </c>
      <c r="H1544" s="72" t="e">
        <v>#N/A</v>
      </c>
      <c r="I1544" s="72" t="e">
        <v>#N/A</v>
      </c>
      <c r="J1544" s="72" t="e">
        <v>#N/A</v>
      </c>
      <c r="O1544" s="72" t="e">
        <v>#N/A</v>
      </c>
    </row>
    <row r="1545" spans="1:15" x14ac:dyDescent="0.15">
      <c r="A1545" s="72" t="e">
        <v>#N/A</v>
      </c>
      <c r="B1545" s="72" t="e">
        <v>#N/A</v>
      </c>
      <c r="C1545" s="72" t="e">
        <v>#N/A</v>
      </c>
      <c r="D1545" s="72" t="e">
        <v>#N/A</v>
      </c>
      <c r="E1545" s="73" t="e">
        <v>#N/A</v>
      </c>
      <c r="F1545" s="72" t="e">
        <v>#N/A</v>
      </c>
      <c r="G1545" s="72" t="e">
        <v>#N/A</v>
      </c>
      <c r="H1545" s="72" t="e">
        <v>#N/A</v>
      </c>
      <c r="I1545" s="72" t="e">
        <v>#N/A</v>
      </c>
      <c r="J1545" s="72" t="e">
        <v>#N/A</v>
      </c>
      <c r="O1545" s="72" t="e">
        <v>#N/A</v>
      </c>
    </row>
    <row r="1546" spans="1:15" x14ac:dyDescent="0.15">
      <c r="A1546" s="72" t="e">
        <v>#N/A</v>
      </c>
      <c r="B1546" s="72" t="e">
        <v>#N/A</v>
      </c>
      <c r="C1546" s="72" t="e">
        <v>#N/A</v>
      </c>
      <c r="D1546" s="72" t="e">
        <v>#N/A</v>
      </c>
      <c r="E1546" s="73" t="e">
        <v>#N/A</v>
      </c>
      <c r="F1546" s="72" t="e">
        <v>#N/A</v>
      </c>
      <c r="G1546" s="72" t="e">
        <v>#N/A</v>
      </c>
      <c r="H1546" s="72" t="e">
        <v>#N/A</v>
      </c>
      <c r="I1546" s="72" t="e">
        <v>#N/A</v>
      </c>
      <c r="J1546" s="72" t="e">
        <v>#N/A</v>
      </c>
      <c r="O1546" s="72" t="e">
        <v>#N/A</v>
      </c>
    </row>
    <row r="1547" spans="1:15" x14ac:dyDescent="0.15">
      <c r="A1547" s="72" t="e">
        <v>#N/A</v>
      </c>
      <c r="B1547" s="72" t="e">
        <v>#N/A</v>
      </c>
      <c r="C1547" s="72" t="e">
        <v>#N/A</v>
      </c>
      <c r="D1547" s="72" t="e">
        <v>#N/A</v>
      </c>
      <c r="E1547" s="73" t="e">
        <v>#N/A</v>
      </c>
      <c r="F1547" s="72" t="e">
        <v>#N/A</v>
      </c>
      <c r="G1547" s="72" t="e">
        <v>#N/A</v>
      </c>
      <c r="H1547" s="72" t="e">
        <v>#N/A</v>
      </c>
      <c r="I1547" s="72" t="e">
        <v>#N/A</v>
      </c>
      <c r="J1547" s="72" t="e">
        <v>#N/A</v>
      </c>
      <c r="O1547" s="72" t="e">
        <v>#N/A</v>
      </c>
    </row>
    <row r="1548" spans="1:15" x14ac:dyDescent="0.15">
      <c r="A1548" s="72" t="e">
        <v>#N/A</v>
      </c>
      <c r="B1548" s="72" t="e">
        <v>#N/A</v>
      </c>
      <c r="C1548" s="72" t="e">
        <v>#N/A</v>
      </c>
      <c r="D1548" s="72" t="e">
        <v>#N/A</v>
      </c>
      <c r="E1548" s="73" t="e">
        <v>#N/A</v>
      </c>
      <c r="F1548" s="72" t="e">
        <v>#N/A</v>
      </c>
      <c r="G1548" s="72" t="e">
        <v>#N/A</v>
      </c>
      <c r="H1548" s="72" t="e">
        <v>#N/A</v>
      </c>
      <c r="I1548" s="72" t="e">
        <v>#N/A</v>
      </c>
      <c r="J1548" s="72" t="e">
        <v>#N/A</v>
      </c>
      <c r="O1548" s="72" t="e">
        <v>#N/A</v>
      </c>
    </row>
    <row r="1549" spans="1:15" x14ac:dyDescent="0.15">
      <c r="A1549" s="72" t="e">
        <v>#N/A</v>
      </c>
      <c r="B1549" s="72" t="e">
        <v>#N/A</v>
      </c>
      <c r="C1549" s="72" t="e">
        <v>#N/A</v>
      </c>
      <c r="D1549" s="72" t="e">
        <v>#N/A</v>
      </c>
      <c r="E1549" s="73" t="e">
        <v>#N/A</v>
      </c>
      <c r="F1549" s="72" t="e">
        <v>#N/A</v>
      </c>
      <c r="G1549" s="72" t="e">
        <v>#N/A</v>
      </c>
      <c r="H1549" s="72" t="e">
        <v>#N/A</v>
      </c>
      <c r="I1549" s="72" t="e">
        <v>#N/A</v>
      </c>
      <c r="J1549" s="72" t="e">
        <v>#N/A</v>
      </c>
      <c r="O1549" s="72" t="e">
        <v>#N/A</v>
      </c>
    </row>
    <row r="1550" spans="1:15" x14ac:dyDescent="0.15">
      <c r="A1550" s="72" t="e">
        <v>#N/A</v>
      </c>
      <c r="B1550" s="72" t="e">
        <v>#N/A</v>
      </c>
      <c r="C1550" s="72" t="e">
        <v>#N/A</v>
      </c>
      <c r="D1550" s="72" t="e">
        <v>#N/A</v>
      </c>
      <c r="E1550" s="73" t="e">
        <v>#N/A</v>
      </c>
      <c r="F1550" s="72" t="e">
        <v>#N/A</v>
      </c>
      <c r="G1550" s="72" t="e">
        <v>#N/A</v>
      </c>
      <c r="H1550" s="72" t="e">
        <v>#N/A</v>
      </c>
      <c r="I1550" s="72" t="e">
        <v>#N/A</v>
      </c>
      <c r="J1550" s="72" t="e">
        <v>#N/A</v>
      </c>
      <c r="O1550" s="72" t="e">
        <v>#N/A</v>
      </c>
    </row>
    <row r="1551" spans="1:15" x14ac:dyDescent="0.15">
      <c r="A1551" s="72" t="e">
        <v>#N/A</v>
      </c>
      <c r="B1551" s="72" t="e">
        <v>#N/A</v>
      </c>
      <c r="C1551" s="72" t="e">
        <v>#N/A</v>
      </c>
      <c r="D1551" s="72" t="e">
        <v>#N/A</v>
      </c>
      <c r="E1551" s="73" t="e">
        <v>#N/A</v>
      </c>
      <c r="F1551" s="72" t="e">
        <v>#N/A</v>
      </c>
      <c r="G1551" s="72" t="e">
        <v>#N/A</v>
      </c>
      <c r="H1551" s="72" t="e">
        <v>#N/A</v>
      </c>
      <c r="I1551" s="72" t="e">
        <v>#N/A</v>
      </c>
      <c r="J1551" s="72" t="e">
        <v>#N/A</v>
      </c>
      <c r="O1551" s="72" t="e">
        <v>#N/A</v>
      </c>
    </row>
    <row r="1552" spans="1:15" x14ac:dyDescent="0.15">
      <c r="A1552" s="72" t="e">
        <v>#N/A</v>
      </c>
      <c r="B1552" s="72" t="e">
        <v>#N/A</v>
      </c>
      <c r="C1552" s="72" t="e">
        <v>#N/A</v>
      </c>
      <c r="D1552" s="72" t="e">
        <v>#N/A</v>
      </c>
      <c r="E1552" s="73" t="e">
        <v>#N/A</v>
      </c>
      <c r="F1552" s="72" t="e">
        <v>#N/A</v>
      </c>
      <c r="G1552" s="72" t="e">
        <v>#N/A</v>
      </c>
      <c r="H1552" s="72" t="e">
        <v>#N/A</v>
      </c>
      <c r="I1552" s="72" t="e">
        <v>#N/A</v>
      </c>
      <c r="J1552" s="72" t="e">
        <v>#N/A</v>
      </c>
      <c r="O1552" s="72" t="e">
        <v>#N/A</v>
      </c>
    </row>
    <row r="1553" spans="1:15" x14ac:dyDescent="0.15">
      <c r="A1553" s="72" t="e">
        <v>#N/A</v>
      </c>
      <c r="B1553" s="72" t="e">
        <v>#N/A</v>
      </c>
      <c r="C1553" s="72" t="e">
        <v>#N/A</v>
      </c>
      <c r="D1553" s="72" t="e">
        <v>#N/A</v>
      </c>
      <c r="E1553" s="73" t="e">
        <v>#N/A</v>
      </c>
      <c r="F1553" s="72" t="e">
        <v>#N/A</v>
      </c>
      <c r="G1553" s="72" t="e">
        <v>#N/A</v>
      </c>
      <c r="H1553" s="72" t="e">
        <v>#N/A</v>
      </c>
      <c r="I1553" s="72" t="e">
        <v>#N/A</v>
      </c>
      <c r="J1553" s="72" t="e">
        <v>#N/A</v>
      </c>
      <c r="O1553" s="72" t="e">
        <v>#N/A</v>
      </c>
    </row>
    <row r="1554" spans="1:15" x14ac:dyDescent="0.15">
      <c r="A1554" s="72" t="e">
        <v>#N/A</v>
      </c>
      <c r="B1554" s="72" t="e">
        <v>#N/A</v>
      </c>
      <c r="C1554" s="72" t="e">
        <v>#N/A</v>
      </c>
      <c r="D1554" s="72" t="e">
        <v>#N/A</v>
      </c>
      <c r="E1554" s="73" t="e">
        <v>#N/A</v>
      </c>
      <c r="F1554" s="72" t="e">
        <v>#N/A</v>
      </c>
      <c r="G1554" s="72" t="e">
        <v>#N/A</v>
      </c>
      <c r="H1554" s="72" t="e">
        <v>#N/A</v>
      </c>
      <c r="I1554" s="72" t="e">
        <v>#N/A</v>
      </c>
      <c r="J1554" s="72" t="e">
        <v>#N/A</v>
      </c>
      <c r="O1554" s="72" t="e">
        <v>#N/A</v>
      </c>
    </row>
    <row r="1555" spans="1:15" x14ac:dyDescent="0.15">
      <c r="A1555" s="72" t="e">
        <v>#N/A</v>
      </c>
      <c r="B1555" s="72" t="e">
        <v>#N/A</v>
      </c>
      <c r="C1555" s="72" t="e">
        <v>#N/A</v>
      </c>
      <c r="D1555" s="72" t="e">
        <v>#N/A</v>
      </c>
      <c r="E1555" s="73" t="e">
        <v>#N/A</v>
      </c>
      <c r="F1555" s="72" t="e">
        <v>#N/A</v>
      </c>
      <c r="G1555" s="72" t="e">
        <v>#N/A</v>
      </c>
      <c r="H1555" s="72" t="e">
        <v>#N/A</v>
      </c>
      <c r="I1555" s="72" t="e">
        <v>#N/A</v>
      </c>
      <c r="J1555" s="72" t="e">
        <v>#N/A</v>
      </c>
      <c r="O1555" s="72" t="e">
        <v>#N/A</v>
      </c>
    </row>
    <row r="1556" spans="1:15" x14ac:dyDescent="0.15">
      <c r="A1556" s="72" t="e">
        <v>#N/A</v>
      </c>
      <c r="B1556" s="72" t="e">
        <v>#N/A</v>
      </c>
      <c r="C1556" s="72" t="e">
        <v>#N/A</v>
      </c>
      <c r="D1556" s="72" t="e">
        <v>#N/A</v>
      </c>
      <c r="E1556" s="73" t="e">
        <v>#N/A</v>
      </c>
      <c r="F1556" s="72" t="e">
        <v>#N/A</v>
      </c>
      <c r="G1556" s="72" t="e">
        <v>#N/A</v>
      </c>
      <c r="H1556" s="72" t="e">
        <v>#N/A</v>
      </c>
      <c r="I1556" s="72" t="e">
        <v>#N/A</v>
      </c>
      <c r="J1556" s="72" t="e">
        <v>#N/A</v>
      </c>
      <c r="O1556" s="72" t="e">
        <v>#N/A</v>
      </c>
    </row>
    <row r="1557" spans="1:15" x14ac:dyDescent="0.15">
      <c r="A1557" s="72" t="e">
        <v>#N/A</v>
      </c>
      <c r="B1557" s="72" t="e">
        <v>#N/A</v>
      </c>
      <c r="C1557" s="72" t="e">
        <v>#N/A</v>
      </c>
      <c r="D1557" s="72" t="e">
        <v>#N/A</v>
      </c>
      <c r="E1557" s="73" t="e">
        <v>#N/A</v>
      </c>
      <c r="F1557" s="72" t="e">
        <v>#N/A</v>
      </c>
      <c r="G1557" s="72" t="e">
        <v>#N/A</v>
      </c>
      <c r="H1557" s="72" t="e">
        <v>#N/A</v>
      </c>
      <c r="I1557" s="72" t="e">
        <v>#N/A</v>
      </c>
      <c r="J1557" s="72" t="e">
        <v>#N/A</v>
      </c>
      <c r="O1557" s="72" t="e">
        <v>#N/A</v>
      </c>
    </row>
    <row r="1558" spans="1:15" x14ac:dyDescent="0.15">
      <c r="A1558" s="72" t="e">
        <v>#N/A</v>
      </c>
      <c r="B1558" s="72" t="e">
        <v>#N/A</v>
      </c>
      <c r="C1558" s="72" t="e">
        <v>#N/A</v>
      </c>
      <c r="D1558" s="72" t="e">
        <v>#N/A</v>
      </c>
      <c r="E1558" s="73" t="e">
        <v>#N/A</v>
      </c>
      <c r="F1558" s="72" t="e">
        <v>#N/A</v>
      </c>
      <c r="G1558" s="72" t="e">
        <v>#N/A</v>
      </c>
      <c r="H1558" s="72" t="e">
        <v>#N/A</v>
      </c>
      <c r="I1558" s="72" t="e">
        <v>#N/A</v>
      </c>
      <c r="J1558" s="72" t="e">
        <v>#N/A</v>
      </c>
      <c r="O1558" s="72" t="e">
        <v>#N/A</v>
      </c>
    </row>
    <row r="1559" spans="1:15" x14ac:dyDescent="0.15">
      <c r="A1559" s="72" t="e">
        <v>#N/A</v>
      </c>
      <c r="B1559" s="72" t="e">
        <v>#N/A</v>
      </c>
      <c r="C1559" s="72" t="e">
        <v>#N/A</v>
      </c>
      <c r="D1559" s="72" t="e">
        <v>#N/A</v>
      </c>
      <c r="E1559" s="73" t="e">
        <v>#N/A</v>
      </c>
      <c r="F1559" s="72" t="e">
        <v>#N/A</v>
      </c>
      <c r="G1559" s="72" t="e">
        <v>#N/A</v>
      </c>
      <c r="H1559" s="72" t="e">
        <v>#N/A</v>
      </c>
      <c r="I1559" s="72" t="e">
        <v>#N/A</v>
      </c>
      <c r="J1559" s="72" t="e">
        <v>#N/A</v>
      </c>
      <c r="O1559" s="72" t="e">
        <v>#N/A</v>
      </c>
    </row>
    <row r="1560" spans="1:15" x14ac:dyDescent="0.15">
      <c r="A1560" s="72" t="e">
        <v>#N/A</v>
      </c>
      <c r="B1560" s="72" t="e">
        <v>#N/A</v>
      </c>
      <c r="C1560" s="72" t="e">
        <v>#N/A</v>
      </c>
      <c r="D1560" s="72" t="e">
        <v>#N/A</v>
      </c>
      <c r="E1560" s="73" t="e">
        <v>#N/A</v>
      </c>
      <c r="F1560" s="72" t="e">
        <v>#N/A</v>
      </c>
      <c r="G1560" s="72" t="e">
        <v>#N/A</v>
      </c>
      <c r="H1560" s="72" t="e">
        <v>#N/A</v>
      </c>
      <c r="I1560" s="72" t="e">
        <v>#N/A</v>
      </c>
      <c r="J1560" s="72" t="e">
        <v>#N/A</v>
      </c>
      <c r="O1560" s="72" t="e">
        <v>#N/A</v>
      </c>
    </row>
    <row r="1561" spans="1:15" x14ac:dyDescent="0.15">
      <c r="A1561" s="72" t="e">
        <v>#N/A</v>
      </c>
      <c r="B1561" s="72" t="e">
        <v>#N/A</v>
      </c>
      <c r="C1561" s="72" t="e">
        <v>#N/A</v>
      </c>
      <c r="D1561" s="72" t="e">
        <v>#N/A</v>
      </c>
      <c r="E1561" s="73" t="e">
        <v>#N/A</v>
      </c>
      <c r="F1561" s="72" t="e">
        <v>#N/A</v>
      </c>
      <c r="G1561" s="72" t="e">
        <v>#N/A</v>
      </c>
      <c r="H1561" s="72" t="e">
        <v>#N/A</v>
      </c>
      <c r="I1561" s="72" t="e">
        <v>#N/A</v>
      </c>
      <c r="J1561" s="72" t="e">
        <v>#N/A</v>
      </c>
      <c r="O1561" s="72" t="e">
        <v>#N/A</v>
      </c>
    </row>
    <row r="1562" spans="1:15" x14ac:dyDescent="0.15">
      <c r="A1562" s="72" t="e">
        <v>#N/A</v>
      </c>
      <c r="B1562" s="72" t="e">
        <v>#N/A</v>
      </c>
      <c r="C1562" s="72" t="e">
        <v>#N/A</v>
      </c>
      <c r="D1562" s="72" t="e">
        <v>#N/A</v>
      </c>
      <c r="E1562" s="73" t="e">
        <v>#N/A</v>
      </c>
      <c r="F1562" s="72" t="e">
        <v>#N/A</v>
      </c>
      <c r="G1562" s="72" t="e">
        <v>#N/A</v>
      </c>
      <c r="H1562" s="72" t="e">
        <v>#N/A</v>
      </c>
      <c r="I1562" s="72" t="e">
        <v>#N/A</v>
      </c>
      <c r="J1562" s="72" t="e">
        <v>#N/A</v>
      </c>
      <c r="O1562" s="72" t="e">
        <v>#N/A</v>
      </c>
    </row>
    <row r="1563" spans="1:15" x14ac:dyDescent="0.15">
      <c r="A1563" s="72" t="e">
        <v>#N/A</v>
      </c>
      <c r="B1563" s="72" t="e">
        <v>#N/A</v>
      </c>
      <c r="C1563" s="72" t="e">
        <v>#N/A</v>
      </c>
      <c r="D1563" s="72" t="e">
        <v>#N/A</v>
      </c>
      <c r="E1563" s="73" t="e">
        <v>#N/A</v>
      </c>
      <c r="F1563" s="72" t="e">
        <v>#N/A</v>
      </c>
      <c r="G1563" s="72" t="e">
        <v>#N/A</v>
      </c>
      <c r="H1563" s="72" t="e">
        <v>#N/A</v>
      </c>
      <c r="I1563" s="72" t="e">
        <v>#N/A</v>
      </c>
      <c r="J1563" s="72" t="e">
        <v>#N/A</v>
      </c>
      <c r="O1563" s="72" t="e">
        <v>#N/A</v>
      </c>
    </row>
    <row r="1564" spans="1:15" x14ac:dyDescent="0.15">
      <c r="A1564" s="72" t="e">
        <v>#N/A</v>
      </c>
      <c r="B1564" s="72" t="e">
        <v>#N/A</v>
      </c>
      <c r="C1564" s="72" t="e">
        <v>#N/A</v>
      </c>
      <c r="D1564" s="72" t="e">
        <v>#N/A</v>
      </c>
      <c r="E1564" s="73" t="e">
        <v>#N/A</v>
      </c>
      <c r="F1564" s="72" t="e">
        <v>#N/A</v>
      </c>
      <c r="G1564" s="72" t="e">
        <v>#N/A</v>
      </c>
      <c r="H1564" s="72" t="e">
        <v>#N/A</v>
      </c>
      <c r="I1564" s="72" t="e">
        <v>#N/A</v>
      </c>
      <c r="J1564" s="72" t="e">
        <v>#N/A</v>
      </c>
      <c r="O1564" s="72" t="e">
        <v>#N/A</v>
      </c>
    </row>
    <row r="1565" spans="1:15" x14ac:dyDescent="0.15">
      <c r="A1565" s="72" t="e">
        <v>#N/A</v>
      </c>
      <c r="B1565" s="72" t="e">
        <v>#N/A</v>
      </c>
      <c r="C1565" s="72" t="e">
        <v>#N/A</v>
      </c>
      <c r="D1565" s="72" t="e">
        <v>#N/A</v>
      </c>
      <c r="E1565" s="73" t="e">
        <v>#N/A</v>
      </c>
      <c r="F1565" s="72" t="e">
        <v>#N/A</v>
      </c>
      <c r="G1565" s="72" t="e">
        <v>#N/A</v>
      </c>
      <c r="H1565" s="72" t="e">
        <v>#N/A</v>
      </c>
      <c r="I1565" s="72" t="e">
        <v>#N/A</v>
      </c>
      <c r="J1565" s="72" t="e">
        <v>#N/A</v>
      </c>
      <c r="O1565" s="72" t="e">
        <v>#N/A</v>
      </c>
    </row>
    <row r="1566" spans="1:15" x14ac:dyDescent="0.15">
      <c r="A1566" s="72" t="e">
        <v>#N/A</v>
      </c>
      <c r="B1566" s="72" t="e">
        <v>#N/A</v>
      </c>
      <c r="C1566" s="72" t="e">
        <v>#N/A</v>
      </c>
      <c r="D1566" s="72" t="e">
        <v>#N/A</v>
      </c>
      <c r="E1566" s="73" t="e">
        <v>#N/A</v>
      </c>
      <c r="F1566" s="72" t="e">
        <v>#N/A</v>
      </c>
      <c r="G1566" s="72" t="e">
        <v>#N/A</v>
      </c>
      <c r="H1566" s="72" t="e">
        <v>#N/A</v>
      </c>
      <c r="I1566" s="72" t="e">
        <v>#N/A</v>
      </c>
      <c r="J1566" s="72" t="e">
        <v>#N/A</v>
      </c>
      <c r="O1566" s="72" t="e">
        <v>#N/A</v>
      </c>
    </row>
    <row r="1567" spans="1:15" x14ac:dyDescent="0.15">
      <c r="A1567" s="72" t="e">
        <v>#N/A</v>
      </c>
      <c r="B1567" s="72" t="e">
        <v>#N/A</v>
      </c>
      <c r="C1567" s="72" t="e">
        <v>#N/A</v>
      </c>
      <c r="D1567" s="72" t="e">
        <v>#N/A</v>
      </c>
      <c r="E1567" s="73" t="e">
        <v>#N/A</v>
      </c>
      <c r="F1567" s="72" t="e">
        <v>#N/A</v>
      </c>
      <c r="G1567" s="72" t="e">
        <v>#N/A</v>
      </c>
      <c r="H1567" s="72" t="e">
        <v>#N/A</v>
      </c>
      <c r="I1567" s="72" t="e">
        <v>#N/A</v>
      </c>
      <c r="J1567" s="72" t="e">
        <v>#N/A</v>
      </c>
      <c r="O1567" s="72" t="e">
        <v>#N/A</v>
      </c>
    </row>
    <row r="1568" spans="1:15" x14ac:dyDescent="0.15">
      <c r="A1568" s="72" t="e">
        <v>#N/A</v>
      </c>
      <c r="B1568" s="72" t="e">
        <v>#N/A</v>
      </c>
      <c r="C1568" s="72" t="e">
        <v>#N/A</v>
      </c>
      <c r="D1568" s="72" t="e">
        <v>#N/A</v>
      </c>
      <c r="E1568" s="73" t="e">
        <v>#N/A</v>
      </c>
      <c r="F1568" s="72" t="e">
        <v>#N/A</v>
      </c>
      <c r="G1568" s="72" t="e">
        <v>#N/A</v>
      </c>
      <c r="H1568" s="72" t="e">
        <v>#N/A</v>
      </c>
      <c r="I1568" s="72" t="e">
        <v>#N/A</v>
      </c>
      <c r="J1568" s="72" t="e">
        <v>#N/A</v>
      </c>
      <c r="O1568" s="72" t="e">
        <v>#N/A</v>
      </c>
    </row>
    <row r="1569" spans="1:15" x14ac:dyDescent="0.15">
      <c r="A1569" s="72" t="e">
        <v>#N/A</v>
      </c>
      <c r="B1569" s="72" t="e">
        <v>#N/A</v>
      </c>
      <c r="C1569" s="72" t="e">
        <v>#N/A</v>
      </c>
      <c r="D1569" s="72" t="e">
        <v>#N/A</v>
      </c>
      <c r="E1569" s="73" t="e">
        <v>#N/A</v>
      </c>
      <c r="F1569" s="72" t="e">
        <v>#N/A</v>
      </c>
      <c r="G1569" s="72" t="e">
        <v>#N/A</v>
      </c>
      <c r="H1569" s="72" t="e">
        <v>#N/A</v>
      </c>
      <c r="I1569" s="72" t="e">
        <v>#N/A</v>
      </c>
      <c r="J1569" s="72" t="e">
        <v>#N/A</v>
      </c>
      <c r="O1569" s="72" t="e">
        <v>#N/A</v>
      </c>
    </row>
    <row r="1570" spans="1:15" x14ac:dyDescent="0.15">
      <c r="A1570" s="72" t="e">
        <v>#N/A</v>
      </c>
      <c r="B1570" s="72" t="e">
        <v>#N/A</v>
      </c>
      <c r="C1570" s="72" t="e">
        <v>#N/A</v>
      </c>
      <c r="D1570" s="72" t="e">
        <v>#N/A</v>
      </c>
      <c r="E1570" s="73" t="e">
        <v>#N/A</v>
      </c>
      <c r="F1570" s="72" t="e">
        <v>#N/A</v>
      </c>
      <c r="G1570" s="72" t="e">
        <v>#N/A</v>
      </c>
      <c r="H1570" s="72" t="e">
        <v>#N/A</v>
      </c>
      <c r="I1570" s="72" t="e">
        <v>#N/A</v>
      </c>
      <c r="J1570" s="72" t="e">
        <v>#N/A</v>
      </c>
      <c r="O1570" s="72" t="e">
        <v>#N/A</v>
      </c>
    </row>
    <row r="1571" spans="1:15" x14ac:dyDescent="0.15">
      <c r="A1571" s="72" t="e">
        <v>#N/A</v>
      </c>
      <c r="B1571" s="72" t="e">
        <v>#N/A</v>
      </c>
      <c r="C1571" s="72" t="e">
        <v>#N/A</v>
      </c>
      <c r="D1571" s="72" t="e">
        <v>#N/A</v>
      </c>
      <c r="E1571" s="73" t="e">
        <v>#N/A</v>
      </c>
      <c r="F1571" s="72" t="e">
        <v>#N/A</v>
      </c>
      <c r="G1571" s="72" t="e">
        <v>#N/A</v>
      </c>
      <c r="H1571" s="72" t="e">
        <v>#N/A</v>
      </c>
      <c r="I1571" s="72" t="e">
        <v>#N/A</v>
      </c>
      <c r="J1571" s="72" t="e">
        <v>#N/A</v>
      </c>
      <c r="O1571" s="72" t="e">
        <v>#N/A</v>
      </c>
    </row>
    <row r="1572" spans="1:15" x14ac:dyDescent="0.15">
      <c r="A1572" s="72" t="e">
        <v>#N/A</v>
      </c>
      <c r="B1572" s="72" t="e">
        <v>#N/A</v>
      </c>
      <c r="C1572" s="72" t="e">
        <v>#N/A</v>
      </c>
      <c r="D1572" s="72" t="e">
        <v>#N/A</v>
      </c>
      <c r="E1572" s="73" t="e">
        <v>#N/A</v>
      </c>
      <c r="F1572" s="72" t="e">
        <v>#N/A</v>
      </c>
      <c r="G1572" s="72" t="e">
        <v>#N/A</v>
      </c>
      <c r="H1572" s="72" t="e">
        <v>#N/A</v>
      </c>
      <c r="I1572" s="72" t="e">
        <v>#N/A</v>
      </c>
      <c r="J1572" s="72" t="e">
        <v>#N/A</v>
      </c>
      <c r="O1572" s="72" t="e">
        <v>#N/A</v>
      </c>
    </row>
    <row r="1573" spans="1:15" x14ac:dyDescent="0.15">
      <c r="A1573" s="72" t="e">
        <v>#N/A</v>
      </c>
      <c r="B1573" s="72" t="e">
        <v>#N/A</v>
      </c>
      <c r="C1573" s="72" t="e">
        <v>#N/A</v>
      </c>
      <c r="D1573" s="72" t="e">
        <v>#N/A</v>
      </c>
      <c r="E1573" s="73" t="e">
        <v>#N/A</v>
      </c>
      <c r="F1573" s="72" t="e">
        <v>#N/A</v>
      </c>
      <c r="G1573" s="72" t="e">
        <v>#N/A</v>
      </c>
      <c r="H1573" s="72" t="e">
        <v>#N/A</v>
      </c>
      <c r="I1573" s="72" t="e">
        <v>#N/A</v>
      </c>
      <c r="J1573" s="72" t="e">
        <v>#N/A</v>
      </c>
      <c r="O1573" s="72" t="e">
        <v>#N/A</v>
      </c>
    </row>
    <row r="1574" spans="1:15" x14ac:dyDescent="0.15">
      <c r="A1574" s="72" t="e">
        <v>#N/A</v>
      </c>
      <c r="B1574" s="72" t="e">
        <v>#N/A</v>
      </c>
      <c r="C1574" s="72" t="e">
        <v>#N/A</v>
      </c>
      <c r="D1574" s="72" t="e">
        <v>#N/A</v>
      </c>
      <c r="E1574" s="73" t="e">
        <v>#N/A</v>
      </c>
      <c r="F1574" s="72" t="e">
        <v>#N/A</v>
      </c>
      <c r="G1574" s="72" t="e">
        <v>#N/A</v>
      </c>
      <c r="H1574" s="72" t="e">
        <v>#N/A</v>
      </c>
      <c r="I1574" s="72" t="e">
        <v>#N/A</v>
      </c>
      <c r="J1574" s="72" t="e">
        <v>#N/A</v>
      </c>
      <c r="O1574" s="72" t="e">
        <v>#N/A</v>
      </c>
    </row>
    <row r="1575" spans="1:15" x14ac:dyDescent="0.15">
      <c r="A1575" s="72" t="e">
        <v>#N/A</v>
      </c>
      <c r="B1575" s="72" t="e">
        <v>#N/A</v>
      </c>
      <c r="C1575" s="72" t="e">
        <v>#N/A</v>
      </c>
      <c r="D1575" s="72" t="e">
        <v>#N/A</v>
      </c>
      <c r="E1575" s="73" t="e">
        <v>#N/A</v>
      </c>
      <c r="F1575" s="72" t="e">
        <v>#N/A</v>
      </c>
      <c r="G1575" s="72" t="e">
        <v>#N/A</v>
      </c>
      <c r="H1575" s="72" t="e">
        <v>#N/A</v>
      </c>
      <c r="I1575" s="72" t="e">
        <v>#N/A</v>
      </c>
      <c r="J1575" s="72" t="e">
        <v>#N/A</v>
      </c>
      <c r="O1575" s="72" t="e">
        <v>#N/A</v>
      </c>
    </row>
    <row r="1576" spans="1:15" x14ac:dyDescent="0.15">
      <c r="A1576" s="72" t="e">
        <v>#N/A</v>
      </c>
      <c r="B1576" s="72" t="e">
        <v>#N/A</v>
      </c>
      <c r="C1576" s="72" t="e">
        <v>#N/A</v>
      </c>
      <c r="D1576" s="72" t="e">
        <v>#N/A</v>
      </c>
      <c r="E1576" s="73" t="e">
        <v>#N/A</v>
      </c>
      <c r="F1576" s="72" t="e">
        <v>#N/A</v>
      </c>
      <c r="G1576" s="72" t="e">
        <v>#N/A</v>
      </c>
      <c r="H1576" s="72" t="e">
        <v>#N/A</v>
      </c>
      <c r="I1576" s="72" t="e">
        <v>#N/A</v>
      </c>
      <c r="J1576" s="72" t="e">
        <v>#N/A</v>
      </c>
      <c r="O1576" s="72" t="e">
        <v>#N/A</v>
      </c>
    </row>
    <row r="1577" spans="1:15" x14ac:dyDescent="0.15">
      <c r="A1577" s="72" t="e">
        <v>#N/A</v>
      </c>
      <c r="B1577" s="72" t="e">
        <v>#N/A</v>
      </c>
      <c r="C1577" s="72" t="e">
        <v>#N/A</v>
      </c>
      <c r="D1577" s="72" t="e">
        <v>#N/A</v>
      </c>
      <c r="E1577" s="73" t="e">
        <v>#N/A</v>
      </c>
      <c r="F1577" s="72" t="e">
        <v>#N/A</v>
      </c>
      <c r="G1577" s="72" t="e">
        <v>#N/A</v>
      </c>
      <c r="H1577" s="72" t="e">
        <v>#N/A</v>
      </c>
      <c r="I1577" s="72" t="e">
        <v>#N/A</v>
      </c>
      <c r="J1577" s="72" t="e">
        <v>#N/A</v>
      </c>
      <c r="O1577" s="72" t="e">
        <v>#N/A</v>
      </c>
    </row>
    <row r="1578" spans="1:15" x14ac:dyDescent="0.15">
      <c r="A1578" s="72" t="e">
        <v>#N/A</v>
      </c>
      <c r="B1578" s="72" t="e">
        <v>#N/A</v>
      </c>
      <c r="C1578" s="72" t="e">
        <v>#N/A</v>
      </c>
      <c r="D1578" s="72" t="e">
        <v>#N/A</v>
      </c>
      <c r="E1578" s="73" t="e">
        <v>#N/A</v>
      </c>
      <c r="F1578" s="72" t="e">
        <v>#N/A</v>
      </c>
      <c r="G1578" s="72" t="e">
        <v>#N/A</v>
      </c>
      <c r="H1578" s="72" t="e">
        <v>#N/A</v>
      </c>
      <c r="I1578" s="72" t="e">
        <v>#N/A</v>
      </c>
      <c r="J1578" s="72" t="e">
        <v>#N/A</v>
      </c>
      <c r="O1578" s="72" t="e">
        <v>#N/A</v>
      </c>
    </row>
    <row r="1579" spans="1:15" x14ac:dyDescent="0.15">
      <c r="A1579" s="72" t="e">
        <v>#N/A</v>
      </c>
      <c r="B1579" s="72" t="e">
        <v>#N/A</v>
      </c>
      <c r="C1579" s="72" t="e">
        <v>#N/A</v>
      </c>
      <c r="D1579" s="72" t="e">
        <v>#N/A</v>
      </c>
      <c r="E1579" s="73" t="e">
        <v>#N/A</v>
      </c>
      <c r="F1579" s="72" t="e">
        <v>#N/A</v>
      </c>
      <c r="G1579" s="72" t="e">
        <v>#N/A</v>
      </c>
      <c r="H1579" s="72" t="e">
        <v>#N/A</v>
      </c>
      <c r="I1579" s="72" t="e">
        <v>#N/A</v>
      </c>
      <c r="J1579" s="72" t="e">
        <v>#N/A</v>
      </c>
      <c r="O1579" s="72" t="e">
        <v>#N/A</v>
      </c>
    </row>
    <row r="1580" spans="1:15" x14ac:dyDescent="0.15">
      <c r="A1580" s="72" t="e">
        <v>#N/A</v>
      </c>
      <c r="B1580" s="72" t="e">
        <v>#N/A</v>
      </c>
      <c r="C1580" s="72" t="e">
        <v>#N/A</v>
      </c>
      <c r="D1580" s="72" t="e">
        <v>#N/A</v>
      </c>
      <c r="E1580" s="73" t="e">
        <v>#N/A</v>
      </c>
      <c r="F1580" s="72" t="e">
        <v>#N/A</v>
      </c>
      <c r="G1580" s="72" t="e">
        <v>#N/A</v>
      </c>
      <c r="H1580" s="72" t="e">
        <v>#N/A</v>
      </c>
      <c r="I1580" s="72" t="e">
        <v>#N/A</v>
      </c>
      <c r="J1580" s="72" t="e">
        <v>#N/A</v>
      </c>
      <c r="O1580" s="72" t="e">
        <v>#N/A</v>
      </c>
    </row>
    <row r="1581" spans="1:15" x14ac:dyDescent="0.15">
      <c r="A1581" s="72" t="e">
        <v>#N/A</v>
      </c>
      <c r="B1581" s="72" t="e">
        <v>#N/A</v>
      </c>
      <c r="C1581" s="72" t="e">
        <v>#N/A</v>
      </c>
      <c r="D1581" s="72" t="e">
        <v>#N/A</v>
      </c>
      <c r="E1581" s="73" t="e">
        <v>#N/A</v>
      </c>
      <c r="F1581" s="72" t="e">
        <v>#N/A</v>
      </c>
      <c r="G1581" s="72" t="e">
        <v>#N/A</v>
      </c>
      <c r="H1581" s="72" t="e">
        <v>#N/A</v>
      </c>
      <c r="I1581" s="72" t="e">
        <v>#N/A</v>
      </c>
      <c r="J1581" s="72" t="e">
        <v>#N/A</v>
      </c>
      <c r="O1581" s="72" t="e">
        <v>#N/A</v>
      </c>
    </row>
    <row r="1582" spans="1:15" x14ac:dyDescent="0.15">
      <c r="A1582" s="72" t="e">
        <v>#N/A</v>
      </c>
      <c r="B1582" s="72" t="e">
        <v>#N/A</v>
      </c>
      <c r="C1582" s="72" t="e">
        <v>#N/A</v>
      </c>
      <c r="D1582" s="72" t="e">
        <v>#N/A</v>
      </c>
      <c r="E1582" s="73" t="e">
        <v>#N/A</v>
      </c>
      <c r="F1582" s="72" t="e">
        <v>#N/A</v>
      </c>
      <c r="G1582" s="72" t="e">
        <v>#N/A</v>
      </c>
      <c r="H1582" s="72" t="e">
        <v>#N/A</v>
      </c>
      <c r="I1582" s="72" t="e">
        <v>#N/A</v>
      </c>
      <c r="J1582" s="72" t="e">
        <v>#N/A</v>
      </c>
      <c r="O1582" s="72" t="e">
        <v>#N/A</v>
      </c>
    </row>
    <row r="1583" spans="1:15" x14ac:dyDescent="0.15">
      <c r="A1583" s="72" t="e">
        <v>#N/A</v>
      </c>
      <c r="B1583" s="72" t="e">
        <v>#N/A</v>
      </c>
      <c r="C1583" s="72" t="e">
        <v>#N/A</v>
      </c>
      <c r="D1583" s="72" t="e">
        <v>#N/A</v>
      </c>
      <c r="E1583" s="73" t="e">
        <v>#N/A</v>
      </c>
      <c r="F1583" s="72" t="e">
        <v>#N/A</v>
      </c>
      <c r="G1583" s="72" t="e">
        <v>#N/A</v>
      </c>
      <c r="H1583" s="72" t="e">
        <v>#N/A</v>
      </c>
      <c r="I1583" s="72" t="e">
        <v>#N/A</v>
      </c>
      <c r="J1583" s="72" t="e">
        <v>#N/A</v>
      </c>
      <c r="O1583" s="72" t="e">
        <v>#N/A</v>
      </c>
    </row>
    <row r="1584" spans="1:15" x14ac:dyDescent="0.15">
      <c r="A1584" s="72" t="e">
        <v>#N/A</v>
      </c>
      <c r="B1584" s="72" t="e">
        <v>#N/A</v>
      </c>
      <c r="C1584" s="72" t="e">
        <v>#N/A</v>
      </c>
      <c r="D1584" s="72" t="e">
        <v>#N/A</v>
      </c>
      <c r="E1584" s="73" t="e">
        <v>#N/A</v>
      </c>
      <c r="F1584" s="72" t="e">
        <v>#N/A</v>
      </c>
      <c r="G1584" s="72" t="e">
        <v>#N/A</v>
      </c>
      <c r="H1584" s="72" t="e">
        <v>#N/A</v>
      </c>
      <c r="I1584" s="72" t="e">
        <v>#N/A</v>
      </c>
      <c r="J1584" s="72" t="e">
        <v>#N/A</v>
      </c>
      <c r="O1584" s="72" t="e">
        <v>#N/A</v>
      </c>
    </row>
    <row r="1585" spans="1:15" x14ac:dyDescent="0.15">
      <c r="A1585" s="72" t="e">
        <v>#N/A</v>
      </c>
      <c r="B1585" s="72" t="e">
        <v>#N/A</v>
      </c>
      <c r="C1585" s="72" t="e">
        <v>#N/A</v>
      </c>
      <c r="D1585" s="72" t="e">
        <v>#N/A</v>
      </c>
      <c r="E1585" s="73" t="e">
        <v>#N/A</v>
      </c>
      <c r="F1585" s="72" t="e">
        <v>#N/A</v>
      </c>
      <c r="G1585" s="72" t="e">
        <v>#N/A</v>
      </c>
      <c r="H1585" s="72" t="e">
        <v>#N/A</v>
      </c>
      <c r="I1585" s="72" t="e">
        <v>#N/A</v>
      </c>
      <c r="J1585" s="72" t="e">
        <v>#N/A</v>
      </c>
      <c r="O1585" s="72" t="e">
        <v>#N/A</v>
      </c>
    </row>
    <row r="1586" spans="1:15" x14ac:dyDescent="0.15">
      <c r="A1586" s="72" t="e">
        <v>#N/A</v>
      </c>
      <c r="B1586" s="72" t="e">
        <v>#N/A</v>
      </c>
      <c r="C1586" s="72" t="e">
        <v>#N/A</v>
      </c>
      <c r="D1586" s="72" t="e">
        <v>#N/A</v>
      </c>
      <c r="E1586" s="73" t="e">
        <v>#N/A</v>
      </c>
      <c r="F1586" s="72" t="e">
        <v>#N/A</v>
      </c>
      <c r="G1586" s="72" t="e">
        <v>#N/A</v>
      </c>
      <c r="H1586" s="72" t="e">
        <v>#N/A</v>
      </c>
      <c r="I1586" s="72" t="e">
        <v>#N/A</v>
      </c>
      <c r="J1586" s="72" t="e">
        <v>#N/A</v>
      </c>
      <c r="O1586" s="72" t="e">
        <v>#N/A</v>
      </c>
    </row>
    <row r="1587" spans="1:15" x14ac:dyDescent="0.15">
      <c r="A1587" s="72" t="e">
        <v>#N/A</v>
      </c>
      <c r="B1587" s="72" t="e">
        <v>#N/A</v>
      </c>
      <c r="C1587" s="72" t="e">
        <v>#N/A</v>
      </c>
      <c r="D1587" s="72" t="e">
        <v>#N/A</v>
      </c>
      <c r="E1587" s="73" t="e">
        <v>#N/A</v>
      </c>
      <c r="F1587" s="72" t="e">
        <v>#N/A</v>
      </c>
      <c r="G1587" s="72" t="e">
        <v>#N/A</v>
      </c>
      <c r="H1587" s="72" t="e">
        <v>#N/A</v>
      </c>
      <c r="I1587" s="72" t="e">
        <v>#N/A</v>
      </c>
      <c r="J1587" s="72" t="e">
        <v>#N/A</v>
      </c>
      <c r="O1587" s="72" t="e">
        <v>#N/A</v>
      </c>
    </row>
    <row r="1588" spans="1:15" x14ac:dyDescent="0.15">
      <c r="A1588" s="72" t="e">
        <v>#N/A</v>
      </c>
      <c r="B1588" s="72" t="e">
        <v>#N/A</v>
      </c>
      <c r="C1588" s="72" t="e">
        <v>#N/A</v>
      </c>
      <c r="D1588" s="72" t="e">
        <v>#N/A</v>
      </c>
      <c r="E1588" s="73" t="e">
        <v>#N/A</v>
      </c>
      <c r="F1588" s="72" t="e">
        <v>#N/A</v>
      </c>
      <c r="G1588" s="72" t="e">
        <v>#N/A</v>
      </c>
      <c r="H1588" s="72" t="e">
        <v>#N/A</v>
      </c>
      <c r="I1588" s="72" t="e">
        <v>#N/A</v>
      </c>
      <c r="J1588" s="72" t="e">
        <v>#N/A</v>
      </c>
      <c r="O1588" s="72" t="e">
        <v>#N/A</v>
      </c>
    </row>
    <row r="1589" spans="1:15" x14ac:dyDescent="0.15">
      <c r="A1589" s="72" t="e">
        <v>#N/A</v>
      </c>
      <c r="B1589" s="72" t="e">
        <v>#N/A</v>
      </c>
      <c r="C1589" s="72" t="e">
        <v>#N/A</v>
      </c>
      <c r="D1589" s="72" t="e">
        <v>#N/A</v>
      </c>
      <c r="E1589" s="73" t="e">
        <v>#N/A</v>
      </c>
      <c r="F1589" s="72" t="e">
        <v>#N/A</v>
      </c>
      <c r="G1589" s="72" t="e">
        <v>#N/A</v>
      </c>
      <c r="H1589" s="72" t="e">
        <v>#N/A</v>
      </c>
      <c r="I1589" s="72" t="e">
        <v>#N/A</v>
      </c>
      <c r="J1589" s="72" t="e">
        <v>#N/A</v>
      </c>
      <c r="O1589" s="72" t="e">
        <v>#N/A</v>
      </c>
    </row>
    <row r="1590" spans="1:15" x14ac:dyDescent="0.15">
      <c r="A1590" s="72" t="e">
        <v>#N/A</v>
      </c>
      <c r="B1590" s="72" t="e">
        <v>#N/A</v>
      </c>
      <c r="C1590" s="72" t="e">
        <v>#N/A</v>
      </c>
      <c r="D1590" s="72" t="e">
        <v>#N/A</v>
      </c>
      <c r="E1590" s="73" t="e">
        <v>#N/A</v>
      </c>
      <c r="F1590" s="72" t="e">
        <v>#N/A</v>
      </c>
      <c r="G1590" s="72" t="e">
        <v>#N/A</v>
      </c>
      <c r="H1590" s="72" t="e">
        <v>#N/A</v>
      </c>
      <c r="I1590" s="72" t="e">
        <v>#N/A</v>
      </c>
      <c r="J1590" s="72" t="e">
        <v>#N/A</v>
      </c>
      <c r="O1590" s="72" t="e">
        <v>#N/A</v>
      </c>
    </row>
    <row r="1591" spans="1:15" x14ac:dyDescent="0.15">
      <c r="A1591" s="72" t="e">
        <v>#N/A</v>
      </c>
      <c r="B1591" s="72" t="e">
        <v>#N/A</v>
      </c>
      <c r="C1591" s="72" t="e">
        <v>#N/A</v>
      </c>
      <c r="D1591" s="72" t="e">
        <v>#N/A</v>
      </c>
      <c r="E1591" s="73" t="e">
        <v>#N/A</v>
      </c>
      <c r="F1591" s="72" t="e">
        <v>#N/A</v>
      </c>
      <c r="G1591" s="72" t="e">
        <v>#N/A</v>
      </c>
      <c r="H1591" s="72" t="e">
        <v>#N/A</v>
      </c>
      <c r="I1591" s="72" t="e">
        <v>#N/A</v>
      </c>
      <c r="J1591" s="72" t="e">
        <v>#N/A</v>
      </c>
      <c r="O1591" s="72" t="e">
        <v>#N/A</v>
      </c>
    </row>
    <row r="1592" spans="1:15" x14ac:dyDescent="0.15">
      <c r="A1592" s="72" t="e">
        <v>#N/A</v>
      </c>
      <c r="B1592" s="72" t="e">
        <v>#N/A</v>
      </c>
      <c r="C1592" s="72" t="e">
        <v>#N/A</v>
      </c>
      <c r="D1592" s="72" t="e">
        <v>#N/A</v>
      </c>
      <c r="E1592" s="73" t="e">
        <v>#N/A</v>
      </c>
      <c r="F1592" s="72" t="e">
        <v>#N/A</v>
      </c>
      <c r="G1592" s="72" t="e">
        <v>#N/A</v>
      </c>
      <c r="H1592" s="72" t="e">
        <v>#N/A</v>
      </c>
      <c r="I1592" s="72" t="e">
        <v>#N/A</v>
      </c>
      <c r="J1592" s="72" t="e">
        <v>#N/A</v>
      </c>
      <c r="O1592" s="72" t="e">
        <v>#N/A</v>
      </c>
    </row>
    <row r="1593" spans="1:15" x14ac:dyDescent="0.15">
      <c r="A1593" s="72" t="e">
        <v>#N/A</v>
      </c>
      <c r="B1593" s="72" t="e">
        <v>#N/A</v>
      </c>
      <c r="C1593" s="72" t="e">
        <v>#N/A</v>
      </c>
      <c r="D1593" s="72" t="e">
        <v>#N/A</v>
      </c>
      <c r="E1593" s="73" t="e">
        <v>#N/A</v>
      </c>
      <c r="F1593" s="72" t="e">
        <v>#N/A</v>
      </c>
      <c r="G1593" s="72" t="e">
        <v>#N/A</v>
      </c>
      <c r="H1593" s="72" t="e">
        <v>#N/A</v>
      </c>
      <c r="I1593" s="72" t="e">
        <v>#N/A</v>
      </c>
      <c r="J1593" s="72" t="e">
        <v>#N/A</v>
      </c>
      <c r="O1593" s="72" t="e">
        <v>#N/A</v>
      </c>
    </row>
    <row r="1594" spans="1:15" x14ac:dyDescent="0.15">
      <c r="A1594" s="72" t="e">
        <v>#N/A</v>
      </c>
      <c r="B1594" s="72" t="e">
        <v>#N/A</v>
      </c>
      <c r="C1594" s="72" t="e">
        <v>#N/A</v>
      </c>
      <c r="D1594" s="72" t="e">
        <v>#N/A</v>
      </c>
      <c r="E1594" s="73" t="e">
        <v>#N/A</v>
      </c>
      <c r="F1594" s="72" t="e">
        <v>#N/A</v>
      </c>
      <c r="G1594" s="72" t="e">
        <v>#N/A</v>
      </c>
      <c r="H1594" s="72" t="e">
        <v>#N/A</v>
      </c>
      <c r="I1594" s="72" t="e">
        <v>#N/A</v>
      </c>
      <c r="J1594" s="72" t="e">
        <v>#N/A</v>
      </c>
      <c r="O1594" s="72" t="e">
        <v>#N/A</v>
      </c>
    </row>
    <row r="1595" spans="1:15" x14ac:dyDescent="0.15">
      <c r="A1595" s="72" t="e">
        <v>#N/A</v>
      </c>
      <c r="B1595" s="72" t="e">
        <v>#N/A</v>
      </c>
      <c r="C1595" s="72" t="e">
        <v>#N/A</v>
      </c>
      <c r="D1595" s="72" t="e">
        <v>#N/A</v>
      </c>
      <c r="E1595" s="73" t="e">
        <v>#N/A</v>
      </c>
      <c r="F1595" s="72" t="e">
        <v>#N/A</v>
      </c>
      <c r="G1595" s="72" t="e">
        <v>#N/A</v>
      </c>
      <c r="H1595" s="72" t="e">
        <v>#N/A</v>
      </c>
      <c r="I1595" s="72" t="e">
        <v>#N/A</v>
      </c>
      <c r="J1595" s="72" t="e">
        <v>#N/A</v>
      </c>
      <c r="O1595" s="72" t="e">
        <v>#N/A</v>
      </c>
    </row>
    <row r="1596" spans="1:15" x14ac:dyDescent="0.15">
      <c r="A1596" s="72" t="e">
        <v>#N/A</v>
      </c>
      <c r="B1596" s="72" t="e">
        <v>#N/A</v>
      </c>
      <c r="C1596" s="72" t="e">
        <v>#N/A</v>
      </c>
      <c r="D1596" s="72" t="e">
        <v>#N/A</v>
      </c>
      <c r="E1596" s="73" t="e">
        <v>#N/A</v>
      </c>
      <c r="F1596" s="72" t="e">
        <v>#N/A</v>
      </c>
      <c r="G1596" s="72" t="e">
        <v>#N/A</v>
      </c>
      <c r="H1596" s="72" t="e">
        <v>#N/A</v>
      </c>
      <c r="I1596" s="72" t="e">
        <v>#N/A</v>
      </c>
      <c r="J1596" s="72" t="e">
        <v>#N/A</v>
      </c>
      <c r="O1596" s="72" t="e">
        <v>#N/A</v>
      </c>
    </row>
    <row r="1597" spans="1:15" x14ac:dyDescent="0.15">
      <c r="A1597" s="72" t="e">
        <v>#N/A</v>
      </c>
      <c r="B1597" s="72" t="e">
        <v>#N/A</v>
      </c>
      <c r="C1597" s="72" t="e">
        <v>#N/A</v>
      </c>
      <c r="D1597" s="72" t="e">
        <v>#N/A</v>
      </c>
      <c r="E1597" s="73" t="e">
        <v>#N/A</v>
      </c>
      <c r="F1597" s="72" t="e">
        <v>#N/A</v>
      </c>
      <c r="G1597" s="72" t="e">
        <v>#N/A</v>
      </c>
      <c r="H1597" s="72" t="e">
        <v>#N/A</v>
      </c>
      <c r="I1597" s="72" t="e">
        <v>#N/A</v>
      </c>
      <c r="J1597" s="72" t="e">
        <v>#N/A</v>
      </c>
      <c r="O1597" s="72" t="e">
        <v>#N/A</v>
      </c>
    </row>
    <row r="1598" spans="1:15" x14ac:dyDescent="0.15">
      <c r="A1598" s="72" t="e">
        <v>#N/A</v>
      </c>
      <c r="B1598" s="72" t="e">
        <v>#N/A</v>
      </c>
      <c r="C1598" s="72" t="e">
        <v>#N/A</v>
      </c>
      <c r="D1598" s="72" t="e">
        <v>#N/A</v>
      </c>
      <c r="E1598" s="73" t="e">
        <v>#N/A</v>
      </c>
      <c r="F1598" s="72" t="e">
        <v>#N/A</v>
      </c>
      <c r="G1598" s="72" t="e">
        <v>#N/A</v>
      </c>
      <c r="H1598" s="72" t="e">
        <v>#N/A</v>
      </c>
      <c r="I1598" s="72" t="e">
        <v>#N/A</v>
      </c>
      <c r="J1598" s="72" t="e">
        <v>#N/A</v>
      </c>
      <c r="O1598" s="72" t="e">
        <v>#N/A</v>
      </c>
    </row>
    <row r="1599" spans="1:15" x14ac:dyDescent="0.15">
      <c r="A1599" s="72" t="e">
        <v>#N/A</v>
      </c>
      <c r="B1599" s="72" t="e">
        <v>#N/A</v>
      </c>
      <c r="C1599" s="72" t="e">
        <v>#N/A</v>
      </c>
      <c r="D1599" s="72" t="e">
        <v>#N/A</v>
      </c>
      <c r="E1599" s="73" t="e">
        <v>#N/A</v>
      </c>
      <c r="F1599" s="72" t="e">
        <v>#N/A</v>
      </c>
      <c r="G1599" s="72" t="e">
        <v>#N/A</v>
      </c>
      <c r="H1599" s="72" t="e">
        <v>#N/A</v>
      </c>
      <c r="I1599" s="72" t="e">
        <v>#N/A</v>
      </c>
      <c r="J1599" s="72" t="e">
        <v>#N/A</v>
      </c>
      <c r="O1599" s="72" t="e">
        <v>#N/A</v>
      </c>
    </row>
    <row r="1600" spans="1:15" x14ac:dyDescent="0.15">
      <c r="A1600" s="72" t="e">
        <v>#N/A</v>
      </c>
      <c r="B1600" s="72" t="e">
        <v>#N/A</v>
      </c>
      <c r="C1600" s="72" t="e">
        <v>#N/A</v>
      </c>
      <c r="D1600" s="72" t="e">
        <v>#N/A</v>
      </c>
      <c r="E1600" s="73" t="e">
        <v>#N/A</v>
      </c>
      <c r="F1600" s="72" t="e">
        <v>#N/A</v>
      </c>
      <c r="G1600" s="72" t="e">
        <v>#N/A</v>
      </c>
      <c r="H1600" s="72" t="e">
        <v>#N/A</v>
      </c>
      <c r="I1600" s="72" t="e">
        <v>#N/A</v>
      </c>
      <c r="J1600" s="72" t="e">
        <v>#N/A</v>
      </c>
      <c r="O1600" s="72" t="e">
        <v>#N/A</v>
      </c>
    </row>
    <row r="1601" spans="1:15" x14ac:dyDescent="0.15">
      <c r="A1601" s="72" t="e">
        <v>#N/A</v>
      </c>
      <c r="B1601" s="72" t="e">
        <v>#N/A</v>
      </c>
      <c r="C1601" s="72" t="e">
        <v>#N/A</v>
      </c>
      <c r="D1601" s="72" t="e">
        <v>#N/A</v>
      </c>
      <c r="E1601" s="73" t="e">
        <v>#N/A</v>
      </c>
      <c r="F1601" s="72" t="e">
        <v>#N/A</v>
      </c>
      <c r="G1601" s="72" t="e">
        <v>#N/A</v>
      </c>
      <c r="H1601" s="72" t="e">
        <v>#N/A</v>
      </c>
      <c r="I1601" s="72" t="e">
        <v>#N/A</v>
      </c>
      <c r="J1601" s="72" t="e">
        <v>#N/A</v>
      </c>
      <c r="O1601" s="72" t="e">
        <v>#N/A</v>
      </c>
    </row>
    <row r="1602" spans="1:15" x14ac:dyDescent="0.15">
      <c r="A1602" s="72" t="e">
        <v>#N/A</v>
      </c>
      <c r="B1602" s="72" t="e">
        <v>#N/A</v>
      </c>
      <c r="C1602" s="72" t="e">
        <v>#N/A</v>
      </c>
      <c r="D1602" s="72" t="e">
        <v>#N/A</v>
      </c>
      <c r="E1602" s="73" t="e">
        <v>#N/A</v>
      </c>
      <c r="F1602" s="72" t="e">
        <v>#N/A</v>
      </c>
      <c r="G1602" s="72" t="e">
        <v>#N/A</v>
      </c>
      <c r="H1602" s="72" t="e">
        <v>#N/A</v>
      </c>
      <c r="I1602" s="72" t="e">
        <v>#N/A</v>
      </c>
      <c r="J1602" s="72" t="e">
        <v>#N/A</v>
      </c>
      <c r="O1602" s="72" t="e">
        <v>#N/A</v>
      </c>
    </row>
    <row r="1603" spans="1:15" x14ac:dyDescent="0.15">
      <c r="A1603" s="72" t="e">
        <v>#N/A</v>
      </c>
      <c r="B1603" s="72" t="e">
        <v>#N/A</v>
      </c>
      <c r="C1603" s="72" t="e">
        <v>#N/A</v>
      </c>
      <c r="D1603" s="72" t="e">
        <v>#N/A</v>
      </c>
      <c r="E1603" s="73" t="e">
        <v>#N/A</v>
      </c>
      <c r="F1603" s="72" t="e">
        <v>#N/A</v>
      </c>
      <c r="G1603" s="72" t="e">
        <v>#N/A</v>
      </c>
      <c r="H1603" s="72" t="e">
        <v>#N/A</v>
      </c>
      <c r="I1603" s="72" t="e">
        <v>#N/A</v>
      </c>
      <c r="J1603" s="72" t="e">
        <v>#N/A</v>
      </c>
      <c r="O1603" s="72" t="e">
        <v>#N/A</v>
      </c>
    </row>
    <row r="1604" spans="1:15" x14ac:dyDescent="0.15">
      <c r="A1604" s="72" t="e">
        <v>#N/A</v>
      </c>
      <c r="B1604" s="72" t="e">
        <v>#N/A</v>
      </c>
      <c r="C1604" s="72" t="e">
        <v>#N/A</v>
      </c>
      <c r="D1604" s="72" t="e">
        <v>#N/A</v>
      </c>
      <c r="E1604" s="73" t="e">
        <v>#N/A</v>
      </c>
      <c r="F1604" s="72" t="e">
        <v>#N/A</v>
      </c>
      <c r="G1604" s="72" t="e">
        <v>#N/A</v>
      </c>
      <c r="H1604" s="72" t="e">
        <v>#N/A</v>
      </c>
      <c r="I1604" s="72" t="e">
        <v>#N/A</v>
      </c>
      <c r="J1604" s="72" t="e">
        <v>#N/A</v>
      </c>
      <c r="O1604" s="72" t="e">
        <v>#N/A</v>
      </c>
    </row>
    <row r="1605" spans="1:15" x14ac:dyDescent="0.15">
      <c r="A1605" s="72" t="e">
        <v>#N/A</v>
      </c>
      <c r="B1605" s="72" t="e">
        <v>#N/A</v>
      </c>
      <c r="C1605" s="72" t="e">
        <v>#N/A</v>
      </c>
      <c r="D1605" s="72" t="e">
        <v>#N/A</v>
      </c>
      <c r="E1605" s="73" t="e">
        <v>#N/A</v>
      </c>
      <c r="F1605" s="72" t="e">
        <v>#N/A</v>
      </c>
      <c r="G1605" s="72" t="e">
        <v>#N/A</v>
      </c>
      <c r="H1605" s="72" t="e">
        <v>#N/A</v>
      </c>
      <c r="I1605" s="72" t="e">
        <v>#N/A</v>
      </c>
      <c r="J1605" s="72" t="e">
        <v>#N/A</v>
      </c>
      <c r="O1605" s="72" t="e">
        <v>#N/A</v>
      </c>
    </row>
    <row r="1606" spans="1:15" x14ac:dyDescent="0.15">
      <c r="A1606" s="72" t="e">
        <v>#N/A</v>
      </c>
      <c r="B1606" s="72" t="e">
        <v>#N/A</v>
      </c>
      <c r="C1606" s="72" t="e">
        <v>#N/A</v>
      </c>
      <c r="D1606" s="72" t="e">
        <v>#N/A</v>
      </c>
      <c r="E1606" s="73" t="e">
        <v>#N/A</v>
      </c>
      <c r="F1606" s="72" t="e">
        <v>#N/A</v>
      </c>
      <c r="G1606" s="72" t="e">
        <v>#N/A</v>
      </c>
      <c r="H1606" s="72" t="e">
        <v>#N/A</v>
      </c>
      <c r="I1606" s="72" t="e">
        <v>#N/A</v>
      </c>
      <c r="J1606" s="72" t="e">
        <v>#N/A</v>
      </c>
      <c r="O1606" s="72" t="e">
        <v>#N/A</v>
      </c>
    </row>
    <row r="1607" spans="1:15" x14ac:dyDescent="0.15">
      <c r="A1607" s="72" t="e">
        <v>#N/A</v>
      </c>
      <c r="B1607" s="72" t="e">
        <v>#N/A</v>
      </c>
      <c r="C1607" s="72" t="e">
        <v>#N/A</v>
      </c>
      <c r="D1607" s="72" t="e">
        <v>#N/A</v>
      </c>
      <c r="E1607" s="73" t="e">
        <v>#N/A</v>
      </c>
      <c r="F1607" s="72" t="e">
        <v>#N/A</v>
      </c>
      <c r="G1607" s="72" t="e">
        <v>#N/A</v>
      </c>
      <c r="H1607" s="72" t="e">
        <v>#N/A</v>
      </c>
      <c r="I1607" s="72" t="e">
        <v>#N/A</v>
      </c>
      <c r="J1607" s="72" t="e">
        <v>#N/A</v>
      </c>
      <c r="O1607" s="72" t="e">
        <v>#N/A</v>
      </c>
    </row>
    <row r="1608" spans="1:15" x14ac:dyDescent="0.15">
      <c r="A1608" s="72" t="e">
        <v>#N/A</v>
      </c>
      <c r="B1608" s="72" t="e">
        <v>#N/A</v>
      </c>
      <c r="C1608" s="72" t="e">
        <v>#N/A</v>
      </c>
      <c r="D1608" s="72" t="e">
        <v>#N/A</v>
      </c>
      <c r="E1608" s="73" t="e">
        <v>#N/A</v>
      </c>
      <c r="F1608" s="72" t="e">
        <v>#N/A</v>
      </c>
      <c r="G1608" s="72" t="e">
        <v>#N/A</v>
      </c>
      <c r="H1608" s="72" t="e">
        <v>#N/A</v>
      </c>
      <c r="I1608" s="72" t="e">
        <v>#N/A</v>
      </c>
      <c r="J1608" s="72" t="e">
        <v>#N/A</v>
      </c>
      <c r="O1608" s="72" t="e">
        <v>#N/A</v>
      </c>
    </row>
    <row r="1609" spans="1:15" x14ac:dyDescent="0.15">
      <c r="A1609" s="72" t="e">
        <v>#N/A</v>
      </c>
      <c r="B1609" s="72" t="e">
        <v>#N/A</v>
      </c>
      <c r="C1609" s="72" t="e">
        <v>#N/A</v>
      </c>
      <c r="D1609" s="72" t="e">
        <v>#N/A</v>
      </c>
      <c r="E1609" s="73" t="e">
        <v>#N/A</v>
      </c>
      <c r="F1609" s="72" t="e">
        <v>#N/A</v>
      </c>
      <c r="G1609" s="72" t="e">
        <v>#N/A</v>
      </c>
      <c r="H1609" s="72" t="e">
        <v>#N/A</v>
      </c>
      <c r="I1609" s="72" t="e">
        <v>#N/A</v>
      </c>
      <c r="J1609" s="72" t="e">
        <v>#N/A</v>
      </c>
      <c r="O1609" s="72" t="e">
        <v>#N/A</v>
      </c>
    </row>
    <row r="1610" spans="1:15" x14ac:dyDescent="0.15">
      <c r="A1610" s="72" t="e">
        <v>#N/A</v>
      </c>
      <c r="B1610" s="72" t="e">
        <v>#N/A</v>
      </c>
      <c r="C1610" s="72" t="e">
        <v>#N/A</v>
      </c>
      <c r="D1610" s="72" t="e">
        <v>#N/A</v>
      </c>
      <c r="E1610" s="73" t="e">
        <v>#N/A</v>
      </c>
      <c r="F1610" s="72" t="e">
        <v>#N/A</v>
      </c>
      <c r="G1610" s="72" t="e">
        <v>#N/A</v>
      </c>
      <c r="H1610" s="72" t="e">
        <v>#N/A</v>
      </c>
      <c r="I1610" s="72" t="e">
        <v>#N/A</v>
      </c>
      <c r="J1610" s="72" t="e">
        <v>#N/A</v>
      </c>
      <c r="O1610" s="72" t="e">
        <v>#N/A</v>
      </c>
    </row>
    <row r="1611" spans="1:15" x14ac:dyDescent="0.15">
      <c r="A1611" s="72" t="e">
        <v>#N/A</v>
      </c>
      <c r="B1611" s="72" t="e">
        <v>#N/A</v>
      </c>
      <c r="C1611" s="72" t="e">
        <v>#N/A</v>
      </c>
      <c r="D1611" s="72" t="e">
        <v>#N/A</v>
      </c>
      <c r="E1611" s="73" t="e">
        <v>#N/A</v>
      </c>
      <c r="F1611" s="72" t="e">
        <v>#N/A</v>
      </c>
      <c r="G1611" s="72" t="e">
        <v>#N/A</v>
      </c>
      <c r="H1611" s="72" t="e">
        <v>#N/A</v>
      </c>
      <c r="I1611" s="72" t="e">
        <v>#N/A</v>
      </c>
      <c r="J1611" s="72" t="e">
        <v>#N/A</v>
      </c>
      <c r="O1611" s="72" t="e">
        <v>#N/A</v>
      </c>
    </row>
    <row r="1612" spans="1:15" x14ac:dyDescent="0.15">
      <c r="A1612" s="72" t="e">
        <v>#N/A</v>
      </c>
      <c r="B1612" s="72" t="e">
        <v>#N/A</v>
      </c>
      <c r="C1612" s="72" t="e">
        <v>#N/A</v>
      </c>
      <c r="D1612" s="72" t="e">
        <v>#N/A</v>
      </c>
      <c r="E1612" s="73" t="e">
        <v>#N/A</v>
      </c>
      <c r="F1612" s="72" t="e">
        <v>#N/A</v>
      </c>
      <c r="G1612" s="72" t="e">
        <v>#N/A</v>
      </c>
      <c r="H1612" s="72" t="e">
        <v>#N/A</v>
      </c>
      <c r="I1612" s="72" t="e">
        <v>#N/A</v>
      </c>
      <c r="J1612" s="72" t="e">
        <v>#N/A</v>
      </c>
      <c r="O1612" s="72" t="e">
        <v>#N/A</v>
      </c>
    </row>
    <row r="1613" spans="1:15" x14ac:dyDescent="0.15">
      <c r="A1613" s="72" t="e">
        <v>#N/A</v>
      </c>
      <c r="B1613" s="72" t="e">
        <v>#N/A</v>
      </c>
      <c r="C1613" s="72" t="e">
        <v>#N/A</v>
      </c>
      <c r="D1613" s="72" t="e">
        <v>#N/A</v>
      </c>
      <c r="E1613" s="73" t="e">
        <v>#N/A</v>
      </c>
      <c r="F1613" s="72" t="e">
        <v>#N/A</v>
      </c>
      <c r="G1613" s="72" t="e">
        <v>#N/A</v>
      </c>
      <c r="H1613" s="72" t="e">
        <v>#N/A</v>
      </c>
      <c r="I1613" s="72" t="e">
        <v>#N/A</v>
      </c>
      <c r="J1613" s="72" t="e">
        <v>#N/A</v>
      </c>
      <c r="O1613" s="72" t="e">
        <v>#N/A</v>
      </c>
    </row>
    <row r="1614" spans="1:15" x14ac:dyDescent="0.15">
      <c r="A1614" s="72" t="e">
        <v>#N/A</v>
      </c>
      <c r="B1614" s="72" t="e">
        <v>#N/A</v>
      </c>
      <c r="C1614" s="72" t="e">
        <v>#N/A</v>
      </c>
      <c r="D1614" s="72" t="e">
        <v>#N/A</v>
      </c>
      <c r="E1614" s="73" t="e">
        <v>#N/A</v>
      </c>
      <c r="F1614" s="72" t="e">
        <v>#N/A</v>
      </c>
      <c r="G1614" s="72" t="e">
        <v>#N/A</v>
      </c>
      <c r="H1614" s="72" t="e">
        <v>#N/A</v>
      </c>
      <c r="I1614" s="72" t="e">
        <v>#N/A</v>
      </c>
      <c r="J1614" s="72" t="e">
        <v>#N/A</v>
      </c>
      <c r="O1614" s="72" t="e">
        <v>#N/A</v>
      </c>
    </row>
    <row r="1615" spans="1:15" x14ac:dyDescent="0.15">
      <c r="A1615" s="72" t="e">
        <v>#N/A</v>
      </c>
      <c r="B1615" s="72" t="e">
        <v>#N/A</v>
      </c>
      <c r="C1615" s="72" t="e">
        <v>#N/A</v>
      </c>
      <c r="D1615" s="72" t="e">
        <v>#N/A</v>
      </c>
      <c r="E1615" s="73" t="e">
        <v>#N/A</v>
      </c>
      <c r="F1615" s="72" t="e">
        <v>#N/A</v>
      </c>
      <c r="G1615" s="72" t="e">
        <v>#N/A</v>
      </c>
      <c r="H1615" s="72" t="e">
        <v>#N/A</v>
      </c>
      <c r="I1615" s="72" t="e">
        <v>#N/A</v>
      </c>
      <c r="J1615" s="72" t="e">
        <v>#N/A</v>
      </c>
      <c r="O1615" s="72" t="e">
        <v>#N/A</v>
      </c>
    </row>
    <row r="1616" spans="1:15" x14ac:dyDescent="0.15">
      <c r="A1616" s="72" t="e">
        <v>#N/A</v>
      </c>
      <c r="B1616" s="72" t="e">
        <v>#N/A</v>
      </c>
      <c r="C1616" s="72" t="e">
        <v>#N/A</v>
      </c>
      <c r="D1616" s="72" t="e">
        <v>#N/A</v>
      </c>
      <c r="E1616" s="73" t="e">
        <v>#N/A</v>
      </c>
      <c r="F1616" s="72" t="e">
        <v>#N/A</v>
      </c>
      <c r="G1616" s="72" t="e">
        <v>#N/A</v>
      </c>
      <c r="H1616" s="72" t="e">
        <v>#N/A</v>
      </c>
      <c r="I1616" s="72" t="e">
        <v>#N/A</v>
      </c>
      <c r="J1616" s="72" t="e">
        <v>#N/A</v>
      </c>
      <c r="O1616" s="72" t="e">
        <v>#N/A</v>
      </c>
    </row>
    <row r="1617" spans="1:15" x14ac:dyDescent="0.15">
      <c r="A1617" s="72" t="e">
        <v>#N/A</v>
      </c>
      <c r="B1617" s="72" t="e">
        <v>#N/A</v>
      </c>
      <c r="C1617" s="72" t="e">
        <v>#N/A</v>
      </c>
      <c r="D1617" s="72" t="e">
        <v>#N/A</v>
      </c>
      <c r="E1617" s="73" t="e">
        <v>#N/A</v>
      </c>
      <c r="F1617" s="72" t="e">
        <v>#N/A</v>
      </c>
      <c r="G1617" s="72" t="e">
        <v>#N/A</v>
      </c>
      <c r="H1617" s="72" t="e">
        <v>#N/A</v>
      </c>
      <c r="I1617" s="72" t="e">
        <v>#N/A</v>
      </c>
      <c r="J1617" s="72" t="e">
        <v>#N/A</v>
      </c>
      <c r="O1617" s="72" t="e">
        <v>#N/A</v>
      </c>
    </row>
    <row r="1618" spans="1:15" x14ac:dyDescent="0.15">
      <c r="A1618" s="72" t="e">
        <v>#N/A</v>
      </c>
      <c r="B1618" s="72" t="e">
        <v>#N/A</v>
      </c>
      <c r="C1618" s="72" t="e">
        <v>#N/A</v>
      </c>
      <c r="D1618" s="72" t="e">
        <v>#N/A</v>
      </c>
      <c r="E1618" s="73" t="e">
        <v>#N/A</v>
      </c>
      <c r="F1618" s="72" t="e">
        <v>#N/A</v>
      </c>
      <c r="G1618" s="72" t="e">
        <v>#N/A</v>
      </c>
      <c r="H1618" s="72" t="e">
        <v>#N/A</v>
      </c>
      <c r="I1618" s="72" t="e">
        <v>#N/A</v>
      </c>
      <c r="J1618" s="72" t="e">
        <v>#N/A</v>
      </c>
      <c r="O1618" s="72" t="e">
        <v>#N/A</v>
      </c>
    </row>
    <row r="1619" spans="1:15" x14ac:dyDescent="0.15">
      <c r="A1619" s="72" t="e">
        <v>#N/A</v>
      </c>
      <c r="B1619" s="72" t="e">
        <v>#N/A</v>
      </c>
      <c r="C1619" s="72" t="e">
        <v>#N/A</v>
      </c>
      <c r="D1619" s="72" t="e">
        <v>#N/A</v>
      </c>
      <c r="E1619" s="73" t="e">
        <v>#N/A</v>
      </c>
      <c r="F1619" s="72" t="e">
        <v>#N/A</v>
      </c>
      <c r="G1619" s="72" t="e">
        <v>#N/A</v>
      </c>
      <c r="H1619" s="72" t="e">
        <v>#N/A</v>
      </c>
      <c r="I1619" s="72" t="e">
        <v>#N/A</v>
      </c>
      <c r="J1619" s="72" t="e">
        <v>#N/A</v>
      </c>
      <c r="O1619" s="72" t="e">
        <v>#N/A</v>
      </c>
    </row>
    <row r="1620" spans="1:15" x14ac:dyDescent="0.15">
      <c r="A1620" s="72" t="e">
        <v>#N/A</v>
      </c>
      <c r="B1620" s="72" t="e">
        <v>#N/A</v>
      </c>
      <c r="C1620" s="72" t="e">
        <v>#N/A</v>
      </c>
      <c r="D1620" s="72" t="e">
        <v>#N/A</v>
      </c>
      <c r="E1620" s="73" t="e">
        <v>#N/A</v>
      </c>
      <c r="F1620" s="72" t="e">
        <v>#N/A</v>
      </c>
      <c r="G1620" s="72" t="e">
        <v>#N/A</v>
      </c>
      <c r="H1620" s="72" t="e">
        <v>#N/A</v>
      </c>
      <c r="I1620" s="72" t="e">
        <v>#N/A</v>
      </c>
      <c r="J1620" s="72" t="e">
        <v>#N/A</v>
      </c>
      <c r="O1620" s="72" t="e">
        <v>#N/A</v>
      </c>
    </row>
    <row r="1621" spans="1:15" x14ac:dyDescent="0.15">
      <c r="A1621" s="72" t="e">
        <v>#N/A</v>
      </c>
      <c r="B1621" s="72" t="e">
        <v>#N/A</v>
      </c>
      <c r="C1621" s="72" t="e">
        <v>#N/A</v>
      </c>
      <c r="D1621" s="72" t="e">
        <v>#N/A</v>
      </c>
      <c r="E1621" s="73" t="e">
        <v>#N/A</v>
      </c>
      <c r="F1621" s="72" t="e">
        <v>#N/A</v>
      </c>
      <c r="G1621" s="72" t="e">
        <v>#N/A</v>
      </c>
      <c r="H1621" s="72" t="e">
        <v>#N/A</v>
      </c>
      <c r="I1621" s="72" t="e">
        <v>#N/A</v>
      </c>
      <c r="J1621" s="72" t="e">
        <v>#N/A</v>
      </c>
      <c r="O1621" s="72" t="e">
        <v>#N/A</v>
      </c>
    </row>
    <row r="1622" spans="1:15" x14ac:dyDescent="0.15">
      <c r="A1622" s="72" t="e">
        <v>#N/A</v>
      </c>
      <c r="B1622" s="72" t="e">
        <v>#N/A</v>
      </c>
      <c r="C1622" s="72" t="e">
        <v>#N/A</v>
      </c>
      <c r="D1622" s="72" t="e">
        <v>#N/A</v>
      </c>
      <c r="E1622" s="73" t="e">
        <v>#N/A</v>
      </c>
      <c r="F1622" s="72" t="e">
        <v>#N/A</v>
      </c>
      <c r="G1622" s="72" t="e">
        <v>#N/A</v>
      </c>
      <c r="H1622" s="72" t="e">
        <v>#N/A</v>
      </c>
      <c r="I1622" s="72" t="e">
        <v>#N/A</v>
      </c>
      <c r="J1622" s="72" t="e">
        <v>#N/A</v>
      </c>
      <c r="O1622" s="72" t="e">
        <v>#N/A</v>
      </c>
    </row>
    <row r="1623" spans="1:15" x14ac:dyDescent="0.15">
      <c r="A1623" s="72" t="e">
        <v>#N/A</v>
      </c>
      <c r="B1623" s="72" t="e">
        <v>#N/A</v>
      </c>
      <c r="C1623" s="72" t="e">
        <v>#N/A</v>
      </c>
      <c r="D1623" s="72" t="e">
        <v>#N/A</v>
      </c>
      <c r="E1623" s="73" t="e">
        <v>#N/A</v>
      </c>
      <c r="F1623" s="72" t="e">
        <v>#N/A</v>
      </c>
      <c r="G1623" s="72" t="e">
        <v>#N/A</v>
      </c>
      <c r="H1623" s="72" t="e">
        <v>#N/A</v>
      </c>
      <c r="I1623" s="72" t="e">
        <v>#N/A</v>
      </c>
      <c r="J1623" s="72" t="e">
        <v>#N/A</v>
      </c>
      <c r="O1623" s="72" t="e">
        <v>#N/A</v>
      </c>
    </row>
    <row r="1624" spans="1:15" x14ac:dyDescent="0.15">
      <c r="A1624" s="72" t="e">
        <v>#N/A</v>
      </c>
      <c r="B1624" s="72" t="e">
        <v>#N/A</v>
      </c>
      <c r="C1624" s="72" t="e">
        <v>#N/A</v>
      </c>
      <c r="D1624" s="72" t="e">
        <v>#N/A</v>
      </c>
      <c r="E1624" s="73" t="e">
        <v>#N/A</v>
      </c>
      <c r="F1624" s="72" t="e">
        <v>#N/A</v>
      </c>
      <c r="G1624" s="72" t="e">
        <v>#N/A</v>
      </c>
      <c r="H1624" s="72" t="e">
        <v>#N/A</v>
      </c>
      <c r="I1624" s="72" t="e">
        <v>#N/A</v>
      </c>
      <c r="J1624" s="72" t="e">
        <v>#N/A</v>
      </c>
      <c r="O1624" s="72" t="e">
        <v>#N/A</v>
      </c>
    </row>
    <row r="1625" spans="1:15" x14ac:dyDescent="0.15">
      <c r="A1625" s="72" t="e">
        <v>#N/A</v>
      </c>
      <c r="B1625" s="72" t="e">
        <v>#N/A</v>
      </c>
      <c r="C1625" s="72" t="e">
        <v>#N/A</v>
      </c>
      <c r="D1625" s="72" t="e">
        <v>#N/A</v>
      </c>
      <c r="E1625" s="73" t="e">
        <v>#N/A</v>
      </c>
      <c r="F1625" s="72" t="e">
        <v>#N/A</v>
      </c>
      <c r="G1625" s="72" t="e">
        <v>#N/A</v>
      </c>
      <c r="H1625" s="72" t="e">
        <v>#N/A</v>
      </c>
      <c r="I1625" s="72" t="e">
        <v>#N/A</v>
      </c>
      <c r="J1625" s="72" t="e">
        <v>#N/A</v>
      </c>
      <c r="O1625" s="72" t="e">
        <v>#N/A</v>
      </c>
    </row>
    <row r="1626" spans="1:15" x14ac:dyDescent="0.15">
      <c r="A1626" s="72" t="e">
        <v>#N/A</v>
      </c>
      <c r="B1626" s="72" t="e">
        <v>#N/A</v>
      </c>
      <c r="C1626" s="72" t="e">
        <v>#N/A</v>
      </c>
      <c r="D1626" s="72" t="e">
        <v>#N/A</v>
      </c>
      <c r="E1626" s="73" t="e">
        <v>#N/A</v>
      </c>
      <c r="F1626" s="72" t="e">
        <v>#N/A</v>
      </c>
      <c r="G1626" s="72" t="e">
        <v>#N/A</v>
      </c>
      <c r="H1626" s="72" t="e">
        <v>#N/A</v>
      </c>
      <c r="I1626" s="72" t="e">
        <v>#N/A</v>
      </c>
      <c r="J1626" s="72" t="e">
        <v>#N/A</v>
      </c>
      <c r="O1626" s="72" t="e">
        <v>#N/A</v>
      </c>
    </row>
    <row r="1627" spans="1:15" x14ac:dyDescent="0.15">
      <c r="A1627" s="72" t="e">
        <v>#N/A</v>
      </c>
      <c r="B1627" s="72" t="e">
        <v>#N/A</v>
      </c>
      <c r="C1627" s="72" t="e">
        <v>#N/A</v>
      </c>
      <c r="D1627" s="72" t="e">
        <v>#N/A</v>
      </c>
      <c r="E1627" s="73" t="e">
        <v>#N/A</v>
      </c>
      <c r="F1627" s="72" t="e">
        <v>#N/A</v>
      </c>
      <c r="G1627" s="72" t="e">
        <v>#N/A</v>
      </c>
      <c r="H1627" s="72" t="e">
        <v>#N/A</v>
      </c>
      <c r="I1627" s="72" t="e">
        <v>#N/A</v>
      </c>
      <c r="J1627" s="72" t="e">
        <v>#N/A</v>
      </c>
      <c r="O1627" s="72" t="e">
        <v>#N/A</v>
      </c>
    </row>
    <row r="1628" spans="1:15" x14ac:dyDescent="0.15">
      <c r="A1628" s="72" t="e">
        <v>#N/A</v>
      </c>
      <c r="B1628" s="72" t="e">
        <v>#N/A</v>
      </c>
      <c r="C1628" s="72" t="e">
        <v>#N/A</v>
      </c>
      <c r="D1628" s="72" t="e">
        <v>#N/A</v>
      </c>
      <c r="E1628" s="73" t="e">
        <v>#N/A</v>
      </c>
      <c r="F1628" s="72" t="e">
        <v>#N/A</v>
      </c>
      <c r="G1628" s="72" t="e">
        <v>#N/A</v>
      </c>
      <c r="H1628" s="72" t="e">
        <v>#N/A</v>
      </c>
      <c r="I1628" s="72" t="e">
        <v>#N/A</v>
      </c>
      <c r="J1628" s="72" t="e">
        <v>#N/A</v>
      </c>
      <c r="O1628" s="72" t="e">
        <v>#N/A</v>
      </c>
    </row>
    <row r="1629" spans="1:15" x14ac:dyDescent="0.15">
      <c r="A1629" s="72" t="e">
        <v>#N/A</v>
      </c>
      <c r="B1629" s="72" t="e">
        <v>#N/A</v>
      </c>
      <c r="C1629" s="72" t="e">
        <v>#N/A</v>
      </c>
      <c r="D1629" s="72" t="e">
        <v>#N/A</v>
      </c>
      <c r="E1629" s="73" t="e">
        <v>#N/A</v>
      </c>
      <c r="F1629" s="72" t="e">
        <v>#N/A</v>
      </c>
      <c r="G1629" s="72" t="e">
        <v>#N/A</v>
      </c>
      <c r="H1629" s="72" t="e">
        <v>#N/A</v>
      </c>
      <c r="I1629" s="72" t="e">
        <v>#N/A</v>
      </c>
      <c r="J1629" s="72" t="e">
        <v>#N/A</v>
      </c>
      <c r="O1629" s="72" t="e">
        <v>#N/A</v>
      </c>
    </row>
    <row r="1630" spans="1:15" x14ac:dyDescent="0.15">
      <c r="A1630" s="72" t="e">
        <v>#N/A</v>
      </c>
      <c r="B1630" s="72" t="e">
        <v>#N/A</v>
      </c>
      <c r="C1630" s="72" t="e">
        <v>#N/A</v>
      </c>
      <c r="D1630" s="72" t="e">
        <v>#N/A</v>
      </c>
      <c r="E1630" s="73" t="e">
        <v>#N/A</v>
      </c>
      <c r="F1630" s="72" t="e">
        <v>#N/A</v>
      </c>
      <c r="G1630" s="72" t="e">
        <v>#N/A</v>
      </c>
      <c r="H1630" s="72" t="e">
        <v>#N/A</v>
      </c>
      <c r="I1630" s="72" t="e">
        <v>#N/A</v>
      </c>
      <c r="J1630" s="72" t="e">
        <v>#N/A</v>
      </c>
      <c r="O1630" s="72" t="e">
        <v>#N/A</v>
      </c>
    </row>
    <row r="1631" spans="1:15" x14ac:dyDescent="0.15">
      <c r="A1631" s="72" t="e">
        <v>#N/A</v>
      </c>
      <c r="B1631" s="72" t="e">
        <v>#N/A</v>
      </c>
      <c r="C1631" s="72" t="e">
        <v>#N/A</v>
      </c>
      <c r="D1631" s="72" t="e">
        <v>#N/A</v>
      </c>
      <c r="E1631" s="73" t="e">
        <v>#N/A</v>
      </c>
      <c r="F1631" s="72" t="e">
        <v>#N/A</v>
      </c>
      <c r="G1631" s="72" t="e">
        <v>#N/A</v>
      </c>
      <c r="H1631" s="72" t="e">
        <v>#N/A</v>
      </c>
      <c r="I1631" s="72" t="e">
        <v>#N/A</v>
      </c>
      <c r="J1631" s="72" t="e">
        <v>#N/A</v>
      </c>
      <c r="O1631" s="72" t="e">
        <v>#N/A</v>
      </c>
    </row>
    <row r="1632" spans="1:15" x14ac:dyDescent="0.15">
      <c r="A1632" s="72" t="e">
        <v>#N/A</v>
      </c>
      <c r="B1632" s="72" t="e">
        <v>#N/A</v>
      </c>
      <c r="C1632" s="72" t="e">
        <v>#N/A</v>
      </c>
      <c r="D1632" s="72" t="e">
        <v>#N/A</v>
      </c>
      <c r="E1632" s="73" t="e">
        <v>#N/A</v>
      </c>
      <c r="F1632" s="72" t="e">
        <v>#N/A</v>
      </c>
      <c r="G1632" s="72" t="e">
        <v>#N/A</v>
      </c>
      <c r="H1632" s="72" t="e">
        <v>#N/A</v>
      </c>
      <c r="I1632" s="72" t="e">
        <v>#N/A</v>
      </c>
      <c r="J1632" s="72" t="e">
        <v>#N/A</v>
      </c>
      <c r="O1632" s="72" t="e">
        <v>#N/A</v>
      </c>
    </row>
    <row r="1633" spans="1:15" x14ac:dyDescent="0.15">
      <c r="A1633" s="72" t="e">
        <v>#N/A</v>
      </c>
      <c r="B1633" s="72" t="e">
        <v>#N/A</v>
      </c>
      <c r="C1633" s="72" t="e">
        <v>#N/A</v>
      </c>
      <c r="D1633" s="72" t="e">
        <v>#N/A</v>
      </c>
      <c r="E1633" s="73" t="e">
        <v>#N/A</v>
      </c>
      <c r="F1633" s="72" t="e">
        <v>#N/A</v>
      </c>
      <c r="G1633" s="72" t="e">
        <v>#N/A</v>
      </c>
      <c r="H1633" s="72" t="e">
        <v>#N/A</v>
      </c>
      <c r="I1633" s="72" t="e">
        <v>#N/A</v>
      </c>
      <c r="J1633" s="72" t="e">
        <v>#N/A</v>
      </c>
      <c r="O1633" s="72" t="e">
        <v>#N/A</v>
      </c>
    </row>
    <row r="1634" spans="1:15" x14ac:dyDescent="0.15">
      <c r="A1634" s="72" t="e">
        <v>#N/A</v>
      </c>
      <c r="B1634" s="72" t="e">
        <v>#N/A</v>
      </c>
      <c r="C1634" s="72" t="e">
        <v>#N/A</v>
      </c>
      <c r="D1634" s="72" t="e">
        <v>#N/A</v>
      </c>
      <c r="E1634" s="73" t="e">
        <v>#N/A</v>
      </c>
      <c r="F1634" s="72" t="e">
        <v>#N/A</v>
      </c>
      <c r="G1634" s="72" t="e">
        <v>#N/A</v>
      </c>
      <c r="H1634" s="72" t="e">
        <v>#N/A</v>
      </c>
      <c r="I1634" s="72" t="e">
        <v>#N/A</v>
      </c>
      <c r="J1634" s="72" t="e">
        <v>#N/A</v>
      </c>
      <c r="O1634" s="72" t="e">
        <v>#N/A</v>
      </c>
    </row>
    <row r="1635" spans="1:15" x14ac:dyDescent="0.15">
      <c r="A1635" s="72" t="e">
        <v>#N/A</v>
      </c>
      <c r="B1635" s="72" t="e">
        <v>#N/A</v>
      </c>
      <c r="C1635" s="72" t="e">
        <v>#N/A</v>
      </c>
      <c r="D1635" s="72" t="e">
        <v>#N/A</v>
      </c>
      <c r="E1635" s="73" t="e">
        <v>#N/A</v>
      </c>
      <c r="F1635" s="72" t="e">
        <v>#N/A</v>
      </c>
      <c r="G1635" s="72" t="e">
        <v>#N/A</v>
      </c>
      <c r="H1635" s="72" t="e">
        <v>#N/A</v>
      </c>
      <c r="I1635" s="72" t="e">
        <v>#N/A</v>
      </c>
      <c r="J1635" s="72" t="e">
        <v>#N/A</v>
      </c>
      <c r="O1635" s="72" t="e">
        <v>#N/A</v>
      </c>
    </row>
    <row r="1636" spans="1:15" x14ac:dyDescent="0.15">
      <c r="A1636" s="72" t="e">
        <v>#N/A</v>
      </c>
      <c r="B1636" s="72" t="e">
        <v>#N/A</v>
      </c>
      <c r="C1636" s="72" t="e">
        <v>#N/A</v>
      </c>
      <c r="D1636" s="72" t="e">
        <v>#N/A</v>
      </c>
      <c r="E1636" s="73" t="e">
        <v>#N/A</v>
      </c>
      <c r="F1636" s="72" t="e">
        <v>#N/A</v>
      </c>
      <c r="G1636" s="72" t="e">
        <v>#N/A</v>
      </c>
      <c r="H1636" s="72" t="e">
        <v>#N/A</v>
      </c>
      <c r="I1636" s="72" t="e">
        <v>#N/A</v>
      </c>
      <c r="J1636" s="72" t="e">
        <v>#N/A</v>
      </c>
      <c r="O1636" s="72" t="e">
        <v>#N/A</v>
      </c>
    </row>
    <row r="1637" spans="1:15" x14ac:dyDescent="0.15">
      <c r="A1637" s="72" t="e">
        <v>#N/A</v>
      </c>
      <c r="B1637" s="72" t="e">
        <v>#N/A</v>
      </c>
      <c r="C1637" s="72" t="e">
        <v>#N/A</v>
      </c>
      <c r="D1637" s="72" t="e">
        <v>#N/A</v>
      </c>
      <c r="E1637" s="73" t="e">
        <v>#N/A</v>
      </c>
      <c r="F1637" s="72" t="e">
        <v>#N/A</v>
      </c>
      <c r="G1637" s="72" t="e">
        <v>#N/A</v>
      </c>
      <c r="H1637" s="72" t="e">
        <v>#N/A</v>
      </c>
      <c r="I1637" s="72" t="e">
        <v>#N/A</v>
      </c>
      <c r="J1637" s="72" t="e">
        <v>#N/A</v>
      </c>
      <c r="O1637" s="72" t="e">
        <v>#N/A</v>
      </c>
    </row>
    <row r="1638" spans="1:15" x14ac:dyDescent="0.15">
      <c r="A1638" s="72" t="e">
        <v>#N/A</v>
      </c>
      <c r="B1638" s="72" t="e">
        <v>#N/A</v>
      </c>
      <c r="C1638" s="72" t="e">
        <v>#N/A</v>
      </c>
      <c r="D1638" s="72" t="e">
        <v>#N/A</v>
      </c>
      <c r="E1638" s="73" t="e">
        <v>#N/A</v>
      </c>
      <c r="F1638" s="72" t="e">
        <v>#N/A</v>
      </c>
      <c r="G1638" s="72" t="e">
        <v>#N/A</v>
      </c>
      <c r="H1638" s="72" t="e">
        <v>#N/A</v>
      </c>
      <c r="I1638" s="72" t="e">
        <v>#N/A</v>
      </c>
      <c r="J1638" s="72" t="e">
        <v>#N/A</v>
      </c>
      <c r="O1638" s="72" t="e">
        <v>#N/A</v>
      </c>
    </row>
    <row r="1639" spans="1:15" x14ac:dyDescent="0.15">
      <c r="A1639" s="72" t="e">
        <v>#N/A</v>
      </c>
      <c r="B1639" s="72" t="e">
        <v>#N/A</v>
      </c>
      <c r="C1639" s="72" t="e">
        <v>#N/A</v>
      </c>
      <c r="D1639" s="72" t="e">
        <v>#N/A</v>
      </c>
      <c r="E1639" s="73" t="e">
        <v>#N/A</v>
      </c>
      <c r="F1639" s="72" t="e">
        <v>#N/A</v>
      </c>
      <c r="G1639" s="72" t="e">
        <v>#N/A</v>
      </c>
      <c r="H1639" s="72" t="e">
        <v>#N/A</v>
      </c>
      <c r="I1639" s="72" t="e">
        <v>#N/A</v>
      </c>
      <c r="J1639" s="72" t="e">
        <v>#N/A</v>
      </c>
      <c r="O1639" s="72" t="e">
        <v>#N/A</v>
      </c>
    </row>
    <row r="1640" spans="1:15" x14ac:dyDescent="0.15">
      <c r="A1640" s="72" t="e">
        <v>#N/A</v>
      </c>
      <c r="B1640" s="72" t="e">
        <v>#N/A</v>
      </c>
      <c r="C1640" s="72" t="e">
        <v>#N/A</v>
      </c>
      <c r="D1640" s="72" t="e">
        <v>#N/A</v>
      </c>
      <c r="E1640" s="73" t="e">
        <v>#N/A</v>
      </c>
      <c r="F1640" s="72" t="e">
        <v>#N/A</v>
      </c>
      <c r="G1640" s="72" t="e">
        <v>#N/A</v>
      </c>
      <c r="H1640" s="72" t="e">
        <v>#N/A</v>
      </c>
      <c r="I1640" s="72" t="e">
        <v>#N/A</v>
      </c>
      <c r="J1640" s="72" t="e">
        <v>#N/A</v>
      </c>
      <c r="O1640" s="72" t="e">
        <v>#N/A</v>
      </c>
    </row>
    <row r="1641" spans="1:15" x14ac:dyDescent="0.15">
      <c r="A1641" s="72" t="e">
        <v>#N/A</v>
      </c>
      <c r="B1641" s="72" t="e">
        <v>#N/A</v>
      </c>
      <c r="C1641" s="72" t="e">
        <v>#N/A</v>
      </c>
      <c r="D1641" s="72" t="e">
        <v>#N/A</v>
      </c>
      <c r="E1641" s="73" t="e">
        <v>#N/A</v>
      </c>
      <c r="F1641" s="72" t="e">
        <v>#N/A</v>
      </c>
      <c r="G1641" s="72" t="e">
        <v>#N/A</v>
      </c>
      <c r="H1641" s="72" t="e">
        <v>#N/A</v>
      </c>
      <c r="I1641" s="72" t="e">
        <v>#N/A</v>
      </c>
      <c r="J1641" s="72" t="e">
        <v>#N/A</v>
      </c>
      <c r="O1641" s="72" t="e">
        <v>#N/A</v>
      </c>
    </row>
    <row r="1642" spans="1:15" x14ac:dyDescent="0.15">
      <c r="A1642" s="72" t="e">
        <v>#N/A</v>
      </c>
      <c r="B1642" s="72" t="e">
        <v>#N/A</v>
      </c>
      <c r="C1642" s="72" t="e">
        <v>#N/A</v>
      </c>
      <c r="D1642" s="72" t="e">
        <v>#N/A</v>
      </c>
      <c r="E1642" s="73" t="e">
        <v>#N/A</v>
      </c>
      <c r="F1642" s="72" t="e">
        <v>#N/A</v>
      </c>
      <c r="G1642" s="72" t="e">
        <v>#N/A</v>
      </c>
      <c r="H1642" s="72" t="e">
        <v>#N/A</v>
      </c>
      <c r="I1642" s="72" t="e">
        <v>#N/A</v>
      </c>
      <c r="J1642" s="72" t="e">
        <v>#N/A</v>
      </c>
      <c r="O1642" s="72" t="e">
        <v>#N/A</v>
      </c>
    </row>
    <row r="1643" spans="1:15" x14ac:dyDescent="0.15">
      <c r="A1643" s="72" t="e">
        <v>#N/A</v>
      </c>
      <c r="B1643" s="72" t="e">
        <v>#N/A</v>
      </c>
      <c r="C1643" s="72" t="e">
        <v>#N/A</v>
      </c>
      <c r="D1643" s="72" t="e">
        <v>#N/A</v>
      </c>
      <c r="E1643" s="73" t="e">
        <v>#N/A</v>
      </c>
      <c r="F1643" s="72" t="e">
        <v>#N/A</v>
      </c>
      <c r="G1643" s="72" t="e">
        <v>#N/A</v>
      </c>
      <c r="H1643" s="72" t="e">
        <v>#N/A</v>
      </c>
      <c r="I1643" s="72" t="e">
        <v>#N/A</v>
      </c>
      <c r="J1643" s="72" t="e">
        <v>#N/A</v>
      </c>
      <c r="O1643" s="72" t="e">
        <v>#N/A</v>
      </c>
    </row>
    <row r="1644" spans="1:15" x14ac:dyDescent="0.15">
      <c r="A1644" s="72" t="e">
        <v>#N/A</v>
      </c>
      <c r="B1644" s="72" t="e">
        <v>#N/A</v>
      </c>
      <c r="C1644" s="72" t="e">
        <v>#N/A</v>
      </c>
      <c r="D1644" s="72" t="e">
        <v>#N/A</v>
      </c>
      <c r="E1644" s="73" t="e">
        <v>#N/A</v>
      </c>
      <c r="F1644" s="72" t="e">
        <v>#N/A</v>
      </c>
      <c r="G1644" s="72" t="e">
        <v>#N/A</v>
      </c>
      <c r="H1644" s="72" t="e">
        <v>#N/A</v>
      </c>
      <c r="I1644" s="72" t="e">
        <v>#N/A</v>
      </c>
      <c r="J1644" s="72" t="e">
        <v>#N/A</v>
      </c>
      <c r="O1644" s="72" t="e">
        <v>#N/A</v>
      </c>
    </row>
    <row r="1645" spans="1:15" x14ac:dyDescent="0.15">
      <c r="A1645" s="72" t="e">
        <v>#N/A</v>
      </c>
      <c r="B1645" s="72" t="e">
        <v>#N/A</v>
      </c>
      <c r="C1645" s="72" t="e">
        <v>#N/A</v>
      </c>
      <c r="D1645" s="72" t="e">
        <v>#N/A</v>
      </c>
      <c r="E1645" s="73" t="e">
        <v>#N/A</v>
      </c>
      <c r="F1645" s="72" t="e">
        <v>#N/A</v>
      </c>
      <c r="G1645" s="72" t="e">
        <v>#N/A</v>
      </c>
      <c r="H1645" s="72" t="e">
        <v>#N/A</v>
      </c>
      <c r="I1645" s="72" t="e">
        <v>#N/A</v>
      </c>
      <c r="J1645" s="72" t="e">
        <v>#N/A</v>
      </c>
      <c r="O1645" s="72" t="e">
        <v>#N/A</v>
      </c>
    </row>
    <row r="1646" spans="1:15" x14ac:dyDescent="0.15">
      <c r="A1646" s="72" t="e">
        <v>#N/A</v>
      </c>
      <c r="B1646" s="72" t="e">
        <v>#N/A</v>
      </c>
      <c r="C1646" s="72" t="e">
        <v>#N/A</v>
      </c>
      <c r="D1646" s="72" t="e">
        <v>#N/A</v>
      </c>
      <c r="E1646" s="73" t="e">
        <v>#N/A</v>
      </c>
      <c r="F1646" s="72" t="e">
        <v>#N/A</v>
      </c>
      <c r="G1646" s="72" t="e">
        <v>#N/A</v>
      </c>
      <c r="H1646" s="72" t="e">
        <v>#N/A</v>
      </c>
      <c r="I1646" s="72" t="e">
        <v>#N/A</v>
      </c>
      <c r="J1646" s="72" t="e">
        <v>#N/A</v>
      </c>
      <c r="O1646" s="72" t="e">
        <v>#N/A</v>
      </c>
    </row>
    <row r="1647" spans="1:15" x14ac:dyDescent="0.15">
      <c r="A1647" s="72" t="e">
        <v>#N/A</v>
      </c>
      <c r="B1647" s="72" t="e">
        <v>#N/A</v>
      </c>
      <c r="C1647" s="72" t="e">
        <v>#N/A</v>
      </c>
      <c r="D1647" s="72" t="e">
        <v>#N/A</v>
      </c>
      <c r="E1647" s="73" t="e">
        <v>#N/A</v>
      </c>
      <c r="F1647" s="72" t="e">
        <v>#N/A</v>
      </c>
      <c r="G1647" s="72" t="e">
        <v>#N/A</v>
      </c>
      <c r="H1647" s="72" t="e">
        <v>#N/A</v>
      </c>
      <c r="I1647" s="72" t="e">
        <v>#N/A</v>
      </c>
      <c r="J1647" s="72" t="e">
        <v>#N/A</v>
      </c>
      <c r="O1647" s="72" t="e">
        <v>#N/A</v>
      </c>
    </row>
    <row r="1648" spans="1:15" x14ac:dyDescent="0.15">
      <c r="A1648" s="72" t="e">
        <v>#N/A</v>
      </c>
      <c r="B1648" s="72" t="e">
        <v>#N/A</v>
      </c>
      <c r="C1648" s="72" t="e">
        <v>#N/A</v>
      </c>
      <c r="D1648" s="72" t="e">
        <v>#N/A</v>
      </c>
      <c r="E1648" s="73" t="e">
        <v>#N/A</v>
      </c>
      <c r="F1648" s="72" t="e">
        <v>#N/A</v>
      </c>
      <c r="G1648" s="72" t="e">
        <v>#N/A</v>
      </c>
      <c r="H1648" s="72" t="e">
        <v>#N/A</v>
      </c>
      <c r="I1648" s="72" t="e">
        <v>#N/A</v>
      </c>
      <c r="J1648" s="72" t="e">
        <v>#N/A</v>
      </c>
      <c r="O1648" s="72" t="e">
        <v>#N/A</v>
      </c>
    </row>
    <row r="1649" spans="1:15" x14ac:dyDescent="0.15">
      <c r="A1649" s="72" t="e">
        <v>#N/A</v>
      </c>
      <c r="B1649" s="72" t="e">
        <v>#N/A</v>
      </c>
      <c r="C1649" s="72" t="e">
        <v>#N/A</v>
      </c>
      <c r="D1649" s="72" t="e">
        <v>#N/A</v>
      </c>
      <c r="E1649" s="73" t="e">
        <v>#N/A</v>
      </c>
      <c r="F1649" s="72" t="e">
        <v>#N/A</v>
      </c>
      <c r="G1649" s="72" t="e">
        <v>#N/A</v>
      </c>
      <c r="H1649" s="72" t="e">
        <v>#N/A</v>
      </c>
      <c r="I1649" s="72" t="e">
        <v>#N/A</v>
      </c>
      <c r="J1649" s="72" t="e">
        <v>#N/A</v>
      </c>
      <c r="O1649" s="72" t="e">
        <v>#N/A</v>
      </c>
    </row>
    <row r="1650" spans="1:15" x14ac:dyDescent="0.15">
      <c r="A1650" s="72" t="e">
        <v>#N/A</v>
      </c>
      <c r="B1650" s="72" t="e">
        <v>#N/A</v>
      </c>
      <c r="C1650" s="72" t="e">
        <v>#N/A</v>
      </c>
      <c r="D1650" s="72" t="e">
        <v>#N/A</v>
      </c>
      <c r="E1650" s="73" t="e">
        <v>#N/A</v>
      </c>
      <c r="F1650" s="72" t="e">
        <v>#N/A</v>
      </c>
      <c r="G1650" s="72" t="e">
        <v>#N/A</v>
      </c>
      <c r="H1650" s="72" t="e">
        <v>#N/A</v>
      </c>
      <c r="I1650" s="72" t="e">
        <v>#N/A</v>
      </c>
      <c r="J1650" s="72" t="e">
        <v>#N/A</v>
      </c>
      <c r="O1650" s="72" t="e">
        <v>#N/A</v>
      </c>
    </row>
    <row r="1651" spans="1:15" x14ac:dyDescent="0.15">
      <c r="A1651" s="72" t="e">
        <v>#N/A</v>
      </c>
      <c r="B1651" s="72" t="e">
        <v>#N/A</v>
      </c>
      <c r="C1651" s="72" t="e">
        <v>#N/A</v>
      </c>
      <c r="D1651" s="72" t="e">
        <v>#N/A</v>
      </c>
      <c r="E1651" s="73" t="e">
        <v>#N/A</v>
      </c>
      <c r="F1651" s="72" t="e">
        <v>#N/A</v>
      </c>
      <c r="G1651" s="72" t="e">
        <v>#N/A</v>
      </c>
      <c r="H1651" s="72" t="e">
        <v>#N/A</v>
      </c>
      <c r="I1651" s="72" t="e">
        <v>#N/A</v>
      </c>
      <c r="J1651" s="72" t="e">
        <v>#N/A</v>
      </c>
      <c r="O1651" s="72" t="e">
        <v>#N/A</v>
      </c>
    </row>
    <row r="1652" spans="1:15" x14ac:dyDescent="0.15">
      <c r="A1652" s="72" t="e">
        <v>#N/A</v>
      </c>
      <c r="B1652" s="72" t="e">
        <v>#N/A</v>
      </c>
      <c r="C1652" s="72" t="e">
        <v>#N/A</v>
      </c>
      <c r="D1652" s="72" t="e">
        <v>#N/A</v>
      </c>
      <c r="E1652" s="73" t="e">
        <v>#N/A</v>
      </c>
      <c r="F1652" s="72" t="e">
        <v>#N/A</v>
      </c>
      <c r="G1652" s="72" t="e">
        <v>#N/A</v>
      </c>
      <c r="H1652" s="72" t="e">
        <v>#N/A</v>
      </c>
      <c r="I1652" s="72" t="e">
        <v>#N/A</v>
      </c>
      <c r="J1652" s="72" t="e">
        <v>#N/A</v>
      </c>
      <c r="O1652" s="72" t="e">
        <v>#N/A</v>
      </c>
    </row>
    <row r="1653" spans="1:15" x14ac:dyDescent="0.15">
      <c r="A1653" s="72" t="e">
        <v>#N/A</v>
      </c>
      <c r="B1653" s="72" t="e">
        <v>#N/A</v>
      </c>
      <c r="C1653" s="72" t="e">
        <v>#N/A</v>
      </c>
      <c r="D1653" s="72" t="e">
        <v>#N/A</v>
      </c>
      <c r="E1653" s="73" t="e">
        <v>#N/A</v>
      </c>
      <c r="F1653" s="72" t="e">
        <v>#N/A</v>
      </c>
      <c r="G1653" s="72" t="e">
        <v>#N/A</v>
      </c>
      <c r="H1653" s="72" t="e">
        <v>#N/A</v>
      </c>
      <c r="I1653" s="72" t="e">
        <v>#N/A</v>
      </c>
      <c r="J1653" s="72" t="e">
        <v>#N/A</v>
      </c>
      <c r="O1653" s="72" t="e">
        <v>#N/A</v>
      </c>
    </row>
    <row r="1654" spans="1:15" x14ac:dyDescent="0.15">
      <c r="A1654" s="72" t="e">
        <v>#N/A</v>
      </c>
      <c r="B1654" s="72" t="e">
        <v>#N/A</v>
      </c>
      <c r="C1654" s="72" t="e">
        <v>#N/A</v>
      </c>
      <c r="D1654" s="72" t="e">
        <v>#N/A</v>
      </c>
      <c r="E1654" s="73" t="e">
        <v>#N/A</v>
      </c>
      <c r="F1654" s="72" t="e">
        <v>#N/A</v>
      </c>
      <c r="G1654" s="72" t="e">
        <v>#N/A</v>
      </c>
      <c r="H1654" s="72" t="e">
        <v>#N/A</v>
      </c>
      <c r="I1654" s="72" t="e">
        <v>#N/A</v>
      </c>
      <c r="J1654" s="72" t="e">
        <v>#N/A</v>
      </c>
      <c r="O1654" s="72" t="e">
        <v>#N/A</v>
      </c>
    </row>
    <row r="1655" spans="1:15" x14ac:dyDescent="0.15">
      <c r="A1655" s="72" t="e">
        <v>#N/A</v>
      </c>
      <c r="B1655" s="72" t="e">
        <v>#N/A</v>
      </c>
      <c r="C1655" s="72" t="e">
        <v>#N/A</v>
      </c>
      <c r="D1655" s="72" t="e">
        <v>#N/A</v>
      </c>
      <c r="E1655" s="73" t="e">
        <v>#N/A</v>
      </c>
      <c r="F1655" s="72" t="e">
        <v>#N/A</v>
      </c>
      <c r="G1655" s="72" t="e">
        <v>#N/A</v>
      </c>
      <c r="H1655" s="72" t="e">
        <v>#N/A</v>
      </c>
      <c r="I1655" s="72" t="e">
        <v>#N/A</v>
      </c>
      <c r="J1655" s="72" t="e">
        <v>#N/A</v>
      </c>
      <c r="O1655" s="72" t="e">
        <v>#N/A</v>
      </c>
    </row>
    <row r="1656" spans="1:15" x14ac:dyDescent="0.15">
      <c r="A1656" s="72" t="e">
        <v>#N/A</v>
      </c>
      <c r="B1656" s="72" t="e">
        <v>#N/A</v>
      </c>
      <c r="C1656" s="72" t="e">
        <v>#N/A</v>
      </c>
      <c r="D1656" s="72" t="e">
        <v>#N/A</v>
      </c>
      <c r="E1656" s="73" t="e">
        <v>#N/A</v>
      </c>
      <c r="F1656" s="72" t="e">
        <v>#N/A</v>
      </c>
      <c r="G1656" s="72" t="e">
        <v>#N/A</v>
      </c>
      <c r="H1656" s="72" t="e">
        <v>#N/A</v>
      </c>
      <c r="I1656" s="72" t="e">
        <v>#N/A</v>
      </c>
      <c r="J1656" s="72" t="e">
        <v>#N/A</v>
      </c>
      <c r="O1656" s="72" t="e">
        <v>#N/A</v>
      </c>
    </row>
    <row r="1657" spans="1:15" x14ac:dyDescent="0.15">
      <c r="A1657" s="72" t="e">
        <v>#N/A</v>
      </c>
      <c r="B1657" s="72" t="e">
        <v>#N/A</v>
      </c>
      <c r="C1657" s="72" t="e">
        <v>#N/A</v>
      </c>
      <c r="D1657" s="72" t="e">
        <v>#N/A</v>
      </c>
      <c r="E1657" s="73" t="e">
        <v>#N/A</v>
      </c>
      <c r="F1657" s="72" t="e">
        <v>#N/A</v>
      </c>
      <c r="G1657" s="72" t="e">
        <v>#N/A</v>
      </c>
      <c r="H1657" s="72" t="e">
        <v>#N/A</v>
      </c>
      <c r="I1657" s="72" t="e">
        <v>#N/A</v>
      </c>
      <c r="J1657" s="72" t="e">
        <v>#N/A</v>
      </c>
      <c r="O1657" s="72" t="e">
        <v>#N/A</v>
      </c>
    </row>
    <row r="1658" spans="1:15" x14ac:dyDescent="0.15">
      <c r="A1658" s="72" t="e">
        <v>#N/A</v>
      </c>
      <c r="B1658" s="72" t="e">
        <v>#N/A</v>
      </c>
      <c r="C1658" s="72" t="e">
        <v>#N/A</v>
      </c>
      <c r="D1658" s="72" t="e">
        <v>#N/A</v>
      </c>
      <c r="E1658" s="73" t="e">
        <v>#N/A</v>
      </c>
      <c r="F1658" s="72" t="e">
        <v>#N/A</v>
      </c>
      <c r="G1658" s="72" t="e">
        <v>#N/A</v>
      </c>
      <c r="H1658" s="72" t="e">
        <v>#N/A</v>
      </c>
      <c r="I1658" s="72" t="e">
        <v>#N/A</v>
      </c>
      <c r="J1658" s="72" t="e">
        <v>#N/A</v>
      </c>
      <c r="O1658" s="72" t="e">
        <v>#N/A</v>
      </c>
    </row>
    <row r="1659" spans="1:15" x14ac:dyDescent="0.15">
      <c r="A1659" s="72" t="e">
        <v>#N/A</v>
      </c>
      <c r="B1659" s="72" t="e">
        <v>#N/A</v>
      </c>
      <c r="C1659" s="72" t="e">
        <v>#N/A</v>
      </c>
      <c r="D1659" s="72" t="e">
        <v>#N/A</v>
      </c>
      <c r="E1659" s="73" t="e">
        <v>#N/A</v>
      </c>
      <c r="F1659" s="72" t="e">
        <v>#N/A</v>
      </c>
      <c r="G1659" s="72" t="e">
        <v>#N/A</v>
      </c>
      <c r="H1659" s="72" t="e">
        <v>#N/A</v>
      </c>
      <c r="I1659" s="72" t="e">
        <v>#N/A</v>
      </c>
      <c r="J1659" s="72" t="e">
        <v>#N/A</v>
      </c>
      <c r="O1659" s="72" t="e">
        <v>#N/A</v>
      </c>
    </row>
    <row r="1660" spans="1:15" x14ac:dyDescent="0.15">
      <c r="A1660" s="72" t="e">
        <v>#N/A</v>
      </c>
      <c r="B1660" s="72" t="e">
        <v>#N/A</v>
      </c>
      <c r="C1660" s="72" t="e">
        <v>#N/A</v>
      </c>
      <c r="D1660" s="72" t="e">
        <v>#N/A</v>
      </c>
      <c r="E1660" s="73" t="e">
        <v>#N/A</v>
      </c>
      <c r="F1660" s="72" t="e">
        <v>#N/A</v>
      </c>
      <c r="G1660" s="72" t="e">
        <v>#N/A</v>
      </c>
      <c r="H1660" s="72" t="e">
        <v>#N/A</v>
      </c>
      <c r="I1660" s="72" t="e">
        <v>#N/A</v>
      </c>
      <c r="J1660" s="72" t="e">
        <v>#N/A</v>
      </c>
      <c r="O1660" s="72" t="e">
        <v>#N/A</v>
      </c>
    </row>
    <row r="1661" spans="1:15" x14ac:dyDescent="0.15">
      <c r="A1661" s="72" t="e">
        <v>#N/A</v>
      </c>
      <c r="B1661" s="72" t="e">
        <v>#N/A</v>
      </c>
      <c r="C1661" s="72" t="e">
        <v>#N/A</v>
      </c>
      <c r="D1661" s="72" t="e">
        <v>#N/A</v>
      </c>
      <c r="E1661" s="73" t="e">
        <v>#N/A</v>
      </c>
      <c r="F1661" s="72" t="e">
        <v>#N/A</v>
      </c>
      <c r="G1661" s="72" t="e">
        <v>#N/A</v>
      </c>
      <c r="H1661" s="72" t="e">
        <v>#N/A</v>
      </c>
      <c r="I1661" s="72" t="e">
        <v>#N/A</v>
      </c>
      <c r="J1661" s="72" t="e">
        <v>#N/A</v>
      </c>
      <c r="O1661" s="72" t="e">
        <v>#N/A</v>
      </c>
    </row>
    <row r="1662" spans="1:15" x14ac:dyDescent="0.15">
      <c r="A1662" s="72" t="e">
        <v>#N/A</v>
      </c>
      <c r="B1662" s="72" t="e">
        <v>#N/A</v>
      </c>
      <c r="C1662" s="72" t="e">
        <v>#N/A</v>
      </c>
      <c r="D1662" s="72" t="e">
        <v>#N/A</v>
      </c>
      <c r="E1662" s="73" t="e">
        <v>#N/A</v>
      </c>
      <c r="F1662" s="72" t="e">
        <v>#N/A</v>
      </c>
      <c r="G1662" s="72" t="e">
        <v>#N/A</v>
      </c>
      <c r="H1662" s="72" t="e">
        <v>#N/A</v>
      </c>
      <c r="I1662" s="72" t="e">
        <v>#N/A</v>
      </c>
      <c r="J1662" s="72" t="e">
        <v>#N/A</v>
      </c>
      <c r="O1662" s="72" t="e">
        <v>#N/A</v>
      </c>
    </row>
    <row r="1663" spans="1:15" x14ac:dyDescent="0.15">
      <c r="A1663" s="72" t="e">
        <v>#N/A</v>
      </c>
      <c r="B1663" s="72" t="e">
        <v>#N/A</v>
      </c>
      <c r="C1663" s="72" t="e">
        <v>#N/A</v>
      </c>
      <c r="D1663" s="72" t="e">
        <v>#N/A</v>
      </c>
      <c r="E1663" s="73" t="e">
        <v>#N/A</v>
      </c>
      <c r="F1663" s="72" t="e">
        <v>#N/A</v>
      </c>
      <c r="G1663" s="72" t="e">
        <v>#N/A</v>
      </c>
      <c r="H1663" s="72" t="e">
        <v>#N/A</v>
      </c>
      <c r="I1663" s="72" t="e">
        <v>#N/A</v>
      </c>
      <c r="J1663" s="72" t="e">
        <v>#N/A</v>
      </c>
      <c r="O1663" s="72" t="e">
        <v>#N/A</v>
      </c>
    </row>
    <row r="1664" spans="1:15" x14ac:dyDescent="0.15">
      <c r="A1664" s="72" t="e">
        <v>#N/A</v>
      </c>
      <c r="B1664" s="72" t="e">
        <v>#N/A</v>
      </c>
      <c r="C1664" s="72" t="e">
        <v>#N/A</v>
      </c>
      <c r="D1664" s="72" t="e">
        <v>#N/A</v>
      </c>
      <c r="E1664" s="73" t="e">
        <v>#N/A</v>
      </c>
      <c r="F1664" s="72" t="e">
        <v>#N/A</v>
      </c>
      <c r="G1664" s="72" t="e">
        <v>#N/A</v>
      </c>
      <c r="H1664" s="72" t="e">
        <v>#N/A</v>
      </c>
      <c r="I1664" s="72" t="e">
        <v>#N/A</v>
      </c>
      <c r="J1664" s="72" t="e">
        <v>#N/A</v>
      </c>
      <c r="O1664" s="72" t="e">
        <v>#N/A</v>
      </c>
    </row>
    <row r="1665" spans="1:15" x14ac:dyDescent="0.15">
      <c r="A1665" s="72" t="e">
        <v>#N/A</v>
      </c>
      <c r="B1665" s="72" t="e">
        <v>#N/A</v>
      </c>
      <c r="C1665" s="72" t="e">
        <v>#N/A</v>
      </c>
      <c r="D1665" s="72" t="e">
        <v>#N/A</v>
      </c>
      <c r="E1665" s="73" t="e">
        <v>#N/A</v>
      </c>
      <c r="F1665" s="72" t="e">
        <v>#N/A</v>
      </c>
      <c r="G1665" s="72" t="e">
        <v>#N/A</v>
      </c>
      <c r="H1665" s="72" t="e">
        <v>#N/A</v>
      </c>
      <c r="I1665" s="72" t="e">
        <v>#N/A</v>
      </c>
      <c r="J1665" s="72" t="e">
        <v>#N/A</v>
      </c>
      <c r="O1665" s="72" t="e">
        <v>#N/A</v>
      </c>
    </row>
    <row r="1666" spans="1:15" x14ac:dyDescent="0.15">
      <c r="A1666" s="72" t="e">
        <v>#N/A</v>
      </c>
      <c r="B1666" s="72" t="e">
        <v>#N/A</v>
      </c>
      <c r="C1666" s="72" t="e">
        <v>#N/A</v>
      </c>
      <c r="D1666" s="72" t="e">
        <v>#N/A</v>
      </c>
      <c r="E1666" s="73" t="e">
        <v>#N/A</v>
      </c>
      <c r="F1666" s="72" t="e">
        <v>#N/A</v>
      </c>
      <c r="G1666" s="72" t="e">
        <v>#N/A</v>
      </c>
      <c r="H1666" s="72" t="e">
        <v>#N/A</v>
      </c>
      <c r="I1666" s="72" t="e">
        <v>#N/A</v>
      </c>
      <c r="J1666" s="72" t="e">
        <v>#N/A</v>
      </c>
      <c r="O1666" s="72" t="e">
        <v>#N/A</v>
      </c>
    </row>
    <row r="1667" spans="1:15" x14ac:dyDescent="0.15">
      <c r="A1667" s="72" t="e">
        <v>#N/A</v>
      </c>
      <c r="B1667" s="72" t="e">
        <v>#N/A</v>
      </c>
      <c r="C1667" s="72" t="e">
        <v>#N/A</v>
      </c>
      <c r="D1667" s="72" t="e">
        <v>#N/A</v>
      </c>
      <c r="E1667" s="73" t="e">
        <v>#N/A</v>
      </c>
      <c r="F1667" s="72" t="e">
        <v>#N/A</v>
      </c>
      <c r="G1667" s="72" t="e">
        <v>#N/A</v>
      </c>
      <c r="H1667" s="72" t="e">
        <v>#N/A</v>
      </c>
      <c r="I1667" s="72" t="e">
        <v>#N/A</v>
      </c>
      <c r="J1667" s="72" t="e">
        <v>#N/A</v>
      </c>
      <c r="O1667" s="72" t="e">
        <v>#N/A</v>
      </c>
    </row>
    <row r="1668" spans="1:15" x14ac:dyDescent="0.15">
      <c r="A1668" s="72" t="e">
        <v>#N/A</v>
      </c>
      <c r="B1668" s="72" t="e">
        <v>#N/A</v>
      </c>
      <c r="C1668" s="72" t="e">
        <v>#N/A</v>
      </c>
      <c r="D1668" s="72" t="e">
        <v>#N/A</v>
      </c>
      <c r="E1668" s="73" t="e">
        <v>#N/A</v>
      </c>
      <c r="F1668" s="72" t="e">
        <v>#N/A</v>
      </c>
      <c r="G1668" s="72" t="e">
        <v>#N/A</v>
      </c>
      <c r="H1668" s="72" t="e">
        <v>#N/A</v>
      </c>
      <c r="I1668" s="72" t="e">
        <v>#N/A</v>
      </c>
      <c r="J1668" s="72" t="e">
        <v>#N/A</v>
      </c>
      <c r="O1668" s="72" t="e">
        <v>#N/A</v>
      </c>
    </row>
    <row r="1669" spans="1:15" x14ac:dyDescent="0.15">
      <c r="A1669" s="72" t="e">
        <v>#N/A</v>
      </c>
      <c r="B1669" s="72" t="e">
        <v>#N/A</v>
      </c>
      <c r="C1669" s="72" t="e">
        <v>#N/A</v>
      </c>
      <c r="D1669" s="72" t="e">
        <v>#N/A</v>
      </c>
      <c r="E1669" s="73" t="e">
        <v>#N/A</v>
      </c>
      <c r="F1669" s="72" t="e">
        <v>#N/A</v>
      </c>
      <c r="G1669" s="72" t="e">
        <v>#N/A</v>
      </c>
      <c r="H1669" s="72" t="e">
        <v>#N/A</v>
      </c>
      <c r="I1669" s="72" t="e">
        <v>#N/A</v>
      </c>
      <c r="J1669" s="72" t="e">
        <v>#N/A</v>
      </c>
      <c r="O1669" s="72" t="e">
        <v>#N/A</v>
      </c>
    </row>
    <row r="1670" spans="1:15" x14ac:dyDescent="0.15">
      <c r="A1670" s="72" t="e">
        <v>#N/A</v>
      </c>
      <c r="B1670" s="72" t="e">
        <v>#N/A</v>
      </c>
      <c r="C1670" s="72" t="e">
        <v>#N/A</v>
      </c>
      <c r="D1670" s="72" t="e">
        <v>#N/A</v>
      </c>
      <c r="E1670" s="73" t="e">
        <v>#N/A</v>
      </c>
      <c r="F1670" s="72" t="e">
        <v>#N/A</v>
      </c>
      <c r="G1670" s="72" t="e">
        <v>#N/A</v>
      </c>
      <c r="H1670" s="72" t="e">
        <v>#N/A</v>
      </c>
      <c r="I1670" s="72" t="e">
        <v>#N/A</v>
      </c>
      <c r="J1670" s="72" t="e">
        <v>#N/A</v>
      </c>
      <c r="O1670" s="72" t="e">
        <v>#N/A</v>
      </c>
    </row>
    <row r="1671" spans="1:15" x14ac:dyDescent="0.15">
      <c r="A1671" s="72" t="e">
        <v>#N/A</v>
      </c>
      <c r="B1671" s="72" t="e">
        <v>#N/A</v>
      </c>
      <c r="C1671" s="72" t="e">
        <v>#N/A</v>
      </c>
      <c r="D1671" s="72" t="e">
        <v>#N/A</v>
      </c>
      <c r="E1671" s="73" t="e">
        <v>#N/A</v>
      </c>
      <c r="F1671" s="72" t="e">
        <v>#N/A</v>
      </c>
      <c r="G1671" s="72" t="e">
        <v>#N/A</v>
      </c>
      <c r="H1671" s="72" t="e">
        <v>#N/A</v>
      </c>
      <c r="I1671" s="72" t="e">
        <v>#N/A</v>
      </c>
      <c r="J1671" s="72" t="e">
        <v>#N/A</v>
      </c>
      <c r="O1671" s="72" t="e">
        <v>#N/A</v>
      </c>
    </row>
    <row r="1672" spans="1:15" x14ac:dyDescent="0.15">
      <c r="A1672" s="72" t="e">
        <v>#N/A</v>
      </c>
      <c r="B1672" s="72" t="e">
        <v>#N/A</v>
      </c>
      <c r="C1672" s="72" t="e">
        <v>#N/A</v>
      </c>
      <c r="D1672" s="72" t="e">
        <v>#N/A</v>
      </c>
      <c r="E1672" s="73" t="e">
        <v>#N/A</v>
      </c>
      <c r="F1672" s="72" t="e">
        <v>#N/A</v>
      </c>
      <c r="G1672" s="72" t="e">
        <v>#N/A</v>
      </c>
      <c r="H1672" s="72" t="e">
        <v>#N/A</v>
      </c>
      <c r="I1672" s="72" t="e">
        <v>#N/A</v>
      </c>
      <c r="J1672" s="72" t="e">
        <v>#N/A</v>
      </c>
      <c r="O1672" s="72" t="e">
        <v>#N/A</v>
      </c>
    </row>
    <row r="1673" spans="1:15" x14ac:dyDescent="0.15">
      <c r="A1673" s="72" t="e">
        <v>#N/A</v>
      </c>
      <c r="B1673" s="72" t="e">
        <v>#N/A</v>
      </c>
      <c r="C1673" s="72" t="e">
        <v>#N/A</v>
      </c>
      <c r="D1673" s="72" t="e">
        <v>#N/A</v>
      </c>
      <c r="E1673" s="73" t="e">
        <v>#N/A</v>
      </c>
      <c r="F1673" s="72" t="e">
        <v>#N/A</v>
      </c>
      <c r="G1673" s="72" t="e">
        <v>#N/A</v>
      </c>
      <c r="H1673" s="72" t="e">
        <v>#N/A</v>
      </c>
      <c r="I1673" s="72" t="e">
        <v>#N/A</v>
      </c>
      <c r="J1673" s="72" t="e">
        <v>#N/A</v>
      </c>
      <c r="O1673" s="72" t="e">
        <v>#N/A</v>
      </c>
    </row>
    <row r="1674" spans="1:15" x14ac:dyDescent="0.15">
      <c r="A1674" s="72" t="e">
        <v>#N/A</v>
      </c>
      <c r="B1674" s="72" t="e">
        <v>#N/A</v>
      </c>
      <c r="C1674" s="72" t="e">
        <v>#N/A</v>
      </c>
      <c r="D1674" s="72" t="e">
        <v>#N/A</v>
      </c>
      <c r="E1674" s="73" t="e">
        <v>#N/A</v>
      </c>
      <c r="F1674" s="72" t="e">
        <v>#N/A</v>
      </c>
      <c r="G1674" s="72" t="e">
        <v>#N/A</v>
      </c>
      <c r="H1674" s="72" t="e">
        <v>#N/A</v>
      </c>
      <c r="I1674" s="72" t="e">
        <v>#N/A</v>
      </c>
      <c r="J1674" s="72" t="e">
        <v>#N/A</v>
      </c>
      <c r="O1674" s="72" t="e">
        <v>#N/A</v>
      </c>
    </row>
    <row r="1675" spans="1:15" x14ac:dyDescent="0.15">
      <c r="A1675" s="72" t="e">
        <v>#N/A</v>
      </c>
      <c r="B1675" s="72" t="e">
        <v>#N/A</v>
      </c>
      <c r="C1675" s="72" t="e">
        <v>#N/A</v>
      </c>
      <c r="D1675" s="72" t="e">
        <v>#N/A</v>
      </c>
      <c r="E1675" s="73" t="e">
        <v>#N/A</v>
      </c>
      <c r="F1675" s="72" t="e">
        <v>#N/A</v>
      </c>
      <c r="G1675" s="72" t="e">
        <v>#N/A</v>
      </c>
      <c r="H1675" s="72" t="e">
        <v>#N/A</v>
      </c>
      <c r="I1675" s="72" t="e">
        <v>#N/A</v>
      </c>
      <c r="J1675" s="72" t="e">
        <v>#N/A</v>
      </c>
      <c r="O1675" s="72" t="e">
        <v>#N/A</v>
      </c>
    </row>
    <row r="1676" spans="1:15" x14ac:dyDescent="0.15">
      <c r="A1676" s="72" t="e">
        <v>#N/A</v>
      </c>
      <c r="B1676" s="72" t="e">
        <v>#N/A</v>
      </c>
      <c r="C1676" s="72" t="e">
        <v>#N/A</v>
      </c>
      <c r="D1676" s="72" t="e">
        <v>#N/A</v>
      </c>
      <c r="E1676" s="73" t="e">
        <v>#N/A</v>
      </c>
      <c r="F1676" s="72" t="e">
        <v>#N/A</v>
      </c>
      <c r="G1676" s="72" t="e">
        <v>#N/A</v>
      </c>
      <c r="H1676" s="72" t="e">
        <v>#N/A</v>
      </c>
      <c r="I1676" s="72" t="e">
        <v>#N/A</v>
      </c>
      <c r="J1676" s="72" t="e">
        <v>#N/A</v>
      </c>
      <c r="O1676" s="72" t="e">
        <v>#N/A</v>
      </c>
    </row>
    <row r="1677" spans="1:15" x14ac:dyDescent="0.15">
      <c r="A1677" s="72" t="e">
        <v>#N/A</v>
      </c>
      <c r="B1677" s="72" t="e">
        <v>#N/A</v>
      </c>
      <c r="C1677" s="72" t="e">
        <v>#N/A</v>
      </c>
      <c r="D1677" s="72" t="e">
        <v>#N/A</v>
      </c>
      <c r="E1677" s="73" t="e">
        <v>#N/A</v>
      </c>
      <c r="F1677" s="72" t="e">
        <v>#N/A</v>
      </c>
      <c r="G1677" s="72" t="e">
        <v>#N/A</v>
      </c>
      <c r="H1677" s="72" t="e">
        <v>#N/A</v>
      </c>
      <c r="I1677" s="72" t="e">
        <v>#N/A</v>
      </c>
      <c r="J1677" s="72" t="e">
        <v>#N/A</v>
      </c>
      <c r="O1677" s="72" t="e">
        <v>#N/A</v>
      </c>
    </row>
    <row r="1678" spans="1:15" x14ac:dyDescent="0.15">
      <c r="A1678" s="72" t="e">
        <v>#N/A</v>
      </c>
      <c r="B1678" s="72" t="e">
        <v>#N/A</v>
      </c>
      <c r="C1678" s="72" t="e">
        <v>#N/A</v>
      </c>
      <c r="D1678" s="72" t="e">
        <v>#N/A</v>
      </c>
      <c r="E1678" s="73" t="e">
        <v>#N/A</v>
      </c>
      <c r="F1678" s="72" t="e">
        <v>#N/A</v>
      </c>
      <c r="G1678" s="72" t="e">
        <v>#N/A</v>
      </c>
      <c r="H1678" s="72" t="e">
        <v>#N/A</v>
      </c>
      <c r="I1678" s="72" t="e">
        <v>#N/A</v>
      </c>
      <c r="J1678" s="72" t="e">
        <v>#N/A</v>
      </c>
      <c r="O1678" s="72" t="e">
        <v>#N/A</v>
      </c>
    </row>
    <row r="1679" spans="1:15" x14ac:dyDescent="0.15">
      <c r="A1679" s="72" t="e">
        <v>#N/A</v>
      </c>
      <c r="B1679" s="72" t="e">
        <v>#N/A</v>
      </c>
      <c r="C1679" s="72" t="e">
        <v>#N/A</v>
      </c>
      <c r="D1679" s="72" t="e">
        <v>#N/A</v>
      </c>
      <c r="E1679" s="73" t="e">
        <v>#N/A</v>
      </c>
      <c r="F1679" s="72" t="e">
        <v>#N/A</v>
      </c>
      <c r="G1679" s="72" t="e">
        <v>#N/A</v>
      </c>
      <c r="H1679" s="72" t="e">
        <v>#N/A</v>
      </c>
      <c r="I1679" s="72" t="e">
        <v>#N/A</v>
      </c>
      <c r="J1679" s="72" t="e">
        <v>#N/A</v>
      </c>
      <c r="O1679" s="72" t="e">
        <v>#N/A</v>
      </c>
    </row>
    <row r="1680" spans="1:15" x14ac:dyDescent="0.15">
      <c r="A1680" s="72" t="e">
        <v>#N/A</v>
      </c>
      <c r="B1680" s="72" t="e">
        <v>#N/A</v>
      </c>
      <c r="C1680" s="72" t="e">
        <v>#N/A</v>
      </c>
      <c r="D1680" s="72" t="e">
        <v>#N/A</v>
      </c>
      <c r="E1680" s="73" t="e">
        <v>#N/A</v>
      </c>
      <c r="F1680" s="72" t="e">
        <v>#N/A</v>
      </c>
      <c r="G1680" s="72" t="e">
        <v>#N/A</v>
      </c>
      <c r="H1680" s="72" t="e">
        <v>#N/A</v>
      </c>
      <c r="I1680" s="72" t="e">
        <v>#N/A</v>
      </c>
      <c r="J1680" s="72" t="e">
        <v>#N/A</v>
      </c>
      <c r="O1680" s="72" t="e">
        <v>#N/A</v>
      </c>
    </row>
    <row r="1681" spans="1:15" x14ac:dyDescent="0.15">
      <c r="A1681" s="72" t="e">
        <v>#N/A</v>
      </c>
      <c r="B1681" s="72" t="e">
        <v>#N/A</v>
      </c>
      <c r="C1681" s="72" t="e">
        <v>#N/A</v>
      </c>
      <c r="D1681" s="72" t="e">
        <v>#N/A</v>
      </c>
      <c r="E1681" s="73" t="e">
        <v>#N/A</v>
      </c>
      <c r="F1681" s="72" t="e">
        <v>#N/A</v>
      </c>
      <c r="G1681" s="72" t="e">
        <v>#N/A</v>
      </c>
      <c r="H1681" s="72" t="e">
        <v>#N/A</v>
      </c>
      <c r="I1681" s="72" t="e">
        <v>#N/A</v>
      </c>
      <c r="J1681" s="72" t="e">
        <v>#N/A</v>
      </c>
      <c r="O1681" s="72" t="e">
        <v>#N/A</v>
      </c>
    </row>
    <row r="1682" spans="1:15" x14ac:dyDescent="0.15">
      <c r="A1682" s="72" t="e">
        <v>#N/A</v>
      </c>
      <c r="B1682" s="72" t="e">
        <v>#N/A</v>
      </c>
      <c r="C1682" s="72" t="e">
        <v>#N/A</v>
      </c>
      <c r="D1682" s="72" t="e">
        <v>#N/A</v>
      </c>
      <c r="E1682" s="73" t="e">
        <v>#N/A</v>
      </c>
      <c r="F1682" s="72" t="e">
        <v>#N/A</v>
      </c>
      <c r="G1682" s="72" t="e">
        <v>#N/A</v>
      </c>
      <c r="H1682" s="72" t="e">
        <v>#N/A</v>
      </c>
      <c r="I1682" s="72" t="e">
        <v>#N/A</v>
      </c>
      <c r="J1682" s="72" t="e">
        <v>#N/A</v>
      </c>
      <c r="O1682" s="72" t="e">
        <v>#N/A</v>
      </c>
    </row>
    <row r="1683" spans="1:15" x14ac:dyDescent="0.15">
      <c r="A1683" s="72" t="e">
        <v>#N/A</v>
      </c>
      <c r="B1683" s="72" t="e">
        <v>#N/A</v>
      </c>
      <c r="C1683" s="72" t="e">
        <v>#N/A</v>
      </c>
      <c r="D1683" s="72" t="e">
        <v>#N/A</v>
      </c>
      <c r="E1683" s="73" t="e">
        <v>#N/A</v>
      </c>
      <c r="F1683" s="72" t="e">
        <v>#N/A</v>
      </c>
      <c r="G1683" s="72" t="e">
        <v>#N/A</v>
      </c>
      <c r="H1683" s="72" t="e">
        <v>#N/A</v>
      </c>
      <c r="I1683" s="72" t="e">
        <v>#N/A</v>
      </c>
      <c r="J1683" s="72" t="e">
        <v>#N/A</v>
      </c>
      <c r="O1683" s="72" t="e">
        <v>#N/A</v>
      </c>
    </row>
    <row r="1684" spans="1:15" x14ac:dyDescent="0.15">
      <c r="A1684" s="72" t="e">
        <v>#N/A</v>
      </c>
      <c r="B1684" s="72" t="e">
        <v>#N/A</v>
      </c>
      <c r="C1684" s="72" t="e">
        <v>#N/A</v>
      </c>
      <c r="D1684" s="72" t="e">
        <v>#N/A</v>
      </c>
      <c r="E1684" s="73" t="e">
        <v>#N/A</v>
      </c>
      <c r="F1684" s="72" t="e">
        <v>#N/A</v>
      </c>
      <c r="G1684" s="72" t="e">
        <v>#N/A</v>
      </c>
      <c r="H1684" s="72" t="e">
        <v>#N/A</v>
      </c>
      <c r="I1684" s="72" t="e">
        <v>#N/A</v>
      </c>
      <c r="J1684" s="72" t="e">
        <v>#N/A</v>
      </c>
      <c r="O1684" s="72" t="e">
        <v>#N/A</v>
      </c>
    </row>
    <row r="1685" spans="1:15" x14ac:dyDescent="0.15">
      <c r="A1685" s="72" t="e">
        <v>#N/A</v>
      </c>
      <c r="B1685" s="72" t="e">
        <v>#N/A</v>
      </c>
      <c r="C1685" s="72" t="e">
        <v>#N/A</v>
      </c>
      <c r="D1685" s="72" t="e">
        <v>#N/A</v>
      </c>
      <c r="E1685" s="73" t="e">
        <v>#N/A</v>
      </c>
      <c r="F1685" s="72" t="e">
        <v>#N/A</v>
      </c>
      <c r="G1685" s="72" t="e">
        <v>#N/A</v>
      </c>
      <c r="H1685" s="72" t="e">
        <v>#N/A</v>
      </c>
      <c r="I1685" s="72" t="e">
        <v>#N/A</v>
      </c>
      <c r="J1685" s="72" t="e">
        <v>#N/A</v>
      </c>
      <c r="O1685" s="72" t="e">
        <v>#N/A</v>
      </c>
    </row>
    <row r="1686" spans="1:15" x14ac:dyDescent="0.15">
      <c r="A1686" s="72" t="e">
        <v>#N/A</v>
      </c>
      <c r="B1686" s="72" t="e">
        <v>#N/A</v>
      </c>
      <c r="C1686" s="72" t="e">
        <v>#N/A</v>
      </c>
      <c r="D1686" s="72" t="e">
        <v>#N/A</v>
      </c>
      <c r="E1686" s="73" t="e">
        <v>#N/A</v>
      </c>
      <c r="F1686" s="72" t="e">
        <v>#N/A</v>
      </c>
      <c r="G1686" s="72" t="e">
        <v>#N/A</v>
      </c>
      <c r="H1686" s="72" t="e">
        <v>#N/A</v>
      </c>
      <c r="I1686" s="72" t="e">
        <v>#N/A</v>
      </c>
      <c r="J1686" s="72" t="e">
        <v>#N/A</v>
      </c>
      <c r="O1686" s="72" t="e">
        <v>#N/A</v>
      </c>
    </row>
    <row r="1687" spans="1:15" x14ac:dyDescent="0.15">
      <c r="A1687" s="72" t="e">
        <v>#N/A</v>
      </c>
      <c r="B1687" s="72" t="e">
        <v>#N/A</v>
      </c>
      <c r="C1687" s="72" t="e">
        <v>#N/A</v>
      </c>
      <c r="D1687" s="72" t="e">
        <v>#N/A</v>
      </c>
      <c r="E1687" s="73" t="e">
        <v>#N/A</v>
      </c>
      <c r="F1687" s="72" t="e">
        <v>#N/A</v>
      </c>
      <c r="G1687" s="72" t="e">
        <v>#N/A</v>
      </c>
      <c r="H1687" s="72" t="e">
        <v>#N/A</v>
      </c>
      <c r="I1687" s="72" t="e">
        <v>#N/A</v>
      </c>
      <c r="J1687" s="72" t="e">
        <v>#N/A</v>
      </c>
      <c r="O1687" s="72" t="e">
        <v>#N/A</v>
      </c>
    </row>
    <row r="1688" spans="1:15" x14ac:dyDescent="0.15">
      <c r="A1688" s="72" t="e">
        <v>#N/A</v>
      </c>
      <c r="B1688" s="72" t="e">
        <v>#N/A</v>
      </c>
      <c r="C1688" s="72" t="e">
        <v>#N/A</v>
      </c>
      <c r="D1688" s="72" t="e">
        <v>#N/A</v>
      </c>
      <c r="E1688" s="73" t="e">
        <v>#N/A</v>
      </c>
      <c r="F1688" s="72" t="e">
        <v>#N/A</v>
      </c>
      <c r="G1688" s="72" t="e">
        <v>#N/A</v>
      </c>
      <c r="H1688" s="72" t="e">
        <v>#N/A</v>
      </c>
      <c r="I1688" s="72" t="e">
        <v>#N/A</v>
      </c>
      <c r="J1688" s="72" t="e">
        <v>#N/A</v>
      </c>
      <c r="O1688" s="72" t="e">
        <v>#N/A</v>
      </c>
    </row>
    <row r="1689" spans="1:15" x14ac:dyDescent="0.15">
      <c r="A1689" s="72" t="e">
        <v>#N/A</v>
      </c>
      <c r="B1689" s="72" t="e">
        <v>#N/A</v>
      </c>
      <c r="C1689" s="72" t="e">
        <v>#N/A</v>
      </c>
      <c r="D1689" s="72" t="e">
        <v>#N/A</v>
      </c>
      <c r="E1689" s="73" t="e">
        <v>#N/A</v>
      </c>
      <c r="F1689" s="72" t="e">
        <v>#N/A</v>
      </c>
      <c r="G1689" s="72" t="e">
        <v>#N/A</v>
      </c>
      <c r="H1689" s="72" t="e">
        <v>#N/A</v>
      </c>
      <c r="I1689" s="72" t="e">
        <v>#N/A</v>
      </c>
      <c r="J1689" s="72" t="e">
        <v>#N/A</v>
      </c>
      <c r="O1689" s="72" t="e">
        <v>#N/A</v>
      </c>
    </row>
    <row r="1690" spans="1:15" x14ac:dyDescent="0.15">
      <c r="A1690" s="72" t="e">
        <v>#N/A</v>
      </c>
      <c r="B1690" s="72" t="e">
        <v>#N/A</v>
      </c>
      <c r="C1690" s="72" t="e">
        <v>#N/A</v>
      </c>
      <c r="D1690" s="72" t="e">
        <v>#N/A</v>
      </c>
      <c r="E1690" s="73" t="e">
        <v>#N/A</v>
      </c>
      <c r="F1690" s="72" t="e">
        <v>#N/A</v>
      </c>
      <c r="G1690" s="72" t="e">
        <v>#N/A</v>
      </c>
      <c r="H1690" s="72" t="e">
        <v>#N/A</v>
      </c>
      <c r="I1690" s="72" t="e">
        <v>#N/A</v>
      </c>
      <c r="J1690" s="72" t="e">
        <v>#N/A</v>
      </c>
      <c r="O1690" s="72" t="e">
        <v>#N/A</v>
      </c>
    </row>
    <row r="1691" spans="1:15" x14ac:dyDescent="0.15">
      <c r="A1691" s="72" t="e">
        <v>#N/A</v>
      </c>
      <c r="B1691" s="72" t="e">
        <v>#N/A</v>
      </c>
      <c r="C1691" s="72" t="e">
        <v>#N/A</v>
      </c>
      <c r="D1691" s="72" t="e">
        <v>#N/A</v>
      </c>
      <c r="E1691" s="73" t="e">
        <v>#N/A</v>
      </c>
      <c r="F1691" s="72" t="e">
        <v>#N/A</v>
      </c>
      <c r="G1691" s="72" t="e">
        <v>#N/A</v>
      </c>
      <c r="H1691" s="72" t="e">
        <v>#N/A</v>
      </c>
      <c r="I1691" s="72" t="e">
        <v>#N/A</v>
      </c>
      <c r="J1691" s="72" t="e">
        <v>#N/A</v>
      </c>
      <c r="O1691" s="72" t="e">
        <v>#N/A</v>
      </c>
    </row>
    <row r="1692" spans="1:15" x14ac:dyDescent="0.15">
      <c r="A1692" s="72" t="e">
        <v>#N/A</v>
      </c>
      <c r="B1692" s="72" t="e">
        <v>#N/A</v>
      </c>
      <c r="C1692" s="72" t="e">
        <v>#N/A</v>
      </c>
      <c r="D1692" s="72" t="e">
        <v>#N/A</v>
      </c>
      <c r="E1692" s="73" t="e">
        <v>#N/A</v>
      </c>
      <c r="F1692" s="72" t="e">
        <v>#N/A</v>
      </c>
      <c r="G1692" s="72" t="e">
        <v>#N/A</v>
      </c>
      <c r="H1692" s="72" t="e">
        <v>#N/A</v>
      </c>
      <c r="I1692" s="72" t="e">
        <v>#N/A</v>
      </c>
      <c r="J1692" s="72" t="e">
        <v>#N/A</v>
      </c>
      <c r="O1692" s="72" t="e">
        <v>#N/A</v>
      </c>
    </row>
    <row r="1693" spans="1:15" x14ac:dyDescent="0.15">
      <c r="A1693" s="72" t="e">
        <v>#N/A</v>
      </c>
      <c r="B1693" s="72" t="e">
        <v>#N/A</v>
      </c>
      <c r="C1693" s="72" t="e">
        <v>#N/A</v>
      </c>
      <c r="D1693" s="72" t="e">
        <v>#N/A</v>
      </c>
      <c r="E1693" s="73" t="e">
        <v>#N/A</v>
      </c>
      <c r="F1693" s="72" t="e">
        <v>#N/A</v>
      </c>
      <c r="G1693" s="72" t="e">
        <v>#N/A</v>
      </c>
      <c r="H1693" s="72" t="e">
        <v>#N/A</v>
      </c>
      <c r="I1693" s="72" t="e">
        <v>#N/A</v>
      </c>
      <c r="J1693" s="72" t="e">
        <v>#N/A</v>
      </c>
      <c r="O1693" s="72" t="e">
        <v>#N/A</v>
      </c>
    </row>
    <row r="1694" spans="1:15" x14ac:dyDescent="0.15">
      <c r="A1694" s="72" t="e">
        <v>#N/A</v>
      </c>
      <c r="B1694" s="72" t="e">
        <v>#N/A</v>
      </c>
      <c r="C1694" s="72" t="e">
        <v>#N/A</v>
      </c>
      <c r="D1694" s="72" t="e">
        <v>#N/A</v>
      </c>
      <c r="E1694" s="73" t="e">
        <v>#N/A</v>
      </c>
      <c r="F1694" s="72" t="e">
        <v>#N/A</v>
      </c>
      <c r="G1694" s="72" t="e">
        <v>#N/A</v>
      </c>
      <c r="H1694" s="72" t="e">
        <v>#N/A</v>
      </c>
      <c r="I1694" s="72" t="e">
        <v>#N/A</v>
      </c>
      <c r="J1694" s="72" t="e">
        <v>#N/A</v>
      </c>
      <c r="O1694" s="72" t="e">
        <v>#N/A</v>
      </c>
    </row>
    <row r="1695" spans="1:15" x14ac:dyDescent="0.15">
      <c r="A1695" s="72" t="e">
        <v>#N/A</v>
      </c>
      <c r="B1695" s="72" t="e">
        <v>#N/A</v>
      </c>
      <c r="C1695" s="72" t="e">
        <v>#N/A</v>
      </c>
      <c r="D1695" s="72" t="e">
        <v>#N/A</v>
      </c>
      <c r="E1695" s="73" t="e">
        <v>#N/A</v>
      </c>
      <c r="F1695" s="72" t="e">
        <v>#N/A</v>
      </c>
      <c r="G1695" s="72" t="e">
        <v>#N/A</v>
      </c>
      <c r="H1695" s="72" t="e">
        <v>#N/A</v>
      </c>
      <c r="I1695" s="72" t="e">
        <v>#N/A</v>
      </c>
      <c r="J1695" s="72" t="e">
        <v>#N/A</v>
      </c>
      <c r="O1695" s="72" t="e">
        <v>#N/A</v>
      </c>
    </row>
    <row r="1696" spans="1:15" x14ac:dyDescent="0.15">
      <c r="A1696" s="72" t="e">
        <v>#N/A</v>
      </c>
      <c r="B1696" s="72" t="e">
        <v>#N/A</v>
      </c>
      <c r="C1696" s="72" t="e">
        <v>#N/A</v>
      </c>
      <c r="D1696" s="72" t="e">
        <v>#N/A</v>
      </c>
      <c r="E1696" s="73" t="e">
        <v>#N/A</v>
      </c>
      <c r="F1696" s="72" t="e">
        <v>#N/A</v>
      </c>
      <c r="G1696" s="72" t="e">
        <v>#N/A</v>
      </c>
      <c r="H1696" s="72" t="e">
        <v>#N/A</v>
      </c>
      <c r="I1696" s="72" t="e">
        <v>#N/A</v>
      </c>
      <c r="J1696" s="72" t="e">
        <v>#N/A</v>
      </c>
      <c r="O1696" s="72" t="e">
        <v>#N/A</v>
      </c>
    </row>
    <row r="1697" spans="1:15" x14ac:dyDescent="0.15">
      <c r="A1697" s="72" t="e">
        <v>#N/A</v>
      </c>
      <c r="B1697" s="72" t="e">
        <v>#N/A</v>
      </c>
      <c r="C1697" s="72" t="e">
        <v>#N/A</v>
      </c>
      <c r="D1697" s="72" t="e">
        <v>#N/A</v>
      </c>
      <c r="E1697" s="73" t="e">
        <v>#N/A</v>
      </c>
      <c r="F1697" s="72" t="e">
        <v>#N/A</v>
      </c>
      <c r="G1697" s="72" t="e">
        <v>#N/A</v>
      </c>
      <c r="H1697" s="72" t="e">
        <v>#N/A</v>
      </c>
      <c r="I1697" s="72" t="e">
        <v>#N/A</v>
      </c>
      <c r="J1697" s="72" t="e">
        <v>#N/A</v>
      </c>
      <c r="O1697" s="72" t="e">
        <v>#N/A</v>
      </c>
    </row>
    <row r="1698" spans="1:15" x14ac:dyDescent="0.15">
      <c r="A1698" s="72" t="e">
        <v>#N/A</v>
      </c>
      <c r="B1698" s="72" t="e">
        <v>#N/A</v>
      </c>
      <c r="C1698" s="72" t="e">
        <v>#N/A</v>
      </c>
      <c r="D1698" s="72" t="e">
        <v>#N/A</v>
      </c>
      <c r="E1698" s="73" t="e">
        <v>#N/A</v>
      </c>
      <c r="F1698" s="72" t="e">
        <v>#N/A</v>
      </c>
      <c r="G1698" s="72" t="e">
        <v>#N/A</v>
      </c>
      <c r="H1698" s="72" t="e">
        <v>#N/A</v>
      </c>
      <c r="I1698" s="72" t="e">
        <v>#N/A</v>
      </c>
      <c r="J1698" s="72" t="e">
        <v>#N/A</v>
      </c>
      <c r="O1698" s="72" t="e">
        <v>#N/A</v>
      </c>
    </row>
    <row r="1699" spans="1:15" x14ac:dyDescent="0.15">
      <c r="A1699" s="72" t="e">
        <v>#N/A</v>
      </c>
      <c r="B1699" s="72" t="e">
        <v>#N/A</v>
      </c>
      <c r="C1699" s="72" t="e">
        <v>#N/A</v>
      </c>
      <c r="D1699" s="72" t="e">
        <v>#N/A</v>
      </c>
      <c r="E1699" s="73" t="e">
        <v>#N/A</v>
      </c>
      <c r="F1699" s="72" t="e">
        <v>#N/A</v>
      </c>
      <c r="G1699" s="72" t="e">
        <v>#N/A</v>
      </c>
      <c r="H1699" s="72" t="e">
        <v>#N/A</v>
      </c>
      <c r="I1699" s="72" t="e">
        <v>#N/A</v>
      </c>
      <c r="J1699" s="72" t="e">
        <v>#N/A</v>
      </c>
      <c r="O1699" s="72" t="e">
        <v>#N/A</v>
      </c>
    </row>
    <row r="1700" spans="1:15" x14ac:dyDescent="0.15">
      <c r="A1700" s="72" t="e">
        <v>#N/A</v>
      </c>
      <c r="B1700" s="72" t="e">
        <v>#N/A</v>
      </c>
      <c r="C1700" s="72" t="e">
        <v>#N/A</v>
      </c>
      <c r="D1700" s="72" t="e">
        <v>#N/A</v>
      </c>
      <c r="E1700" s="73" t="e">
        <v>#N/A</v>
      </c>
      <c r="F1700" s="72" t="e">
        <v>#N/A</v>
      </c>
      <c r="G1700" s="72" t="e">
        <v>#N/A</v>
      </c>
      <c r="H1700" s="72" t="e">
        <v>#N/A</v>
      </c>
      <c r="I1700" s="72" t="e">
        <v>#N/A</v>
      </c>
      <c r="J1700" s="72" t="e">
        <v>#N/A</v>
      </c>
      <c r="O1700" s="72" t="e">
        <v>#N/A</v>
      </c>
    </row>
    <row r="1701" spans="1:15" x14ac:dyDescent="0.15">
      <c r="A1701" s="72" t="e">
        <v>#N/A</v>
      </c>
      <c r="B1701" s="72" t="e">
        <v>#N/A</v>
      </c>
      <c r="C1701" s="72" t="e">
        <v>#N/A</v>
      </c>
      <c r="D1701" s="72" t="e">
        <v>#N/A</v>
      </c>
      <c r="E1701" s="73" t="e">
        <v>#N/A</v>
      </c>
      <c r="F1701" s="72" t="e">
        <v>#N/A</v>
      </c>
      <c r="G1701" s="72" t="e">
        <v>#N/A</v>
      </c>
      <c r="H1701" s="72" t="e">
        <v>#N/A</v>
      </c>
      <c r="I1701" s="72" t="e">
        <v>#N/A</v>
      </c>
      <c r="J1701" s="72" t="e">
        <v>#N/A</v>
      </c>
      <c r="O1701" s="72" t="e">
        <v>#N/A</v>
      </c>
    </row>
    <row r="1702" spans="1:15" x14ac:dyDescent="0.15">
      <c r="A1702" s="72" t="e">
        <v>#N/A</v>
      </c>
      <c r="B1702" s="72" t="e">
        <v>#N/A</v>
      </c>
      <c r="C1702" s="72" t="e">
        <v>#N/A</v>
      </c>
      <c r="D1702" s="72" t="e">
        <v>#N/A</v>
      </c>
      <c r="E1702" s="73" t="e">
        <v>#N/A</v>
      </c>
      <c r="F1702" s="72" t="e">
        <v>#N/A</v>
      </c>
      <c r="G1702" s="72" t="e">
        <v>#N/A</v>
      </c>
      <c r="H1702" s="72" t="e">
        <v>#N/A</v>
      </c>
      <c r="I1702" s="72" t="e">
        <v>#N/A</v>
      </c>
      <c r="J1702" s="72" t="e">
        <v>#N/A</v>
      </c>
      <c r="O1702" s="72" t="e">
        <v>#N/A</v>
      </c>
    </row>
    <row r="1703" spans="1:15" x14ac:dyDescent="0.15">
      <c r="A1703" s="72" t="e">
        <v>#N/A</v>
      </c>
      <c r="B1703" s="72" t="e">
        <v>#N/A</v>
      </c>
      <c r="C1703" s="72" t="e">
        <v>#N/A</v>
      </c>
      <c r="D1703" s="72" t="e">
        <v>#N/A</v>
      </c>
      <c r="E1703" s="73" t="e">
        <v>#N/A</v>
      </c>
      <c r="F1703" s="72" t="e">
        <v>#N/A</v>
      </c>
      <c r="G1703" s="72" t="e">
        <v>#N/A</v>
      </c>
      <c r="H1703" s="72" t="e">
        <v>#N/A</v>
      </c>
      <c r="I1703" s="72" t="e">
        <v>#N/A</v>
      </c>
      <c r="J1703" s="72" t="e">
        <v>#N/A</v>
      </c>
      <c r="O1703" s="72" t="e">
        <v>#N/A</v>
      </c>
    </row>
    <row r="1704" spans="1:15" x14ac:dyDescent="0.15">
      <c r="A1704" s="72" t="e">
        <v>#N/A</v>
      </c>
      <c r="B1704" s="72" t="e">
        <v>#N/A</v>
      </c>
      <c r="C1704" s="72" t="e">
        <v>#N/A</v>
      </c>
      <c r="D1704" s="72" t="e">
        <v>#N/A</v>
      </c>
      <c r="E1704" s="73" t="e">
        <v>#N/A</v>
      </c>
      <c r="F1704" s="72" t="e">
        <v>#N/A</v>
      </c>
      <c r="G1704" s="72" t="e">
        <v>#N/A</v>
      </c>
      <c r="H1704" s="72" t="e">
        <v>#N/A</v>
      </c>
      <c r="I1704" s="72" t="e">
        <v>#N/A</v>
      </c>
      <c r="J1704" s="72" t="e">
        <v>#N/A</v>
      </c>
      <c r="O1704" s="72" t="e">
        <v>#N/A</v>
      </c>
    </row>
    <row r="1705" spans="1:15" x14ac:dyDescent="0.15">
      <c r="A1705" s="72" t="e">
        <v>#N/A</v>
      </c>
      <c r="B1705" s="72" t="e">
        <v>#N/A</v>
      </c>
      <c r="C1705" s="72" t="e">
        <v>#N/A</v>
      </c>
      <c r="D1705" s="72" t="e">
        <v>#N/A</v>
      </c>
      <c r="E1705" s="73" t="e">
        <v>#N/A</v>
      </c>
      <c r="F1705" s="72" t="e">
        <v>#N/A</v>
      </c>
      <c r="G1705" s="72" t="e">
        <v>#N/A</v>
      </c>
      <c r="H1705" s="72" t="e">
        <v>#N/A</v>
      </c>
      <c r="I1705" s="72" t="e">
        <v>#N/A</v>
      </c>
      <c r="J1705" s="72" t="e">
        <v>#N/A</v>
      </c>
      <c r="O1705" s="72" t="e">
        <v>#N/A</v>
      </c>
    </row>
    <row r="1706" spans="1:15" x14ac:dyDescent="0.15">
      <c r="A1706" s="72" t="e">
        <v>#N/A</v>
      </c>
      <c r="B1706" s="72" t="e">
        <v>#N/A</v>
      </c>
      <c r="C1706" s="72" t="e">
        <v>#N/A</v>
      </c>
      <c r="D1706" s="72" t="e">
        <v>#N/A</v>
      </c>
      <c r="E1706" s="73" t="e">
        <v>#N/A</v>
      </c>
      <c r="F1706" s="72" t="e">
        <v>#N/A</v>
      </c>
      <c r="G1706" s="72" t="e">
        <v>#N/A</v>
      </c>
      <c r="H1706" s="72" t="e">
        <v>#N/A</v>
      </c>
      <c r="I1706" s="72" t="e">
        <v>#N/A</v>
      </c>
      <c r="J1706" s="72" t="e">
        <v>#N/A</v>
      </c>
      <c r="O1706" s="72" t="e">
        <v>#N/A</v>
      </c>
    </row>
    <row r="1707" spans="1:15" x14ac:dyDescent="0.15">
      <c r="A1707" s="72" t="e">
        <v>#N/A</v>
      </c>
      <c r="B1707" s="72" t="e">
        <v>#N/A</v>
      </c>
      <c r="C1707" s="72" t="e">
        <v>#N/A</v>
      </c>
      <c r="D1707" s="72" t="e">
        <v>#N/A</v>
      </c>
      <c r="E1707" s="73" t="e">
        <v>#N/A</v>
      </c>
      <c r="F1707" s="72" t="e">
        <v>#N/A</v>
      </c>
      <c r="G1707" s="72" t="e">
        <v>#N/A</v>
      </c>
      <c r="H1707" s="72" t="e">
        <v>#N/A</v>
      </c>
      <c r="I1707" s="72" t="e">
        <v>#N/A</v>
      </c>
      <c r="J1707" s="72" t="e">
        <v>#N/A</v>
      </c>
      <c r="O1707" s="72" t="e">
        <v>#N/A</v>
      </c>
    </row>
    <row r="1708" spans="1:15" x14ac:dyDescent="0.15">
      <c r="A1708" s="72" t="e">
        <v>#N/A</v>
      </c>
      <c r="B1708" s="72" t="e">
        <v>#N/A</v>
      </c>
      <c r="C1708" s="72" t="e">
        <v>#N/A</v>
      </c>
      <c r="D1708" s="72" t="e">
        <v>#N/A</v>
      </c>
      <c r="E1708" s="73" t="e">
        <v>#N/A</v>
      </c>
      <c r="F1708" s="72" t="e">
        <v>#N/A</v>
      </c>
      <c r="G1708" s="72" t="e">
        <v>#N/A</v>
      </c>
      <c r="H1708" s="72" t="e">
        <v>#N/A</v>
      </c>
      <c r="I1708" s="72" t="e">
        <v>#N/A</v>
      </c>
      <c r="J1708" s="72" t="e">
        <v>#N/A</v>
      </c>
      <c r="O1708" s="72" t="e">
        <v>#N/A</v>
      </c>
    </row>
    <row r="1709" spans="1:15" x14ac:dyDescent="0.15">
      <c r="A1709" s="72" t="e">
        <v>#N/A</v>
      </c>
      <c r="B1709" s="72" t="e">
        <v>#N/A</v>
      </c>
      <c r="C1709" s="72" t="e">
        <v>#N/A</v>
      </c>
      <c r="D1709" s="72" t="e">
        <v>#N/A</v>
      </c>
      <c r="E1709" s="73" t="e">
        <v>#N/A</v>
      </c>
      <c r="F1709" s="72" t="e">
        <v>#N/A</v>
      </c>
      <c r="G1709" s="72" t="e">
        <v>#N/A</v>
      </c>
      <c r="H1709" s="72" t="e">
        <v>#N/A</v>
      </c>
      <c r="I1709" s="72" t="e">
        <v>#N/A</v>
      </c>
      <c r="J1709" s="72" t="e">
        <v>#N/A</v>
      </c>
      <c r="O1709" s="72" t="e">
        <v>#N/A</v>
      </c>
    </row>
    <row r="1710" spans="1:15" x14ac:dyDescent="0.15">
      <c r="A1710" s="72" t="e">
        <v>#N/A</v>
      </c>
      <c r="B1710" s="72" t="e">
        <v>#N/A</v>
      </c>
      <c r="C1710" s="72" t="e">
        <v>#N/A</v>
      </c>
      <c r="D1710" s="72" t="e">
        <v>#N/A</v>
      </c>
      <c r="E1710" s="73" t="e">
        <v>#N/A</v>
      </c>
      <c r="F1710" s="72" t="e">
        <v>#N/A</v>
      </c>
      <c r="G1710" s="72" t="e">
        <v>#N/A</v>
      </c>
      <c r="H1710" s="72" t="e">
        <v>#N/A</v>
      </c>
      <c r="I1710" s="72" t="e">
        <v>#N/A</v>
      </c>
      <c r="J1710" s="72" t="e">
        <v>#N/A</v>
      </c>
      <c r="O1710" s="72" t="e">
        <v>#N/A</v>
      </c>
    </row>
    <row r="1711" spans="1:15" x14ac:dyDescent="0.15">
      <c r="A1711" s="72" t="e">
        <v>#N/A</v>
      </c>
      <c r="B1711" s="72" t="e">
        <v>#N/A</v>
      </c>
      <c r="C1711" s="72" t="e">
        <v>#N/A</v>
      </c>
      <c r="D1711" s="72" t="e">
        <v>#N/A</v>
      </c>
      <c r="E1711" s="73" t="e">
        <v>#N/A</v>
      </c>
      <c r="F1711" s="72" t="e">
        <v>#N/A</v>
      </c>
      <c r="G1711" s="72" t="e">
        <v>#N/A</v>
      </c>
      <c r="H1711" s="72" t="e">
        <v>#N/A</v>
      </c>
      <c r="I1711" s="72" t="e">
        <v>#N/A</v>
      </c>
      <c r="J1711" s="72" t="e">
        <v>#N/A</v>
      </c>
      <c r="O1711" s="72" t="e">
        <v>#N/A</v>
      </c>
    </row>
    <row r="1712" spans="1:15" x14ac:dyDescent="0.15">
      <c r="A1712" s="72" t="e">
        <v>#N/A</v>
      </c>
      <c r="B1712" s="72" t="e">
        <v>#N/A</v>
      </c>
      <c r="C1712" s="72" t="e">
        <v>#N/A</v>
      </c>
      <c r="D1712" s="72" t="e">
        <v>#N/A</v>
      </c>
      <c r="E1712" s="73" t="e">
        <v>#N/A</v>
      </c>
      <c r="F1712" s="72" t="e">
        <v>#N/A</v>
      </c>
      <c r="G1712" s="72" t="e">
        <v>#N/A</v>
      </c>
      <c r="H1712" s="72" t="e">
        <v>#N/A</v>
      </c>
      <c r="I1712" s="72" t="e">
        <v>#N/A</v>
      </c>
      <c r="J1712" s="72" t="e">
        <v>#N/A</v>
      </c>
      <c r="O1712" s="72" t="e">
        <v>#N/A</v>
      </c>
    </row>
    <row r="1713" spans="1:15" x14ac:dyDescent="0.15">
      <c r="A1713" s="72" t="e">
        <v>#N/A</v>
      </c>
      <c r="B1713" s="72" t="e">
        <v>#N/A</v>
      </c>
      <c r="C1713" s="72" t="e">
        <v>#N/A</v>
      </c>
      <c r="D1713" s="72" t="e">
        <v>#N/A</v>
      </c>
      <c r="E1713" s="73" t="e">
        <v>#N/A</v>
      </c>
      <c r="F1713" s="72" t="e">
        <v>#N/A</v>
      </c>
      <c r="G1713" s="72" t="e">
        <v>#N/A</v>
      </c>
      <c r="H1713" s="72" t="e">
        <v>#N/A</v>
      </c>
      <c r="I1713" s="72" t="e">
        <v>#N/A</v>
      </c>
      <c r="J1713" s="72" t="e">
        <v>#N/A</v>
      </c>
      <c r="O1713" s="72" t="e">
        <v>#N/A</v>
      </c>
    </row>
    <row r="1714" spans="1:15" x14ac:dyDescent="0.15">
      <c r="A1714" s="72" t="e">
        <v>#N/A</v>
      </c>
      <c r="B1714" s="72" t="e">
        <v>#N/A</v>
      </c>
      <c r="C1714" s="72" t="e">
        <v>#N/A</v>
      </c>
      <c r="D1714" s="72" t="e">
        <v>#N/A</v>
      </c>
      <c r="E1714" s="73" t="e">
        <v>#N/A</v>
      </c>
      <c r="F1714" s="72" t="e">
        <v>#N/A</v>
      </c>
      <c r="G1714" s="72" t="e">
        <v>#N/A</v>
      </c>
      <c r="H1714" s="72" t="e">
        <v>#N/A</v>
      </c>
      <c r="I1714" s="72" t="e">
        <v>#N/A</v>
      </c>
      <c r="J1714" s="72" t="e">
        <v>#N/A</v>
      </c>
      <c r="O1714" s="72" t="e">
        <v>#N/A</v>
      </c>
    </row>
    <row r="1715" spans="1:15" x14ac:dyDescent="0.15">
      <c r="A1715" s="72" t="e">
        <v>#N/A</v>
      </c>
      <c r="B1715" s="72" t="e">
        <v>#N/A</v>
      </c>
      <c r="C1715" s="72" t="e">
        <v>#N/A</v>
      </c>
      <c r="D1715" s="72" t="e">
        <v>#N/A</v>
      </c>
      <c r="E1715" s="73" t="e">
        <v>#N/A</v>
      </c>
      <c r="F1715" s="72" t="e">
        <v>#N/A</v>
      </c>
      <c r="G1715" s="72" t="e">
        <v>#N/A</v>
      </c>
      <c r="H1715" s="72" t="e">
        <v>#N/A</v>
      </c>
      <c r="I1715" s="72" t="e">
        <v>#N/A</v>
      </c>
      <c r="J1715" s="72" t="e">
        <v>#N/A</v>
      </c>
      <c r="O1715" s="72" t="e">
        <v>#N/A</v>
      </c>
    </row>
    <row r="1716" spans="1:15" x14ac:dyDescent="0.15">
      <c r="A1716" s="72" t="e">
        <v>#N/A</v>
      </c>
      <c r="B1716" s="72" t="e">
        <v>#N/A</v>
      </c>
      <c r="C1716" s="72" t="e">
        <v>#N/A</v>
      </c>
      <c r="D1716" s="72" t="e">
        <v>#N/A</v>
      </c>
      <c r="E1716" s="73" t="e">
        <v>#N/A</v>
      </c>
      <c r="F1716" s="72" t="e">
        <v>#N/A</v>
      </c>
      <c r="G1716" s="72" t="e">
        <v>#N/A</v>
      </c>
      <c r="H1716" s="72" t="e">
        <v>#N/A</v>
      </c>
      <c r="I1716" s="72" t="e">
        <v>#N/A</v>
      </c>
      <c r="J1716" s="72" t="e">
        <v>#N/A</v>
      </c>
      <c r="O1716" s="72" t="e">
        <v>#N/A</v>
      </c>
    </row>
    <row r="1717" spans="1:15" x14ac:dyDescent="0.15">
      <c r="A1717" s="72" t="e">
        <v>#N/A</v>
      </c>
      <c r="B1717" s="72" t="e">
        <v>#N/A</v>
      </c>
      <c r="C1717" s="72" t="e">
        <v>#N/A</v>
      </c>
      <c r="D1717" s="72" t="e">
        <v>#N/A</v>
      </c>
      <c r="E1717" s="73" t="e">
        <v>#N/A</v>
      </c>
      <c r="F1717" s="72" t="e">
        <v>#N/A</v>
      </c>
      <c r="G1717" s="72" t="e">
        <v>#N/A</v>
      </c>
      <c r="H1717" s="72" t="e">
        <v>#N/A</v>
      </c>
      <c r="I1717" s="72" t="e">
        <v>#N/A</v>
      </c>
      <c r="J1717" s="72" t="e">
        <v>#N/A</v>
      </c>
      <c r="O1717" s="72" t="e">
        <v>#N/A</v>
      </c>
    </row>
    <row r="1718" spans="1:15" x14ac:dyDescent="0.15">
      <c r="A1718" s="72" t="e">
        <v>#N/A</v>
      </c>
      <c r="B1718" s="72" t="e">
        <v>#N/A</v>
      </c>
      <c r="C1718" s="72" t="e">
        <v>#N/A</v>
      </c>
      <c r="D1718" s="72" t="e">
        <v>#N/A</v>
      </c>
      <c r="E1718" s="73" t="e">
        <v>#N/A</v>
      </c>
      <c r="F1718" s="72" t="e">
        <v>#N/A</v>
      </c>
      <c r="G1718" s="72" t="e">
        <v>#N/A</v>
      </c>
      <c r="H1718" s="72" t="e">
        <v>#N/A</v>
      </c>
      <c r="I1718" s="72" t="e">
        <v>#N/A</v>
      </c>
      <c r="J1718" s="72" t="e">
        <v>#N/A</v>
      </c>
      <c r="O1718" s="72" t="e">
        <v>#N/A</v>
      </c>
    </row>
    <row r="1719" spans="1:15" x14ac:dyDescent="0.15">
      <c r="A1719" s="72" t="e">
        <v>#N/A</v>
      </c>
      <c r="B1719" s="72" t="e">
        <v>#N/A</v>
      </c>
      <c r="C1719" s="72" t="e">
        <v>#N/A</v>
      </c>
      <c r="D1719" s="72" t="e">
        <v>#N/A</v>
      </c>
      <c r="E1719" s="73" t="e">
        <v>#N/A</v>
      </c>
      <c r="F1719" s="72" t="e">
        <v>#N/A</v>
      </c>
      <c r="G1719" s="72" t="e">
        <v>#N/A</v>
      </c>
      <c r="H1719" s="72" t="e">
        <v>#N/A</v>
      </c>
      <c r="I1719" s="72" t="e">
        <v>#N/A</v>
      </c>
      <c r="J1719" s="72" t="e">
        <v>#N/A</v>
      </c>
      <c r="O1719" s="72" t="e">
        <v>#N/A</v>
      </c>
    </row>
    <row r="1720" spans="1:15" x14ac:dyDescent="0.15">
      <c r="A1720" s="72" t="e">
        <v>#N/A</v>
      </c>
      <c r="B1720" s="72" t="e">
        <v>#N/A</v>
      </c>
      <c r="C1720" s="72" t="e">
        <v>#N/A</v>
      </c>
      <c r="D1720" s="72" t="e">
        <v>#N/A</v>
      </c>
      <c r="E1720" s="73" t="e">
        <v>#N/A</v>
      </c>
      <c r="F1720" s="72" t="e">
        <v>#N/A</v>
      </c>
      <c r="G1720" s="72" t="e">
        <v>#N/A</v>
      </c>
      <c r="H1720" s="72" t="e">
        <v>#N/A</v>
      </c>
      <c r="I1720" s="72" t="e">
        <v>#N/A</v>
      </c>
      <c r="J1720" s="72" t="e">
        <v>#N/A</v>
      </c>
      <c r="O1720" s="72" t="e">
        <v>#N/A</v>
      </c>
    </row>
    <row r="1721" spans="1:15" x14ac:dyDescent="0.15">
      <c r="A1721" s="72" t="e">
        <v>#N/A</v>
      </c>
      <c r="B1721" s="72" t="e">
        <v>#N/A</v>
      </c>
      <c r="C1721" s="72" t="e">
        <v>#N/A</v>
      </c>
      <c r="D1721" s="72" t="e">
        <v>#N/A</v>
      </c>
      <c r="E1721" s="73" t="e">
        <v>#N/A</v>
      </c>
      <c r="F1721" s="72" t="e">
        <v>#N/A</v>
      </c>
      <c r="G1721" s="72" t="e">
        <v>#N/A</v>
      </c>
      <c r="H1721" s="72" t="e">
        <v>#N/A</v>
      </c>
      <c r="I1721" s="72" t="e">
        <v>#N/A</v>
      </c>
      <c r="J1721" s="72" t="e">
        <v>#N/A</v>
      </c>
      <c r="O1721" s="72" t="e">
        <v>#N/A</v>
      </c>
    </row>
    <row r="1722" spans="1:15" x14ac:dyDescent="0.15">
      <c r="A1722" s="72" t="e">
        <v>#N/A</v>
      </c>
      <c r="B1722" s="72" t="e">
        <v>#N/A</v>
      </c>
      <c r="C1722" s="72" t="e">
        <v>#N/A</v>
      </c>
      <c r="D1722" s="72" t="e">
        <v>#N/A</v>
      </c>
      <c r="E1722" s="73" t="e">
        <v>#N/A</v>
      </c>
      <c r="F1722" s="72" t="e">
        <v>#N/A</v>
      </c>
      <c r="G1722" s="72" t="e">
        <v>#N/A</v>
      </c>
      <c r="H1722" s="72" t="e">
        <v>#N/A</v>
      </c>
      <c r="I1722" s="72" t="e">
        <v>#N/A</v>
      </c>
      <c r="J1722" s="72" t="e">
        <v>#N/A</v>
      </c>
      <c r="O1722" s="72" t="e">
        <v>#N/A</v>
      </c>
    </row>
    <row r="1723" spans="1:15" x14ac:dyDescent="0.15">
      <c r="A1723" s="72" t="e">
        <v>#N/A</v>
      </c>
      <c r="B1723" s="72" t="e">
        <v>#N/A</v>
      </c>
      <c r="C1723" s="72" t="e">
        <v>#N/A</v>
      </c>
      <c r="D1723" s="72" t="e">
        <v>#N/A</v>
      </c>
      <c r="E1723" s="73" t="e">
        <v>#N/A</v>
      </c>
      <c r="F1723" s="72" t="e">
        <v>#N/A</v>
      </c>
      <c r="G1723" s="72" t="e">
        <v>#N/A</v>
      </c>
      <c r="H1723" s="72" t="e">
        <v>#N/A</v>
      </c>
      <c r="I1723" s="72" t="e">
        <v>#N/A</v>
      </c>
      <c r="J1723" s="72" t="e">
        <v>#N/A</v>
      </c>
      <c r="O1723" s="72" t="e">
        <v>#N/A</v>
      </c>
    </row>
    <row r="1724" spans="1:15" x14ac:dyDescent="0.15">
      <c r="A1724" s="72" t="e">
        <v>#N/A</v>
      </c>
      <c r="B1724" s="72" t="e">
        <v>#N/A</v>
      </c>
      <c r="C1724" s="72" t="e">
        <v>#N/A</v>
      </c>
      <c r="D1724" s="72" t="e">
        <v>#N/A</v>
      </c>
      <c r="E1724" s="73" t="e">
        <v>#N/A</v>
      </c>
      <c r="F1724" s="72" t="e">
        <v>#N/A</v>
      </c>
      <c r="G1724" s="72" t="e">
        <v>#N/A</v>
      </c>
      <c r="H1724" s="72" t="e">
        <v>#N/A</v>
      </c>
      <c r="I1724" s="72" t="e">
        <v>#N/A</v>
      </c>
      <c r="J1724" s="72" t="e">
        <v>#N/A</v>
      </c>
      <c r="O1724" s="72" t="e">
        <v>#N/A</v>
      </c>
    </row>
    <row r="1725" spans="1:15" x14ac:dyDescent="0.15">
      <c r="A1725" s="72" t="e">
        <v>#N/A</v>
      </c>
      <c r="B1725" s="72" t="e">
        <v>#N/A</v>
      </c>
      <c r="C1725" s="72" t="e">
        <v>#N/A</v>
      </c>
      <c r="D1725" s="72" t="e">
        <v>#N/A</v>
      </c>
      <c r="E1725" s="73" t="e">
        <v>#N/A</v>
      </c>
      <c r="F1725" s="72" t="e">
        <v>#N/A</v>
      </c>
      <c r="G1725" s="72" t="e">
        <v>#N/A</v>
      </c>
      <c r="H1725" s="72" t="e">
        <v>#N/A</v>
      </c>
      <c r="I1725" s="72" t="e">
        <v>#N/A</v>
      </c>
      <c r="J1725" s="72" t="e">
        <v>#N/A</v>
      </c>
      <c r="O1725" s="72" t="e">
        <v>#N/A</v>
      </c>
    </row>
    <row r="1726" spans="1:15" x14ac:dyDescent="0.15">
      <c r="A1726" s="72" t="e">
        <v>#N/A</v>
      </c>
      <c r="B1726" s="72" t="e">
        <v>#N/A</v>
      </c>
      <c r="C1726" s="72" t="e">
        <v>#N/A</v>
      </c>
      <c r="D1726" s="72" t="e">
        <v>#N/A</v>
      </c>
      <c r="E1726" s="73" t="e">
        <v>#N/A</v>
      </c>
      <c r="F1726" s="72" t="e">
        <v>#N/A</v>
      </c>
      <c r="G1726" s="72" t="e">
        <v>#N/A</v>
      </c>
      <c r="H1726" s="72" t="e">
        <v>#N/A</v>
      </c>
      <c r="I1726" s="72" t="e">
        <v>#N/A</v>
      </c>
      <c r="J1726" s="72" t="e">
        <v>#N/A</v>
      </c>
      <c r="O1726" s="72" t="e">
        <v>#N/A</v>
      </c>
    </row>
    <row r="1727" spans="1:15" x14ac:dyDescent="0.15">
      <c r="A1727" s="72" t="e">
        <v>#N/A</v>
      </c>
      <c r="B1727" s="72" t="e">
        <v>#N/A</v>
      </c>
      <c r="C1727" s="72" t="e">
        <v>#N/A</v>
      </c>
      <c r="D1727" s="72" t="e">
        <v>#N/A</v>
      </c>
      <c r="E1727" s="73" t="e">
        <v>#N/A</v>
      </c>
      <c r="F1727" s="72" t="e">
        <v>#N/A</v>
      </c>
      <c r="G1727" s="72" t="e">
        <v>#N/A</v>
      </c>
      <c r="H1727" s="72" t="e">
        <v>#N/A</v>
      </c>
      <c r="I1727" s="72" t="e">
        <v>#N/A</v>
      </c>
      <c r="J1727" s="72" t="e">
        <v>#N/A</v>
      </c>
      <c r="O1727" s="72" t="e">
        <v>#N/A</v>
      </c>
    </row>
    <row r="1728" spans="1:15" x14ac:dyDescent="0.15">
      <c r="A1728" s="72" t="e">
        <v>#N/A</v>
      </c>
      <c r="B1728" s="72" t="e">
        <v>#N/A</v>
      </c>
      <c r="C1728" s="72" t="e">
        <v>#N/A</v>
      </c>
      <c r="D1728" s="72" t="e">
        <v>#N/A</v>
      </c>
      <c r="E1728" s="73" t="e">
        <v>#N/A</v>
      </c>
      <c r="F1728" s="72" t="e">
        <v>#N/A</v>
      </c>
      <c r="G1728" s="72" t="e">
        <v>#N/A</v>
      </c>
      <c r="H1728" s="72" t="e">
        <v>#N/A</v>
      </c>
      <c r="I1728" s="72" t="e">
        <v>#N/A</v>
      </c>
      <c r="J1728" s="72" t="e">
        <v>#N/A</v>
      </c>
      <c r="O1728" s="72" t="e">
        <v>#N/A</v>
      </c>
    </row>
    <row r="1729" spans="1:15" x14ac:dyDescent="0.15">
      <c r="A1729" s="72" t="e">
        <v>#N/A</v>
      </c>
      <c r="B1729" s="72" t="e">
        <v>#N/A</v>
      </c>
      <c r="C1729" s="72" t="e">
        <v>#N/A</v>
      </c>
      <c r="D1729" s="72" t="e">
        <v>#N/A</v>
      </c>
      <c r="E1729" s="73" t="e">
        <v>#N/A</v>
      </c>
      <c r="F1729" s="72" t="e">
        <v>#N/A</v>
      </c>
      <c r="G1729" s="72" t="e">
        <v>#N/A</v>
      </c>
      <c r="H1729" s="72" t="e">
        <v>#N/A</v>
      </c>
      <c r="I1729" s="72" t="e">
        <v>#N/A</v>
      </c>
      <c r="J1729" s="72" t="e">
        <v>#N/A</v>
      </c>
      <c r="O1729" s="72" t="e">
        <v>#N/A</v>
      </c>
    </row>
    <row r="1730" spans="1:15" x14ac:dyDescent="0.15">
      <c r="A1730" s="72" t="e">
        <v>#N/A</v>
      </c>
      <c r="B1730" s="72" t="e">
        <v>#N/A</v>
      </c>
      <c r="C1730" s="72" t="e">
        <v>#N/A</v>
      </c>
      <c r="D1730" s="72" t="e">
        <v>#N/A</v>
      </c>
      <c r="E1730" s="73" t="e">
        <v>#N/A</v>
      </c>
      <c r="F1730" s="72" t="e">
        <v>#N/A</v>
      </c>
      <c r="G1730" s="72" t="e">
        <v>#N/A</v>
      </c>
      <c r="H1730" s="72" t="e">
        <v>#N/A</v>
      </c>
      <c r="I1730" s="72" t="e">
        <v>#N/A</v>
      </c>
      <c r="J1730" s="72" t="e">
        <v>#N/A</v>
      </c>
      <c r="O1730" s="72" t="e">
        <v>#N/A</v>
      </c>
    </row>
    <row r="1731" spans="1:15" x14ac:dyDescent="0.15">
      <c r="A1731" s="72" t="e">
        <v>#N/A</v>
      </c>
      <c r="B1731" s="72" t="e">
        <v>#N/A</v>
      </c>
      <c r="C1731" s="72" t="e">
        <v>#N/A</v>
      </c>
      <c r="D1731" s="72" t="e">
        <v>#N/A</v>
      </c>
      <c r="E1731" s="73" t="e">
        <v>#N/A</v>
      </c>
      <c r="F1731" s="72" t="e">
        <v>#N/A</v>
      </c>
      <c r="G1731" s="72" t="e">
        <v>#N/A</v>
      </c>
      <c r="H1731" s="72" t="e">
        <v>#N/A</v>
      </c>
      <c r="I1731" s="72" t="e">
        <v>#N/A</v>
      </c>
      <c r="J1731" s="72" t="e">
        <v>#N/A</v>
      </c>
      <c r="O1731" s="72" t="e">
        <v>#N/A</v>
      </c>
    </row>
    <row r="1732" spans="1:15" x14ac:dyDescent="0.15">
      <c r="A1732" s="72" t="e">
        <v>#N/A</v>
      </c>
      <c r="B1732" s="72" t="e">
        <v>#N/A</v>
      </c>
      <c r="C1732" s="72" t="e">
        <v>#N/A</v>
      </c>
      <c r="D1732" s="72" t="e">
        <v>#N/A</v>
      </c>
      <c r="E1732" s="73" t="e">
        <v>#N/A</v>
      </c>
      <c r="F1732" s="72" t="e">
        <v>#N/A</v>
      </c>
      <c r="G1732" s="72" t="e">
        <v>#N/A</v>
      </c>
      <c r="H1732" s="72" t="e">
        <v>#N/A</v>
      </c>
      <c r="I1732" s="72" t="e">
        <v>#N/A</v>
      </c>
      <c r="J1732" s="72" t="e">
        <v>#N/A</v>
      </c>
      <c r="O1732" s="72" t="e">
        <v>#N/A</v>
      </c>
    </row>
    <row r="1733" spans="1:15" x14ac:dyDescent="0.15">
      <c r="A1733" s="72" t="e">
        <v>#N/A</v>
      </c>
      <c r="B1733" s="72" t="e">
        <v>#N/A</v>
      </c>
      <c r="C1733" s="72" t="e">
        <v>#N/A</v>
      </c>
      <c r="D1733" s="72" t="e">
        <v>#N/A</v>
      </c>
      <c r="E1733" s="73" t="e">
        <v>#N/A</v>
      </c>
      <c r="F1733" s="72" t="e">
        <v>#N/A</v>
      </c>
      <c r="G1733" s="72" t="e">
        <v>#N/A</v>
      </c>
      <c r="H1733" s="72" t="e">
        <v>#N/A</v>
      </c>
      <c r="I1733" s="72" t="e">
        <v>#N/A</v>
      </c>
      <c r="J1733" s="72" t="e">
        <v>#N/A</v>
      </c>
      <c r="O1733" s="72" t="e">
        <v>#N/A</v>
      </c>
    </row>
    <row r="1734" spans="1:15" x14ac:dyDescent="0.15">
      <c r="A1734" s="72" t="e">
        <v>#N/A</v>
      </c>
      <c r="B1734" s="72" t="e">
        <v>#N/A</v>
      </c>
      <c r="C1734" s="72" t="e">
        <v>#N/A</v>
      </c>
      <c r="D1734" s="72" t="e">
        <v>#N/A</v>
      </c>
      <c r="E1734" s="73" t="e">
        <v>#N/A</v>
      </c>
      <c r="F1734" s="72" t="e">
        <v>#N/A</v>
      </c>
      <c r="G1734" s="72" t="e">
        <v>#N/A</v>
      </c>
      <c r="H1734" s="72" t="e">
        <v>#N/A</v>
      </c>
      <c r="I1734" s="72" t="e">
        <v>#N/A</v>
      </c>
      <c r="J1734" s="72" t="e">
        <v>#N/A</v>
      </c>
      <c r="O1734" s="72" t="e">
        <v>#N/A</v>
      </c>
    </row>
    <row r="1735" spans="1:15" x14ac:dyDescent="0.15">
      <c r="A1735" s="72" t="e">
        <v>#N/A</v>
      </c>
      <c r="B1735" s="72" t="e">
        <v>#N/A</v>
      </c>
      <c r="C1735" s="72" t="e">
        <v>#N/A</v>
      </c>
      <c r="D1735" s="72" t="e">
        <v>#N/A</v>
      </c>
      <c r="E1735" s="73" t="e">
        <v>#N/A</v>
      </c>
      <c r="F1735" s="72" t="e">
        <v>#N/A</v>
      </c>
      <c r="G1735" s="72" t="e">
        <v>#N/A</v>
      </c>
      <c r="H1735" s="72" t="e">
        <v>#N/A</v>
      </c>
      <c r="I1735" s="72" t="e">
        <v>#N/A</v>
      </c>
      <c r="J1735" s="72" t="e">
        <v>#N/A</v>
      </c>
      <c r="O1735" s="72" t="e">
        <v>#N/A</v>
      </c>
    </row>
    <row r="1736" spans="1:15" x14ac:dyDescent="0.15">
      <c r="A1736" s="72" t="e">
        <v>#N/A</v>
      </c>
      <c r="B1736" s="72" t="e">
        <v>#N/A</v>
      </c>
      <c r="C1736" s="72" t="e">
        <v>#N/A</v>
      </c>
      <c r="D1736" s="72" t="e">
        <v>#N/A</v>
      </c>
      <c r="E1736" s="73" t="e">
        <v>#N/A</v>
      </c>
      <c r="F1736" s="72" t="e">
        <v>#N/A</v>
      </c>
      <c r="G1736" s="72" t="e">
        <v>#N/A</v>
      </c>
      <c r="H1736" s="72" t="e">
        <v>#N/A</v>
      </c>
      <c r="I1736" s="72" t="e">
        <v>#N/A</v>
      </c>
      <c r="J1736" s="72" t="e">
        <v>#N/A</v>
      </c>
      <c r="O1736" s="72" t="e">
        <v>#N/A</v>
      </c>
    </row>
    <row r="1737" spans="1:15" x14ac:dyDescent="0.15">
      <c r="A1737" s="72" t="e">
        <v>#N/A</v>
      </c>
      <c r="B1737" s="72" t="e">
        <v>#N/A</v>
      </c>
      <c r="C1737" s="72" t="e">
        <v>#N/A</v>
      </c>
      <c r="D1737" s="72" t="e">
        <v>#N/A</v>
      </c>
      <c r="E1737" s="73" t="e">
        <v>#N/A</v>
      </c>
      <c r="F1737" s="72" t="e">
        <v>#N/A</v>
      </c>
      <c r="G1737" s="72" t="e">
        <v>#N/A</v>
      </c>
      <c r="H1737" s="72" t="e">
        <v>#N/A</v>
      </c>
      <c r="I1737" s="72" t="e">
        <v>#N/A</v>
      </c>
      <c r="J1737" s="72" t="e">
        <v>#N/A</v>
      </c>
      <c r="O1737" s="72" t="e">
        <v>#N/A</v>
      </c>
    </row>
    <row r="1738" spans="1:15" x14ac:dyDescent="0.15">
      <c r="A1738" s="72" t="e">
        <v>#N/A</v>
      </c>
      <c r="B1738" s="72" t="e">
        <v>#N/A</v>
      </c>
      <c r="C1738" s="72" t="e">
        <v>#N/A</v>
      </c>
      <c r="D1738" s="72" t="e">
        <v>#N/A</v>
      </c>
      <c r="E1738" s="73" t="e">
        <v>#N/A</v>
      </c>
      <c r="F1738" s="72" t="e">
        <v>#N/A</v>
      </c>
      <c r="G1738" s="72" t="e">
        <v>#N/A</v>
      </c>
      <c r="H1738" s="72" t="e">
        <v>#N/A</v>
      </c>
      <c r="I1738" s="72" t="e">
        <v>#N/A</v>
      </c>
      <c r="J1738" s="72" t="e">
        <v>#N/A</v>
      </c>
      <c r="O1738" s="72" t="e">
        <v>#N/A</v>
      </c>
    </row>
    <row r="1739" spans="1:15" x14ac:dyDescent="0.15">
      <c r="A1739" s="72" t="e">
        <v>#N/A</v>
      </c>
      <c r="B1739" s="72" t="e">
        <v>#N/A</v>
      </c>
      <c r="C1739" s="72" t="e">
        <v>#N/A</v>
      </c>
      <c r="D1739" s="72" t="e">
        <v>#N/A</v>
      </c>
      <c r="E1739" s="73" t="e">
        <v>#N/A</v>
      </c>
      <c r="F1739" s="72" t="e">
        <v>#N/A</v>
      </c>
      <c r="G1739" s="72" t="e">
        <v>#N/A</v>
      </c>
      <c r="H1739" s="72" t="e">
        <v>#N/A</v>
      </c>
      <c r="I1739" s="72" t="e">
        <v>#N/A</v>
      </c>
      <c r="J1739" s="72" t="e">
        <v>#N/A</v>
      </c>
      <c r="O1739" s="72" t="e">
        <v>#N/A</v>
      </c>
    </row>
    <row r="1740" spans="1:15" x14ac:dyDescent="0.15">
      <c r="A1740" s="72" t="e">
        <v>#N/A</v>
      </c>
      <c r="B1740" s="72" t="e">
        <v>#N/A</v>
      </c>
      <c r="C1740" s="72" t="e">
        <v>#N/A</v>
      </c>
      <c r="D1740" s="72" t="e">
        <v>#N/A</v>
      </c>
      <c r="E1740" s="73" t="e">
        <v>#N/A</v>
      </c>
      <c r="F1740" s="72" t="e">
        <v>#N/A</v>
      </c>
      <c r="G1740" s="72" t="e">
        <v>#N/A</v>
      </c>
      <c r="H1740" s="72" t="e">
        <v>#N/A</v>
      </c>
      <c r="I1740" s="72" t="e">
        <v>#N/A</v>
      </c>
      <c r="J1740" s="72" t="e">
        <v>#N/A</v>
      </c>
      <c r="O1740" s="72" t="e">
        <v>#N/A</v>
      </c>
    </row>
    <row r="1741" spans="1:15" x14ac:dyDescent="0.15">
      <c r="A1741" s="72" t="e">
        <v>#N/A</v>
      </c>
      <c r="B1741" s="72" t="e">
        <v>#N/A</v>
      </c>
      <c r="C1741" s="72" t="e">
        <v>#N/A</v>
      </c>
      <c r="D1741" s="72" t="e">
        <v>#N/A</v>
      </c>
      <c r="E1741" s="73" t="e">
        <v>#N/A</v>
      </c>
      <c r="F1741" s="72" t="e">
        <v>#N/A</v>
      </c>
      <c r="G1741" s="72" t="e">
        <v>#N/A</v>
      </c>
      <c r="H1741" s="72" t="e">
        <v>#N/A</v>
      </c>
      <c r="I1741" s="72" t="e">
        <v>#N/A</v>
      </c>
      <c r="J1741" s="72" t="e">
        <v>#N/A</v>
      </c>
      <c r="O1741" s="72" t="e">
        <v>#N/A</v>
      </c>
    </row>
    <row r="1742" spans="1:15" x14ac:dyDescent="0.15">
      <c r="A1742" s="72" t="e">
        <v>#N/A</v>
      </c>
      <c r="B1742" s="72" t="e">
        <v>#N/A</v>
      </c>
      <c r="C1742" s="72" t="e">
        <v>#N/A</v>
      </c>
      <c r="D1742" s="72" t="e">
        <v>#N/A</v>
      </c>
      <c r="E1742" s="73" t="e">
        <v>#N/A</v>
      </c>
      <c r="F1742" s="72" t="e">
        <v>#N/A</v>
      </c>
      <c r="G1742" s="72" t="e">
        <v>#N/A</v>
      </c>
      <c r="H1742" s="72" t="e">
        <v>#N/A</v>
      </c>
      <c r="I1742" s="72" t="e">
        <v>#N/A</v>
      </c>
      <c r="J1742" s="72" t="e">
        <v>#N/A</v>
      </c>
      <c r="O1742" s="72" t="e">
        <v>#N/A</v>
      </c>
    </row>
    <row r="1743" spans="1:15" x14ac:dyDescent="0.15">
      <c r="A1743" s="72" t="e">
        <v>#N/A</v>
      </c>
      <c r="B1743" s="72" t="e">
        <v>#N/A</v>
      </c>
      <c r="C1743" s="72" t="e">
        <v>#N/A</v>
      </c>
      <c r="D1743" s="72" t="e">
        <v>#N/A</v>
      </c>
      <c r="E1743" s="73" t="e">
        <v>#N/A</v>
      </c>
      <c r="F1743" s="72" t="e">
        <v>#N/A</v>
      </c>
      <c r="G1743" s="72" t="e">
        <v>#N/A</v>
      </c>
      <c r="H1743" s="72" t="e">
        <v>#N/A</v>
      </c>
      <c r="I1743" s="72" t="e">
        <v>#N/A</v>
      </c>
      <c r="J1743" s="72" t="e">
        <v>#N/A</v>
      </c>
      <c r="O1743" s="72" t="e">
        <v>#N/A</v>
      </c>
    </row>
    <row r="1744" spans="1:15" x14ac:dyDescent="0.15">
      <c r="A1744" s="72" t="e">
        <v>#N/A</v>
      </c>
      <c r="B1744" s="72" t="e">
        <v>#N/A</v>
      </c>
      <c r="C1744" s="72" t="e">
        <v>#N/A</v>
      </c>
      <c r="D1744" s="72" t="e">
        <v>#N/A</v>
      </c>
      <c r="E1744" s="73" t="e">
        <v>#N/A</v>
      </c>
      <c r="F1744" s="72" t="e">
        <v>#N/A</v>
      </c>
      <c r="G1744" s="72" t="e">
        <v>#N/A</v>
      </c>
      <c r="H1744" s="72" t="e">
        <v>#N/A</v>
      </c>
      <c r="I1744" s="72" t="e">
        <v>#N/A</v>
      </c>
      <c r="J1744" s="72" t="e">
        <v>#N/A</v>
      </c>
      <c r="O1744" s="72" t="e">
        <v>#N/A</v>
      </c>
    </row>
    <row r="1745" spans="1:15" x14ac:dyDescent="0.15">
      <c r="A1745" s="72" t="e">
        <v>#N/A</v>
      </c>
      <c r="B1745" s="72" t="e">
        <v>#N/A</v>
      </c>
      <c r="C1745" s="72" t="e">
        <v>#N/A</v>
      </c>
      <c r="D1745" s="72" t="e">
        <v>#N/A</v>
      </c>
      <c r="E1745" s="73" t="e">
        <v>#N/A</v>
      </c>
      <c r="F1745" s="72" t="e">
        <v>#N/A</v>
      </c>
      <c r="G1745" s="72" t="e">
        <v>#N/A</v>
      </c>
      <c r="H1745" s="72" t="e">
        <v>#N/A</v>
      </c>
      <c r="I1745" s="72" t="e">
        <v>#N/A</v>
      </c>
      <c r="J1745" s="72" t="e">
        <v>#N/A</v>
      </c>
      <c r="O1745" s="72" t="e">
        <v>#N/A</v>
      </c>
    </row>
    <row r="1746" spans="1:15" x14ac:dyDescent="0.15">
      <c r="A1746" s="72" t="e">
        <v>#N/A</v>
      </c>
      <c r="B1746" s="72" t="e">
        <v>#N/A</v>
      </c>
      <c r="C1746" s="72" t="e">
        <v>#N/A</v>
      </c>
      <c r="D1746" s="72" t="e">
        <v>#N/A</v>
      </c>
      <c r="E1746" s="73" t="e">
        <v>#N/A</v>
      </c>
      <c r="F1746" s="72" t="e">
        <v>#N/A</v>
      </c>
      <c r="G1746" s="72" t="e">
        <v>#N/A</v>
      </c>
      <c r="H1746" s="72" t="e">
        <v>#N/A</v>
      </c>
      <c r="I1746" s="72" t="e">
        <v>#N/A</v>
      </c>
      <c r="J1746" s="72" t="e">
        <v>#N/A</v>
      </c>
      <c r="O1746" s="72" t="e">
        <v>#N/A</v>
      </c>
    </row>
    <row r="1747" spans="1:15" x14ac:dyDescent="0.15">
      <c r="A1747" s="72" t="e">
        <v>#N/A</v>
      </c>
      <c r="B1747" s="72" t="e">
        <v>#N/A</v>
      </c>
      <c r="C1747" s="72" t="e">
        <v>#N/A</v>
      </c>
      <c r="D1747" s="72" t="e">
        <v>#N/A</v>
      </c>
      <c r="E1747" s="73" t="e">
        <v>#N/A</v>
      </c>
      <c r="F1747" s="72" t="e">
        <v>#N/A</v>
      </c>
      <c r="G1747" s="72" t="e">
        <v>#N/A</v>
      </c>
      <c r="H1747" s="72" t="e">
        <v>#N/A</v>
      </c>
      <c r="I1747" s="72" t="e">
        <v>#N/A</v>
      </c>
      <c r="J1747" s="72" t="e">
        <v>#N/A</v>
      </c>
      <c r="O1747" s="72" t="e">
        <v>#N/A</v>
      </c>
    </row>
    <row r="1748" spans="1:15" x14ac:dyDescent="0.15">
      <c r="A1748" s="72" t="e">
        <v>#N/A</v>
      </c>
      <c r="B1748" s="72" t="e">
        <v>#N/A</v>
      </c>
      <c r="C1748" s="72" t="e">
        <v>#N/A</v>
      </c>
      <c r="D1748" s="72" t="e">
        <v>#N/A</v>
      </c>
      <c r="E1748" s="73" t="e">
        <v>#N/A</v>
      </c>
      <c r="F1748" s="72" t="e">
        <v>#N/A</v>
      </c>
      <c r="G1748" s="72" t="e">
        <v>#N/A</v>
      </c>
      <c r="H1748" s="72" t="e">
        <v>#N/A</v>
      </c>
      <c r="I1748" s="72" t="e">
        <v>#N/A</v>
      </c>
      <c r="J1748" s="72" t="e">
        <v>#N/A</v>
      </c>
      <c r="O1748" s="72" t="e">
        <v>#N/A</v>
      </c>
    </row>
    <row r="1749" spans="1:15" x14ac:dyDescent="0.15">
      <c r="A1749" s="72" t="e">
        <v>#N/A</v>
      </c>
      <c r="B1749" s="72" t="e">
        <v>#N/A</v>
      </c>
      <c r="C1749" s="72" t="e">
        <v>#N/A</v>
      </c>
      <c r="D1749" s="72" t="e">
        <v>#N/A</v>
      </c>
      <c r="E1749" s="73" t="e">
        <v>#N/A</v>
      </c>
      <c r="F1749" s="72" t="e">
        <v>#N/A</v>
      </c>
      <c r="G1749" s="72" t="e">
        <v>#N/A</v>
      </c>
      <c r="H1749" s="72" t="e">
        <v>#N/A</v>
      </c>
      <c r="I1749" s="72" t="e">
        <v>#N/A</v>
      </c>
      <c r="J1749" s="72" t="e">
        <v>#N/A</v>
      </c>
      <c r="O1749" s="72" t="e">
        <v>#N/A</v>
      </c>
    </row>
    <row r="1750" spans="1:15" x14ac:dyDescent="0.15">
      <c r="A1750" s="72" t="e">
        <v>#N/A</v>
      </c>
      <c r="B1750" s="72" t="e">
        <v>#N/A</v>
      </c>
      <c r="C1750" s="72" t="e">
        <v>#N/A</v>
      </c>
      <c r="D1750" s="72" t="e">
        <v>#N/A</v>
      </c>
      <c r="E1750" s="73" t="e">
        <v>#N/A</v>
      </c>
      <c r="F1750" s="72" t="e">
        <v>#N/A</v>
      </c>
      <c r="G1750" s="72" t="e">
        <v>#N/A</v>
      </c>
      <c r="H1750" s="72" t="e">
        <v>#N/A</v>
      </c>
      <c r="I1750" s="72" t="e">
        <v>#N/A</v>
      </c>
      <c r="J1750" s="72" t="e">
        <v>#N/A</v>
      </c>
      <c r="O1750" s="72" t="e">
        <v>#N/A</v>
      </c>
    </row>
    <row r="1751" spans="1:15" x14ac:dyDescent="0.15">
      <c r="A1751" s="72" t="e">
        <v>#N/A</v>
      </c>
      <c r="B1751" s="72" t="e">
        <v>#N/A</v>
      </c>
      <c r="C1751" s="72" t="e">
        <v>#N/A</v>
      </c>
      <c r="D1751" s="72" t="e">
        <v>#N/A</v>
      </c>
      <c r="E1751" s="73" t="e">
        <v>#N/A</v>
      </c>
      <c r="F1751" s="72" t="e">
        <v>#N/A</v>
      </c>
      <c r="G1751" s="72" t="e">
        <v>#N/A</v>
      </c>
      <c r="H1751" s="72" t="e">
        <v>#N/A</v>
      </c>
      <c r="I1751" s="72" t="e">
        <v>#N/A</v>
      </c>
      <c r="J1751" s="72" t="e">
        <v>#N/A</v>
      </c>
      <c r="O1751" s="72" t="e">
        <v>#N/A</v>
      </c>
    </row>
    <row r="1752" spans="1:15" x14ac:dyDescent="0.15">
      <c r="A1752" s="72" t="e">
        <v>#N/A</v>
      </c>
      <c r="B1752" s="72" t="e">
        <v>#N/A</v>
      </c>
      <c r="C1752" s="72" t="e">
        <v>#N/A</v>
      </c>
      <c r="D1752" s="72" t="e">
        <v>#N/A</v>
      </c>
      <c r="E1752" s="73" t="e">
        <v>#N/A</v>
      </c>
      <c r="F1752" s="72" t="e">
        <v>#N/A</v>
      </c>
      <c r="G1752" s="72" t="e">
        <v>#N/A</v>
      </c>
      <c r="H1752" s="72" t="e">
        <v>#N/A</v>
      </c>
      <c r="I1752" s="72" t="e">
        <v>#N/A</v>
      </c>
      <c r="J1752" s="72" t="e">
        <v>#N/A</v>
      </c>
      <c r="O1752" s="72" t="e">
        <v>#N/A</v>
      </c>
    </row>
    <row r="1753" spans="1:15" x14ac:dyDescent="0.15">
      <c r="A1753" s="72" t="e">
        <v>#N/A</v>
      </c>
      <c r="B1753" s="72" t="e">
        <v>#N/A</v>
      </c>
      <c r="C1753" s="72" t="e">
        <v>#N/A</v>
      </c>
      <c r="D1753" s="72" t="e">
        <v>#N/A</v>
      </c>
      <c r="E1753" s="73" t="e">
        <v>#N/A</v>
      </c>
      <c r="F1753" s="72" t="e">
        <v>#N/A</v>
      </c>
      <c r="G1753" s="72" t="e">
        <v>#N/A</v>
      </c>
      <c r="H1753" s="72" t="e">
        <v>#N/A</v>
      </c>
      <c r="I1753" s="72" t="e">
        <v>#N/A</v>
      </c>
      <c r="J1753" s="72" t="e">
        <v>#N/A</v>
      </c>
      <c r="O1753" s="72" t="e">
        <v>#N/A</v>
      </c>
    </row>
    <row r="1754" spans="1:15" x14ac:dyDescent="0.15">
      <c r="A1754" s="72" t="e">
        <v>#N/A</v>
      </c>
      <c r="B1754" s="72" t="e">
        <v>#N/A</v>
      </c>
      <c r="C1754" s="72" t="e">
        <v>#N/A</v>
      </c>
      <c r="D1754" s="72" t="e">
        <v>#N/A</v>
      </c>
      <c r="E1754" s="73" t="e">
        <v>#N/A</v>
      </c>
      <c r="F1754" s="72" t="e">
        <v>#N/A</v>
      </c>
      <c r="G1754" s="72" t="e">
        <v>#N/A</v>
      </c>
      <c r="H1754" s="72" t="e">
        <v>#N/A</v>
      </c>
      <c r="I1754" s="72" t="e">
        <v>#N/A</v>
      </c>
      <c r="J1754" s="72" t="e">
        <v>#N/A</v>
      </c>
      <c r="O1754" s="72" t="e">
        <v>#N/A</v>
      </c>
    </row>
    <row r="1755" spans="1:15" x14ac:dyDescent="0.15">
      <c r="A1755" s="72" t="e">
        <v>#N/A</v>
      </c>
      <c r="B1755" s="72" t="e">
        <v>#N/A</v>
      </c>
      <c r="C1755" s="72" t="e">
        <v>#N/A</v>
      </c>
      <c r="D1755" s="72" t="e">
        <v>#N/A</v>
      </c>
      <c r="E1755" s="73" t="e">
        <v>#N/A</v>
      </c>
      <c r="F1755" s="72" t="e">
        <v>#N/A</v>
      </c>
      <c r="G1755" s="72" t="e">
        <v>#N/A</v>
      </c>
      <c r="H1755" s="72" t="e">
        <v>#N/A</v>
      </c>
      <c r="I1755" s="72" t="e">
        <v>#N/A</v>
      </c>
      <c r="J1755" s="72" t="e">
        <v>#N/A</v>
      </c>
      <c r="O1755" s="72" t="e">
        <v>#N/A</v>
      </c>
    </row>
    <row r="1756" spans="1:15" x14ac:dyDescent="0.15">
      <c r="A1756" s="72" t="e">
        <v>#N/A</v>
      </c>
      <c r="B1756" s="72" t="e">
        <v>#N/A</v>
      </c>
      <c r="C1756" s="72" t="e">
        <v>#N/A</v>
      </c>
      <c r="D1756" s="72" t="e">
        <v>#N/A</v>
      </c>
      <c r="E1756" s="73" t="e">
        <v>#N/A</v>
      </c>
      <c r="F1756" s="72" t="e">
        <v>#N/A</v>
      </c>
      <c r="G1756" s="72" t="e">
        <v>#N/A</v>
      </c>
      <c r="H1756" s="72" t="e">
        <v>#N/A</v>
      </c>
      <c r="I1756" s="72" t="e">
        <v>#N/A</v>
      </c>
      <c r="J1756" s="72" t="e">
        <v>#N/A</v>
      </c>
      <c r="O1756" s="72" t="e">
        <v>#N/A</v>
      </c>
    </row>
    <row r="1757" spans="1:15" x14ac:dyDescent="0.15">
      <c r="A1757" s="72" t="e">
        <v>#N/A</v>
      </c>
      <c r="B1757" s="72" t="e">
        <v>#N/A</v>
      </c>
      <c r="C1757" s="72" t="e">
        <v>#N/A</v>
      </c>
      <c r="D1757" s="72" t="e">
        <v>#N/A</v>
      </c>
      <c r="E1757" s="73" t="e">
        <v>#N/A</v>
      </c>
      <c r="F1757" s="72" t="e">
        <v>#N/A</v>
      </c>
      <c r="G1757" s="72" t="e">
        <v>#N/A</v>
      </c>
      <c r="H1757" s="72" t="e">
        <v>#N/A</v>
      </c>
      <c r="I1757" s="72" t="e">
        <v>#N/A</v>
      </c>
      <c r="J1757" s="72" t="e">
        <v>#N/A</v>
      </c>
      <c r="O1757" s="72" t="e">
        <v>#N/A</v>
      </c>
    </row>
    <row r="1758" spans="1:15" x14ac:dyDescent="0.15">
      <c r="A1758" s="72" t="e">
        <v>#N/A</v>
      </c>
      <c r="B1758" s="72" t="e">
        <v>#N/A</v>
      </c>
      <c r="C1758" s="72" t="e">
        <v>#N/A</v>
      </c>
      <c r="D1758" s="72" t="e">
        <v>#N/A</v>
      </c>
      <c r="E1758" s="73" t="e">
        <v>#N/A</v>
      </c>
      <c r="F1758" s="72" t="e">
        <v>#N/A</v>
      </c>
      <c r="G1758" s="72" t="e">
        <v>#N/A</v>
      </c>
      <c r="H1758" s="72" t="e">
        <v>#N/A</v>
      </c>
      <c r="I1758" s="72" t="e">
        <v>#N/A</v>
      </c>
      <c r="J1758" s="72" t="e">
        <v>#N/A</v>
      </c>
      <c r="O1758" s="72" t="e">
        <v>#N/A</v>
      </c>
    </row>
    <row r="1759" spans="1:15" x14ac:dyDescent="0.15">
      <c r="A1759" s="72" t="e">
        <v>#N/A</v>
      </c>
      <c r="B1759" s="72" t="e">
        <v>#N/A</v>
      </c>
      <c r="C1759" s="72" t="e">
        <v>#N/A</v>
      </c>
      <c r="D1759" s="72" t="e">
        <v>#N/A</v>
      </c>
      <c r="E1759" s="73" t="e">
        <v>#N/A</v>
      </c>
      <c r="F1759" s="72" t="e">
        <v>#N/A</v>
      </c>
      <c r="G1759" s="72" t="e">
        <v>#N/A</v>
      </c>
      <c r="H1759" s="72" t="e">
        <v>#N/A</v>
      </c>
      <c r="I1759" s="72" t="e">
        <v>#N/A</v>
      </c>
      <c r="J1759" s="72" t="e">
        <v>#N/A</v>
      </c>
      <c r="O1759" s="72" t="e">
        <v>#N/A</v>
      </c>
    </row>
    <row r="1760" spans="1:15" x14ac:dyDescent="0.15">
      <c r="A1760" s="72" t="e">
        <v>#N/A</v>
      </c>
      <c r="B1760" s="72" t="e">
        <v>#N/A</v>
      </c>
      <c r="C1760" s="72" t="e">
        <v>#N/A</v>
      </c>
      <c r="D1760" s="72" t="e">
        <v>#N/A</v>
      </c>
      <c r="E1760" s="73" t="e">
        <v>#N/A</v>
      </c>
      <c r="F1760" s="72" t="e">
        <v>#N/A</v>
      </c>
      <c r="G1760" s="72" t="e">
        <v>#N/A</v>
      </c>
      <c r="H1760" s="72" t="e">
        <v>#N/A</v>
      </c>
      <c r="I1760" s="72" t="e">
        <v>#N/A</v>
      </c>
      <c r="J1760" s="72" t="e">
        <v>#N/A</v>
      </c>
      <c r="O1760" s="72" t="e">
        <v>#N/A</v>
      </c>
    </row>
    <row r="1761" spans="1:15" x14ac:dyDescent="0.15">
      <c r="A1761" s="72" t="e">
        <v>#N/A</v>
      </c>
      <c r="B1761" s="72" t="e">
        <v>#N/A</v>
      </c>
      <c r="C1761" s="72" t="e">
        <v>#N/A</v>
      </c>
      <c r="D1761" s="72" t="e">
        <v>#N/A</v>
      </c>
      <c r="E1761" s="73" t="e">
        <v>#N/A</v>
      </c>
      <c r="F1761" s="72" t="e">
        <v>#N/A</v>
      </c>
      <c r="G1761" s="72" t="e">
        <v>#N/A</v>
      </c>
      <c r="H1761" s="72" t="e">
        <v>#N/A</v>
      </c>
      <c r="I1761" s="72" t="e">
        <v>#N/A</v>
      </c>
      <c r="J1761" s="72" t="e">
        <v>#N/A</v>
      </c>
      <c r="O1761" s="72" t="e">
        <v>#N/A</v>
      </c>
    </row>
    <row r="1762" spans="1:15" x14ac:dyDescent="0.15">
      <c r="A1762" s="72" t="e">
        <v>#N/A</v>
      </c>
      <c r="B1762" s="72" t="e">
        <v>#N/A</v>
      </c>
      <c r="C1762" s="72" t="e">
        <v>#N/A</v>
      </c>
      <c r="D1762" s="72" t="e">
        <v>#N/A</v>
      </c>
      <c r="E1762" s="73" t="e">
        <v>#N/A</v>
      </c>
      <c r="F1762" s="72" t="e">
        <v>#N/A</v>
      </c>
      <c r="G1762" s="72" t="e">
        <v>#N/A</v>
      </c>
      <c r="H1762" s="72" t="e">
        <v>#N/A</v>
      </c>
      <c r="I1762" s="72" t="e">
        <v>#N/A</v>
      </c>
      <c r="J1762" s="72" t="e">
        <v>#N/A</v>
      </c>
      <c r="O1762" s="72" t="e">
        <v>#N/A</v>
      </c>
    </row>
    <row r="1763" spans="1:15" x14ac:dyDescent="0.15">
      <c r="A1763" s="72" t="e">
        <v>#N/A</v>
      </c>
      <c r="B1763" s="72" t="e">
        <v>#N/A</v>
      </c>
      <c r="C1763" s="72" t="e">
        <v>#N/A</v>
      </c>
      <c r="D1763" s="72" t="e">
        <v>#N/A</v>
      </c>
      <c r="E1763" s="73" t="e">
        <v>#N/A</v>
      </c>
      <c r="F1763" s="72" t="e">
        <v>#N/A</v>
      </c>
      <c r="G1763" s="72" t="e">
        <v>#N/A</v>
      </c>
      <c r="H1763" s="72" t="e">
        <v>#N/A</v>
      </c>
      <c r="I1763" s="72" t="e">
        <v>#N/A</v>
      </c>
      <c r="J1763" s="72" t="e">
        <v>#N/A</v>
      </c>
      <c r="O1763" s="72" t="e">
        <v>#N/A</v>
      </c>
    </row>
    <row r="1764" spans="1:15" x14ac:dyDescent="0.15">
      <c r="A1764" s="72" t="e">
        <v>#N/A</v>
      </c>
      <c r="B1764" s="72" t="e">
        <v>#N/A</v>
      </c>
      <c r="C1764" s="72" t="e">
        <v>#N/A</v>
      </c>
      <c r="D1764" s="72" t="e">
        <v>#N/A</v>
      </c>
      <c r="E1764" s="73" t="e">
        <v>#N/A</v>
      </c>
      <c r="F1764" s="72" t="e">
        <v>#N/A</v>
      </c>
      <c r="G1764" s="72" t="e">
        <v>#N/A</v>
      </c>
      <c r="H1764" s="72" t="e">
        <v>#N/A</v>
      </c>
      <c r="I1764" s="72" t="e">
        <v>#N/A</v>
      </c>
      <c r="J1764" s="72" t="e">
        <v>#N/A</v>
      </c>
      <c r="O1764" s="72" t="e">
        <v>#N/A</v>
      </c>
    </row>
    <row r="1765" spans="1:15" x14ac:dyDescent="0.15">
      <c r="A1765" s="72" t="e">
        <v>#N/A</v>
      </c>
      <c r="B1765" s="72" t="e">
        <v>#N/A</v>
      </c>
      <c r="C1765" s="72" t="e">
        <v>#N/A</v>
      </c>
      <c r="D1765" s="72" t="e">
        <v>#N/A</v>
      </c>
      <c r="E1765" s="73" t="e">
        <v>#N/A</v>
      </c>
      <c r="F1765" s="72" t="e">
        <v>#N/A</v>
      </c>
      <c r="G1765" s="72" t="e">
        <v>#N/A</v>
      </c>
      <c r="H1765" s="72" t="e">
        <v>#N/A</v>
      </c>
      <c r="I1765" s="72" t="e">
        <v>#N/A</v>
      </c>
      <c r="J1765" s="72" t="e">
        <v>#N/A</v>
      </c>
      <c r="O1765" s="72" t="e">
        <v>#N/A</v>
      </c>
    </row>
    <row r="1766" spans="1:15" x14ac:dyDescent="0.15">
      <c r="A1766" s="72" t="e">
        <v>#N/A</v>
      </c>
      <c r="B1766" s="72" t="e">
        <v>#N/A</v>
      </c>
      <c r="C1766" s="72" t="e">
        <v>#N/A</v>
      </c>
      <c r="D1766" s="72" t="e">
        <v>#N/A</v>
      </c>
      <c r="E1766" s="73" t="e">
        <v>#N/A</v>
      </c>
      <c r="F1766" s="72" t="e">
        <v>#N/A</v>
      </c>
      <c r="G1766" s="72" t="e">
        <v>#N/A</v>
      </c>
      <c r="H1766" s="72" t="e">
        <v>#N/A</v>
      </c>
      <c r="I1766" s="72" t="e">
        <v>#N/A</v>
      </c>
      <c r="J1766" s="72" t="e">
        <v>#N/A</v>
      </c>
      <c r="O1766" s="72" t="e">
        <v>#N/A</v>
      </c>
    </row>
    <row r="1767" spans="1:15" x14ac:dyDescent="0.15">
      <c r="A1767" s="72" t="e">
        <v>#N/A</v>
      </c>
      <c r="B1767" s="72" t="e">
        <v>#N/A</v>
      </c>
      <c r="C1767" s="72" t="e">
        <v>#N/A</v>
      </c>
      <c r="D1767" s="72" t="e">
        <v>#N/A</v>
      </c>
      <c r="E1767" s="73" t="e">
        <v>#N/A</v>
      </c>
      <c r="F1767" s="72" t="e">
        <v>#N/A</v>
      </c>
      <c r="G1767" s="72" t="e">
        <v>#N/A</v>
      </c>
      <c r="H1767" s="72" t="e">
        <v>#N/A</v>
      </c>
      <c r="I1767" s="72" t="e">
        <v>#N/A</v>
      </c>
      <c r="J1767" s="72" t="e">
        <v>#N/A</v>
      </c>
      <c r="O1767" s="72" t="e">
        <v>#N/A</v>
      </c>
    </row>
    <row r="1768" spans="1:15" x14ac:dyDescent="0.15">
      <c r="A1768" s="72" t="e">
        <v>#N/A</v>
      </c>
      <c r="B1768" s="72" t="e">
        <v>#N/A</v>
      </c>
      <c r="C1768" s="72" t="e">
        <v>#N/A</v>
      </c>
      <c r="D1768" s="72" t="e">
        <v>#N/A</v>
      </c>
      <c r="E1768" s="73" t="e">
        <v>#N/A</v>
      </c>
      <c r="F1768" s="72" t="e">
        <v>#N/A</v>
      </c>
      <c r="G1768" s="72" t="e">
        <v>#N/A</v>
      </c>
      <c r="H1768" s="72" t="e">
        <v>#N/A</v>
      </c>
      <c r="I1768" s="72" t="e">
        <v>#N/A</v>
      </c>
      <c r="J1768" s="72" t="e">
        <v>#N/A</v>
      </c>
      <c r="O1768" s="72" t="e">
        <v>#N/A</v>
      </c>
    </row>
    <row r="1769" spans="1:15" x14ac:dyDescent="0.15">
      <c r="A1769" s="72" t="e">
        <v>#N/A</v>
      </c>
      <c r="B1769" s="72" t="e">
        <v>#N/A</v>
      </c>
      <c r="C1769" s="72" t="e">
        <v>#N/A</v>
      </c>
      <c r="D1769" s="72" t="e">
        <v>#N/A</v>
      </c>
      <c r="E1769" s="73" t="e">
        <v>#N/A</v>
      </c>
      <c r="F1769" s="72" t="e">
        <v>#N/A</v>
      </c>
      <c r="G1769" s="72" t="e">
        <v>#N/A</v>
      </c>
      <c r="H1769" s="72" t="e">
        <v>#N/A</v>
      </c>
      <c r="I1769" s="72" t="e">
        <v>#N/A</v>
      </c>
      <c r="J1769" s="72" t="e">
        <v>#N/A</v>
      </c>
      <c r="O1769" s="72" t="e">
        <v>#N/A</v>
      </c>
    </row>
    <row r="1770" spans="1:15" x14ac:dyDescent="0.15">
      <c r="A1770" s="72" t="e">
        <v>#N/A</v>
      </c>
      <c r="B1770" s="72" t="e">
        <v>#N/A</v>
      </c>
      <c r="C1770" s="72" t="e">
        <v>#N/A</v>
      </c>
      <c r="D1770" s="72" t="e">
        <v>#N/A</v>
      </c>
      <c r="E1770" s="73" t="e">
        <v>#N/A</v>
      </c>
      <c r="F1770" s="72" t="e">
        <v>#N/A</v>
      </c>
      <c r="G1770" s="72" t="e">
        <v>#N/A</v>
      </c>
      <c r="H1770" s="72" t="e">
        <v>#N/A</v>
      </c>
      <c r="I1770" s="72" t="e">
        <v>#N/A</v>
      </c>
      <c r="J1770" s="72" t="e">
        <v>#N/A</v>
      </c>
      <c r="O1770" s="72" t="e">
        <v>#N/A</v>
      </c>
    </row>
    <row r="1771" spans="1:15" x14ac:dyDescent="0.15">
      <c r="A1771" s="72" t="e">
        <v>#N/A</v>
      </c>
      <c r="B1771" s="72" t="e">
        <v>#N/A</v>
      </c>
      <c r="C1771" s="72" t="e">
        <v>#N/A</v>
      </c>
      <c r="D1771" s="72" t="e">
        <v>#N/A</v>
      </c>
      <c r="E1771" s="73" t="e">
        <v>#N/A</v>
      </c>
      <c r="F1771" s="72" t="e">
        <v>#N/A</v>
      </c>
      <c r="G1771" s="72" t="e">
        <v>#N/A</v>
      </c>
      <c r="H1771" s="72" t="e">
        <v>#N/A</v>
      </c>
      <c r="I1771" s="72" t="e">
        <v>#N/A</v>
      </c>
      <c r="J1771" s="72" t="e">
        <v>#N/A</v>
      </c>
      <c r="O1771" s="72" t="e">
        <v>#N/A</v>
      </c>
    </row>
    <row r="1772" spans="1:15" x14ac:dyDescent="0.15">
      <c r="A1772" s="72" t="e">
        <v>#N/A</v>
      </c>
      <c r="B1772" s="72" t="e">
        <v>#N/A</v>
      </c>
      <c r="C1772" s="72" t="e">
        <v>#N/A</v>
      </c>
      <c r="D1772" s="72" t="e">
        <v>#N/A</v>
      </c>
      <c r="E1772" s="73" t="e">
        <v>#N/A</v>
      </c>
      <c r="F1772" s="72" t="e">
        <v>#N/A</v>
      </c>
      <c r="G1772" s="72" t="e">
        <v>#N/A</v>
      </c>
      <c r="H1772" s="72" t="e">
        <v>#N/A</v>
      </c>
      <c r="I1772" s="72" t="e">
        <v>#N/A</v>
      </c>
      <c r="J1772" s="72" t="e">
        <v>#N/A</v>
      </c>
      <c r="O1772" s="72" t="e">
        <v>#N/A</v>
      </c>
    </row>
    <row r="1773" spans="1:15" x14ac:dyDescent="0.15">
      <c r="A1773" s="72" t="e">
        <v>#N/A</v>
      </c>
      <c r="B1773" s="72" t="e">
        <v>#N/A</v>
      </c>
      <c r="C1773" s="72" t="e">
        <v>#N/A</v>
      </c>
      <c r="D1773" s="72" t="e">
        <v>#N/A</v>
      </c>
      <c r="E1773" s="73" t="e">
        <v>#N/A</v>
      </c>
      <c r="F1773" s="72" t="e">
        <v>#N/A</v>
      </c>
      <c r="G1773" s="72" t="e">
        <v>#N/A</v>
      </c>
      <c r="H1773" s="72" t="e">
        <v>#N/A</v>
      </c>
      <c r="I1773" s="72" t="e">
        <v>#N/A</v>
      </c>
      <c r="J1773" s="72" t="e">
        <v>#N/A</v>
      </c>
      <c r="O1773" s="72" t="e">
        <v>#N/A</v>
      </c>
    </row>
    <row r="1774" spans="1:15" x14ac:dyDescent="0.15">
      <c r="A1774" s="72" t="e">
        <v>#N/A</v>
      </c>
      <c r="B1774" s="72" t="e">
        <v>#N/A</v>
      </c>
      <c r="C1774" s="72" t="e">
        <v>#N/A</v>
      </c>
      <c r="D1774" s="72" t="e">
        <v>#N/A</v>
      </c>
      <c r="E1774" s="73" t="e">
        <v>#N/A</v>
      </c>
      <c r="F1774" s="72" t="e">
        <v>#N/A</v>
      </c>
      <c r="G1774" s="72" t="e">
        <v>#N/A</v>
      </c>
      <c r="H1774" s="72" t="e">
        <v>#N/A</v>
      </c>
      <c r="I1774" s="72" t="e">
        <v>#N/A</v>
      </c>
      <c r="J1774" s="72" t="e">
        <v>#N/A</v>
      </c>
      <c r="O1774" s="72" t="e">
        <v>#N/A</v>
      </c>
    </row>
    <row r="1775" spans="1:15" x14ac:dyDescent="0.15">
      <c r="A1775" s="72" t="e">
        <v>#N/A</v>
      </c>
      <c r="B1775" s="72" t="e">
        <v>#N/A</v>
      </c>
      <c r="C1775" s="72" t="e">
        <v>#N/A</v>
      </c>
      <c r="D1775" s="72" t="e">
        <v>#N/A</v>
      </c>
      <c r="E1775" s="73" t="e">
        <v>#N/A</v>
      </c>
      <c r="F1775" s="72" t="e">
        <v>#N/A</v>
      </c>
      <c r="G1775" s="72" t="e">
        <v>#N/A</v>
      </c>
      <c r="H1775" s="72" t="e">
        <v>#N/A</v>
      </c>
      <c r="I1775" s="72" t="e">
        <v>#N/A</v>
      </c>
      <c r="J1775" s="72" t="e">
        <v>#N/A</v>
      </c>
      <c r="O1775" s="72" t="e">
        <v>#N/A</v>
      </c>
    </row>
    <row r="1776" spans="1:15" x14ac:dyDescent="0.15">
      <c r="A1776" s="72" t="e">
        <v>#N/A</v>
      </c>
      <c r="B1776" s="72" t="e">
        <v>#N/A</v>
      </c>
      <c r="C1776" s="72" t="e">
        <v>#N/A</v>
      </c>
      <c r="D1776" s="72" t="e">
        <v>#N/A</v>
      </c>
      <c r="E1776" s="73" t="e">
        <v>#N/A</v>
      </c>
      <c r="F1776" s="72" t="e">
        <v>#N/A</v>
      </c>
      <c r="G1776" s="72" t="e">
        <v>#N/A</v>
      </c>
      <c r="H1776" s="72" t="e">
        <v>#N/A</v>
      </c>
      <c r="I1776" s="72" t="e">
        <v>#N/A</v>
      </c>
      <c r="J1776" s="72" t="e">
        <v>#N/A</v>
      </c>
      <c r="O1776" s="72" t="e">
        <v>#N/A</v>
      </c>
    </row>
    <row r="1777" spans="1:15" x14ac:dyDescent="0.15">
      <c r="A1777" s="72" t="e">
        <v>#N/A</v>
      </c>
      <c r="B1777" s="72" t="e">
        <v>#N/A</v>
      </c>
      <c r="C1777" s="72" t="e">
        <v>#N/A</v>
      </c>
      <c r="D1777" s="72" t="e">
        <v>#N/A</v>
      </c>
      <c r="E1777" s="73" t="e">
        <v>#N/A</v>
      </c>
      <c r="F1777" s="72" t="e">
        <v>#N/A</v>
      </c>
      <c r="G1777" s="72" t="e">
        <v>#N/A</v>
      </c>
      <c r="H1777" s="72" t="e">
        <v>#N/A</v>
      </c>
      <c r="I1777" s="72" t="e">
        <v>#N/A</v>
      </c>
      <c r="J1777" s="72" t="e">
        <v>#N/A</v>
      </c>
      <c r="O1777" s="72" t="e">
        <v>#N/A</v>
      </c>
    </row>
    <row r="1778" spans="1:15" x14ac:dyDescent="0.15">
      <c r="A1778" s="72" t="e">
        <v>#N/A</v>
      </c>
      <c r="B1778" s="72" t="e">
        <v>#N/A</v>
      </c>
      <c r="C1778" s="72" t="e">
        <v>#N/A</v>
      </c>
      <c r="D1778" s="72" t="e">
        <v>#N/A</v>
      </c>
      <c r="E1778" s="73" t="e">
        <v>#N/A</v>
      </c>
      <c r="F1778" s="72" t="e">
        <v>#N/A</v>
      </c>
      <c r="G1778" s="72" t="e">
        <v>#N/A</v>
      </c>
      <c r="H1778" s="72" t="e">
        <v>#N/A</v>
      </c>
      <c r="I1778" s="72" t="e">
        <v>#N/A</v>
      </c>
      <c r="J1778" s="72" t="e">
        <v>#N/A</v>
      </c>
      <c r="O1778" s="72" t="e">
        <v>#N/A</v>
      </c>
    </row>
    <row r="1779" spans="1:15" x14ac:dyDescent="0.15">
      <c r="A1779" s="72" t="e">
        <v>#N/A</v>
      </c>
      <c r="B1779" s="72" t="e">
        <v>#N/A</v>
      </c>
      <c r="C1779" s="72" t="e">
        <v>#N/A</v>
      </c>
      <c r="D1779" s="72" t="e">
        <v>#N/A</v>
      </c>
      <c r="E1779" s="73" t="e">
        <v>#N/A</v>
      </c>
      <c r="F1779" s="72" t="e">
        <v>#N/A</v>
      </c>
      <c r="G1779" s="72" t="e">
        <v>#N/A</v>
      </c>
      <c r="H1779" s="72" t="e">
        <v>#N/A</v>
      </c>
      <c r="I1779" s="72" t="e">
        <v>#N/A</v>
      </c>
      <c r="J1779" s="72" t="e">
        <v>#N/A</v>
      </c>
      <c r="O1779" s="72" t="e">
        <v>#N/A</v>
      </c>
    </row>
    <row r="1780" spans="1:15" x14ac:dyDescent="0.15">
      <c r="A1780" s="72" t="e">
        <v>#N/A</v>
      </c>
      <c r="B1780" s="72" t="e">
        <v>#N/A</v>
      </c>
      <c r="C1780" s="72" t="e">
        <v>#N/A</v>
      </c>
      <c r="D1780" s="72" t="e">
        <v>#N/A</v>
      </c>
      <c r="E1780" s="73" t="e">
        <v>#N/A</v>
      </c>
      <c r="F1780" s="72" t="e">
        <v>#N/A</v>
      </c>
      <c r="G1780" s="72" t="e">
        <v>#N/A</v>
      </c>
      <c r="H1780" s="72" t="e">
        <v>#N/A</v>
      </c>
      <c r="I1780" s="72" t="e">
        <v>#N/A</v>
      </c>
      <c r="J1780" s="72" t="e">
        <v>#N/A</v>
      </c>
      <c r="O1780" s="72" t="e">
        <v>#N/A</v>
      </c>
    </row>
    <row r="1781" spans="1:15" x14ac:dyDescent="0.15">
      <c r="A1781" s="72" t="e">
        <v>#N/A</v>
      </c>
      <c r="B1781" s="72" t="e">
        <v>#N/A</v>
      </c>
      <c r="C1781" s="72" t="e">
        <v>#N/A</v>
      </c>
      <c r="D1781" s="72" t="e">
        <v>#N/A</v>
      </c>
      <c r="E1781" s="73" t="e">
        <v>#N/A</v>
      </c>
      <c r="F1781" s="72" t="e">
        <v>#N/A</v>
      </c>
      <c r="G1781" s="72" t="e">
        <v>#N/A</v>
      </c>
      <c r="H1781" s="72" t="e">
        <v>#N/A</v>
      </c>
      <c r="I1781" s="72" t="e">
        <v>#N/A</v>
      </c>
      <c r="J1781" s="72" t="e">
        <v>#N/A</v>
      </c>
      <c r="O1781" s="72" t="e">
        <v>#N/A</v>
      </c>
    </row>
    <row r="1782" spans="1:15" x14ac:dyDescent="0.15">
      <c r="A1782" s="72" t="e">
        <v>#N/A</v>
      </c>
      <c r="B1782" s="72" t="e">
        <v>#N/A</v>
      </c>
      <c r="C1782" s="72" t="e">
        <v>#N/A</v>
      </c>
      <c r="D1782" s="72" t="e">
        <v>#N/A</v>
      </c>
      <c r="E1782" s="73" t="e">
        <v>#N/A</v>
      </c>
      <c r="F1782" s="72" t="e">
        <v>#N/A</v>
      </c>
      <c r="G1782" s="72" t="e">
        <v>#N/A</v>
      </c>
      <c r="H1782" s="72" t="e">
        <v>#N/A</v>
      </c>
      <c r="I1782" s="72" t="e">
        <v>#N/A</v>
      </c>
      <c r="J1782" s="72" t="e">
        <v>#N/A</v>
      </c>
      <c r="O1782" s="72" t="e">
        <v>#N/A</v>
      </c>
    </row>
    <row r="1783" spans="1:15" x14ac:dyDescent="0.15">
      <c r="A1783" s="72" t="e">
        <v>#N/A</v>
      </c>
      <c r="B1783" s="72" t="e">
        <v>#N/A</v>
      </c>
      <c r="C1783" s="72" t="e">
        <v>#N/A</v>
      </c>
      <c r="D1783" s="72" t="e">
        <v>#N/A</v>
      </c>
      <c r="E1783" s="73" t="e">
        <v>#N/A</v>
      </c>
      <c r="F1783" s="72" t="e">
        <v>#N/A</v>
      </c>
      <c r="G1783" s="72" t="e">
        <v>#N/A</v>
      </c>
      <c r="H1783" s="72" t="e">
        <v>#N/A</v>
      </c>
      <c r="I1783" s="72" t="e">
        <v>#N/A</v>
      </c>
      <c r="J1783" s="72" t="e">
        <v>#N/A</v>
      </c>
      <c r="O1783" s="72" t="e">
        <v>#N/A</v>
      </c>
    </row>
    <row r="1784" spans="1:15" x14ac:dyDescent="0.15">
      <c r="A1784" s="72" t="e">
        <v>#N/A</v>
      </c>
      <c r="B1784" s="72" t="e">
        <v>#N/A</v>
      </c>
      <c r="C1784" s="72" t="e">
        <v>#N/A</v>
      </c>
      <c r="D1784" s="72" t="e">
        <v>#N/A</v>
      </c>
      <c r="E1784" s="73" t="e">
        <v>#N/A</v>
      </c>
      <c r="F1784" s="72" t="e">
        <v>#N/A</v>
      </c>
      <c r="G1784" s="72" t="e">
        <v>#N/A</v>
      </c>
      <c r="H1784" s="72" t="e">
        <v>#N/A</v>
      </c>
      <c r="I1784" s="72" t="e">
        <v>#N/A</v>
      </c>
      <c r="J1784" s="72" t="e">
        <v>#N/A</v>
      </c>
      <c r="O1784" s="72" t="e">
        <v>#N/A</v>
      </c>
    </row>
    <row r="1785" spans="1:15" x14ac:dyDescent="0.15">
      <c r="A1785" s="72" t="e">
        <v>#N/A</v>
      </c>
      <c r="B1785" s="72" t="e">
        <v>#N/A</v>
      </c>
      <c r="C1785" s="72" t="e">
        <v>#N/A</v>
      </c>
      <c r="D1785" s="72" t="e">
        <v>#N/A</v>
      </c>
      <c r="E1785" s="73" t="e">
        <v>#N/A</v>
      </c>
      <c r="F1785" s="72" t="e">
        <v>#N/A</v>
      </c>
      <c r="G1785" s="72" t="e">
        <v>#N/A</v>
      </c>
      <c r="H1785" s="72" t="e">
        <v>#N/A</v>
      </c>
      <c r="I1785" s="72" t="e">
        <v>#N/A</v>
      </c>
      <c r="J1785" s="72" t="e">
        <v>#N/A</v>
      </c>
      <c r="O1785" s="72" t="e">
        <v>#N/A</v>
      </c>
    </row>
    <row r="1786" spans="1:15" x14ac:dyDescent="0.15">
      <c r="A1786" s="72" t="e">
        <v>#N/A</v>
      </c>
      <c r="B1786" s="72" t="e">
        <v>#N/A</v>
      </c>
      <c r="C1786" s="72" t="e">
        <v>#N/A</v>
      </c>
      <c r="D1786" s="72" t="e">
        <v>#N/A</v>
      </c>
      <c r="E1786" s="73" t="e">
        <v>#N/A</v>
      </c>
      <c r="F1786" s="72" t="e">
        <v>#N/A</v>
      </c>
      <c r="G1786" s="72" t="e">
        <v>#N/A</v>
      </c>
      <c r="H1786" s="72" t="e">
        <v>#N/A</v>
      </c>
      <c r="I1786" s="72" t="e">
        <v>#N/A</v>
      </c>
      <c r="J1786" s="72" t="e">
        <v>#N/A</v>
      </c>
      <c r="O1786" s="72" t="e">
        <v>#N/A</v>
      </c>
    </row>
    <row r="1787" spans="1:15" x14ac:dyDescent="0.15">
      <c r="A1787" s="72" t="e">
        <v>#N/A</v>
      </c>
      <c r="B1787" s="72" t="e">
        <v>#N/A</v>
      </c>
      <c r="C1787" s="72" t="e">
        <v>#N/A</v>
      </c>
      <c r="D1787" s="72" t="e">
        <v>#N/A</v>
      </c>
      <c r="E1787" s="73" t="e">
        <v>#N/A</v>
      </c>
      <c r="F1787" s="72" t="e">
        <v>#N/A</v>
      </c>
      <c r="G1787" s="72" t="e">
        <v>#N/A</v>
      </c>
      <c r="H1787" s="72" t="e">
        <v>#N/A</v>
      </c>
      <c r="I1787" s="72" t="e">
        <v>#N/A</v>
      </c>
      <c r="J1787" s="72" t="e">
        <v>#N/A</v>
      </c>
      <c r="O1787" s="72" t="e">
        <v>#N/A</v>
      </c>
    </row>
    <row r="1788" spans="1:15" x14ac:dyDescent="0.15">
      <c r="A1788" s="72" t="e">
        <v>#N/A</v>
      </c>
      <c r="B1788" s="72" t="e">
        <v>#N/A</v>
      </c>
      <c r="C1788" s="72" t="e">
        <v>#N/A</v>
      </c>
      <c r="D1788" s="72" t="e">
        <v>#N/A</v>
      </c>
      <c r="E1788" s="73" t="e">
        <v>#N/A</v>
      </c>
      <c r="F1788" s="72" t="e">
        <v>#N/A</v>
      </c>
      <c r="G1788" s="72" t="e">
        <v>#N/A</v>
      </c>
      <c r="H1788" s="72" t="e">
        <v>#N/A</v>
      </c>
      <c r="I1788" s="72" t="e">
        <v>#N/A</v>
      </c>
      <c r="J1788" s="72" t="e">
        <v>#N/A</v>
      </c>
      <c r="O1788" s="72" t="e">
        <v>#N/A</v>
      </c>
    </row>
    <row r="1789" spans="1:15" x14ac:dyDescent="0.15">
      <c r="A1789" s="72" t="e">
        <v>#N/A</v>
      </c>
      <c r="B1789" s="72" t="e">
        <v>#N/A</v>
      </c>
      <c r="C1789" s="72" t="e">
        <v>#N/A</v>
      </c>
      <c r="D1789" s="72" t="e">
        <v>#N/A</v>
      </c>
      <c r="E1789" s="73" t="e">
        <v>#N/A</v>
      </c>
      <c r="F1789" s="72" t="e">
        <v>#N/A</v>
      </c>
      <c r="G1789" s="72" t="e">
        <v>#N/A</v>
      </c>
      <c r="H1789" s="72" t="e">
        <v>#N/A</v>
      </c>
      <c r="I1789" s="72" t="e">
        <v>#N/A</v>
      </c>
      <c r="J1789" s="72" t="e">
        <v>#N/A</v>
      </c>
      <c r="O1789" s="72" t="e">
        <v>#N/A</v>
      </c>
    </row>
    <row r="1790" spans="1:15" x14ac:dyDescent="0.15">
      <c r="A1790" s="72" t="e">
        <v>#N/A</v>
      </c>
      <c r="B1790" s="72" t="e">
        <v>#N/A</v>
      </c>
      <c r="C1790" s="72" t="e">
        <v>#N/A</v>
      </c>
      <c r="D1790" s="72" t="e">
        <v>#N/A</v>
      </c>
      <c r="E1790" s="73" t="e">
        <v>#N/A</v>
      </c>
      <c r="F1790" s="72" t="e">
        <v>#N/A</v>
      </c>
      <c r="G1790" s="72" t="e">
        <v>#N/A</v>
      </c>
      <c r="H1790" s="72" t="e">
        <v>#N/A</v>
      </c>
      <c r="I1790" s="72" t="e">
        <v>#N/A</v>
      </c>
      <c r="J1790" s="72" t="e">
        <v>#N/A</v>
      </c>
      <c r="O1790" s="72" t="e">
        <v>#N/A</v>
      </c>
    </row>
    <row r="1791" spans="1:15" x14ac:dyDescent="0.15">
      <c r="A1791" s="72" t="e">
        <v>#N/A</v>
      </c>
      <c r="B1791" s="72" t="e">
        <v>#N/A</v>
      </c>
      <c r="C1791" s="72" t="e">
        <v>#N/A</v>
      </c>
      <c r="D1791" s="72" t="e">
        <v>#N/A</v>
      </c>
      <c r="E1791" s="73" t="e">
        <v>#N/A</v>
      </c>
      <c r="F1791" s="72" t="e">
        <v>#N/A</v>
      </c>
      <c r="G1791" s="72" t="e">
        <v>#N/A</v>
      </c>
      <c r="H1791" s="72" t="e">
        <v>#N/A</v>
      </c>
      <c r="I1791" s="72" t="e">
        <v>#N/A</v>
      </c>
      <c r="J1791" s="72" t="e">
        <v>#N/A</v>
      </c>
      <c r="O1791" s="72" t="e">
        <v>#N/A</v>
      </c>
    </row>
    <row r="1792" spans="1:15" x14ac:dyDescent="0.15">
      <c r="A1792" s="72" t="e">
        <v>#N/A</v>
      </c>
      <c r="B1792" s="72" t="e">
        <v>#N/A</v>
      </c>
      <c r="C1792" s="72" t="e">
        <v>#N/A</v>
      </c>
      <c r="D1792" s="72" t="e">
        <v>#N/A</v>
      </c>
      <c r="E1792" s="73" t="e">
        <v>#N/A</v>
      </c>
      <c r="F1792" s="72" t="e">
        <v>#N/A</v>
      </c>
      <c r="G1792" s="72" t="e">
        <v>#N/A</v>
      </c>
      <c r="H1792" s="72" t="e">
        <v>#N/A</v>
      </c>
      <c r="I1792" s="72" t="e">
        <v>#N/A</v>
      </c>
      <c r="J1792" s="72" t="e">
        <v>#N/A</v>
      </c>
      <c r="O1792" s="72" t="e">
        <v>#N/A</v>
      </c>
    </row>
    <row r="1793" spans="1:15" x14ac:dyDescent="0.15">
      <c r="A1793" s="72" t="e">
        <v>#N/A</v>
      </c>
      <c r="B1793" s="72" t="e">
        <v>#N/A</v>
      </c>
      <c r="C1793" s="72" t="e">
        <v>#N/A</v>
      </c>
      <c r="D1793" s="72" t="e">
        <v>#N/A</v>
      </c>
      <c r="E1793" s="73" t="e">
        <v>#N/A</v>
      </c>
      <c r="F1793" s="72" t="e">
        <v>#N/A</v>
      </c>
      <c r="G1793" s="72" t="e">
        <v>#N/A</v>
      </c>
      <c r="H1793" s="72" t="e">
        <v>#N/A</v>
      </c>
      <c r="I1793" s="72" t="e">
        <v>#N/A</v>
      </c>
      <c r="J1793" s="72" t="e">
        <v>#N/A</v>
      </c>
      <c r="O1793" s="72" t="e">
        <v>#N/A</v>
      </c>
    </row>
    <row r="1794" spans="1:15" x14ac:dyDescent="0.15">
      <c r="A1794" s="72" t="e">
        <v>#N/A</v>
      </c>
      <c r="B1794" s="72" t="e">
        <v>#N/A</v>
      </c>
      <c r="C1794" s="72" t="e">
        <v>#N/A</v>
      </c>
      <c r="D1794" s="72" t="e">
        <v>#N/A</v>
      </c>
      <c r="E1794" s="73" t="e">
        <v>#N/A</v>
      </c>
      <c r="F1794" s="72" t="e">
        <v>#N/A</v>
      </c>
      <c r="G1794" s="72" t="e">
        <v>#N/A</v>
      </c>
      <c r="H1794" s="72" t="e">
        <v>#N/A</v>
      </c>
      <c r="I1794" s="72" t="e">
        <v>#N/A</v>
      </c>
      <c r="J1794" s="72" t="e">
        <v>#N/A</v>
      </c>
      <c r="O1794" s="72" t="e">
        <v>#N/A</v>
      </c>
    </row>
    <row r="1795" spans="1:15" x14ac:dyDescent="0.15">
      <c r="A1795" s="72" t="e">
        <v>#N/A</v>
      </c>
      <c r="B1795" s="72" t="e">
        <v>#N/A</v>
      </c>
      <c r="C1795" s="72" t="e">
        <v>#N/A</v>
      </c>
      <c r="D1795" s="72" t="e">
        <v>#N/A</v>
      </c>
      <c r="E1795" s="73" t="e">
        <v>#N/A</v>
      </c>
      <c r="F1795" s="72" t="e">
        <v>#N/A</v>
      </c>
      <c r="G1795" s="72" t="e">
        <v>#N/A</v>
      </c>
      <c r="H1795" s="72" t="e">
        <v>#N/A</v>
      </c>
      <c r="I1795" s="72" t="e">
        <v>#N/A</v>
      </c>
      <c r="J1795" s="72" t="e">
        <v>#N/A</v>
      </c>
      <c r="O1795" s="72" t="e">
        <v>#N/A</v>
      </c>
    </row>
    <row r="1796" spans="1:15" x14ac:dyDescent="0.15">
      <c r="A1796" s="72" t="e">
        <v>#N/A</v>
      </c>
      <c r="B1796" s="72" t="e">
        <v>#N/A</v>
      </c>
      <c r="C1796" s="72" t="e">
        <v>#N/A</v>
      </c>
      <c r="D1796" s="72" t="e">
        <v>#N/A</v>
      </c>
      <c r="E1796" s="73" t="e">
        <v>#N/A</v>
      </c>
      <c r="F1796" s="72" t="e">
        <v>#N/A</v>
      </c>
      <c r="G1796" s="72" t="e">
        <v>#N/A</v>
      </c>
      <c r="H1796" s="72" t="e">
        <v>#N/A</v>
      </c>
      <c r="I1796" s="72" t="e">
        <v>#N/A</v>
      </c>
      <c r="J1796" s="72" t="e">
        <v>#N/A</v>
      </c>
      <c r="O1796" s="72" t="e">
        <v>#N/A</v>
      </c>
    </row>
    <row r="1797" spans="1:15" x14ac:dyDescent="0.15">
      <c r="A1797" s="72" t="e">
        <v>#N/A</v>
      </c>
      <c r="B1797" s="72" t="e">
        <v>#N/A</v>
      </c>
      <c r="C1797" s="72" t="e">
        <v>#N/A</v>
      </c>
      <c r="D1797" s="72" t="e">
        <v>#N/A</v>
      </c>
      <c r="E1797" s="73" t="e">
        <v>#N/A</v>
      </c>
      <c r="F1797" s="72" t="e">
        <v>#N/A</v>
      </c>
      <c r="G1797" s="72" t="e">
        <v>#N/A</v>
      </c>
      <c r="H1797" s="72" t="e">
        <v>#N/A</v>
      </c>
      <c r="I1797" s="72" t="e">
        <v>#N/A</v>
      </c>
      <c r="J1797" s="72" t="e">
        <v>#N/A</v>
      </c>
      <c r="O1797" s="72" t="e">
        <v>#N/A</v>
      </c>
    </row>
    <row r="1798" spans="1:15" x14ac:dyDescent="0.15">
      <c r="A1798" s="72" t="e">
        <v>#N/A</v>
      </c>
      <c r="B1798" s="72" t="e">
        <v>#N/A</v>
      </c>
      <c r="C1798" s="72" t="e">
        <v>#N/A</v>
      </c>
      <c r="D1798" s="72" t="e">
        <v>#N/A</v>
      </c>
      <c r="E1798" s="73" t="e">
        <v>#N/A</v>
      </c>
      <c r="F1798" s="72" t="e">
        <v>#N/A</v>
      </c>
      <c r="G1798" s="72" t="e">
        <v>#N/A</v>
      </c>
      <c r="H1798" s="72" t="e">
        <v>#N/A</v>
      </c>
      <c r="I1798" s="72" t="e">
        <v>#N/A</v>
      </c>
      <c r="J1798" s="72" t="e">
        <v>#N/A</v>
      </c>
      <c r="O1798" s="72" t="e">
        <v>#N/A</v>
      </c>
    </row>
    <row r="1799" spans="1:15" x14ac:dyDescent="0.15">
      <c r="A1799" s="72" t="e">
        <v>#N/A</v>
      </c>
      <c r="B1799" s="72" t="e">
        <v>#N/A</v>
      </c>
      <c r="C1799" s="72" t="e">
        <v>#N/A</v>
      </c>
      <c r="D1799" s="72" t="e">
        <v>#N/A</v>
      </c>
      <c r="E1799" s="73" t="e">
        <v>#N/A</v>
      </c>
      <c r="F1799" s="72" t="e">
        <v>#N/A</v>
      </c>
      <c r="G1799" s="72" t="e">
        <v>#N/A</v>
      </c>
      <c r="H1799" s="72" t="e">
        <v>#N/A</v>
      </c>
      <c r="I1799" s="72" t="e">
        <v>#N/A</v>
      </c>
      <c r="J1799" s="72" t="e">
        <v>#N/A</v>
      </c>
      <c r="O1799" s="72" t="e">
        <v>#N/A</v>
      </c>
    </row>
    <row r="1800" spans="1:15" x14ac:dyDescent="0.15">
      <c r="A1800" s="72" t="e">
        <v>#N/A</v>
      </c>
      <c r="B1800" s="72" t="e">
        <v>#N/A</v>
      </c>
      <c r="C1800" s="72" t="e">
        <v>#N/A</v>
      </c>
      <c r="D1800" s="72" t="e">
        <v>#N/A</v>
      </c>
      <c r="E1800" s="73" t="e">
        <v>#N/A</v>
      </c>
      <c r="F1800" s="72" t="e">
        <v>#N/A</v>
      </c>
      <c r="G1800" s="72" t="e">
        <v>#N/A</v>
      </c>
      <c r="H1800" s="72" t="e">
        <v>#N/A</v>
      </c>
      <c r="I1800" s="72" t="e">
        <v>#N/A</v>
      </c>
      <c r="J1800" s="72" t="e">
        <v>#N/A</v>
      </c>
      <c r="O1800" s="72" t="e">
        <v>#N/A</v>
      </c>
    </row>
    <row r="1801" spans="1:15" x14ac:dyDescent="0.15">
      <c r="A1801" s="72" t="e">
        <v>#N/A</v>
      </c>
      <c r="B1801" s="72" t="e">
        <v>#N/A</v>
      </c>
      <c r="C1801" s="72" t="e">
        <v>#N/A</v>
      </c>
      <c r="D1801" s="72" t="e">
        <v>#N/A</v>
      </c>
      <c r="E1801" s="73" t="e">
        <v>#N/A</v>
      </c>
      <c r="F1801" s="72" t="e">
        <v>#N/A</v>
      </c>
      <c r="G1801" s="72" t="e">
        <v>#N/A</v>
      </c>
      <c r="H1801" s="72" t="e">
        <v>#N/A</v>
      </c>
      <c r="I1801" s="72" t="e">
        <v>#N/A</v>
      </c>
      <c r="J1801" s="72" t="e">
        <v>#N/A</v>
      </c>
      <c r="O1801" s="72" t="e">
        <v>#N/A</v>
      </c>
    </row>
    <row r="1802" spans="1:15" x14ac:dyDescent="0.15">
      <c r="A1802" s="72" t="e">
        <v>#N/A</v>
      </c>
      <c r="B1802" s="72" t="e">
        <v>#N/A</v>
      </c>
      <c r="C1802" s="72" t="e">
        <v>#N/A</v>
      </c>
      <c r="D1802" s="72" t="e">
        <v>#N/A</v>
      </c>
      <c r="E1802" s="73" t="e">
        <v>#N/A</v>
      </c>
      <c r="F1802" s="72" t="e">
        <v>#N/A</v>
      </c>
      <c r="G1802" s="72" t="e">
        <v>#N/A</v>
      </c>
      <c r="H1802" s="72" t="e">
        <v>#N/A</v>
      </c>
      <c r="I1802" s="72" t="e">
        <v>#N/A</v>
      </c>
      <c r="J1802" s="72" t="e">
        <v>#N/A</v>
      </c>
      <c r="O1802" s="72" t="e">
        <v>#N/A</v>
      </c>
    </row>
    <row r="1803" spans="1:15" x14ac:dyDescent="0.15">
      <c r="A1803" s="72" t="e">
        <v>#N/A</v>
      </c>
      <c r="B1803" s="72" t="e">
        <v>#N/A</v>
      </c>
      <c r="C1803" s="72" t="e">
        <v>#N/A</v>
      </c>
      <c r="D1803" s="72" t="e">
        <v>#N/A</v>
      </c>
      <c r="E1803" s="73" t="e">
        <v>#N/A</v>
      </c>
      <c r="F1803" s="72" t="e">
        <v>#N/A</v>
      </c>
      <c r="G1803" s="72" t="e">
        <v>#N/A</v>
      </c>
      <c r="H1803" s="72" t="e">
        <v>#N/A</v>
      </c>
      <c r="I1803" s="72" t="e">
        <v>#N/A</v>
      </c>
      <c r="J1803" s="72" t="e">
        <v>#N/A</v>
      </c>
      <c r="O1803" s="72" t="e">
        <v>#N/A</v>
      </c>
    </row>
    <row r="1804" spans="1:15" x14ac:dyDescent="0.15">
      <c r="A1804" s="72" t="e">
        <v>#N/A</v>
      </c>
      <c r="B1804" s="72" t="e">
        <v>#N/A</v>
      </c>
      <c r="C1804" s="72" t="e">
        <v>#N/A</v>
      </c>
      <c r="D1804" s="72" t="e">
        <v>#N/A</v>
      </c>
      <c r="E1804" s="73" t="e">
        <v>#N/A</v>
      </c>
      <c r="F1804" s="72" t="e">
        <v>#N/A</v>
      </c>
      <c r="G1804" s="72" t="e">
        <v>#N/A</v>
      </c>
      <c r="H1804" s="72" t="e">
        <v>#N/A</v>
      </c>
      <c r="I1804" s="72" t="e">
        <v>#N/A</v>
      </c>
      <c r="J1804" s="72" t="e">
        <v>#N/A</v>
      </c>
      <c r="O1804" s="72" t="e">
        <v>#N/A</v>
      </c>
    </row>
    <row r="1805" spans="1:15" x14ac:dyDescent="0.15">
      <c r="A1805" s="72" t="e">
        <v>#N/A</v>
      </c>
      <c r="B1805" s="72" t="e">
        <v>#N/A</v>
      </c>
      <c r="C1805" s="72" t="e">
        <v>#N/A</v>
      </c>
      <c r="D1805" s="72" t="e">
        <v>#N/A</v>
      </c>
      <c r="E1805" s="73" t="e">
        <v>#N/A</v>
      </c>
      <c r="F1805" s="72" t="e">
        <v>#N/A</v>
      </c>
      <c r="G1805" s="72" t="e">
        <v>#N/A</v>
      </c>
      <c r="H1805" s="72" t="e">
        <v>#N/A</v>
      </c>
      <c r="I1805" s="72" t="e">
        <v>#N/A</v>
      </c>
      <c r="J1805" s="72" t="e">
        <v>#N/A</v>
      </c>
      <c r="O1805" s="72" t="e">
        <v>#N/A</v>
      </c>
    </row>
    <row r="1806" spans="1:15" x14ac:dyDescent="0.15">
      <c r="A1806" s="72" t="e">
        <v>#N/A</v>
      </c>
      <c r="B1806" s="72" t="e">
        <v>#N/A</v>
      </c>
      <c r="C1806" s="72" t="e">
        <v>#N/A</v>
      </c>
      <c r="D1806" s="72" t="e">
        <v>#N/A</v>
      </c>
      <c r="E1806" s="73" t="e">
        <v>#N/A</v>
      </c>
      <c r="F1806" s="72" t="e">
        <v>#N/A</v>
      </c>
      <c r="G1806" s="72" t="e">
        <v>#N/A</v>
      </c>
      <c r="H1806" s="72" t="e">
        <v>#N/A</v>
      </c>
      <c r="I1806" s="72" t="e">
        <v>#N/A</v>
      </c>
      <c r="J1806" s="72" t="e">
        <v>#N/A</v>
      </c>
      <c r="O1806" s="72" t="e">
        <v>#N/A</v>
      </c>
    </row>
    <row r="1807" spans="1:15" x14ac:dyDescent="0.15">
      <c r="A1807" s="72" t="e">
        <v>#N/A</v>
      </c>
      <c r="B1807" s="72" t="e">
        <v>#N/A</v>
      </c>
      <c r="C1807" s="72" t="e">
        <v>#N/A</v>
      </c>
      <c r="D1807" s="72" t="e">
        <v>#N/A</v>
      </c>
      <c r="E1807" s="73" t="e">
        <v>#N/A</v>
      </c>
      <c r="F1807" s="72" t="e">
        <v>#N/A</v>
      </c>
      <c r="G1807" s="72" t="e">
        <v>#N/A</v>
      </c>
      <c r="H1807" s="72" t="e">
        <v>#N/A</v>
      </c>
      <c r="I1807" s="72" t="e">
        <v>#N/A</v>
      </c>
      <c r="J1807" s="72" t="e">
        <v>#N/A</v>
      </c>
      <c r="O1807" s="72" t="e">
        <v>#N/A</v>
      </c>
    </row>
    <row r="1808" spans="1:15" x14ac:dyDescent="0.15">
      <c r="A1808" s="72" t="e">
        <v>#N/A</v>
      </c>
      <c r="B1808" s="72" t="e">
        <v>#N/A</v>
      </c>
      <c r="C1808" s="72" t="e">
        <v>#N/A</v>
      </c>
      <c r="D1808" s="72" t="e">
        <v>#N/A</v>
      </c>
      <c r="E1808" s="73" t="e">
        <v>#N/A</v>
      </c>
      <c r="F1808" s="72" t="e">
        <v>#N/A</v>
      </c>
      <c r="G1808" s="72" t="e">
        <v>#N/A</v>
      </c>
      <c r="H1808" s="72" t="e">
        <v>#N/A</v>
      </c>
      <c r="I1808" s="72" t="e">
        <v>#N/A</v>
      </c>
      <c r="J1808" s="72" t="e">
        <v>#N/A</v>
      </c>
      <c r="O1808" s="72" t="e">
        <v>#N/A</v>
      </c>
    </row>
    <row r="1809" spans="1:15" x14ac:dyDescent="0.15">
      <c r="A1809" s="72" t="e">
        <v>#N/A</v>
      </c>
      <c r="B1809" s="72" t="e">
        <v>#N/A</v>
      </c>
      <c r="C1809" s="72" t="e">
        <v>#N/A</v>
      </c>
      <c r="D1809" s="72" t="e">
        <v>#N/A</v>
      </c>
      <c r="E1809" s="73" t="e">
        <v>#N/A</v>
      </c>
      <c r="F1809" s="72" t="e">
        <v>#N/A</v>
      </c>
      <c r="G1809" s="72" t="e">
        <v>#N/A</v>
      </c>
      <c r="H1809" s="72" t="e">
        <v>#N/A</v>
      </c>
      <c r="I1809" s="72" t="e">
        <v>#N/A</v>
      </c>
      <c r="J1809" s="72" t="e">
        <v>#N/A</v>
      </c>
      <c r="O1809" s="72" t="e">
        <v>#N/A</v>
      </c>
    </row>
    <row r="1810" spans="1:15" x14ac:dyDescent="0.15">
      <c r="A1810" s="72" t="e">
        <v>#N/A</v>
      </c>
      <c r="B1810" s="72" t="e">
        <v>#N/A</v>
      </c>
      <c r="C1810" s="72" t="e">
        <v>#N/A</v>
      </c>
      <c r="D1810" s="72" t="e">
        <v>#N/A</v>
      </c>
      <c r="E1810" s="73" t="e">
        <v>#N/A</v>
      </c>
      <c r="F1810" s="72" t="e">
        <v>#N/A</v>
      </c>
      <c r="G1810" s="72" t="e">
        <v>#N/A</v>
      </c>
      <c r="H1810" s="72" t="e">
        <v>#N/A</v>
      </c>
      <c r="I1810" s="72" t="e">
        <v>#N/A</v>
      </c>
      <c r="J1810" s="72" t="e">
        <v>#N/A</v>
      </c>
      <c r="O1810" s="72" t="e">
        <v>#N/A</v>
      </c>
    </row>
    <row r="1811" spans="1:15" x14ac:dyDescent="0.15">
      <c r="A1811" s="72" t="e">
        <v>#N/A</v>
      </c>
      <c r="B1811" s="72" t="e">
        <v>#N/A</v>
      </c>
      <c r="C1811" s="72" t="e">
        <v>#N/A</v>
      </c>
      <c r="D1811" s="72" t="e">
        <v>#N/A</v>
      </c>
      <c r="E1811" s="73" t="e">
        <v>#N/A</v>
      </c>
      <c r="F1811" s="72" t="e">
        <v>#N/A</v>
      </c>
      <c r="G1811" s="72" t="e">
        <v>#N/A</v>
      </c>
      <c r="H1811" s="72" t="e">
        <v>#N/A</v>
      </c>
      <c r="I1811" s="72" t="e">
        <v>#N/A</v>
      </c>
      <c r="J1811" s="72" t="e">
        <v>#N/A</v>
      </c>
      <c r="O1811" s="72" t="e">
        <v>#N/A</v>
      </c>
    </row>
    <row r="1812" spans="1:15" x14ac:dyDescent="0.15">
      <c r="A1812" s="72" t="e">
        <v>#N/A</v>
      </c>
      <c r="B1812" s="72" t="e">
        <v>#N/A</v>
      </c>
      <c r="C1812" s="72" t="e">
        <v>#N/A</v>
      </c>
      <c r="D1812" s="72" t="e">
        <v>#N/A</v>
      </c>
      <c r="E1812" s="73" t="e">
        <v>#N/A</v>
      </c>
      <c r="F1812" s="72" t="e">
        <v>#N/A</v>
      </c>
      <c r="G1812" s="72" t="e">
        <v>#N/A</v>
      </c>
      <c r="H1812" s="72" t="e">
        <v>#N/A</v>
      </c>
      <c r="I1812" s="72" t="e">
        <v>#N/A</v>
      </c>
      <c r="J1812" s="72" t="e">
        <v>#N/A</v>
      </c>
      <c r="O1812" s="72" t="e">
        <v>#N/A</v>
      </c>
    </row>
    <row r="1813" spans="1:15" x14ac:dyDescent="0.15">
      <c r="A1813" s="72" t="e">
        <v>#N/A</v>
      </c>
      <c r="B1813" s="72" t="e">
        <v>#N/A</v>
      </c>
      <c r="C1813" s="72" t="e">
        <v>#N/A</v>
      </c>
      <c r="D1813" s="72" t="e">
        <v>#N/A</v>
      </c>
      <c r="E1813" s="73" t="e">
        <v>#N/A</v>
      </c>
      <c r="F1813" s="72" t="e">
        <v>#N/A</v>
      </c>
      <c r="G1813" s="72" t="e">
        <v>#N/A</v>
      </c>
      <c r="H1813" s="72" t="e">
        <v>#N/A</v>
      </c>
      <c r="I1813" s="72" t="e">
        <v>#N/A</v>
      </c>
      <c r="J1813" s="72" t="e">
        <v>#N/A</v>
      </c>
      <c r="O1813" s="72" t="e">
        <v>#N/A</v>
      </c>
    </row>
    <row r="1814" spans="1:15" x14ac:dyDescent="0.15">
      <c r="A1814" s="72" t="e">
        <v>#N/A</v>
      </c>
      <c r="B1814" s="72" t="e">
        <v>#N/A</v>
      </c>
      <c r="C1814" s="72" t="e">
        <v>#N/A</v>
      </c>
      <c r="D1814" s="72" t="e">
        <v>#N/A</v>
      </c>
      <c r="E1814" s="73" t="e">
        <v>#N/A</v>
      </c>
      <c r="F1814" s="72" t="e">
        <v>#N/A</v>
      </c>
      <c r="G1814" s="72" t="e">
        <v>#N/A</v>
      </c>
      <c r="H1814" s="72" t="e">
        <v>#N/A</v>
      </c>
      <c r="I1814" s="72" t="e">
        <v>#N/A</v>
      </c>
      <c r="J1814" s="72" t="e">
        <v>#N/A</v>
      </c>
      <c r="O1814" s="72" t="e">
        <v>#N/A</v>
      </c>
    </row>
    <row r="1815" spans="1:15" x14ac:dyDescent="0.15">
      <c r="A1815" s="72" t="e">
        <v>#N/A</v>
      </c>
      <c r="B1815" s="72" t="e">
        <v>#N/A</v>
      </c>
      <c r="C1815" s="72" t="e">
        <v>#N/A</v>
      </c>
      <c r="D1815" s="72" t="e">
        <v>#N/A</v>
      </c>
      <c r="E1815" s="73" t="e">
        <v>#N/A</v>
      </c>
      <c r="F1815" s="72" t="e">
        <v>#N/A</v>
      </c>
      <c r="G1815" s="72" t="e">
        <v>#N/A</v>
      </c>
      <c r="H1815" s="72" t="e">
        <v>#N/A</v>
      </c>
      <c r="I1815" s="72" t="e">
        <v>#N/A</v>
      </c>
      <c r="J1815" s="72" t="e">
        <v>#N/A</v>
      </c>
      <c r="O1815" s="72" t="e">
        <v>#N/A</v>
      </c>
    </row>
    <row r="1816" spans="1:15" x14ac:dyDescent="0.15">
      <c r="A1816" s="72" t="e">
        <v>#N/A</v>
      </c>
      <c r="B1816" s="72" t="e">
        <v>#N/A</v>
      </c>
      <c r="C1816" s="72" t="e">
        <v>#N/A</v>
      </c>
      <c r="D1816" s="72" t="e">
        <v>#N/A</v>
      </c>
      <c r="E1816" s="73" t="e">
        <v>#N/A</v>
      </c>
      <c r="F1816" s="72" t="e">
        <v>#N/A</v>
      </c>
      <c r="G1816" s="72" t="e">
        <v>#N/A</v>
      </c>
      <c r="H1816" s="72" t="e">
        <v>#N/A</v>
      </c>
      <c r="I1816" s="72" t="e">
        <v>#N/A</v>
      </c>
      <c r="J1816" s="72" t="e">
        <v>#N/A</v>
      </c>
      <c r="O1816" s="72" t="e">
        <v>#N/A</v>
      </c>
    </row>
    <row r="1817" spans="1:15" x14ac:dyDescent="0.15">
      <c r="A1817" s="72" t="e">
        <v>#N/A</v>
      </c>
      <c r="B1817" s="72" t="e">
        <v>#N/A</v>
      </c>
      <c r="C1817" s="72" t="e">
        <v>#N/A</v>
      </c>
      <c r="D1817" s="72" t="e">
        <v>#N/A</v>
      </c>
      <c r="E1817" s="73" t="e">
        <v>#N/A</v>
      </c>
      <c r="F1817" s="72" t="e">
        <v>#N/A</v>
      </c>
      <c r="G1817" s="72" t="e">
        <v>#N/A</v>
      </c>
      <c r="H1817" s="72" t="e">
        <v>#N/A</v>
      </c>
      <c r="I1817" s="72" t="e">
        <v>#N/A</v>
      </c>
      <c r="J1817" s="72" t="e">
        <v>#N/A</v>
      </c>
      <c r="O1817" s="72" t="e">
        <v>#N/A</v>
      </c>
    </row>
    <row r="1818" spans="1:15" x14ac:dyDescent="0.15">
      <c r="A1818" s="72" t="e">
        <v>#N/A</v>
      </c>
      <c r="B1818" s="72" t="e">
        <v>#N/A</v>
      </c>
      <c r="C1818" s="72" t="e">
        <v>#N/A</v>
      </c>
      <c r="D1818" s="72" t="e">
        <v>#N/A</v>
      </c>
      <c r="E1818" s="73" t="e">
        <v>#N/A</v>
      </c>
      <c r="F1818" s="72" t="e">
        <v>#N/A</v>
      </c>
      <c r="G1818" s="72" t="e">
        <v>#N/A</v>
      </c>
      <c r="H1818" s="72" t="e">
        <v>#N/A</v>
      </c>
      <c r="I1818" s="72" t="e">
        <v>#N/A</v>
      </c>
      <c r="J1818" s="72" t="e">
        <v>#N/A</v>
      </c>
      <c r="O1818" s="72" t="e">
        <v>#N/A</v>
      </c>
    </row>
    <row r="1819" spans="1:15" x14ac:dyDescent="0.15">
      <c r="A1819" s="72" t="e">
        <v>#N/A</v>
      </c>
      <c r="B1819" s="72" t="e">
        <v>#N/A</v>
      </c>
      <c r="C1819" s="72" t="e">
        <v>#N/A</v>
      </c>
      <c r="D1819" s="72" t="e">
        <v>#N/A</v>
      </c>
      <c r="E1819" s="73" t="e">
        <v>#N/A</v>
      </c>
      <c r="F1819" s="72" t="e">
        <v>#N/A</v>
      </c>
      <c r="G1819" s="72" t="e">
        <v>#N/A</v>
      </c>
      <c r="H1819" s="72" t="e">
        <v>#N/A</v>
      </c>
      <c r="I1819" s="72" t="e">
        <v>#N/A</v>
      </c>
      <c r="J1819" s="72" t="e">
        <v>#N/A</v>
      </c>
      <c r="O1819" s="72" t="e">
        <v>#N/A</v>
      </c>
    </row>
    <row r="1820" spans="1:15" x14ac:dyDescent="0.15">
      <c r="A1820" s="72" t="e">
        <v>#N/A</v>
      </c>
      <c r="B1820" s="72" t="e">
        <v>#N/A</v>
      </c>
      <c r="C1820" s="72" t="e">
        <v>#N/A</v>
      </c>
      <c r="D1820" s="72" t="e">
        <v>#N/A</v>
      </c>
      <c r="E1820" s="73" t="e">
        <v>#N/A</v>
      </c>
      <c r="F1820" s="72" t="e">
        <v>#N/A</v>
      </c>
      <c r="G1820" s="72" t="e">
        <v>#N/A</v>
      </c>
      <c r="H1820" s="72" t="e">
        <v>#N/A</v>
      </c>
      <c r="I1820" s="72" t="e">
        <v>#N/A</v>
      </c>
      <c r="J1820" s="72" t="e">
        <v>#N/A</v>
      </c>
      <c r="O1820" s="72" t="e">
        <v>#N/A</v>
      </c>
    </row>
    <row r="1821" spans="1:15" x14ac:dyDescent="0.15">
      <c r="A1821" s="72" t="e">
        <v>#N/A</v>
      </c>
      <c r="B1821" s="72" t="e">
        <v>#N/A</v>
      </c>
      <c r="C1821" s="72" t="e">
        <v>#N/A</v>
      </c>
      <c r="D1821" s="72" t="e">
        <v>#N/A</v>
      </c>
      <c r="E1821" s="73" t="e">
        <v>#N/A</v>
      </c>
      <c r="F1821" s="72" t="e">
        <v>#N/A</v>
      </c>
      <c r="G1821" s="72" t="e">
        <v>#N/A</v>
      </c>
      <c r="H1821" s="72" t="e">
        <v>#N/A</v>
      </c>
      <c r="I1821" s="72" t="e">
        <v>#N/A</v>
      </c>
      <c r="J1821" s="72" t="e">
        <v>#N/A</v>
      </c>
      <c r="O1821" s="72" t="e">
        <v>#N/A</v>
      </c>
    </row>
    <row r="1822" spans="1:15" x14ac:dyDescent="0.15">
      <c r="A1822" s="72" t="e">
        <v>#N/A</v>
      </c>
      <c r="B1822" s="72" t="e">
        <v>#N/A</v>
      </c>
      <c r="C1822" s="72" t="e">
        <v>#N/A</v>
      </c>
      <c r="D1822" s="72" t="e">
        <v>#N/A</v>
      </c>
      <c r="E1822" s="73" t="e">
        <v>#N/A</v>
      </c>
      <c r="F1822" s="72" t="e">
        <v>#N/A</v>
      </c>
      <c r="G1822" s="72" t="e">
        <v>#N/A</v>
      </c>
      <c r="H1822" s="72" t="e">
        <v>#N/A</v>
      </c>
      <c r="I1822" s="72" t="e">
        <v>#N/A</v>
      </c>
      <c r="J1822" s="72" t="e">
        <v>#N/A</v>
      </c>
      <c r="O1822" s="72" t="e">
        <v>#N/A</v>
      </c>
    </row>
    <row r="1823" spans="1:15" x14ac:dyDescent="0.15">
      <c r="A1823" s="72" t="e">
        <v>#N/A</v>
      </c>
      <c r="B1823" s="72" t="e">
        <v>#N/A</v>
      </c>
      <c r="C1823" s="72" t="e">
        <v>#N/A</v>
      </c>
      <c r="D1823" s="72" t="e">
        <v>#N/A</v>
      </c>
      <c r="E1823" s="73" t="e">
        <v>#N/A</v>
      </c>
      <c r="F1823" s="72" t="e">
        <v>#N/A</v>
      </c>
      <c r="G1823" s="72" t="e">
        <v>#N/A</v>
      </c>
      <c r="H1823" s="72" t="e">
        <v>#N/A</v>
      </c>
      <c r="I1823" s="72" t="e">
        <v>#N/A</v>
      </c>
      <c r="J1823" s="72" t="e">
        <v>#N/A</v>
      </c>
      <c r="O1823" s="72" t="e">
        <v>#N/A</v>
      </c>
    </row>
    <row r="1824" spans="1:15" x14ac:dyDescent="0.15">
      <c r="A1824" s="72" t="e">
        <v>#N/A</v>
      </c>
      <c r="B1824" s="72" t="e">
        <v>#N/A</v>
      </c>
      <c r="C1824" s="72" t="e">
        <v>#N/A</v>
      </c>
      <c r="D1824" s="72" t="e">
        <v>#N/A</v>
      </c>
      <c r="E1824" s="73" t="e">
        <v>#N/A</v>
      </c>
      <c r="F1824" s="72" t="e">
        <v>#N/A</v>
      </c>
      <c r="G1824" s="72" t="e">
        <v>#N/A</v>
      </c>
      <c r="H1824" s="72" t="e">
        <v>#N/A</v>
      </c>
      <c r="I1824" s="72" t="e">
        <v>#N/A</v>
      </c>
      <c r="J1824" s="72" t="e">
        <v>#N/A</v>
      </c>
      <c r="O1824" s="72" t="e">
        <v>#N/A</v>
      </c>
    </row>
    <row r="1825" spans="1:15" x14ac:dyDescent="0.15">
      <c r="A1825" s="72" t="e">
        <v>#N/A</v>
      </c>
      <c r="B1825" s="72" t="e">
        <v>#N/A</v>
      </c>
      <c r="C1825" s="72" t="e">
        <v>#N/A</v>
      </c>
      <c r="D1825" s="72" t="e">
        <v>#N/A</v>
      </c>
      <c r="E1825" s="73" t="e">
        <v>#N/A</v>
      </c>
      <c r="F1825" s="72" t="e">
        <v>#N/A</v>
      </c>
      <c r="G1825" s="72" t="e">
        <v>#N/A</v>
      </c>
      <c r="H1825" s="72" t="e">
        <v>#N/A</v>
      </c>
      <c r="I1825" s="72" t="e">
        <v>#N/A</v>
      </c>
      <c r="J1825" s="72" t="e">
        <v>#N/A</v>
      </c>
      <c r="O1825" s="72" t="e">
        <v>#N/A</v>
      </c>
    </row>
    <row r="1826" spans="1:15" x14ac:dyDescent="0.15">
      <c r="A1826" s="72" t="e">
        <v>#N/A</v>
      </c>
      <c r="B1826" s="72" t="e">
        <v>#N/A</v>
      </c>
      <c r="C1826" s="72" t="e">
        <v>#N/A</v>
      </c>
      <c r="D1826" s="72" t="e">
        <v>#N/A</v>
      </c>
      <c r="E1826" s="73" t="e">
        <v>#N/A</v>
      </c>
      <c r="F1826" s="72" t="e">
        <v>#N/A</v>
      </c>
      <c r="G1826" s="72" t="e">
        <v>#N/A</v>
      </c>
      <c r="H1826" s="72" t="e">
        <v>#N/A</v>
      </c>
      <c r="I1826" s="72" t="e">
        <v>#N/A</v>
      </c>
      <c r="J1826" s="72" t="e">
        <v>#N/A</v>
      </c>
      <c r="O1826" s="72" t="e">
        <v>#N/A</v>
      </c>
    </row>
    <row r="1827" spans="1:15" x14ac:dyDescent="0.15">
      <c r="A1827" s="72" t="e">
        <v>#N/A</v>
      </c>
      <c r="B1827" s="72" t="e">
        <v>#N/A</v>
      </c>
      <c r="C1827" s="72" t="e">
        <v>#N/A</v>
      </c>
      <c r="D1827" s="72" t="e">
        <v>#N/A</v>
      </c>
      <c r="E1827" s="73" t="e">
        <v>#N/A</v>
      </c>
      <c r="F1827" s="72" t="e">
        <v>#N/A</v>
      </c>
      <c r="G1827" s="72" t="e">
        <v>#N/A</v>
      </c>
      <c r="H1827" s="72" t="e">
        <v>#N/A</v>
      </c>
      <c r="I1827" s="72" t="e">
        <v>#N/A</v>
      </c>
      <c r="J1827" s="72" t="e">
        <v>#N/A</v>
      </c>
      <c r="O1827" s="72" t="e">
        <v>#N/A</v>
      </c>
    </row>
    <row r="1828" spans="1:15" x14ac:dyDescent="0.15">
      <c r="A1828" s="72" t="e">
        <v>#N/A</v>
      </c>
      <c r="B1828" s="72" t="e">
        <v>#N/A</v>
      </c>
      <c r="C1828" s="72" t="e">
        <v>#N/A</v>
      </c>
      <c r="D1828" s="72" t="e">
        <v>#N/A</v>
      </c>
      <c r="E1828" s="73" t="e">
        <v>#N/A</v>
      </c>
      <c r="F1828" s="72" t="e">
        <v>#N/A</v>
      </c>
      <c r="G1828" s="72" t="e">
        <v>#N/A</v>
      </c>
      <c r="H1828" s="72" t="e">
        <v>#N/A</v>
      </c>
      <c r="I1828" s="72" t="e">
        <v>#N/A</v>
      </c>
      <c r="J1828" s="72" t="e">
        <v>#N/A</v>
      </c>
      <c r="O1828" s="72" t="e">
        <v>#N/A</v>
      </c>
    </row>
    <row r="1829" spans="1:15" x14ac:dyDescent="0.15">
      <c r="A1829" s="72" t="e">
        <v>#N/A</v>
      </c>
      <c r="B1829" s="72" t="e">
        <v>#N/A</v>
      </c>
      <c r="C1829" s="72" t="e">
        <v>#N/A</v>
      </c>
      <c r="D1829" s="72" t="e">
        <v>#N/A</v>
      </c>
      <c r="E1829" s="73" t="e">
        <v>#N/A</v>
      </c>
      <c r="F1829" s="72" t="e">
        <v>#N/A</v>
      </c>
      <c r="G1829" s="72" t="e">
        <v>#N/A</v>
      </c>
      <c r="H1829" s="72" t="e">
        <v>#N/A</v>
      </c>
      <c r="I1829" s="72" t="e">
        <v>#N/A</v>
      </c>
      <c r="J1829" s="72" t="e">
        <v>#N/A</v>
      </c>
      <c r="O1829" s="72" t="e">
        <v>#N/A</v>
      </c>
    </row>
    <row r="1830" spans="1:15" x14ac:dyDescent="0.15">
      <c r="A1830" s="72" t="e">
        <v>#N/A</v>
      </c>
      <c r="B1830" s="72" t="e">
        <v>#N/A</v>
      </c>
      <c r="C1830" s="72" t="e">
        <v>#N/A</v>
      </c>
      <c r="D1830" s="72" t="e">
        <v>#N/A</v>
      </c>
      <c r="E1830" s="73" t="e">
        <v>#N/A</v>
      </c>
      <c r="F1830" s="72" t="e">
        <v>#N/A</v>
      </c>
      <c r="G1830" s="72" t="e">
        <v>#N/A</v>
      </c>
      <c r="H1830" s="72" t="e">
        <v>#N/A</v>
      </c>
      <c r="I1830" s="72" t="e">
        <v>#N/A</v>
      </c>
      <c r="J1830" s="72" t="e">
        <v>#N/A</v>
      </c>
      <c r="O1830" s="72" t="e">
        <v>#N/A</v>
      </c>
    </row>
    <row r="1831" spans="1:15" x14ac:dyDescent="0.15">
      <c r="A1831" s="72" t="e">
        <v>#N/A</v>
      </c>
      <c r="B1831" s="72" t="e">
        <v>#N/A</v>
      </c>
      <c r="C1831" s="72" t="e">
        <v>#N/A</v>
      </c>
      <c r="D1831" s="72" t="e">
        <v>#N/A</v>
      </c>
      <c r="E1831" s="73" t="e">
        <v>#N/A</v>
      </c>
      <c r="F1831" s="72" t="e">
        <v>#N/A</v>
      </c>
      <c r="G1831" s="72" t="e">
        <v>#N/A</v>
      </c>
      <c r="H1831" s="72" t="e">
        <v>#N/A</v>
      </c>
      <c r="I1831" s="72" t="e">
        <v>#N/A</v>
      </c>
      <c r="J1831" s="72" t="e">
        <v>#N/A</v>
      </c>
      <c r="O1831" s="72" t="e">
        <v>#N/A</v>
      </c>
    </row>
    <row r="1832" spans="1:15" x14ac:dyDescent="0.15">
      <c r="A1832" s="72" t="e">
        <v>#N/A</v>
      </c>
      <c r="B1832" s="72" t="e">
        <v>#N/A</v>
      </c>
      <c r="C1832" s="72" t="e">
        <v>#N/A</v>
      </c>
      <c r="D1832" s="72" t="e">
        <v>#N/A</v>
      </c>
      <c r="E1832" s="73" t="e">
        <v>#N/A</v>
      </c>
      <c r="F1832" s="72" t="e">
        <v>#N/A</v>
      </c>
      <c r="G1832" s="72" t="e">
        <v>#N/A</v>
      </c>
      <c r="H1832" s="72" t="e">
        <v>#N/A</v>
      </c>
      <c r="I1832" s="72" t="e">
        <v>#N/A</v>
      </c>
      <c r="J1832" s="72" t="e">
        <v>#N/A</v>
      </c>
      <c r="O1832" s="72" t="e">
        <v>#N/A</v>
      </c>
    </row>
    <row r="1833" spans="1:15" x14ac:dyDescent="0.15">
      <c r="A1833" s="72" t="e">
        <v>#N/A</v>
      </c>
      <c r="B1833" s="72" t="e">
        <v>#N/A</v>
      </c>
      <c r="C1833" s="72" t="e">
        <v>#N/A</v>
      </c>
      <c r="D1833" s="72" t="e">
        <v>#N/A</v>
      </c>
      <c r="E1833" s="73" t="e">
        <v>#N/A</v>
      </c>
      <c r="F1833" s="72" t="e">
        <v>#N/A</v>
      </c>
      <c r="G1833" s="72" t="e">
        <v>#N/A</v>
      </c>
      <c r="H1833" s="72" t="e">
        <v>#N/A</v>
      </c>
      <c r="I1833" s="72" t="e">
        <v>#N/A</v>
      </c>
      <c r="J1833" s="72" t="e">
        <v>#N/A</v>
      </c>
      <c r="O1833" s="72" t="e">
        <v>#N/A</v>
      </c>
    </row>
    <row r="1834" spans="1:15" x14ac:dyDescent="0.15">
      <c r="A1834" s="72" t="e">
        <v>#N/A</v>
      </c>
      <c r="B1834" s="72" t="e">
        <v>#N/A</v>
      </c>
      <c r="C1834" s="72" t="e">
        <v>#N/A</v>
      </c>
      <c r="D1834" s="72" t="e">
        <v>#N/A</v>
      </c>
      <c r="E1834" s="73" t="e">
        <v>#N/A</v>
      </c>
      <c r="F1834" s="72" t="e">
        <v>#N/A</v>
      </c>
      <c r="G1834" s="72" t="e">
        <v>#N/A</v>
      </c>
      <c r="H1834" s="72" t="e">
        <v>#N/A</v>
      </c>
      <c r="I1834" s="72" t="e">
        <v>#N/A</v>
      </c>
      <c r="J1834" s="72" t="e">
        <v>#N/A</v>
      </c>
      <c r="O1834" s="72" t="e">
        <v>#N/A</v>
      </c>
    </row>
    <row r="1835" spans="1:15" x14ac:dyDescent="0.15">
      <c r="A1835" s="72" t="e">
        <v>#N/A</v>
      </c>
      <c r="B1835" s="72" t="e">
        <v>#N/A</v>
      </c>
      <c r="C1835" s="72" t="e">
        <v>#N/A</v>
      </c>
      <c r="D1835" s="72" t="e">
        <v>#N/A</v>
      </c>
      <c r="E1835" s="73" t="e">
        <v>#N/A</v>
      </c>
      <c r="F1835" s="72" t="e">
        <v>#N/A</v>
      </c>
      <c r="G1835" s="72" t="e">
        <v>#N/A</v>
      </c>
      <c r="H1835" s="72" t="e">
        <v>#N/A</v>
      </c>
      <c r="I1835" s="72" t="e">
        <v>#N/A</v>
      </c>
      <c r="J1835" s="72" t="e">
        <v>#N/A</v>
      </c>
      <c r="O1835" s="72" t="e">
        <v>#N/A</v>
      </c>
    </row>
    <row r="1836" spans="1:15" x14ac:dyDescent="0.15">
      <c r="A1836" s="72" t="e">
        <v>#N/A</v>
      </c>
      <c r="B1836" s="72" t="e">
        <v>#N/A</v>
      </c>
      <c r="C1836" s="72" t="e">
        <v>#N/A</v>
      </c>
      <c r="D1836" s="72" t="e">
        <v>#N/A</v>
      </c>
      <c r="E1836" s="73" t="e">
        <v>#N/A</v>
      </c>
      <c r="F1836" s="72" t="e">
        <v>#N/A</v>
      </c>
      <c r="G1836" s="72" t="e">
        <v>#N/A</v>
      </c>
      <c r="H1836" s="72" t="e">
        <v>#N/A</v>
      </c>
      <c r="I1836" s="72" t="e">
        <v>#N/A</v>
      </c>
      <c r="J1836" s="72" t="e">
        <v>#N/A</v>
      </c>
      <c r="O1836" s="72" t="e">
        <v>#N/A</v>
      </c>
    </row>
    <row r="1837" spans="1:15" x14ac:dyDescent="0.15">
      <c r="A1837" s="72" t="e">
        <v>#N/A</v>
      </c>
      <c r="B1837" s="72" t="e">
        <v>#N/A</v>
      </c>
      <c r="C1837" s="72" t="e">
        <v>#N/A</v>
      </c>
      <c r="D1837" s="72" t="e">
        <v>#N/A</v>
      </c>
      <c r="E1837" s="73" t="e">
        <v>#N/A</v>
      </c>
      <c r="F1837" s="72" t="e">
        <v>#N/A</v>
      </c>
      <c r="G1837" s="72" t="e">
        <v>#N/A</v>
      </c>
      <c r="H1837" s="72" t="e">
        <v>#N/A</v>
      </c>
      <c r="I1837" s="72" t="e">
        <v>#N/A</v>
      </c>
      <c r="J1837" s="72" t="e">
        <v>#N/A</v>
      </c>
      <c r="O1837" s="72" t="e">
        <v>#N/A</v>
      </c>
    </row>
    <row r="1838" spans="1:15" x14ac:dyDescent="0.15">
      <c r="A1838" s="72" t="e">
        <v>#N/A</v>
      </c>
      <c r="B1838" s="72" t="e">
        <v>#N/A</v>
      </c>
      <c r="C1838" s="72" t="e">
        <v>#N/A</v>
      </c>
      <c r="D1838" s="72" t="e">
        <v>#N/A</v>
      </c>
      <c r="E1838" s="73" t="e">
        <v>#N/A</v>
      </c>
      <c r="F1838" s="72" t="e">
        <v>#N/A</v>
      </c>
      <c r="G1838" s="72" t="e">
        <v>#N/A</v>
      </c>
      <c r="H1838" s="72" t="e">
        <v>#N/A</v>
      </c>
      <c r="I1838" s="72" t="e">
        <v>#N/A</v>
      </c>
      <c r="J1838" s="72" t="e">
        <v>#N/A</v>
      </c>
      <c r="O1838" s="72" t="e">
        <v>#N/A</v>
      </c>
    </row>
    <row r="1839" spans="1:15" x14ac:dyDescent="0.15">
      <c r="A1839" s="72" t="e">
        <v>#N/A</v>
      </c>
      <c r="B1839" s="72" t="e">
        <v>#N/A</v>
      </c>
      <c r="C1839" s="72" t="e">
        <v>#N/A</v>
      </c>
      <c r="D1839" s="72" t="e">
        <v>#N/A</v>
      </c>
      <c r="E1839" s="73" t="e">
        <v>#N/A</v>
      </c>
      <c r="F1839" s="72" t="e">
        <v>#N/A</v>
      </c>
      <c r="G1839" s="72" t="e">
        <v>#N/A</v>
      </c>
      <c r="H1839" s="72" t="e">
        <v>#N/A</v>
      </c>
      <c r="I1839" s="72" t="e">
        <v>#N/A</v>
      </c>
      <c r="J1839" s="72" t="e">
        <v>#N/A</v>
      </c>
      <c r="O1839" s="72" t="e">
        <v>#N/A</v>
      </c>
    </row>
    <row r="1840" spans="1:15" x14ac:dyDescent="0.15">
      <c r="A1840" s="72" t="e">
        <v>#N/A</v>
      </c>
      <c r="B1840" s="72" t="e">
        <v>#N/A</v>
      </c>
      <c r="C1840" s="72" t="e">
        <v>#N/A</v>
      </c>
      <c r="D1840" s="72" t="e">
        <v>#N/A</v>
      </c>
      <c r="E1840" s="73" t="e">
        <v>#N/A</v>
      </c>
      <c r="F1840" s="72" t="e">
        <v>#N/A</v>
      </c>
      <c r="G1840" s="72" t="e">
        <v>#N/A</v>
      </c>
      <c r="H1840" s="72" t="e">
        <v>#N/A</v>
      </c>
      <c r="I1840" s="72" t="e">
        <v>#N/A</v>
      </c>
      <c r="J1840" s="72" t="e">
        <v>#N/A</v>
      </c>
      <c r="O1840" s="72" t="e">
        <v>#N/A</v>
      </c>
    </row>
    <row r="1841" spans="1:15" x14ac:dyDescent="0.15">
      <c r="A1841" s="72" t="e">
        <v>#N/A</v>
      </c>
      <c r="B1841" s="72" t="e">
        <v>#N/A</v>
      </c>
      <c r="C1841" s="72" t="e">
        <v>#N/A</v>
      </c>
      <c r="D1841" s="72" t="e">
        <v>#N/A</v>
      </c>
      <c r="E1841" s="73" t="e">
        <v>#N/A</v>
      </c>
      <c r="F1841" s="72" t="e">
        <v>#N/A</v>
      </c>
      <c r="G1841" s="72" t="e">
        <v>#N/A</v>
      </c>
      <c r="H1841" s="72" t="e">
        <v>#N/A</v>
      </c>
      <c r="I1841" s="72" t="e">
        <v>#N/A</v>
      </c>
      <c r="J1841" s="72" t="e">
        <v>#N/A</v>
      </c>
      <c r="O1841" s="72" t="e">
        <v>#N/A</v>
      </c>
    </row>
    <row r="1842" spans="1:15" x14ac:dyDescent="0.15">
      <c r="A1842" s="72" t="e">
        <v>#N/A</v>
      </c>
      <c r="B1842" s="72" t="e">
        <v>#N/A</v>
      </c>
      <c r="C1842" s="72" t="e">
        <v>#N/A</v>
      </c>
      <c r="D1842" s="72" t="e">
        <v>#N/A</v>
      </c>
      <c r="E1842" s="73" t="e">
        <v>#N/A</v>
      </c>
      <c r="F1842" s="72" t="e">
        <v>#N/A</v>
      </c>
      <c r="G1842" s="72" t="e">
        <v>#N/A</v>
      </c>
      <c r="H1842" s="72" t="e">
        <v>#N/A</v>
      </c>
      <c r="I1842" s="72" t="e">
        <v>#N/A</v>
      </c>
      <c r="J1842" s="72" t="e">
        <v>#N/A</v>
      </c>
      <c r="O1842" s="72" t="e">
        <v>#N/A</v>
      </c>
    </row>
    <row r="1843" spans="1:15" x14ac:dyDescent="0.15">
      <c r="A1843" s="72" t="e">
        <v>#N/A</v>
      </c>
      <c r="B1843" s="72" t="e">
        <v>#N/A</v>
      </c>
      <c r="C1843" s="72" t="e">
        <v>#N/A</v>
      </c>
      <c r="D1843" s="72" t="e">
        <v>#N/A</v>
      </c>
      <c r="E1843" s="73" t="e">
        <v>#N/A</v>
      </c>
      <c r="F1843" s="72" t="e">
        <v>#N/A</v>
      </c>
      <c r="G1843" s="72" t="e">
        <v>#N/A</v>
      </c>
      <c r="H1843" s="72" t="e">
        <v>#N/A</v>
      </c>
      <c r="I1843" s="72" t="e">
        <v>#N/A</v>
      </c>
      <c r="J1843" s="72" t="e">
        <v>#N/A</v>
      </c>
      <c r="O1843" s="72" t="e">
        <v>#N/A</v>
      </c>
    </row>
    <row r="1844" spans="1:15" x14ac:dyDescent="0.15">
      <c r="A1844" s="72" t="e">
        <v>#N/A</v>
      </c>
      <c r="B1844" s="72" t="e">
        <v>#N/A</v>
      </c>
      <c r="C1844" s="72" t="e">
        <v>#N/A</v>
      </c>
      <c r="D1844" s="72" t="e">
        <v>#N/A</v>
      </c>
      <c r="E1844" s="73" t="e">
        <v>#N/A</v>
      </c>
      <c r="F1844" s="72" t="e">
        <v>#N/A</v>
      </c>
      <c r="G1844" s="72" t="e">
        <v>#N/A</v>
      </c>
      <c r="H1844" s="72" t="e">
        <v>#N/A</v>
      </c>
      <c r="I1844" s="72" t="e">
        <v>#N/A</v>
      </c>
      <c r="J1844" s="72" t="e">
        <v>#N/A</v>
      </c>
      <c r="O1844" s="72" t="e">
        <v>#N/A</v>
      </c>
    </row>
    <row r="1845" spans="1:15" x14ac:dyDescent="0.15">
      <c r="A1845" s="72" t="e">
        <v>#N/A</v>
      </c>
      <c r="B1845" s="72" t="e">
        <v>#N/A</v>
      </c>
      <c r="C1845" s="72" t="e">
        <v>#N/A</v>
      </c>
      <c r="D1845" s="72" t="e">
        <v>#N/A</v>
      </c>
      <c r="E1845" s="73" t="e">
        <v>#N/A</v>
      </c>
      <c r="F1845" s="72" t="e">
        <v>#N/A</v>
      </c>
      <c r="G1845" s="72" t="e">
        <v>#N/A</v>
      </c>
      <c r="H1845" s="72" t="e">
        <v>#N/A</v>
      </c>
      <c r="I1845" s="72" t="e">
        <v>#N/A</v>
      </c>
      <c r="J1845" s="72" t="e">
        <v>#N/A</v>
      </c>
      <c r="O1845" s="72" t="e">
        <v>#N/A</v>
      </c>
    </row>
    <row r="1846" spans="1:15" x14ac:dyDescent="0.15">
      <c r="A1846" s="72" t="e">
        <v>#N/A</v>
      </c>
      <c r="B1846" s="72" t="e">
        <v>#N/A</v>
      </c>
      <c r="C1846" s="72" t="e">
        <v>#N/A</v>
      </c>
      <c r="D1846" s="72" t="e">
        <v>#N/A</v>
      </c>
      <c r="E1846" s="73" t="e">
        <v>#N/A</v>
      </c>
      <c r="F1846" s="72" t="e">
        <v>#N/A</v>
      </c>
      <c r="G1846" s="72" t="e">
        <v>#N/A</v>
      </c>
      <c r="H1846" s="72" t="e">
        <v>#N/A</v>
      </c>
      <c r="I1846" s="72" t="e">
        <v>#N/A</v>
      </c>
      <c r="J1846" s="72" t="e">
        <v>#N/A</v>
      </c>
      <c r="O1846" s="72" t="e">
        <v>#N/A</v>
      </c>
    </row>
    <row r="1847" spans="1:15" x14ac:dyDescent="0.15">
      <c r="A1847" s="72" t="e">
        <v>#N/A</v>
      </c>
      <c r="B1847" s="72" t="e">
        <v>#N/A</v>
      </c>
      <c r="C1847" s="72" t="e">
        <v>#N/A</v>
      </c>
      <c r="D1847" s="72" t="e">
        <v>#N/A</v>
      </c>
      <c r="E1847" s="73" t="e">
        <v>#N/A</v>
      </c>
      <c r="F1847" s="72" t="e">
        <v>#N/A</v>
      </c>
      <c r="G1847" s="72" t="e">
        <v>#N/A</v>
      </c>
      <c r="H1847" s="72" t="e">
        <v>#N/A</v>
      </c>
      <c r="I1847" s="72" t="e">
        <v>#N/A</v>
      </c>
      <c r="J1847" s="72" t="e">
        <v>#N/A</v>
      </c>
      <c r="O1847" s="72" t="e">
        <v>#N/A</v>
      </c>
    </row>
    <row r="1848" spans="1:15" x14ac:dyDescent="0.15">
      <c r="A1848" s="72" t="e">
        <v>#N/A</v>
      </c>
      <c r="B1848" s="72" t="e">
        <v>#N/A</v>
      </c>
      <c r="C1848" s="72" t="e">
        <v>#N/A</v>
      </c>
      <c r="D1848" s="72" t="e">
        <v>#N/A</v>
      </c>
      <c r="E1848" s="73" t="e">
        <v>#N/A</v>
      </c>
      <c r="F1848" s="72" t="e">
        <v>#N/A</v>
      </c>
      <c r="G1848" s="72" t="e">
        <v>#N/A</v>
      </c>
      <c r="H1848" s="72" t="e">
        <v>#N/A</v>
      </c>
      <c r="I1848" s="72" t="e">
        <v>#N/A</v>
      </c>
      <c r="J1848" s="72" t="e">
        <v>#N/A</v>
      </c>
      <c r="O1848" s="72" t="e">
        <v>#N/A</v>
      </c>
    </row>
    <row r="1849" spans="1:15" x14ac:dyDescent="0.15">
      <c r="A1849" s="72" t="e">
        <v>#N/A</v>
      </c>
      <c r="B1849" s="72" t="e">
        <v>#N/A</v>
      </c>
      <c r="C1849" s="72" t="e">
        <v>#N/A</v>
      </c>
      <c r="D1849" s="72" t="e">
        <v>#N/A</v>
      </c>
      <c r="E1849" s="73" t="e">
        <v>#N/A</v>
      </c>
      <c r="F1849" s="72" t="e">
        <v>#N/A</v>
      </c>
      <c r="G1849" s="72" t="e">
        <v>#N/A</v>
      </c>
      <c r="H1849" s="72" t="e">
        <v>#N/A</v>
      </c>
      <c r="I1849" s="72" t="e">
        <v>#N/A</v>
      </c>
      <c r="J1849" s="72" t="e">
        <v>#N/A</v>
      </c>
      <c r="O1849" s="72" t="e">
        <v>#N/A</v>
      </c>
    </row>
    <row r="1850" spans="1:15" x14ac:dyDescent="0.15">
      <c r="A1850" s="72" t="e">
        <v>#N/A</v>
      </c>
      <c r="B1850" s="72" t="e">
        <v>#N/A</v>
      </c>
      <c r="C1850" s="72" t="e">
        <v>#N/A</v>
      </c>
      <c r="D1850" s="72" t="e">
        <v>#N/A</v>
      </c>
      <c r="E1850" s="73" t="e">
        <v>#N/A</v>
      </c>
      <c r="F1850" s="72" t="e">
        <v>#N/A</v>
      </c>
      <c r="G1850" s="72" t="e">
        <v>#N/A</v>
      </c>
      <c r="H1850" s="72" t="e">
        <v>#N/A</v>
      </c>
      <c r="I1850" s="72" t="e">
        <v>#N/A</v>
      </c>
      <c r="J1850" s="72" t="e">
        <v>#N/A</v>
      </c>
      <c r="O1850" s="72" t="e">
        <v>#N/A</v>
      </c>
    </row>
    <row r="1851" spans="1:15" x14ac:dyDescent="0.15">
      <c r="A1851" s="72" t="e">
        <v>#N/A</v>
      </c>
      <c r="B1851" s="72" t="e">
        <v>#N/A</v>
      </c>
      <c r="C1851" s="72" t="e">
        <v>#N/A</v>
      </c>
      <c r="D1851" s="72" t="e">
        <v>#N/A</v>
      </c>
      <c r="E1851" s="73" t="e">
        <v>#N/A</v>
      </c>
      <c r="F1851" s="72" t="e">
        <v>#N/A</v>
      </c>
      <c r="G1851" s="72" t="e">
        <v>#N/A</v>
      </c>
      <c r="H1851" s="72" t="e">
        <v>#N/A</v>
      </c>
      <c r="I1851" s="72" t="e">
        <v>#N/A</v>
      </c>
      <c r="J1851" s="72" t="e">
        <v>#N/A</v>
      </c>
      <c r="O1851" s="72" t="e">
        <v>#N/A</v>
      </c>
    </row>
    <row r="1852" spans="1:15" x14ac:dyDescent="0.15">
      <c r="A1852" s="72" t="e">
        <v>#N/A</v>
      </c>
      <c r="B1852" s="72" t="e">
        <v>#N/A</v>
      </c>
      <c r="C1852" s="72" t="e">
        <v>#N/A</v>
      </c>
      <c r="D1852" s="72" t="e">
        <v>#N/A</v>
      </c>
      <c r="E1852" s="73" t="e">
        <v>#N/A</v>
      </c>
      <c r="F1852" s="72" t="e">
        <v>#N/A</v>
      </c>
      <c r="G1852" s="72" t="e">
        <v>#N/A</v>
      </c>
      <c r="H1852" s="72" t="e">
        <v>#N/A</v>
      </c>
      <c r="I1852" s="72" t="e">
        <v>#N/A</v>
      </c>
      <c r="J1852" s="72" t="e">
        <v>#N/A</v>
      </c>
      <c r="O1852" s="72" t="e">
        <v>#N/A</v>
      </c>
    </row>
    <row r="1853" spans="1:15" x14ac:dyDescent="0.15">
      <c r="A1853" s="72" t="e">
        <v>#N/A</v>
      </c>
      <c r="B1853" s="72" t="e">
        <v>#N/A</v>
      </c>
      <c r="C1853" s="72" t="e">
        <v>#N/A</v>
      </c>
      <c r="D1853" s="72" t="e">
        <v>#N/A</v>
      </c>
      <c r="E1853" s="73" t="e">
        <v>#N/A</v>
      </c>
      <c r="F1853" s="72" t="e">
        <v>#N/A</v>
      </c>
      <c r="G1853" s="72" t="e">
        <v>#N/A</v>
      </c>
      <c r="H1853" s="72" t="e">
        <v>#N/A</v>
      </c>
      <c r="I1853" s="72" t="e">
        <v>#N/A</v>
      </c>
      <c r="J1853" s="72" t="e">
        <v>#N/A</v>
      </c>
      <c r="O1853" s="72" t="e">
        <v>#N/A</v>
      </c>
    </row>
    <row r="1854" spans="1:15" x14ac:dyDescent="0.15">
      <c r="A1854" s="72" t="e">
        <v>#N/A</v>
      </c>
      <c r="B1854" s="72" t="e">
        <v>#N/A</v>
      </c>
      <c r="C1854" s="72" t="e">
        <v>#N/A</v>
      </c>
      <c r="D1854" s="72" t="e">
        <v>#N/A</v>
      </c>
      <c r="E1854" s="73" t="e">
        <v>#N/A</v>
      </c>
      <c r="F1854" s="72" t="e">
        <v>#N/A</v>
      </c>
      <c r="G1854" s="72" t="e">
        <v>#N/A</v>
      </c>
      <c r="H1854" s="72" t="e">
        <v>#N/A</v>
      </c>
      <c r="I1854" s="72" t="e">
        <v>#N/A</v>
      </c>
      <c r="J1854" s="72" t="e">
        <v>#N/A</v>
      </c>
      <c r="O1854" s="72" t="e">
        <v>#N/A</v>
      </c>
    </row>
    <row r="1855" spans="1:15" x14ac:dyDescent="0.15">
      <c r="A1855" s="72" t="e">
        <v>#N/A</v>
      </c>
      <c r="B1855" s="72" t="e">
        <v>#N/A</v>
      </c>
      <c r="C1855" s="72" t="e">
        <v>#N/A</v>
      </c>
      <c r="D1855" s="72" t="e">
        <v>#N/A</v>
      </c>
      <c r="E1855" s="73" t="e">
        <v>#N/A</v>
      </c>
      <c r="F1855" s="72" t="e">
        <v>#N/A</v>
      </c>
      <c r="G1855" s="72" t="e">
        <v>#N/A</v>
      </c>
      <c r="H1855" s="72" t="e">
        <v>#N/A</v>
      </c>
      <c r="I1855" s="72" t="e">
        <v>#N/A</v>
      </c>
      <c r="J1855" s="72" t="e">
        <v>#N/A</v>
      </c>
      <c r="O1855" s="72" t="e">
        <v>#N/A</v>
      </c>
    </row>
    <row r="1856" spans="1:15" x14ac:dyDescent="0.15">
      <c r="A1856" s="72" t="e">
        <v>#N/A</v>
      </c>
      <c r="B1856" s="72" t="e">
        <v>#N/A</v>
      </c>
      <c r="C1856" s="72" t="e">
        <v>#N/A</v>
      </c>
      <c r="D1856" s="72" t="e">
        <v>#N/A</v>
      </c>
      <c r="E1856" s="73" t="e">
        <v>#N/A</v>
      </c>
      <c r="F1856" s="72" t="e">
        <v>#N/A</v>
      </c>
      <c r="G1856" s="72" t="e">
        <v>#N/A</v>
      </c>
      <c r="H1856" s="72" t="e">
        <v>#N/A</v>
      </c>
      <c r="I1856" s="72" t="e">
        <v>#N/A</v>
      </c>
      <c r="J1856" s="72" t="e">
        <v>#N/A</v>
      </c>
      <c r="O1856" s="72" t="e">
        <v>#N/A</v>
      </c>
    </row>
    <row r="1857" spans="1:15" x14ac:dyDescent="0.15">
      <c r="A1857" s="72" t="e">
        <v>#N/A</v>
      </c>
      <c r="B1857" s="72" t="e">
        <v>#N/A</v>
      </c>
      <c r="C1857" s="72" t="e">
        <v>#N/A</v>
      </c>
      <c r="D1857" s="72" t="e">
        <v>#N/A</v>
      </c>
      <c r="E1857" s="73" t="e">
        <v>#N/A</v>
      </c>
      <c r="F1857" s="72" t="e">
        <v>#N/A</v>
      </c>
      <c r="G1857" s="72" t="e">
        <v>#N/A</v>
      </c>
      <c r="H1857" s="72" t="e">
        <v>#N/A</v>
      </c>
      <c r="I1857" s="72" t="e">
        <v>#N/A</v>
      </c>
      <c r="J1857" s="72" t="e">
        <v>#N/A</v>
      </c>
      <c r="O1857" s="72" t="e">
        <v>#N/A</v>
      </c>
    </row>
    <row r="1858" spans="1:15" x14ac:dyDescent="0.15">
      <c r="A1858" s="72" t="e">
        <v>#N/A</v>
      </c>
      <c r="B1858" s="72" t="e">
        <v>#N/A</v>
      </c>
      <c r="C1858" s="72" t="e">
        <v>#N/A</v>
      </c>
      <c r="D1858" s="72" t="e">
        <v>#N/A</v>
      </c>
      <c r="E1858" s="73" t="e">
        <v>#N/A</v>
      </c>
      <c r="F1858" s="72" t="e">
        <v>#N/A</v>
      </c>
      <c r="G1858" s="72" t="e">
        <v>#N/A</v>
      </c>
      <c r="H1858" s="72" t="e">
        <v>#N/A</v>
      </c>
      <c r="I1858" s="72" t="e">
        <v>#N/A</v>
      </c>
      <c r="J1858" s="72" t="e">
        <v>#N/A</v>
      </c>
      <c r="O1858" s="72" t="e">
        <v>#N/A</v>
      </c>
    </row>
    <row r="1859" spans="1:15" x14ac:dyDescent="0.15">
      <c r="A1859" s="72" t="e">
        <v>#N/A</v>
      </c>
      <c r="B1859" s="72" t="e">
        <v>#N/A</v>
      </c>
      <c r="C1859" s="72" t="e">
        <v>#N/A</v>
      </c>
      <c r="D1859" s="72" t="e">
        <v>#N/A</v>
      </c>
      <c r="E1859" s="73" t="e">
        <v>#N/A</v>
      </c>
      <c r="F1859" s="72" t="e">
        <v>#N/A</v>
      </c>
      <c r="G1859" s="72" t="e">
        <v>#N/A</v>
      </c>
      <c r="H1859" s="72" t="e">
        <v>#N/A</v>
      </c>
      <c r="I1859" s="72" t="e">
        <v>#N/A</v>
      </c>
      <c r="J1859" s="72" t="e">
        <v>#N/A</v>
      </c>
      <c r="O1859" s="72" t="e">
        <v>#N/A</v>
      </c>
    </row>
    <row r="1860" spans="1:15" x14ac:dyDescent="0.15">
      <c r="A1860" s="72" t="e">
        <v>#N/A</v>
      </c>
      <c r="B1860" s="72" t="e">
        <v>#N/A</v>
      </c>
      <c r="C1860" s="72" t="e">
        <v>#N/A</v>
      </c>
      <c r="D1860" s="72" t="e">
        <v>#N/A</v>
      </c>
      <c r="E1860" s="73" t="e">
        <v>#N/A</v>
      </c>
      <c r="F1860" s="72" t="e">
        <v>#N/A</v>
      </c>
      <c r="G1860" s="72" t="e">
        <v>#N/A</v>
      </c>
      <c r="H1860" s="72" t="e">
        <v>#N/A</v>
      </c>
      <c r="I1860" s="72" t="e">
        <v>#N/A</v>
      </c>
      <c r="J1860" s="72" t="e">
        <v>#N/A</v>
      </c>
      <c r="O1860" s="72" t="e">
        <v>#N/A</v>
      </c>
    </row>
    <row r="1861" spans="1:15" x14ac:dyDescent="0.15">
      <c r="A1861" s="72" t="e">
        <v>#N/A</v>
      </c>
      <c r="B1861" s="72" t="e">
        <v>#N/A</v>
      </c>
      <c r="C1861" s="72" t="e">
        <v>#N/A</v>
      </c>
      <c r="D1861" s="72" t="e">
        <v>#N/A</v>
      </c>
      <c r="E1861" s="73" t="e">
        <v>#N/A</v>
      </c>
      <c r="F1861" s="72" t="e">
        <v>#N/A</v>
      </c>
      <c r="G1861" s="72" t="e">
        <v>#N/A</v>
      </c>
      <c r="H1861" s="72" t="e">
        <v>#N/A</v>
      </c>
      <c r="I1861" s="72" t="e">
        <v>#N/A</v>
      </c>
      <c r="J1861" s="72" t="e">
        <v>#N/A</v>
      </c>
      <c r="O1861" s="72" t="e">
        <v>#N/A</v>
      </c>
    </row>
    <row r="1862" spans="1:15" x14ac:dyDescent="0.15">
      <c r="A1862" s="72" t="e">
        <v>#N/A</v>
      </c>
      <c r="B1862" s="72" t="e">
        <v>#N/A</v>
      </c>
      <c r="C1862" s="72" t="e">
        <v>#N/A</v>
      </c>
      <c r="D1862" s="72" t="e">
        <v>#N/A</v>
      </c>
      <c r="E1862" s="73" t="e">
        <v>#N/A</v>
      </c>
      <c r="F1862" s="72" t="e">
        <v>#N/A</v>
      </c>
      <c r="G1862" s="72" t="e">
        <v>#N/A</v>
      </c>
      <c r="H1862" s="72" t="e">
        <v>#N/A</v>
      </c>
      <c r="I1862" s="72" t="e">
        <v>#N/A</v>
      </c>
      <c r="J1862" s="72" t="e">
        <v>#N/A</v>
      </c>
      <c r="O1862" s="72" t="e">
        <v>#N/A</v>
      </c>
    </row>
    <row r="1863" spans="1:15" x14ac:dyDescent="0.15">
      <c r="A1863" s="72" t="e">
        <v>#N/A</v>
      </c>
      <c r="B1863" s="72" t="e">
        <v>#N/A</v>
      </c>
      <c r="C1863" s="72" t="e">
        <v>#N/A</v>
      </c>
      <c r="D1863" s="72" t="e">
        <v>#N/A</v>
      </c>
      <c r="E1863" s="73" t="e">
        <v>#N/A</v>
      </c>
      <c r="F1863" s="72" t="e">
        <v>#N/A</v>
      </c>
      <c r="G1863" s="72" t="e">
        <v>#N/A</v>
      </c>
      <c r="H1863" s="72" t="e">
        <v>#N/A</v>
      </c>
      <c r="I1863" s="72" t="e">
        <v>#N/A</v>
      </c>
      <c r="J1863" s="72" t="e">
        <v>#N/A</v>
      </c>
      <c r="O1863" s="72" t="e">
        <v>#N/A</v>
      </c>
    </row>
    <row r="1864" spans="1:15" x14ac:dyDescent="0.15">
      <c r="A1864" s="72" t="e">
        <v>#N/A</v>
      </c>
      <c r="B1864" s="72" t="e">
        <v>#N/A</v>
      </c>
      <c r="C1864" s="72" t="e">
        <v>#N/A</v>
      </c>
      <c r="D1864" s="72" t="e">
        <v>#N/A</v>
      </c>
      <c r="E1864" s="73" t="e">
        <v>#N/A</v>
      </c>
      <c r="F1864" s="72" t="e">
        <v>#N/A</v>
      </c>
      <c r="G1864" s="72" t="e">
        <v>#N/A</v>
      </c>
      <c r="H1864" s="72" t="e">
        <v>#N/A</v>
      </c>
      <c r="I1864" s="72" t="e">
        <v>#N/A</v>
      </c>
      <c r="J1864" s="72" t="e">
        <v>#N/A</v>
      </c>
      <c r="O1864" s="72" t="e">
        <v>#N/A</v>
      </c>
    </row>
    <row r="1865" spans="1:15" x14ac:dyDescent="0.15">
      <c r="A1865" s="72" t="e">
        <v>#N/A</v>
      </c>
      <c r="B1865" s="72" t="e">
        <v>#N/A</v>
      </c>
      <c r="C1865" s="72" t="e">
        <v>#N/A</v>
      </c>
      <c r="D1865" s="72" t="e">
        <v>#N/A</v>
      </c>
      <c r="E1865" s="73" t="e">
        <v>#N/A</v>
      </c>
      <c r="F1865" s="72" t="e">
        <v>#N/A</v>
      </c>
      <c r="G1865" s="72" t="e">
        <v>#N/A</v>
      </c>
      <c r="H1865" s="72" t="e">
        <v>#N/A</v>
      </c>
      <c r="I1865" s="72" t="e">
        <v>#N/A</v>
      </c>
      <c r="J1865" s="72" t="e">
        <v>#N/A</v>
      </c>
      <c r="O1865" s="72" t="e">
        <v>#N/A</v>
      </c>
    </row>
    <row r="1866" spans="1:15" x14ac:dyDescent="0.15">
      <c r="A1866" s="72" t="e">
        <v>#N/A</v>
      </c>
      <c r="B1866" s="72" t="e">
        <v>#N/A</v>
      </c>
      <c r="C1866" s="72" t="e">
        <v>#N/A</v>
      </c>
      <c r="D1866" s="72" t="e">
        <v>#N/A</v>
      </c>
      <c r="E1866" s="73" t="e">
        <v>#N/A</v>
      </c>
      <c r="F1866" s="72" t="e">
        <v>#N/A</v>
      </c>
      <c r="G1866" s="72" t="e">
        <v>#N/A</v>
      </c>
      <c r="H1866" s="72" t="e">
        <v>#N/A</v>
      </c>
      <c r="I1866" s="72" t="e">
        <v>#N/A</v>
      </c>
      <c r="J1866" s="72" t="e">
        <v>#N/A</v>
      </c>
      <c r="O1866" s="72" t="e">
        <v>#N/A</v>
      </c>
    </row>
    <row r="1867" spans="1:15" x14ac:dyDescent="0.15">
      <c r="A1867" s="72" t="e">
        <v>#N/A</v>
      </c>
      <c r="B1867" s="72" t="e">
        <v>#N/A</v>
      </c>
      <c r="C1867" s="72" t="e">
        <v>#N/A</v>
      </c>
      <c r="D1867" s="72" t="e">
        <v>#N/A</v>
      </c>
      <c r="E1867" s="73" t="e">
        <v>#N/A</v>
      </c>
      <c r="F1867" s="72" t="e">
        <v>#N/A</v>
      </c>
      <c r="G1867" s="72" t="e">
        <v>#N/A</v>
      </c>
      <c r="H1867" s="72" t="e">
        <v>#N/A</v>
      </c>
      <c r="I1867" s="72" t="e">
        <v>#N/A</v>
      </c>
      <c r="J1867" s="72" t="e">
        <v>#N/A</v>
      </c>
      <c r="O1867" s="72" t="e">
        <v>#N/A</v>
      </c>
    </row>
    <row r="1868" spans="1:15" x14ac:dyDescent="0.15">
      <c r="A1868" s="72" t="e">
        <v>#N/A</v>
      </c>
      <c r="B1868" s="72" t="e">
        <v>#N/A</v>
      </c>
      <c r="C1868" s="72" t="e">
        <v>#N/A</v>
      </c>
      <c r="D1868" s="72" t="e">
        <v>#N/A</v>
      </c>
      <c r="E1868" s="73" t="e">
        <v>#N/A</v>
      </c>
      <c r="F1868" s="72" t="e">
        <v>#N/A</v>
      </c>
      <c r="G1868" s="72" t="e">
        <v>#N/A</v>
      </c>
      <c r="H1868" s="72" t="e">
        <v>#N/A</v>
      </c>
      <c r="I1868" s="72" t="e">
        <v>#N/A</v>
      </c>
      <c r="J1868" s="72" t="e">
        <v>#N/A</v>
      </c>
      <c r="O1868" s="72" t="e">
        <v>#N/A</v>
      </c>
    </row>
    <row r="1869" spans="1:15" x14ac:dyDescent="0.15">
      <c r="A1869" s="72" t="e">
        <v>#N/A</v>
      </c>
      <c r="B1869" s="72" t="e">
        <v>#N/A</v>
      </c>
      <c r="C1869" s="72" t="e">
        <v>#N/A</v>
      </c>
      <c r="D1869" s="72" t="e">
        <v>#N/A</v>
      </c>
      <c r="E1869" s="73" t="e">
        <v>#N/A</v>
      </c>
      <c r="F1869" s="72" t="e">
        <v>#N/A</v>
      </c>
      <c r="G1869" s="72" t="e">
        <v>#N/A</v>
      </c>
      <c r="H1869" s="72" t="e">
        <v>#N/A</v>
      </c>
      <c r="I1869" s="72" t="e">
        <v>#N/A</v>
      </c>
      <c r="J1869" s="72" t="e">
        <v>#N/A</v>
      </c>
      <c r="O1869" s="72" t="e">
        <v>#N/A</v>
      </c>
    </row>
    <row r="1870" spans="1:15" x14ac:dyDescent="0.15">
      <c r="A1870" s="72" t="e">
        <v>#N/A</v>
      </c>
      <c r="B1870" s="72" t="e">
        <v>#N/A</v>
      </c>
      <c r="C1870" s="72" t="e">
        <v>#N/A</v>
      </c>
      <c r="D1870" s="72" t="e">
        <v>#N/A</v>
      </c>
      <c r="E1870" s="73" t="e">
        <v>#N/A</v>
      </c>
      <c r="F1870" s="72" t="e">
        <v>#N/A</v>
      </c>
      <c r="G1870" s="72" t="e">
        <v>#N/A</v>
      </c>
      <c r="H1870" s="72" t="e">
        <v>#N/A</v>
      </c>
      <c r="I1870" s="72" t="e">
        <v>#N/A</v>
      </c>
      <c r="J1870" s="72" t="e">
        <v>#N/A</v>
      </c>
      <c r="O1870" s="72" t="e">
        <v>#N/A</v>
      </c>
    </row>
    <row r="1871" spans="1:15" x14ac:dyDescent="0.15">
      <c r="A1871" s="72" t="e">
        <v>#N/A</v>
      </c>
      <c r="B1871" s="72" t="e">
        <v>#N/A</v>
      </c>
      <c r="C1871" s="72" t="e">
        <v>#N/A</v>
      </c>
      <c r="D1871" s="72" t="e">
        <v>#N/A</v>
      </c>
      <c r="E1871" s="73" t="e">
        <v>#N/A</v>
      </c>
      <c r="F1871" s="72" t="e">
        <v>#N/A</v>
      </c>
      <c r="G1871" s="72" t="e">
        <v>#N/A</v>
      </c>
      <c r="H1871" s="72" t="e">
        <v>#N/A</v>
      </c>
      <c r="I1871" s="72" t="e">
        <v>#N/A</v>
      </c>
      <c r="J1871" s="72" t="e">
        <v>#N/A</v>
      </c>
      <c r="O1871" s="72" t="e">
        <v>#N/A</v>
      </c>
    </row>
    <row r="1872" spans="1:15" x14ac:dyDescent="0.15">
      <c r="A1872" s="72" t="e">
        <v>#N/A</v>
      </c>
      <c r="B1872" s="72" t="e">
        <v>#N/A</v>
      </c>
      <c r="C1872" s="72" t="e">
        <v>#N/A</v>
      </c>
      <c r="D1872" s="72" t="e">
        <v>#N/A</v>
      </c>
      <c r="E1872" s="73" t="e">
        <v>#N/A</v>
      </c>
      <c r="F1872" s="72" t="e">
        <v>#N/A</v>
      </c>
      <c r="G1872" s="72" t="e">
        <v>#N/A</v>
      </c>
      <c r="H1872" s="72" t="e">
        <v>#N/A</v>
      </c>
      <c r="I1872" s="72" t="e">
        <v>#N/A</v>
      </c>
      <c r="J1872" s="72" t="e">
        <v>#N/A</v>
      </c>
      <c r="O1872" s="72" t="e">
        <v>#N/A</v>
      </c>
    </row>
    <row r="1873" spans="1:15" x14ac:dyDescent="0.15">
      <c r="A1873" s="72" t="e">
        <v>#N/A</v>
      </c>
      <c r="B1873" s="72" t="e">
        <v>#N/A</v>
      </c>
      <c r="C1873" s="72" t="e">
        <v>#N/A</v>
      </c>
      <c r="D1873" s="72" t="e">
        <v>#N/A</v>
      </c>
      <c r="E1873" s="73" t="e">
        <v>#N/A</v>
      </c>
      <c r="F1873" s="72" t="e">
        <v>#N/A</v>
      </c>
      <c r="G1873" s="72" t="e">
        <v>#N/A</v>
      </c>
      <c r="H1873" s="72" t="e">
        <v>#N/A</v>
      </c>
      <c r="I1873" s="72" t="e">
        <v>#N/A</v>
      </c>
      <c r="J1873" s="72" t="e">
        <v>#N/A</v>
      </c>
      <c r="O1873" s="72" t="e">
        <v>#N/A</v>
      </c>
    </row>
    <row r="1874" spans="1:15" x14ac:dyDescent="0.15">
      <c r="A1874" s="72" t="e">
        <v>#N/A</v>
      </c>
      <c r="B1874" s="72" t="e">
        <v>#N/A</v>
      </c>
      <c r="C1874" s="72" t="e">
        <v>#N/A</v>
      </c>
      <c r="D1874" s="72" t="e">
        <v>#N/A</v>
      </c>
      <c r="E1874" s="73" t="e">
        <v>#N/A</v>
      </c>
      <c r="F1874" s="72" t="e">
        <v>#N/A</v>
      </c>
      <c r="G1874" s="72" t="e">
        <v>#N/A</v>
      </c>
      <c r="H1874" s="72" t="e">
        <v>#N/A</v>
      </c>
      <c r="I1874" s="72" t="e">
        <v>#N/A</v>
      </c>
      <c r="J1874" s="72" t="e">
        <v>#N/A</v>
      </c>
      <c r="O1874" s="72" t="e">
        <v>#N/A</v>
      </c>
    </row>
    <row r="1875" spans="1:15" x14ac:dyDescent="0.15">
      <c r="A1875" s="72" t="e">
        <v>#N/A</v>
      </c>
      <c r="B1875" s="72" t="e">
        <v>#N/A</v>
      </c>
      <c r="C1875" s="72" t="e">
        <v>#N/A</v>
      </c>
      <c r="D1875" s="72" t="e">
        <v>#N/A</v>
      </c>
      <c r="E1875" s="73" t="e">
        <v>#N/A</v>
      </c>
      <c r="F1875" s="72" t="e">
        <v>#N/A</v>
      </c>
      <c r="G1875" s="72" t="e">
        <v>#N/A</v>
      </c>
      <c r="H1875" s="72" t="e">
        <v>#N/A</v>
      </c>
      <c r="I1875" s="72" t="e">
        <v>#N/A</v>
      </c>
      <c r="J1875" s="72" t="e">
        <v>#N/A</v>
      </c>
      <c r="O1875" s="72" t="e">
        <v>#N/A</v>
      </c>
    </row>
    <row r="1876" spans="1:15" x14ac:dyDescent="0.15">
      <c r="A1876" s="72" t="e">
        <v>#N/A</v>
      </c>
      <c r="B1876" s="72" t="e">
        <v>#N/A</v>
      </c>
      <c r="C1876" s="72" t="e">
        <v>#N/A</v>
      </c>
      <c r="D1876" s="72" t="e">
        <v>#N/A</v>
      </c>
      <c r="E1876" s="73" t="e">
        <v>#N/A</v>
      </c>
      <c r="F1876" s="72" t="e">
        <v>#N/A</v>
      </c>
      <c r="G1876" s="72" t="e">
        <v>#N/A</v>
      </c>
      <c r="H1876" s="72" t="e">
        <v>#N/A</v>
      </c>
      <c r="I1876" s="72" t="e">
        <v>#N/A</v>
      </c>
      <c r="J1876" s="72" t="e">
        <v>#N/A</v>
      </c>
      <c r="O1876" s="72" t="e">
        <v>#N/A</v>
      </c>
    </row>
    <row r="1877" spans="1:15" x14ac:dyDescent="0.15">
      <c r="A1877" s="72" t="e">
        <v>#N/A</v>
      </c>
      <c r="B1877" s="72" t="e">
        <v>#N/A</v>
      </c>
      <c r="C1877" s="72" t="e">
        <v>#N/A</v>
      </c>
      <c r="D1877" s="72" t="e">
        <v>#N/A</v>
      </c>
      <c r="E1877" s="73" t="e">
        <v>#N/A</v>
      </c>
      <c r="F1877" s="72" t="e">
        <v>#N/A</v>
      </c>
      <c r="G1877" s="72" t="e">
        <v>#N/A</v>
      </c>
      <c r="H1877" s="72" t="e">
        <v>#N/A</v>
      </c>
      <c r="I1877" s="72" t="e">
        <v>#N/A</v>
      </c>
      <c r="J1877" s="72" t="e">
        <v>#N/A</v>
      </c>
      <c r="O1877" s="72" t="e">
        <v>#N/A</v>
      </c>
    </row>
    <row r="1878" spans="1:15" x14ac:dyDescent="0.15">
      <c r="A1878" s="72" t="e">
        <v>#N/A</v>
      </c>
      <c r="B1878" s="72" t="e">
        <v>#N/A</v>
      </c>
      <c r="C1878" s="72" t="e">
        <v>#N/A</v>
      </c>
      <c r="D1878" s="72" t="e">
        <v>#N/A</v>
      </c>
      <c r="E1878" s="73" t="e">
        <v>#N/A</v>
      </c>
      <c r="F1878" s="72" t="e">
        <v>#N/A</v>
      </c>
      <c r="G1878" s="72" t="e">
        <v>#N/A</v>
      </c>
      <c r="H1878" s="72" t="e">
        <v>#N/A</v>
      </c>
      <c r="I1878" s="72" t="e">
        <v>#N/A</v>
      </c>
      <c r="J1878" s="72" t="e">
        <v>#N/A</v>
      </c>
      <c r="O1878" s="72" t="e">
        <v>#N/A</v>
      </c>
    </row>
    <row r="1879" spans="1:15" x14ac:dyDescent="0.15">
      <c r="A1879" s="72" t="e">
        <v>#N/A</v>
      </c>
      <c r="B1879" s="72" t="e">
        <v>#N/A</v>
      </c>
      <c r="C1879" s="72" t="e">
        <v>#N/A</v>
      </c>
      <c r="D1879" s="72" t="e">
        <v>#N/A</v>
      </c>
      <c r="E1879" s="73" t="e">
        <v>#N/A</v>
      </c>
      <c r="F1879" s="72" t="e">
        <v>#N/A</v>
      </c>
      <c r="G1879" s="72" t="e">
        <v>#N/A</v>
      </c>
      <c r="H1879" s="72" t="e">
        <v>#N/A</v>
      </c>
      <c r="I1879" s="72" t="e">
        <v>#N/A</v>
      </c>
      <c r="J1879" s="72" t="e">
        <v>#N/A</v>
      </c>
      <c r="O1879" s="72" t="e">
        <v>#N/A</v>
      </c>
    </row>
    <row r="1880" spans="1:15" x14ac:dyDescent="0.15">
      <c r="A1880" s="72" t="e">
        <v>#N/A</v>
      </c>
      <c r="B1880" s="72" t="e">
        <v>#N/A</v>
      </c>
      <c r="C1880" s="72" t="e">
        <v>#N/A</v>
      </c>
      <c r="D1880" s="72" t="e">
        <v>#N/A</v>
      </c>
      <c r="E1880" s="73" t="e">
        <v>#N/A</v>
      </c>
      <c r="F1880" s="72" t="e">
        <v>#N/A</v>
      </c>
      <c r="G1880" s="72" t="e">
        <v>#N/A</v>
      </c>
      <c r="H1880" s="72" t="e">
        <v>#N/A</v>
      </c>
      <c r="I1880" s="72" t="e">
        <v>#N/A</v>
      </c>
      <c r="J1880" s="72" t="e">
        <v>#N/A</v>
      </c>
      <c r="O1880" s="72" t="e">
        <v>#N/A</v>
      </c>
    </row>
    <row r="1881" spans="1:15" x14ac:dyDescent="0.15">
      <c r="A1881" s="72" t="e">
        <v>#N/A</v>
      </c>
      <c r="B1881" s="72" t="e">
        <v>#N/A</v>
      </c>
      <c r="C1881" s="72" t="e">
        <v>#N/A</v>
      </c>
      <c r="D1881" s="72" t="e">
        <v>#N/A</v>
      </c>
      <c r="E1881" s="73" t="e">
        <v>#N/A</v>
      </c>
      <c r="F1881" s="72" t="e">
        <v>#N/A</v>
      </c>
      <c r="G1881" s="72" t="e">
        <v>#N/A</v>
      </c>
      <c r="H1881" s="72" t="e">
        <v>#N/A</v>
      </c>
      <c r="I1881" s="72" t="e">
        <v>#N/A</v>
      </c>
      <c r="J1881" s="72" t="e">
        <v>#N/A</v>
      </c>
      <c r="O1881" s="72" t="e">
        <v>#N/A</v>
      </c>
    </row>
    <row r="1882" spans="1:15" x14ac:dyDescent="0.15">
      <c r="A1882" s="72" t="e">
        <v>#N/A</v>
      </c>
      <c r="B1882" s="72" t="e">
        <v>#N/A</v>
      </c>
      <c r="C1882" s="72" t="e">
        <v>#N/A</v>
      </c>
      <c r="D1882" s="72" t="e">
        <v>#N/A</v>
      </c>
      <c r="E1882" s="73" t="e">
        <v>#N/A</v>
      </c>
      <c r="F1882" s="72" t="e">
        <v>#N/A</v>
      </c>
      <c r="G1882" s="72" t="e">
        <v>#N/A</v>
      </c>
      <c r="H1882" s="72" t="e">
        <v>#N/A</v>
      </c>
      <c r="I1882" s="72" t="e">
        <v>#N/A</v>
      </c>
      <c r="J1882" s="72" t="e">
        <v>#N/A</v>
      </c>
      <c r="O1882" s="72" t="e">
        <v>#N/A</v>
      </c>
    </row>
    <row r="1883" spans="1:15" x14ac:dyDescent="0.15">
      <c r="A1883" s="72" t="e">
        <v>#N/A</v>
      </c>
      <c r="B1883" s="72" t="e">
        <v>#N/A</v>
      </c>
      <c r="C1883" s="72" t="e">
        <v>#N/A</v>
      </c>
      <c r="D1883" s="72" t="e">
        <v>#N/A</v>
      </c>
      <c r="E1883" s="73" t="e">
        <v>#N/A</v>
      </c>
      <c r="F1883" s="72" t="e">
        <v>#N/A</v>
      </c>
      <c r="G1883" s="72" t="e">
        <v>#N/A</v>
      </c>
      <c r="H1883" s="72" t="e">
        <v>#N/A</v>
      </c>
      <c r="I1883" s="72" t="e">
        <v>#N/A</v>
      </c>
      <c r="J1883" s="72" t="e">
        <v>#N/A</v>
      </c>
      <c r="O1883" s="72" t="e">
        <v>#N/A</v>
      </c>
    </row>
    <row r="1884" spans="1:15" x14ac:dyDescent="0.15">
      <c r="A1884" s="72" t="e">
        <v>#N/A</v>
      </c>
      <c r="B1884" s="72" t="e">
        <v>#N/A</v>
      </c>
      <c r="C1884" s="72" t="e">
        <v>#N/A</v>
      </c>
      <c r="D1884" s="72" t="e">
        <v>#N/A</v>
      </c>
      <c r="E1884" s="73" t="e">
        <v>#N/A</v>
      </c>
      <c r="F1884" s="72" t="e">
        <v>#N/A</v>
      </c>
      <c r="G1884" s="72" t="e">
        <v>#N/A</v>
      </c>
      <c r="H1884" s="72" t="e">
        <v>#N/A</v>
      </c>
      <c r="I1884" s="72" t="e">
        <v>#N/A</v>
      </c>
      <c r="J1884" s="72" t="e">
        <v>#N/A</v>
      </c>
      <c r="O1884" s="72" t="e">
        <v>#N/A</v>
      </c>
    </row>
    <row r="1885" spans="1:15" x14ac:dyDescent="0.15">
      <c r="A1885" s="72" t="e">
        <v>#N/A</v>
      </c>
      <c r="B1885" s="72" t="e">
        <v>#N/A</v>
      </c>
      <c r="C1885" s="72" t="e">
        <v>#N/A</v>
      </c>
      <c r="D1885" s="72" t="e">
        <v>#N/A</v>
      </c>
      <c r="E1885" s="73" t="e">
        <v>#N/A</v>
      </c>
      <c r="F1885" s="72" t="e">
        <v>#N/A</v>
      </c>
      <c r="G1885" s="72" t="e">
        <v>#N/A</v>
      </c>
      <c r="H1885" s="72" t="e">
        <v>#N/A</v>
      </c>
      <c r="I1885" s="72" t="e">
        <v>#N/A</v>
      </c>
      <c r="J1885" s="72" t="e">
        <v>#N/A</v>
      </c>
      <c r="O1885" s="72" t="e">
        <v>#N/A</v>
      </c>
    </row>
    <row r="1886" spans="1:15" x14ac:dyDescent="0.15">
      <c r="A1886" s="72" t="e">
        <v>#N/A</v>
      </c>
      <c r="B1886" s="72" t="e">
        <v>#N/A</v>
      </c>
      <c r="C1886" s="72" t="e">
        <v>#N/A</v>
      </c>
      <c r="D1886" s="72" t="e">
        <v>#N/A</v>
      </c>
      <c r="E1886" s="73" t="e">
        <v>#N/A</v>
      </c>
      <c r="F1886" s="72" t="e">
        <v>#N/A</v>
      </c>
      <c r="G1886" s="72" t="e">
        <v>#N/A</v>
      </c>
      <c r="H1886" s="72" t="e">
        <v>#N/A</v>
      </c>
      <c r="I1886" s="72" t="e">
        <v>#N/A</v>
      </c>
      <c r="J1886" s="72" t="e">
        <v>#N/A</v>
      </c>
      <c r="O1886" s="72" t="e">
        <v>#N/A</v>
      </c>
    </row>
    <row r="1887" spans="1:15" x14ac:dyDescent="0.15">
      <c r="A1887" s="72" t="e">
        <v>#N/A</v>
      </c>
      <c r="B1887" s="72" t="e">
        <v>#N/A</v>
      </c>
      <c r="C1887" s="72" t="e">
        <v>#N/A</v>
      </c>
      <c r="D1887" s="72" t="e">
        <v>#N/A</v>
      </c>
      <c r="E1887" s="73" t="e">
        <v>#N/A</v>
      </c>
      <c r="F1887" s="72" t="e">
        <v>#N/A</v>
      </c>
      <c r="G1887" s="72" t="e">
        <v>#N/A</v>
      </c>
      <c r="H1887" s="72" t="e">
        <v>#N/A</v>
      </c>
      <c r="I1887" s="72" t="e">
        <v>#N/A</v>
      </c>
      <c r="J1887" s="72" t="e">
        <v>#N/A</v>
      </c>
      <c r="O1887" s="72" t="e">
        <v>#N/A</v>
      </c>
    </row>
    <row r="1888" spans="1:15" x14ac:dyDescent="0.15">
      <c r="A1888" s="72" t="e">
        <v>#N/A</v>
      </c>
      <c r="B1888" s="72" t="e">
        <v>#N/A</v>
      </c>
      <c r="C1888" s="72" t="e">
        <v>#N/A</v>
      </c>
      <c r="D1888" s="72" t="e">
        <v>#N/A</v>
      </c>
      <c r="E1888" s="73" t="e">
        <v>#N/A</v>
      </c>
      <c r="F1888" s="72" t="e">
        <v>#N/A</v>
      </c>
      <c r="G1888" s="72" t="e">
        <v>#N/A</v>
      </c>
      <c r="H1888" s="72" t="e">
        <v>#N/A</v>
      </c>
      <c r="I1888" s="72" t="e">
        <v>#N/A</v>
      </c>
      <c r="J1888" s="72" t="e">
        <v>#N/A</v>
      </c>
      <c r="O1888" s="72" t="e">
        <v>#N/A</v>
      </c>
    </row>
    <row r="1889" spans="1:15" x14ac:dyDescent="0.15">
      <c r="A1889" s="72" t="e">
        <v>#N/A</v>
      </c>
      <c r="B1889" s="72" t="e">
        <v>#N/A</v>
      </c>
      <c r="C1889" s="72" t="e">
        <v>#N/A</v>
      </c>
      <c r="D1889" s="72" t="e">
        <v>#N/A</v>
      </c>
      <c r="E1889" s="73" t="e">
        <v>#N/A</v>
      </c>
      <c r="F1889" s="72" t="e">
        <v>#N/A</v>
      </c>
      <c r="G1889" s="72" t="e">
        <v>#N/A</v>
      </c>
      <c r="H1889" s="72" t="e">
        <v>#N/A</v>
      </c>
      <c r="I1889" s="72" t="e">
        <v>#N/A</v>
      </c>
      <c r="J1889" s="72" t="e">
        <v>#N/A</v>
      </c>
      <c r="O1889" s="72" t="e">
        <v>#N/A</v>
      </c>
    </row>
    <row r="1890" spans="1:15" x14ac:dyDescent="0.15">
      <c r="A1890" s="72" t="e">
        <v>#N/A</v>
      </c>
      <c r="B1890" s="72" t="e">
        <v>#N/A</v>
      </c>
      <c r="C1890" s="72" t="e">
        <v>#N/A</v>
      </c>
      <c r="D1890" s="72" t="e">
        <v>#N/A</v>
      </c>
      <c r="E1890" s="73" t="e">
        <v>#N/A</v>
      </c>
      <c r="F1890" s="72" t="e">
        <v>#N/A</v>
      </c>
      <c r="G1890" s="72" t="e">
        <v>#N/A</v>
      </c>
      <c r="H1890" s="72" t="e">
        <v>#N/A</v>
      </c>
      <c r="I1890" s="72" t="e">
        <v>#N/A</v>
      </c>
      <c r="J1890" s="72" t="e">
        <v>#N/A</v>
      </c>
      <c r="O1890" s="72" t="e">
        <v>#N/A</v>
      </c>
    </row>
    <row r="1891" spans="1:15" x14ac:dyDescent="0.15">
      <c r="A1891" s="72" t="e">
        <v>#N/A</v>
      </c>
      <c r="B1891" s="72" t="e">
        <v>#N/A</v>
      </c>
      <c r="C1891" s="72" t="e">
        <v>#N/A</v>
      </c>
      <c r="D1891" s="72" t="e">
        <v>#N/A</v>
      </c>
      <c r="E1891" s="73" t="e">
        <v>#N/A</v>
      </c>
      <c r="F1891" s="72" t="e">
        <v>#N/A</v>
      </c>
      <c r="G1891" s="72" t="e">
        <v>#N/A</v>
      </c>
      <c r="H1891" s="72" t="e">
        <v>#N/A</v>
      </c>
      <c r="I1891" s="72" t="e">
        <v>#N/A</v>
      </c>
      <c r="J1891" s="72" t="e">
        <v>#N/A</v>
      </c>
      <c r="O1891" s="72" t="e">
        <v>#N/A</v>
      </c>
    </row>
    <row r="1892" spans="1:15" x14ac:dyDescent="0.15">
      <c r="A1892" s="72" t="e">
        <v>#N/A</v>
      </c>
      <c r="B1892" s="72" t="e">
        <v>#N/A</v>
      </c>
      <c r="C1892" s="72" t="e">
        <v>#N/A</v>
      </c>
      <c r="D1892" s="72" t="e">
        <v>#N/A</v>
      </c>
      <c r="E1892" s="73" t="e">
        <v>#N/A</v>
      </c>
      <c r="F1892" s="72" t="e">
        <v>#N/A</v>
      </c>
      <c r="G1892" s="72" t="e">
        <v>#N/A</v>
      </c>
      <c r="H1892" s="72" t="e">
        <v>#N/A</v>
      </c>
      <c r="I1892" s="72" t="e">
        <v>#N/A</v>
      </c>
      <c r="J1892" s="72" t="e">
        <v>#N/A</v>
      </c>
      <c r="O1892" s="72" t="e">
        <v>#N/A</v>
      </c>
    </row>
    <row r="1893" spans="1:15" x14ac:dyDescent="0.15">
      <c r="A1893" s="72" t="e">
        <v>#N/A</v>
      </c>
      <c r="B1893" s="72" t="e">
        <v>#N/A</v>
      </c>
      <c r="C1893" s="72" t="e">
        <v>#N/A</v>
      </c>
      <c r="D1893" s="72" t="e">
        <v>#N/A</v>
      </c>
      <c r="E1893" s="73" t="e">
        <v>#N/A</v>
      </c>
      <c r="F1893" s="72" t="e">
        <v>#N/A</v>
      </c>
      <c r="G1893" s="72" t="e">
        <v>#N/A</v>
      </c>
      <c r="H1893" s="72" t="e">
        <v>#N/A</v>
      </c>
      <c r="I1893" s="72" t="e">
        <v>#N/A</v>
      </c>
      <c r="J1893" s="72" t="e">
        <v>#N/A</v>
      </c>
      <c r="O1893" s="72" t="e">
        <v>#N/A</v>
      </c>
    </row>
    <row r="1894" spans="1:15" x14ac:dyDescent="0.15">
      <c r="A1894" s="72" t="e">
        <v>#N/A</v>
      </c>
      <c r="B1894" s="72" t="e">
        <v>#N/A</v>
      </c>
      <c r="C1894" s="72" t="e">
        <v>#N/A</v>
      </c>
      <c r="D1894" s="72" t="e">
        <v>#N/A</v>
      </c>
      <c r="E1894" s="73" t="e">
        <v>#N/A</v>
      </c>
      <c r="F1894" s="72" t="e">
        <v>#N/A</v>
      </c>
      <c r="G1894" s="72" t="e">
        <v>#N/A</v>
      </c>
      <c r="H1894" s="72" t="e">
        <v>#N/A</v>
      </c>
      <c r="I1894" s="72" t="e">
        <v>#N/A</v>
      </c>
      <c r="J1894" s="72" t="e">
        <v>#N/A</v>
      </c>
      <c r="O1894" s="72" t="e">
        <v>#N/A</v>
      </c>
    </row>
    <row r="1895" spans="1:15" x14ac:dyDescent="0.15">
      <c r="A1895" s="72" t="e">
        <v>#N/A</v>
      </c>
      <c r="B1895" s="72" t="e">
        <v>#N/A</v>
      </c>
      <c r="C1895" s="72" t="e">
        <v>#N/A</v>
      </c>
      <c r="D1895" s="72" t="e">
        <v>#N/A</v>
      </c>
      <c r="E1895" s="73" t="e">
        <v>#N/A</v>
      </c>
      <c r="F1895" s="72" t="e">
        <v>#N/A</v>
      </c>
      <c r="G1895" s="72" t="e">
        <v>#N/A</v>
      </c>
      <c r="H1895" s="72" t="e">
        <v>#N/A</v>
      </c>
      <c r="I1895" s="72" t="e">
        <v>#N/A</v>
      </c>
      <c r="J1895" s="72" t="e">
        <v>#N/A</v>
      </c>
      <c r="O1895" s="72" t="e">
        <v>#N/A</v>
      </c>
    </row>
    <row r="1896" spans="1:15" x14ac:dyDescent="0.15">
      <c r="A1896" s="72" t="e">
        <v>#N/A</v>
      </c>
      <c r="B1896" s="72" t="e">
        <v>#N/A</v>
      </c>
      <c r="C1896" s="72" t="e">
        <v>#N/A</v>
      </c>
      <c r="D1896" s="72" t="e">
        <v>#N/A</v>
      </c>
      <c r="E1896" s="73" t="e">
        <v>#N/A</v>
      </c>
      <c r="F1896" s="72" t="e">
        <v>#N/A</v>
      </c>
      <c r="G1896" s="72" t="e">
        <v>#N/A</v>
      </c>
      <c r="H1896" s="72" t="e">
        <v>#N/A</v>
      </c>
      <c r="I1896" s="72" t="e">
        <v>#N/A</v>
      </c>
      <c r="J1896" s="72" t="e">
        <v>#N/A</v>
      </c>
      <c r="O1896" s="72" t="e">
        <v>#N/A</v>
      </c>
    </row>
    <row r="1897" spans="1:15" x14ac:dyDescent="0.15">
      <c r="A1897" s="72" t="e">
        <v>#N/A</v>
      </c>
      <c r="B1897" s="72" t="e">
        <v>#N/A</v>
      </c>
      <c r="C1897" s="72" t="e">
        <v>#N/A</v>
      </c>
      <c r="D1897" s="72" t="e">
        <v>#N/A</v>
      </c>
      <c r="E1897" s="73" t="e">
        <v>#N/A</v>
      </c>
      <c r="F1897" s="72" t="e">
        <v>#N/A</v>
      </c>
      <c r="G1897" s="72" t="e">
        <v>#N/A</v>
      </c>
      <c r="H1897" s="72" t="e">
        <v>#N/A</v>
      </c>
      <c r="I1897" s="72" t="e">
        <v>#N/A</v>
      </c>
      <c r="J1897" s="72" t="e">
        <v>#N/A</v>
      </c>
      <c r="O1897" s="72" t="e">
        <v>#N/A</v>
      </c>
    </row>
    <row r="1898" spans="1:15" x14ac:dyDescent="0.15">
      <c r="A1898" s="72" t="e">
        <v>#N/A</v>
      </c>
      <c r="B1898" s="72" t="e">
        <v>#N/A</v>
      </c>
      <c r="C1898" s="72" t="e">
        <v>#N/A</v>
      </c>
      <c r="D1898" s="72" t="e">
        <v>#N/A</v>
      </c>
      <c r="E1898" s="73" t="e">
        <v>#N/A</v>
      </c>
      <c r="F1898" s="72" t="e">
        <v>#N/A</v>
      </c>
      <c r="G1898" s="72" t="e">
        <v>#N/A</v>
      </c>
      <c r="H1898" s="72" t="e">
        <v>#N/A</v>
      </c>
      <c r="I1898" s="72" t="e">
        <v>#N/A</v>
      </c>
      <c r="J1898" s="72" t="e">
        <v>#N/A</v>
      </c>
      <c r="O1898" s="72" t="e">
        <v>#N/A</v>
      </c>
    </row>
    <row r="1899" spans="1:15" x14ac:dyDescent="0.15">
      <c r="A1899" s="72" t="e">
        <v>#N/A</v>
      </c>
      <c r="B1899" s="72" t="e">
        <v>#N/A</v>
      </c>
      <c r="C1899" s="72" t="e">
        <v>#N/A</v>
      </c>
      <c r="D1899" s="72" t="e">
        <v>#N/A</v>
      </c>
      <c r="E1899" s="73" t="e">
        <v>#N/A</v>
      </c>
      <c r="F1899" s="72" t="e">
        <v>#N/A</v>
      </c>
      <c r="G1899" s="72" t="e">
        <v>#N/A</v>
      </c>
      <c r="H1899" s="72" t="e">
        <v>#N/A</v>
      </c>
      <c r="I1899" s="72" t="e">
        <v>#N/A</v>
      </c>
      <c r="J1899" s="72" t="e">
        <v>#N/A</v>
      </c>
      <c r="O1899" s="72" t="e">
        <v>#N/A</v>
      </c>
    </row>
    <row r="1900" spans="1:15" x14ac:dyDescent="0.15">
      <c r="A1900" s="72" t="e">
        <v>#N/A</v>
      </c>
      <c r="B1900" s="72" t="e">
        <v>#N/A</v>
      </c>
      <c r="C1900" s="72" t="e">
        <v>#N/A</v>
      </c>
      <c r="D1900" s="72" t="e">
        <v>#N/A</v>
      </c>
      <c r="E1900" s="73" t="e">
        <v>#N/A</v>
      </c>
      <c r="F1900" s="72" t="e">
        <v>#N/A</v>
      </c>
      <c r="G1900" s="72" t="e">
        <v>#N/A</v>
      </c>
      <c r="H1900" s="72" t="e">
        <v>#N/A</v>
      </c>
      <c r="I1900" s="72" t="e">
        <v>#N/A</v>
      </c>
      <c r="J1900" s="72" t="e">
        <v>#N/A</v>
      </c>
      <c r="O1900" s="72" t="e">
        <v>#N/A</v>
      </c>
    </row>
    <row r="1901" spans="1:15" x14ac:dyDescent="0.15">
      <c r="A1901" s="72" t="e">
        <v>#N/A</v>
      </c>
      <c r="B1901" s="72" t="e">
        <v>#N/A</v>
      </c>
      <c r="C1901" s="72" t="e">
        <v>#N/A</v>
      </c>
      <c r="D1901" s="72" t="e">
        <v>#N/A</v>
      </c>
      <c r="E1901" s="73" t="e">
        <v>#N/A</v>
      </c>
      <c r="F1901" s="72" t="e">
        <v>#N/A</v>
      </c>
      <c r="G1901" s="72" t="e">
        <v>#N/A</v>
      </c>
      <c r="H1901" s="72" t="e">
        <v>#N/A</v>
      </c>
      <c r="I1901" s="72" t="e">
        <v>#N/A</v>
      </c>
      <c r="J1901" s="72" t="e">
        <v>#N/A</v>
      </c>
      <c r="O1901" s="72" t="e">
        <v>#N/A</v>
      </c>
    </row>
    <row r="1902" spans="1:15" x14ac:dyDescent="0.15">
      <c r="A1902" s="72" t="e">
        <v>#N/A</v>
      </c>
      <c r="B1902" s="72" t="e">
        <v>#N/A</v>
      </c>
      <c r="C1902" s="72" t="e">
        <v>#N/A</v>
      </c>
      <c r="D1902" s="72" t="e">
        <v>#N/A</v>
      </c>
      <c r="E1902" s="73" t="e">
        <v>#N/A</v>
      </c>
      <c r="F1902" s="72" t="e">
        <v>#N/A</v>
      </c>
      <c r="G1902" s="72" t="e">
        <v>#N/A</v>
      </c>
      <c r="H1902" s="72" t="e">
        <v>#N/A</v>
      </c>
      <c r="I1902" s="72" t="e">
        <v>#N/A</v>
      </c>
      <c r="J1902" s="72" t="e">
        <v>#N/A</v>
      </c>
      <c r="O1902" s="72" t="e">
        <v>#N/A</v>
      </c>
    </row>
    <row r="1903" spans="1:15" x14ac:dyDescent="0.15">
      <c r="A1903" s="72" t="e">
        <v>#N/A</v>
      </c>
      <c r="B1903" s="72" t="e">
        <v>#N/A</v>
      </c>
      <c r="C1903" s="72" t="e">
        <v>#N/A</v>
      </c>
      <c r="D1903" s="72" t="e">
        <v>#N/A</v>
      </c>
      <c r="E1903" s="73" t="e">
        <v>#N/A</v>
      </c>
      <c r="F1903" s="72" t="e">
        <v>#N/A</v>
      </c>
      <c r="G1903" s="72" t="e">
        <v>#N/A</v>
      </c>
      <c r="H1903" s="72" t="e">
        <v>#N/A</v>
      </c>
      <c r="I1903" s="72" t="e">
        <v>#N/A</v>
      </c>
      <c r="J1903" s="72" t="e">
        <v>#N/A</v>
      </c>
      <c r="O1903" s="72" t="e">
        <v>#N/A</v>
      </c>
    </row>
    <row r="1904" spans="1:15" x14ac:dyDescent="0.15">
      <c r="A1904" s="72" t="e">
        <v>#N/A</v>
      </c>
      <c r="B1904" s="72" t="e">
        <v>#N/A</v>
      </c>
      <c r="C1904" s="72" t="e">
        <v>#N/A</v>
      </c>
      <c r="D1904" s="72" t="e">
        <v>#N/A</v>
      </c>
      <c r="E1904" s="73" t="e">
        <v>#N/A</v>
      </c>
      <c r="F1904" s="72" t="e">
        <v>#N/A</v>
      </c>
      <c r="G1904" s="72" t="e">
        <v>#N/A</v>
      </c>
      <c r="H1904" s="72" t="e">
        <v>#N/A</v>
      </c>
      <c r="I1904" s="72" t="e">
        <v>#N/A</v>
      </c>
      <c r="J1904" s="72" t="e">
        <v>#N/A</v>
      </c>
      <c r="O1904" s="72" t="e">
        <v>#N/A</v>
      </c>
    </row>
    <row r="1905" spans="1:15" x14ac:dyDescent="0.15">
      <c r="A1905" s="72" t="e">
        <v>#N/A</v>
      </c>
      <c r="B1905" s="72" t="e">
        <v>#N/A</v>
      </c>
      <c r="C1905" s="72" t="e">
        <v>#N/A</v>
      </c>
      <c r="D1905" s="72" t="e">
        <v>#N/A</v>
      </c>
      <c r="E1905" s="73" t="e">
        <v>#N/A</v>
      </c>
      <c r="F1905" s="72" t="e">
        <v>#N/A</v>
      </c>
      <c r="G1905" s="72" t="e">
        <v>#N/A</v>
      </c>
      <c r="H1905" s="72" t="e">
        <v>#N/A</v>
      </c>
      <c r="I1905" s="72" t="e">
        <v>#N/A</v>
      </c>
      <c r="J1905" s="72" t="e">
        <v>#N/A</v>
      </c>
      <c r="O1905" s="72" t="e">
        <v>#N/A</v>
      </c>
    </row>
    <row r="1906" spans="1:15" x14ac:dyDescent="0.15">
      <c r="A1906" s="72" t="e">
        <v>#N/A</v>
      </c>
      <c r="B1906" s="72" t="e">
        <v>#N/A</v>
      </c>
      <c r="C1906" s="72" t="e">
        <v>#N/A</v>
      </c>
      <c r="D1906" s="72" t="e">
        <v>#N/A</v>
      </c>
      <c r="E1906" s="73" t="e">
        <v>#N/A</v>
      </c>
      <c r="F1906" s="72" t="e">
        <v>#N/A</v>
      </c>
      <c r="G1906" s="72" t="e">
        <v>#N/A</v>
      </c>
      <c r="H1906" s="72" t="e">
        <v>#N/A</v>
      </c>
      <c r="I1906" s="72" t="e">
        <v>#N/A</v>
      </c>
      <c r="J1906" s="72" t="e">
        <v>#N/A</v>
      </c>
      <c r="O1906" s="72" t="e">
        <v>#N/A</v>
      </c>
    </row>
    <row r="1907" spans="1:15" x14ac:dyDescent="0.15">
      <c r="A1907" s="72" t="e">
        <v>#N/A</v>
      </c>
      <c r="B1907" s="72" t="e">
        <v>#N/A</v>
      </c>
      <c r="C1907" s="72" t="e">
        <v>#N/A</v>
      </c>
      <c r="D1907" s="72" t="e">
        <v>#N/A</v>
      </c>
      <c r="E1907" s="73" t="e">
        <v>#N/A</v>
      </c>
      <c r="F1907" s="72" t="e">
        <v>#N/A</v>
      </c>
      <c r="G1907" s="72" t="e">
        <v>#N/A</v>
      </c>
      <c r="H1907" s="72" t="e">
        <v>#N/A</v>
      </c>
      <c r="I1907" s="72" t="e">
        <v>#N/A</v>
      </c>
      <c r="J1907" s="72" t="e">
        <v>#N/A</v>
      </c>
      <c r="O1907" s="72" t="e">
        <v>#N/A</v>
      </c>
    </row>
    <row r="1908" spans="1:15" x14ac:dyDescent="0.15">
      <c r="A1908" s="72" t="e">
        <v>#N/A</v>
      </c>
      <c r="B1908" s="72" t="e">
        <v>#N/A</v>
      </c>
      <c r="C1908" s="72" t="e">
        <v>#N/A</v>
      </c>
      <c r="D1908" s="72" t="e">
        <v>#N/A</v>
      </c>
      <c r="E1908" s="73" t="e">
        <v>#N/A</v>
      </c>
      <c r="F1908" s="72" t="e">
        <v>#N/A</v>
      </c>
      <c r="G1908" s="72" t="e">
        <v>#N/A</v>
      </c>
      <c r="H1908" s="72" t="e">
        <v>#N/A</v>
      </c>
      <c r="I1908" s="72" t="e">
        <v>#N/A</v>
      </c>
      <c r="J1908" s="72" t="e">
        <v>#N/A</v>
      </c>
      <c r="O1908" s="72" t="e">
        <v>#N/A</v>
      </c>
    </row>
    <row r="1909" spans="1:15" x14ac:dyDescent="0.15">
      <c r="A1909" s="72" t="e">
        <v>#N/A</v>
      </c>
      <c r="B1909" s="72" t="e">
        <v>#N/A</v>
      </c>
      <c r="C1909" s="72" t="e">
        <v>#N/A</v>
      </c>
      <c r="D1909" s="72" t="e">
        <v>#N/A</v>
      </c>
      <c r="E1909" s="73" t="e">
        <v>#N/A</v>
      </c>
      <c r="F1909" s="72" t="e">
        <v>#N/A</v>
      </c>
      <c r="G1909" s="72" t="e">
        <v>#N/A</v>
      </c>
      <c r="H1909" s="72" t="e">
        <v>#N/A</v>
      </c>
      <c r="I1909" s="72" t="e">
        <v>#N/A</v>
      </c>
      <c r="J1909" s="72" t="e">
        <v>#N/A</v>
      </c>
      <c r="O1909" s="72" t="e">
        <v>#N/A</v>
      </c>
    </row>
    <row r="1910" spans="1:15" x14ac:dyDescent="0.15">
      <c r="A1910" s="72" t="e">
        <v>#N/A</v>
      </c>
      <c r="B1910" s="72" t="e">
        <v>#N/A</v>
      </c>
      <c r="C1910" s="72" t="e">
        <v>#N/A</v>
      </c>
      <c r="D1910" s="72" t="e">
        <v>#N/A</v>
      </c>
      <c r="E1910" s="73" t="e">
        <v>#N/A</v>
      </c>
      <c r="F1910" s="72" t="e">
        <v>#N/A</v>
      </c>
      <c r="G1910" s="72" t="e">
        <v>#N/A</v>
      </c>
      <c r="H1910" s="72" t="e">
        <v>#N/A</v>
      </c>
      <c r="I1910" s="72" t="e">
        <v>#N/A</v>
      </c>
      <c r="J1910" s="72" t="e">
        <v>#N/A</v>
      </c>
      <c r="O1910" s="72" t="e">
        <v>#N/A</v>
      </c>
    </row>
    <row r="1911" spans="1:15" x14ac:dyDescent="0.15">
      <c r="A1911" s="72" t="e">
        <v>#N/A</v>
      </c>
      <c r="B1911" s="72" t="e">
        <v>#N/A</v>
      </c>
      <c r="C1911" s="72" t="e">
        <v>#N/A</v>
      </c>
      <c r="D1911" s="72" t="e">
        <v>#N/A</v>
      </c>
      <c r="E1911" s="73" t="e">
        <v>#N/A</v>
      </c>
      <c r="F1911" s="72" t="e">
        <v>#N/A</v>
      </c>
      <c r="G1911" s="72" t="e">
        <v>#N/A</v>
      </c>
      <c r="H1911" s="72" t="e">
        <v>#N/A</v>
      </c>
      <c r="I1911" s="72" t="e">
        <v>#N/A</v>
      </c>
      <c r="J1911" s="72" t="e">
        <v>#N/A</v>
      </c>
      <c r="O1911" s="72" t="e">
        <v>#N/A</v>
      </c>
    </row>
    <row r="1912" spans="1:15" x14ac:dyDescent="0.15">
      <c r="A1912" s="72" t="e">
        <v>#N/A</v>
      </c>
      <c r="B1912" s="72" t="e">
        <v>#N/A</v>
      </c>
      <c r="C1912" s="72" t="e">
        <v>#N/A</v>
      </c>
      <c r="D1912" s="72" t="e">
        <v>#N/A</v>
      </c>
      <c r="E1912" s="73" t="e">
        <v>#N/A</v>
      </c>
      <c r="F1912" s="72" t="e">
        <v>#N/A</v>
      </c>
      <c r="G1912" s="72" t="e">
        <v>#N/A</v>
      </c>
      <c r="H1912" s="72" t="e">
        <v>#N/A</v>
      </c>
      <c r="I1912" s="72" t="e">
        <v>#N/A</v>
      </c>
      <c r="J1912" s="72" t="e">
        <v>#N/A</v>
      </c>
      <c r="O1912" s="72" t="e">
        <v>#N/A</v>
      </c>
    </row>
    <row r="1913" spans="1:15" x14ac:dyDescent="0.15">
      <c r="A1913" s="72" t="e">
        <v>#N/A</v>
      </c>
      <c r="B1913" s="72" t="e">
        <v>#N/A</v>
      </c>
      <c r="C1913" s="72" t="e">
        <v>#N/A</v>
      </c>
      <c r="D1913" s="72" t="e">
        <v>#N/A</v>
      </c>
      <c r="E1913" s="73" t="e">
        <v>#N/A</v>
      </c>
      <c r="F1913" s="72" t="e">
        <v>#N/A</v>
      </c>
      <c r="G1913" s="72" t="e">
        <v>#N/A</v>
      </c>
      <c r="H1913" s="72" t="e">
        <v>#N/A</v>
      </c>
      <c r="I1913" s="72" t="e">
        <v>#N/A</v>
      </c>
      <c r="J1913" s="72" t="e">
        <v>#N/A</v>
      </c>
      <c r="O1913" s="72" t="e">
        <v>#N/A</v>
      </c>
    </row>
    <row r="1914" spans="1:15" x14ac:dyDescent="0.15">
      <c r="A1914" s="72" t="e">
        <v>#N/A</v>
      </c>
      <c r="B1914" s="72" t="e">
        <v>#N/A</v>
      </c>
      <c r="C1914" s="72" t="e">
        <v>#N/A</v>
      </c>
      <c r="D1914" s="72" t="e">
        <v>#N/A</v>
      </c>
      <c r="E1914" s="73" t="e">
        <v>#N/A</v>
      </c>
      <c r="F1914" s="72" t="e">
        <v>#N/A</v>
      </c>
      <c r="G1914" s="72" t="e">
        <v>#N/A</v>
      </c>
      <c r="H1914" s="72" t="e">
        <v>#N/A</v>
      </c>
      <c r="I1914" s="72" t="e">
        <v>#N/A</v>
      </c>
      <c r="J1914" s="72" t="e">
        <v>#N/A</v>
      </c>
      <c r="O1914" s="72" t="e">
        <v>#N/A</v>
      </c>
    </row>
    <row r="1915" spans="1:15" x14ac:dyDescent="0.15">
      <c r="A1915" s="72" t="e">
        <v>#N/A</v>
      </c>
      <c r="B1915" s="72" t="e">
        <v>#N/A</v>
      </c>
      <c r="C1915" s="72" t="e">
        <v>#N/A</v>
      </c>
      <c r="D1915" s="72" t="e">
        <v>#N/A</v>
      </c>
      <c r="E1915" s="73" t="e">
        <v>#N/A</v>
      </c>
      <c r="F1915" s="72" t="e">
        <v>#N/A</v>
      </c>
      <c r="G1915" s="72" t="e">
        <v>#N/A</v>
      </c>
      <c r="H1915" s="72" t="e">
        <v>#N/A</v>
      </c>
      <c r="I1915" s="72" t="e">
        <v>#N/A</v>
      </c>
      <c r="J1915" s="72" t="e">
        <v>#N/A</v>
      </c>
      <c r="O1915" s="72" t="e">
        <v>#N/A</v>
      </c>
    </row>
    <row r="1916" spans="1:15" x14ac:dyDescent="0.15">
      <c r="A1916" s="72" t="e">
        <v>#N/A</v>
      </c>
      <c r="B1916" s="72" t="e">
        <v>#N/A</v>
      </c>
      <c r="C1916" s="72" t="e">
        <v>#N/A</v>
      </c>
      <c r="D1916" s="72" t="e">
        <v>#N/A</v>
      </c>
      <c r="E1916" s="73" t="e">
        <v>#N/A</v>
      </c>
      <c r="F1916" s="72" t="e">
        <v>#N/A</v>
      </c>
      <c r="G1916" s="72" t="e">
        <v>#N/A</v>
      </c>
      <c r="H1916" s="72" t="e">
        <v>#N/A</v>
      </c>
      <c r="I1916" s="72" t="e">
        <v>#N/A</v>
      </c>
      <c r="J1916" s="72" t="e">
        <v>#N/A</v>
      </c>
      <c r="O1916" s="72" t="e">
        <v>#N/A</v>
      </c>
    </row>
    <row r="1917" spans="1:15" x14ac:dyDescent="0.15">
      <c r="A1917" s="72" t="e">
        <v>#N/A</v>
      </c>
      <c r="B1917" s="72" t="e">
        <v>#N/A</v>
      </c>
      <c r="C1917" s="72" t="e">
        <v>#N/A</v>
      </c>
      <c r="D1917" s="72" t="e">
        <v>#N/A</v>
      </c>
      <c r="E1917" s="73" t="e">
        <v>#N/A</v>
      </c>
      <c r="F1917" s="72" t="e">
        <v>#N/A</v>
      </c>
      <c r="G1917" s="72" t="e">
        <v>#N/A</v>
      </c>
      <c r="H1917" s="72" t="e">
        <v>#N/A</v>
      </c>
      <c r="I1917" s="72" t="e">
        <v>#N/A</v>
      </c>
      <c r="J1917" s="72" t="e">
        <v>#N/A</v>
      </c>
      <c r="O1917" s="72" t="e">
        <v>#N/A</v>
      </c>
    </row>
    <row r="1918" spans="1:15" x14ac:dyDescent="0.15">
      <c r="A1918" s="72" t="e">
        <v>#N/A</v>
      </c>
      <c r="B1918" s="72" t="e">
        <v>#N/A</v>
      </c>
      <c r="C1918" s="72" t="e">
        <v>#N/A</v>
      </c>
      <c r="D1918" s="72" t="e">
        <v>#N/A</v>
      </c>
      <c r="E1918" s="73" t="e">
        <v>#N/A</v>
      </c>
      <c r="F1918" s="72" t="e">
        <v>#N/A</v>
      </c>
      <c r="G1918" s="72" t="e">
        <v>#N/A</v>
      </c>
      <c r="H1918" s="72" t="e">
        <v>#N/A</v>
      </c>
      <c r="I1918" s="72" t="e">
        <v>#N/A</v>
      </c>
      <c r="J1918" s="72" t="e">
        <v>#N/A</v>
      </c>
      <c r="O1918" s="72" t="e">
        <v>#N/A</v>
      </c>
    </row>
    <row r="1919" spans="1:15" x14ac:dyDescent="0.15">
      <c r="A1919" s="72" t="e">
        <v>#N/A</v>
      </c>
      <c r="B1919" s="72" t="e">
        <v>#N/A</v>
      </c>
      <c r="C1919" s="72" t="e">
        <v>#N/A</v>
      </c>
      <c r="D1919" s="72" t="e">
        <v>#N/A</v>
      </c>
      <c r="E1919" s="73" t="e">
        <v>#N/A</v>
      </c>
      <c r="F1919" s="72" t="e">
        <v>#N/A</v>
      </c>
      <c r="G1919" s="72" t="e">
        <v>#N/A</v>
      </c>
      <c r="H1919" s="72" t="e">
        <v>#N/A</v>
      </c>
      <c r="I1919" s="72" t="e">
        <v>#N/A</v>
      </c>
      <c r="J1919" s="72" t="e">
        <v>#N/A</v>
      </c>
      <c r="O1919" s="72" t="e">
        <v>#N/A</v>
      </c>
    </row>
    <row r="1920" spans="1:15" x14ac:dyDescent="0.15">
      <c r="A1920" s="72" t="e">
        <v>#N/A</v>
      </c>
      <c r="B1920" s="72" t="e">
        <v>#N/A</v>
      </c>
      <c r="C1920" s="72" t="e">
        <v>#N/A</v>
      </c>
      <c r="D1920" s="72" t="e">
        <v>#N/A</v>
      </c>
      <c r="E1920" s="73" t="e">
        <v>#N/A</v>
      </c>
      <c r="F1920" s="72" t="e">
        <v>#N/A</v>
      </c>
      <c r="G1920" s="72" t="e">
        <v>#N/A</v>
      </c>
      <c r="H1920" s="72" t="e">
        <v>#N/A</v>
      </c>
      <c r="I1920" s="72" t="e">
        <v>#N/A</v>
      </c>
      <c r="J1920" s="72" t="e">
        <v>#N/A</v>
      </c>
      <c r="O1920" s="72" t="e">
        <v>#N/A</v>
      </c>
    </row>
    <row r="1921" spans="1:15" x14ac:dyDescent="0.15">
      <c r="A1921" s="72" t="e">
        <v>#N/A</v>
      </c>
      <c r="B1921" s="72" t="e">
        <v>#N/A</v>
      </c>
      <c r="C1921" s="72" t="e">
        <v>#N/A</v>
      </c>
      <c r="D1921" s="72" t="e">
        <v>#N/A</v>
      </c>
      <c r="E1921" s="73" t="e">
        <v>#N/A</v>
      </c>
      <c r="F1921" s="72" t="e">
        <v>#N/A</v>
      </c>
      <c r="G1921" s="72" t="e">
        <v>#N/A</v>
      </c>
      <c r="H1921" s="72" t="e">
        <v>#N/A</v>
      </c>
      <c r="I1921" s="72" t="e">
        <v>#N/A</v>
      </c>
      <c r="J1921" s="72" t="e">
        <v>#N/A</v>
      </c>
      <c r="O1921" s="72" t="e">
        <v>#N/A</v>
      </c>
    </row>
    <row r="1922" spans="1:15" x14ac:dyDescent="0.15">
      <c r="A1922" s="72" t="e">
        <v>#N/A</v>
      </c>
      <c r="B1922" s="72" t="e">
        <v>#N/A</v>
      </c>
      <c r="C1922" s="72" t="e">
        <v>#N/A</v>
      </c>
      <c r="D1922" s="72" t="e">
        <v>#N/A</v>
      </c>
      <c r="E1922" s="73" t="e">
        <v>#N/A</v>
      </c>
      <c r="F1922" s="72" t="e">
        <v>#N/A</v>
      </c>
      <c r="G1922" s="72" t="e">
        <v>#N/A</v>
      </c>
      <c r="H1922" s="72" t="e">
        <v>#N/A</v>
      </c>
      <c r="I1922" s="72" t="e">
        <v>#N/A</v>
      </c>
      <c r="J1922" s="72" t="e">
        <v>#N/A</v>
      </c>
      <c r="O1922" s="72" t="e">
        <v>#N/A</v>
      </c>
    </row>
    <row r="1923" spans="1:15" x14ac:dyDescent="0.15">
      <c r="A1923" s="72" t="e">
        <v>#N/A</v>
      </c>
      <c r="B1923" s="72" t="e">
        <v>#N/A</v>
      </c>
      <c r="C1923" s="72" t="e">
        <v>#N/A</v>
      </c>
      <c r="D1923" s="72" t="e">
        <v>#N/A</v>
      </c>
      <c r="E1923" s="73" t="e">
        <v>#N/A</v>
      </c>
      <c r="F1923" s="72" t="e">
        <v>#N/A</v>
      </c>
      <c r="G1923" s="72" t="e">
        <v>#N/A</v>
      </c>
      <c r="H1923" s="72" t="e">
        <v>#N/A</v>
      </c>
      <c r="I1923" s="72" t="e">
        <v>#N/A</v>
      </c>
      <c r="J1923" s="72" t="e">
        <v>#N/A</v>
      </c>
      <c r="O1923" s="72" t="e">
        <v>#N/A</v>
      </c>
    </row>
    <row r="1924" spans="1:15" x14ac:dyDescent="0.15">
      <c r="A1924" s="72" t="e">
        <v>#N/A</v>
      </c>
      <c r="B1924" s="72" t="e">
        <v>#N/A</v>
      </c>
      <c r="C1924" s="72" t="e">
        <v>#N/A</v>
      </c>
      <c r="D1924" s="72" t="e">
        <v>#N/A</v>
      </c>
      <c r="E1924" s="73" t="e">
        <v>#N/A</v>
      </c>
      <c r="F1924" s="72" t="e">
        <v>#N/A</v>
      </c>
      <c r="G1924" s="72" t="e">
        <v>#N/A</v>
      </c>
      <c r="H1924" s="72" t="e">
        <v>#N/A</v>
      </c>
      <c r="I1924" s="72" t="e">
        <v>#N/A</v>
      </c>
      <c r="J1924" s="72" t="e">
        <v>#N/A</v>
      </c>
      <c r="O1924" s="72" t="e">
        <v>#N/A</v>
      </c>
    </row>
    <row r="1925" spans="1:15" x14ac:dyDescent="0.15">
      <c r="A1925" s="72" t="e">
        <v>#N/A</v>
      </c>
      <c r="B1925" s="72" t="e">
        <v>#N/A</v>
      </c>
      <c r="C1925" s="72" t="e">
        <v>#N/A</v>
      </c>
      <c r="D1925" s="72" t="e">
        <v>#N/A</v>
      </c>
      <c r="E1925" s="73" t="e">
        <v>#N/A</v>
      </c>
      <c r="F1925" s="72" t="e">
        <v>#N/A</v>
      </c>
      <c r="G1925" s="72" t="e">
        <v>#N/A</v>
      </c>
      <c r="H1925" s="72" t="e">
        <v>#N/A</v>
      </c>
      <c r="I1925" s="72" t="e">
        <v>#N/A</v>
      </c>
      <c r="J1925" s="72" t="e">
        <v>#N/A</v>
      </c>
      <c r="O1925" s="72" t="e">
        <v>#N/A</v>
      </c>
    </row>
    <row r="1926" spans="1:15" x14ac:dyDescent="0.15">
      <c r="A1926" s="72" t="e">
        <v>#N/A</v>
      </c>
      <c r="B1926" s="72" t="e">
        <v>#N/A</v>
      </c>
      <c r="C1926" s="72" t="e">
        <v>#N/A</v>
      </c>
      <c r="D1926" s="72" t="e">
        <v>#N/A</v>
      </c>
      <c r="E1926" s="73" t="e">
        <v>#N/A</v>
      </c>
      <c r="F1926" s="72" t="e">
        <v>#N/A</v>
      </c>
      <c r="G1926" s="72" t="e">
        <v>#N/A</v>
      </c>
      <c r="H1926" s="72" t="e">
        <v>#N/A</v>
      </c>
      <c r="I1926" s="72" t="e">
        <v>#N/A</v>
      </c>
      <c r="J1926" s="72" t="e">
        <v>#N/A</v>
      </c>
      <c r="O1926" s="72" t="e">
        <v>#N/A</v>
      </c>
    </row>
    <row r="1927" spans="1:15" x14ac:dyDescent="0.15">
      <c r="A1927" s="72" t="e">
        <v>#N/A</v>
      </c>
      <c r="B1927" s="72" t="e">
        <v>#N/A</v>
      </c>
      <c r="C1927" s="72" t="e">
        <v>#N/A</v>
      </c>
      <c r="D1927" s="72" t="e">
        <v>#N/A</v>
      </c>
      <c r="E1927" s="73" t="e">
        <v>#N/A</v>
      </c>
      <c r="F1927" s="72" t="e">
        <v>#N/A</v>
      </c>
      <c r="G1927" s="72" t="e">
        <v>#N/A</v>
      </c>
      <c r="H1927" s="72" t="e">
        <v>#N/A</v>
      </c>
      <c r="I1927" s="72" t="e">
        <v>#N/A</v>
      </c>
      <c r="J1927" s="72" t="e">
        <v>#N/A</v>
      </c>
      <c r="O1927" s="72" t="e">
        <v>#N/A</v>
      </c>
    </row>
    <row r="1928" spans="1:15" x14ac:dyDescent="0.15">
      <c r="A1928" s="72" t="e">
        <v>#N/A</v>
      </c>
      <c r="B1928" s="72" t="e">
        <v>#N/A</v>
      </c>
      <c r="C1928" s="72" t="e">
        <v>#N/A</v>
      </c>
      <c r="D1928" s="72" t="e">
        <v>#N/A</v>
      </c>
      <c r="E1928" s="73" t="e">
        <v>#N/A</v>
      </c>
      <c r="F1928" s="72" t="e">
        <v>#N/A</v>
      </c>
      <c r="G1928" s="72" t="e">
        <v>#N/A</v>
      </c>
      <c r="H1928" s="72" t="e">
        <v>#N/A</v>
      </c>
      <c r="I1928" s="72" t="e">
        <v>#N/A</v>
      </c>
      <c r="J1928" s="72" t="e">
        <v>#N/A</v>
      </c>
      <c r="O1928" s="72" t="e">
        <v>#N/A</v>
      </c>
    </row>
    <row r="1929" spans="1:15" x14ac:dyDescent="0.15">
      <c r="A1929" s="72" t="e">
        <v>#N/A</v>
      </c>
      <c r="B1929" s="72" t="e">
        <v>#N/A</v>
      </c>
      <c r="C1929" s="72" t="e">
        <v>#N/A</v>
      </c>
      <c r="D1929" s="72" t="e">
        <v>#N/A</v>
      </c>
      <c r="E1929" s="73" t="e">
        <v>#N/A</v>
      </c>
      <c r="F1929" s="72" t="e">
        <v>#N/A</v>
      </c>
      <c r="G1929" s="72" t="e">
        <v>#N/A</v>
      </c>
      <c r="H1929" s="72" t="e">
        <v>#N/A</v>
      </c>
      <c r="I1929" s="72" t="e">
        <v>#N/A</v>
      </c>
      <c r="J1929" s="72" t="e">
        <v>#N/A</v>
      </c>
      <c r="O1929" s="72" t="e">
        <v>#N/A</v>
      </c>
    </row>
    <row r="1930" spans="1:15" x14ac:dyDescent="0.15">
      <c r="A1930" s="72" t="e">
        <v>#N/A</v>
      </c>
      <c r="B1930" s="72" t="e">
        <v>#N/A</v>
      </c>
      <c r="C1930" s="72" t="e">
        <v>#N/A</v>
      </c>
      <c r="D1930" s="72" t="e">
        <v>#N/A</v>
      </c>
      <c r="E1930" s="73" t="e">
        <v>#N/A</v>
      </c>
      <c r="F1930" s="72" t="e">
        <v>#N/A</v>
      </c>
      <c r="G1930" s="72" t="e">
        <v>#N/A</v>
      </c>
      <c r="H1930" s="72" t="e">
        <v>#N/A</v>
      </c>
      <c r="I1930" s="72" t="e">
        <v>#N/A</v>
      </c>
      <c r="J1930" s="72" t="e">
        <v>#N/A</v>
      </c>
      <c r="O1930" s="72" t="e">
        <v>#N/A</v>
      </c>
    </row>
    <row r="1931" spans="1:15" x14ac:dyDescent="0.15">
      <c r="A1931" s="72" t="e">
        <v>#N/A</v>
      </c>
      <c r="B1931" s="72" t="e">
        <v>#N/A</v>
      </c>
      <c r="C1931" s="72" t="e">
        <v>#N/A</v>
      </c>
      <c r="D1931" s="72" t="e">
        <v>#N/A</v>
      </c>
      <c r="E1931" s="73" t="e">
        <v>#N/A</v>
      </c>
      <c r="F1931" s="72" t="e">
        <v>#N/A</v>
      </c>
      <c r="G1931" s="72" t="e">
        <v>#N/A</v>
      </c>
      <c r="H1931" s="72" t="e">
        <v>#N/A</v>
      </c>
      <c r="I1931" s="72" t="e">
        <v>#N/A</v>
      </c>
      <c r="J1931" s="72" t="e">
        <v>#N/A</v>
      </c>
      <c r="O1931" s="72" t="e">
        <v>#N/A</v>
      </c>
    </row>
    <row r="1932" spans="1:15" x14ac:dyDescent="0.15">
      <c r="A1932" s="72" t="e">
        <v>#N/A</v>
      </c>
      <c r="B1932" s="72" t="e">
        <v>#N/A</v>
      </c>
      <c r="C1932" s="72" t="e">
        <v>#N/A</v>
      </c>
      <c r="D1932" s="72" t="e">
        <v>#N/A</v>
      </c>
      <c r="E1932" s="73" t="e">
        <v>#N/A</v>
      </c>
      <c r="F1932" s="72" t="e">
        <v>#N/A</v>
      </c>
      <c r="G1932" s="72" t="e">
        <v>#N/A</v>
      </c>
      <c r="H1932" s="72" t="e">
        <v>#N/A</v>
      </c>
      <c r="I1932" s="72" t="e">
        <v>#N/A</v>
      </c>
      <c r="J1932" s="72" t="e">
        <v>#N/A</v>
      </c>
      <c r="O1932" s="72" t="e">
        <v>#N/A</v>
      </c>
    </row>
    <row r="1933" spans="1:15" x14ac:dyDescent="0.15">
      <c r="A1933" s="72" t="e">
        <v>#N/A</v>
      </c>
      <c r="B1933" s="72" t="e">
        <v>#N/A</v>
      </c>
      <c r="C1933" s="72" t="e">
        <v>#N/A</v>
      </c>
      <c r="D1933" s="72" t="e">
        <v>#N/A</v>
      </c>
      <c r="E1933" s="73" t="e">
        <v>#N/A</v>
      </c>
      <c r="F1933" s="72" t="e">
        <v>#N/A</v>
      </c>
      <c r="G1933" s="72" t="e">
        <v>#N/A</v>
      </c>
      <c r="H1933" s="72" t="e">
        <v>#N/A</v>
      </c>
      <c r="I1933" s="72" t="e">
        <v>#N/A</v>
      </c>
      <c r="J1933" s="72" t="e">
        <v>#N/A</v>
      </c>
      <c r="O1933" s="72" t="e">
        <v>#N/A</v>
      </c>
    </row>
    <row r="1934" spans="1:15" x14ac:dyDescent="0.15">
      <c r="A1934" s="72" t="e">
        <v>#N/A</v>
      </c>
      <c r="B1934" s="72" t="e">
        <v>#N/A</v>
      </c>
      <c r="C1934" s="72" t="e">
        <v>#N/A</v>
      </c>
      <c r="D1934" s="72" t="e">
        <v>#N/A</v>
      </c>
      <c r="E1934" s="73" t="e">
        <v>#N/A</v>
      </c>
      <c r="F1934" s="72" t="e">
        <v>#N/A</v>
      </c>
      <c r="G1934" s="72" t="e">
        <v>#N/A</v>
      </c>
      <c r="H1934" s="72" t="e">
        <v>#N/A</v>
      </c>
      <c r="I1934" s="72" t="e">
        <v>#N/A</v>
      </c>
      <c r="J1934" s="72" t="e">
        <v>#N/A</v>
      </c>
      <c r="O1934" s="72" t="e">
        <v>#N/A</v>
      </c>
    </row>
    <row r="1935" spans="1:15" x14ac:dyDescent="0.15">
      <c r="A1935" s="72" t="e">
        <v>#N/A</v>
      </c>
      <c r="B1935" s="72" t="e">
        <v>#N/A</v>
      </c>
      <c r="C1935" s="72" t="e">
        <v>#N/A</v>
      </c>
      <c r="D1935" s="72" t="e">
        <v>#N/A</v>
      </c>
      <c r="E1935" s="73" t="e">
        <v>#N/A</v>
      </c>
      <c r="F1935" s="72" t="e">
        <v>#N/A</v>
      </c>
      <c r="G1935" s="72" t="e">
        <v>#N/A</v>
      </c>
      <c r="H1935" s="72" t="e">
        <v>#N/A</v>
      </c>
      <c r="I1935" s="72" t="e">
        <v>#N/A</v>
      </c>
      <c r="J1935" s="72" t="e">
        <v>#N/A</v>
      </c>
      <c r="O1935" s="72" t="e">
        <v>#N/A</v>
      </c>
    </row>
    <row r="1936" spans="1:15" x14ac:dyDescent="0.15">
      <c r="A1936" s="72" t="e">
        <v>#N/A</v>
      </c>
      <c r="B1936" s="72" t="e">
        <v>#N/A</v>
      </c>
      <c r="C1936" s="72" t="e">
        <v>#N/A</v>
      </c>
      <c r="D1936" s="72" t="e">
        <v>#N/A</v>
      </c>
      <c r="E1936" s="73" t="e">
        <v>#N/A</v>
      </c>
      <c r="F1936" s="72" t="e">
        <v>#N/A</v>
      </c>
      <c r="G1936" s="72" t="e">
        <v>#N/A</v>
      </c>
      <c r="H1936" s="72" t="e">
        <v>#N/A</v>
      </c>
      <c r="I1936" s="72" t="e">
        <v>#N/A</v>
      </c>
      <c r="J1936" s="72" t="e">
        <v>#N/A</v>
      </c>
      <c r="O1936" s="72" t="e">
        <v>#N/A</v>
      </c>
    </row>
    <row r="1937" spans="1:15" x14ac:dyDescent="0.15">
      <c r="A1937" s="72" t="e">
        <v>#N/A</v>
      </c>
      <c r="B1937" s="72" t="e">
        <v>#N/A</v>
      </c>
      <c r="C1937" s="72" t="e">
        <v>#N/A</v>
      </c>
      <c r="D1937" s="72" t="e">
        <v>#N/A</v>
      </c>
      <c r="E1937" s="73" t="e">
        <v>#N/A</v>
      </c>
      <c r="F1937" s="72" t="e">
        <v>#N/A</v>
      </c>
      <c r="G1937" s="72" t="e">
        <v>#N/A</v>
      </c>
      <c r="H1937" s="72" t="e">
        <v>#N/A</v>
      </c>
      <c r="I1937" s="72" t="e">
        <v>#N/A</v>
      </c>
      <c r="J1937" s="72" t="e">
        <v>#N/A</v>
      </c>
      <c r="O1937" s="72" t="e">
        <v>#N/A</v>
      </c>
    </row>
    <row r="1938" spans="1:15" x14ac:dyDescent="0.15">
      <c r="A1938" s="72" t="e">
        <v>#N/A</v>
      </c>
      <c r="B1938" s="72" t="e">
        <v>#N/A</v>
      </c>
      <c r="C1938" s="72" t="e">
        <v>#N/A</v>
      </c>
      <c r="D1938" s="72" t="e">
        <v>#N/A</v>
      </c>
      <c r="E1938" s="73" t="e">
        <v>#N/A</v>
      </c>
      <c r="F1938" s="72" t="e">
        <v>#N/A</v>
      </c>
      <c r="G1938" s="72" t="e">
        <v>#N/A</v>
      </c>
      <c r="H1938" s="72" t="e">
        <v>#N/A</v>
      </c>
      <c r="I1938" s="72" t="e">
        <v>#N/A</v>
      </c>
      <c r="J1938" s="72" t="e">
        <v>#N/A</v>
      </c>
      <c r="O1938" s="72" t="e">
        <v>#N/A</v>
      </c>
    </row>
    <row r="1939" spans="1:15" x14ac:dyDescent="0.15">
      <c r="A1939" s="72" t="e">
        <v>#N/A</v>
      </c>
      <c r="B1939" s="72" t="e">
        <v>#N/A</v>
      </c>
      <c r="C1939" s="72" t="e">
        <v>#N/A</v>
      </c>
      <c r="D1939" s="72" t="e">
        <v>#N/A</v>
      </c>
      <c r="E1939" s="73" t="e">
        <v>#N/A</v>
      </c>
      <c r="F1939" s="72" t="e">
        <v>#N/A</v>
      </c>
      <c r="G1939" s="72" t="e">
        <v>#N/A</v>
      </c>
      <c r="H1939" s="72" t="e">
        <v>#N/A</v>
      </c>
      <c r="I1939" s="72" t="e">
        <v>#N/A</v>
      </c>
      <c r="J1939" s="72" t="e">
        <v>#N/A</v>
      </c>
      <c r="O1939" s="72" t="e">
        <v>#N/A</v>
      </c>
    </row>
    <row r="1940" spans="1:15" x14ac:dyDescent="0.15">
      <c r="A1940" s="72" t="e">
        <v>#N/A</v>
      </c>
      <c r="B1940" s="72" t="e">
        <v>#N/A</v>
      </c>
      <c r="C1940" s="72" t="e">
        <v>#N/A</v>
      </c>
      <c r="D1940" s="72" t="e">
        <v>#N/A</v>
      </c>
      <c r="E1940" s="73" t="e">
        <v>#N/A</v>
      </c>
      <c r="F1940" s="72" t="e">
        <v>#N/A</v>
      </c>
      <c r="G1940" s="72" t="e">
        <v>#N/A</v>
      </c>
      <c r="H1940" s="72" t="e">
        <v>#N/A</v>
      </c>
      <c r="I1940" s="72" t="e">
        <v>#N/A</v>
      </c>
      <c r="J1940" s="72" t="e">
        <v>#N/A</v>
      </c>
      <c r="O1940" s="72" t="e">
        <v>#N/A</v>
      </c>
    </row>
    <row r="1941" spans="1:15" x14ac:dyDescent="0.15">
      <c r="A1941" s="72" t="e">
        <v>#N/A</v>
      </c>
      <c r="B1941" s="72" t="e">
        <v>#N/A</v>
      </c>
      <c r="C1941" s="72" t="e">
        <v>#N/A</v>
      </c>
      <c r="D1941" s="72" t="e">
        <v>#N/A</v>
      </c>
      <c r="E1941" s="73" t="e">
        <v>#N/A</v>
      </c>
      <c r="F1941" s="72" t="e">
        <v>#N/A</v>
      </c>
      <c r="G1941" s="72" t="e">
        <v>#N/A</v>
      </c>
      <c r="H1941" s="72" t="e">
        <v>#N/A</v>
      </c>
      <c r="I1941" s="72" t="e">
        <v>#N/A</v>
      </c>
      <c r="J1941" s="72" t="e">
        <v>#N/A</v>
      </c>
      <c r="O1941" s="72" t="e">
        <v>#N/A</v>
      </c>
    </row>
    <row r="1942" spans="1:15" x14ac:dyDescent="0.15">
      <c r="A1942" s="72" t="e">
        <v>#N/A</v>
      </c>
      <c r="B1942" s="72" t="e">
        <v>#N/A</v>
      </c>
      <c r="C1942" s="72" t="e">
        <v>#N/A</v>
      </c>
      <c r="D1942" s="72" t="e">
        <v>#N/A</v>
      </c>
      <c r="E1942" s="73" t="e">
        <v>#N/A</v>
      </c>
      <c r="F1942" s="72" t="e">
        <v>#N/A</v>
      </c>
      <c r="G1942" s="72" t="e">
        <v>#N/A</v>
      </c>
      <c r="H1942" s="72" t="e">
        <v>#N/A</v>
      </c>
      <c r="I1942" s="72" t="e">
        <v>#N/A</v>
      </c>
      <c r="J1942" s="72" t="e">
        <v>#N/A</v>
      </c>
      <c r="O1942" s="72" t="e">
        <v>#N/A</v>
      </c>
    </row>
    <row r="1943" spans="1:15" x14ac:dyDescent="0.15">
      <c r="A1943" s="72" t="e">
        <v>#N/A</v>
      </c>
      <c r="B1943" s="72" t="e">
        <v>#N/A</v>
      </c>
      <c r="C1943" s="72" t="e">
        <v>#N/A</v>
      </c>
      <c r="D1943" s="72" t="e">
        <v>#N/A</v>
      </c>
      <c r="E1943" s="73" t="e">
        <v>#N/A</v>
      </c>
      <c r="F1943" s="72" t="e">
        <v>#N/A</v>
      </c>
      <c r="G1943" s="72" t="e">
        <v>#N/A</v>
      </c>
      <c r="H1943" s="72" t="e">
        <v>#N/A</v>
      </c>
      <c r="I1943" s="72" t="e">
        <v>#N/A</v>
      </c>
      <c r="J1943" s="72" t="e">
        <v>#N/A</v>
      </c>
      <c r="O1943" s="72" t="e">
        <v>#N/A</v>
      </c>
    </row>
    <row r="1944" spans="1:15" x14ac:dyDescent="0.15">
      <c r="A1944" s="72" t="e">
        <v>#N/A</v>
      </c>
      <c r="B1944" s="72" t="e">
        <v>#N/A</v>
      </c>
      <c r="C1944" s="72" t="e">
        <v>#N/A</v>
      </c>
      <c r="D1944" s="72" t="e">
        <v>#N/A</v>
      </c>
      <c r="E1944" s="73" t="e">
        <v>#N/A</v>
      </c>
      <c r="F1944" s="72" t="e">
        <v>#N/A</v>
      </c>
      <c r="G1944" s="72" t="e">
        <v>#N/A</v>
      </c>
      <c r="H1944" s="72" t="e">
        <v>#N/A</v>
      </c>
      <c r="I1944" s="72" t="e">
        <v>#N/A</v>
      </c>
      <c r="J1944" s="72" t="e">
        <v>#N/A</v>
      </c>
      <c r="O1944" s="72" t="e">
        <v>#N/A</v>
      </c>
    </row>
    <row r="1945" spans="1:15" x14ac:dyDescent="0.15">
      <c r="A1945" s="72" t="e">
        <v>#N/A</v>
      </c>
      <c r="B1945" s="72" t="e">
        <v>#N/A</v>
      </c>
      <c r="C1945" s="72" t="e">
        <v>#N/A</v>
      </c>
      <c r="D1945" s="72" t="e">
        <v>#N/A</v>
      </c>
      <c r="E1945" s="73" t="e">
        <v>#N/A</v>
      </c>
      <c r="F1945" s="72" t="e">
        <v>#N/A</v>
      </c>
      <c r="G1945" s="72" t="e">
        <v>#N/A</v>
      </c>
      <c r="H1945" s="72" t="e">
        <v>#N/A</v>
      </c>
      <c r="I1945" s="72" t="e">
        <v>#N/A</v>
      </c>
      <c r="J1945" s="72" t="e">
        <v>#N/A</v>
      </c>
      <c r="O1945" s="72" t="e">
        <v>#N/A</v>
      </c>
    </row>
    <row r="1946" spans="1:15" x14ac:dyDescent="0.15">
      <c r="A1946" s="72" t="e">
        <v>#N/A</v>
      </c>
      <c r="B1946" s="72" t="e">
        <v>#N/A</v>
      </c>
      <c r="C1946" s="72" t="e">
        <v>#N/A</v>
      </c>
      <c r="D1946" s="72" t="e">
        <v>#N/A</v>
      </c>
      <c r="E1946" s="73" t="e">
        <v>#N/A</v>
      </c>
      <c r="F1946" s="72" t="e">
        <v>#N/A</v>
      </c>
      <c r="G1946" s="72" t="e">
        <v>#N/A</v>
      </c>
      <c r="H1946" s="72" t="e">
        <v>#N/A</v>
      </c>
      <c r="I1946" s="72" t="e">
        <v>#N/A</v>
      </c>
      <c r="J1946" s="72" t="e">
        <v>#N/A</v>
      </c>
      <c r="O1946" s="72" t="e">
        <v>#N/A</v>
      </c>
    </row>
    <row r="1947" spans="1:15" x14ac:dyDescent="0.15">
      <c r="A1947" s="72" t="e">
        <v>#N/A</v>
      </c>
      <c r="B1947" s="72" t="e">
        <v>#N/A</v>
      </c>
      <c r="C1947" s="72" t="e">
        <v>#N/A</v>
      </c>
      <c r="D1947" s="72" t="e">
        <v>#N/A</v>
      </c>
      <c r="E1947" s="73" t="e">
        <v>#N/A</v>
      </c>
      <c r="F1947" s="72" t="e">
        <v>#N/A</v>
      </c>
      <c r="G1947" s="72" t="e">
        <v>#N/A</v>
      </c>
      <c r="H1947" s="72" t="e">
        <v>#N/A</v>
      </c>
      <c r="I1947" s="72" t="e">
        <v>#N/A</v>
      </c>
      <c r="J1947" s="72" t="e">
        <v>#N/A</v>
      </c>
      <c r="O1947" s="72" t="e">
        <v>#N/A</v>
      </c>
    </row>
    <row r="1948" spans="1:15" x14ac:dyDescent="0.15">
      <c r="A1948" s="72" t="e">
        <v>#N/A</v>
      </c>
      <c r="B1948" s="72" t="e">
        <v>#N/A</v>
      </c>
      <c r="C1948" s="72" t="e">
        <v>#N/A</v>
      </c>
      <c r="D1948" s="72" t="e">
        <v>#N/A</v>
      </c>
      <c r="E1948" s="73" t="e">
        <v>#N/A</v>
      </c>
      <c r="F1948" s="72" t="e">
        <v>#N/A</v>
      </c>
      <c r="G1948" s="72" t="e">
        <v>#N/A</v>
      </c>
      <c r="H1948" s="72" t="e">
        <v>#N/A</v>
      </c>
      <c r="I1948" s="72" t="e">
        <v>#N/A</v>
      </c>
      <c r="J1948" s="72" t="e">
        <v>#N/A</v>
      </c>
      <c r="O1948" s="72" t="e">
        <v>#N/A</v>
      </c>
    </row>
    <row r="1949" spans="1:15" x14ac:dyDescent="0.15">
      <c r="A1949" s="72" t="e">
        <v>#N/A</v>
      </c>
      <c r="B1949" s="72" t="e">
        <v>#N/A</v>
      </c>
      <c r="C1949" s="72" t="e">
        <v>#N/A</v>
      </c>
      <c r="D1949" s="72" t="e">
        <v>#N/A</v>
      </c>
      <c r="E1949" s="73" t="e">
        <v>#N/A</v>
      </c>
      <c r="F1949" s="72" t="e">
        <v>#N/A</v>
      </c>
      <c r="G1949" s="72" t="e">
        <v>#N/A</v>
      </c>
      <c r="H1949" s="72" t="e">
        <v>#N/A</v>
      </c>
      <c r="I1949" s="72" t="e">
        <v>#N/A</v>
      </c>
      <c r="J1949" s="72" t="e">
        <v>#N/A</v>
      </c>
      <c r="O1949" s="72" t="e">
        <v>#N/A</v>
      </c>
    </row>
    <row r="1950" spans="1:15" x14ac:dyDescent="0.15">
      <c r="A1950" s="72" t="e">
        <v>#N/A</v>
      </c>
      <c r="B1950" s="72" t="e">
        <v>#N/A</v>
      </c>
      <c r="C1950" s="72" t="e">
        <v>#N/A</v>
      </c>
      <c r="D1950" s="72" t="e">
        <v>#N/A</v>
      </c>
      <c r="E1950" s="73" t="e">
        <v>#N/A</v>
      </c>
      <c r="F1950" s="72" t="e">
        <v>#N/A</v>
      </c>
      <c r="G1950" s="72" t="e">
        <v>#N/A</v>
      </c>
      <c r="H1950" s="72" t="e">
        <v>#N/A</v>
      </c>
      <c r="I1950" s="72" t="e">
        <v>#N/A</v>
      </c>
      <c r="J1950" s="72" t="e">
        <v>#N/A</v>
      </c>
      <c r="O1950" s="72" t="e">
        <v>#N/A</v>
      </c>
    </row>
    <row r="1951" spans="1:15" x14ac:dyDescent="0.15">
      <c r="A1951" s="72" t="e">
        <v>#N/A</v>
      </c>
      <c r="B1951" s="72" t="e">
        <v>#N/A</v>
      </c>
      <c r="C1951" s="72" t="e">
        <v>#N/A</v>
      </c>
      <c r="D1951" s="72" t="e">
        <v>#N/A</v>
      </c>
      <c r="E1951" s="73" t="e">
        <v>#N/A</v>
      </c>
      <c r="F1951" s="72" t="e">
        <v>#N/A</v>
      </c>
      <c r="G1951" s="72" t="e">
        <v>#N/A</v>
      </c>
      <c r="H1951" s="72" t="e">
        <v>#N/A</v>
      </c>
      <c r="I1951" s="72" t="e">
        <v>#N/A</v>
      </c>
      <c r="J1951" s="72" t="e">
        <v>#N/A</v>
      </c>
      <c r="O1951" s="72" t="e">
        <v>#N/A</v>
      </c>
    </row>
    <row r="1952" spans="1:15" x14ac:dyDescent="0.15">
      <c r="A1952" s="72" t="e">
        <v>#N/A</v>
      </c>
      <c r="B1952" s="72" t="e">
        <v>#N/A</v>
      </c>
      <c r="C1952" s="72" t="e">
        <v>#N/A</v>
      </c>
      <c r="D1952" s="72" t="e">
        <v>#N/A</v>
      </c>
      <c r="E1952" s="73" t="e">
        <v>#N/A</v>
      </c>
      <c r="F1952" s="72" t="e">
        <v>#N/A</v>
      </c>
      <c r="G1952" s="72" t="e">
        <v>#N/A</v>
      </c>
      <c r="H1952" s="72" t="e">
        <v>#N/A</v>
      </c>
      <c r="I1952" s="72" t="e">
        <v>#N/A</v>
      </c>
      <c r="J1952" s="72" t="e">
        <v>#N/A</v>
      </c>
      <c r="O1952" s="72" t="e">
        <v>#N/A</v>
      </c>
    </row>
    <row r="1953" spans="1:15" x14ac:dyDescent="0.15">
      <c r="A1953" s="72" t="e">
        <v>#N/A</v>
      </c>
      <c r="B1953" s="72" t="e">
        <v>#N/A</v>
      </c>
      <c r="C1953" s="72" t="e">
        <v>#N/A</v>
      </c>
      <c r="D1953" s="72" t="e">
        <v>#N/A</v>
      </c>
      <c r="E1953" s="73" t="e">
        <v>#N/A</v>
      </c>
      <c r="F1953" s="72" t="e">
        <v>#N/A</v>
      </c>
      <c r="G1953" s="72" t="e">
        <v>#N/A</v>
      </c>
      <c r="H1953" s="72" t="e">
        <v>#N/A</v>
      </c>
      <c r="I1953" s="72" t="e">
        <v>#N/A</v>
      </c>
      <c r="J1953" s="72" t="e">
        <v>#N/A</v>
      </c>
      <c r="O1953" s="72" t="e">
        <v>#N/A</v>
      </c>
    </row>
    <row r="1954" spans="1:15" x14ac:dyDescent="0.15">
      <c r="A1954" s="72" t="e">
        <v>#N/A</v>
      </c>
      <c r="B1954" s="72" t="e">
        <v>#N/A</v>
      </c>
      <c r="C1954" s="72" t="e">
        <v>#N/A</v>
      </c>
      <c r="D1954" s="72" t="e">
        <v>#N/A</v>
      </c>
      <c r="E1954" s="73" t="e">
        <v>#N/A</v>
      </c>
      <c r="F1954" s="72" t="e">
        <v>#N/A</v>
      </c>
      <c r="G1954" s="72" t="e">
        <v>#N/A</v>
      </c>
      <c r="H1954" s="72" t="e">
        <v>#N/A</v>
      </c>
      <c r="I1954" s="72" t="e">
        <v>#N/A</v>
      </c>
      <c r="J1954" s="72" t="e">
        <v>#N/A</v>
      </c>
      <c r="O1954" s="72" t="e">
        <v>#N/A</v>
      </c>
    </row>
    <row r="1955" spans="1:15" x14ac:dyDescent="0.15">
      <c r="A1955" s="72" t="e">
        <v>#N/A</v>
      </c>
      <c r="B1955" s="72" t="e">
        <v>#N/A</v>
      </c>
      <c r="C1955" s="72" t="e">
        <v>#N/A</v>
      </c>
      <c r="D1955" s="72" t="e">
        <v>#N/A</v>
      </c>
      <c r="E1955" s="73" t="e">
        <v>#N/A</v>
      </c>
      <c r="F1955" s="72" t="e">
        <v>#N/A</v>
      </c>
      <c r="G1955" s="72" t="e">
        <v>#N/A</v>
      </c>
      <c r="H1955" s="72" t="e">
        <v>#N/A</v>
      </c>
      <c r="I1955" s="72" t="e">
        <v>#N/A</v>
      </c>
      <c r="J1955" s="72" t="e">
        <v>#N/A</v>
      </c>
      <c r="O1955" s="72" t="e">
        <v>#N/A</v>
      </c>
    </row>
    <row r="1956" spans="1:15" x14ac:dyDescent="0.15">
      <c r="A1956" s="72" t="e">
        <v>#N/A</v>
      </c>
      <c r="B1956" s="72" t="e">
        <v>#N/A</v>
      </c>
      <c r="C1956" s="72" t="e">
        <v>#N/A</v>
      </c>
      <c r="D1956" s="72" t="e">
        <v>#N/A</v>
      </c>
      <c r="E1956" s="73" t="e">
        <v>#N/A</v>
      </c>
      <c r="F1956" s="72" t="e">
        <v>#N/A</v>
      </c>
      <c r="G1956" s="72" t="e">
        <v>#N/A</v>
      </c>
      <c r="H1956" s="72" t="e">
        <v>#N/A</v>
      </c>
      <c r="I1956" s="72" t="e">
        <v>#N/A</v>
      </c>
      <c r="J1956" s="72" t="e">
        <v>#N/A</v>
      </c>
      <c r="O1956" s="72" t="e">
        <v>#N/A</v>
      </c>
    </row>
    <row r="1957" spans="1:15" x14ac:dyDescent="0.15">
      <c r="A1957" s="72" t="e">
        <v>#N/A</v>
      </c>
      <c r="B1957" s="72" t="e">
        <v>#N/A</v>
      </c>
      <c r="C1957" s="72" t="e">
        <v>#N/A</v>
      </c>
      <c r="D1957" s="72" t="e">
        <v>#N/A</v>
      </c>
      <c r="E1957" s="73" t="e">
        <v>#N/A</v>
      </c>
      <c r="F1957" s="72" t="e">
        <v>#N/A</v>
      </c>
      <c r="G1957" s="72" t="e">
        <v>#N/A</v>
      </c>
      <c r="H1957" s="72" t="e">
        <v>#N/A</v>
      </c>
      <c r="I1957" s="72" t="e">
        <v>#N/A</v>
      </c>
      <c r="J1957" s="72" t="e">
        <v>#N/A</v>
      </c>
      <c r="O1957" s="72" t="e">
        <v>#N/A</v>
      </c>
    </row>
    <row r="1958" spans="1:15" x14ac:dyDescent="0.15">
      <c r="A1958" s="72" t="e">
        <v>#N/A</v>
      </c>
      <c r="B1958" s="72" t="e">
        <v>#N/A</v>
      </c>
      <c r="C1958" s="72" t="e">
        <v>#N/A</v>
      </c>
      <c r="D1958" s="72" t="e">
        <v>#N/A</v>
      </c>
      <c r="E1958" s="73" t="e">
        <v>#N/A</v>
      </c>
      <c r="F1958" s="72" t="e">
        <v>#N/A</v>
      </c>
      <c r="G1958" s="72" t="e">
        <v>#N/A</v>
      </c>
      <c r="H1958" s="72" t="e">
        <v>#N/A</v>
      </c>
      <c r="I1958" s="72" t="e">
        <v>#N/A</v>
      </c>
      <c r="J1958" s="72" t="e">
        <v>#N/A</v>
      </c>
      <c r="O1958" s="72" t="e">
        <v>#N/A</v>
      </c>
    </row>
    <row r="1959" spans="1:15" x14ac:dyDescent="0.15">
      <c r="A1959" s="72" t="e">
        <v>#N/A</v>
      </c>
      <c r="B1959" s="72" t="e">
        <v>#N/A</v>
      </c>
      <c r="C1959" s="72" t="e">
        <v>#N/A</v>
      </c>
      <c r="D1959" s="72" t="e">
        <v>#N/A</v>
      </c>
      <c r="E1959" s="73" t="e">
        <v>#N/A</v>
      </c>
      <c r="F1959" s="72" t="e">
        <v>#N/A</v>
      </c>
      <c r="G1959" s="72" t="e">
        <v>#N/A</v>
      </c>
      <c r="H1959" s="72" t="e">
        <v>#N/A</v>
      </c>
      <c r="I1959" s="72" t="e">
        <v>#N/A</v>
      </c>
      <c r="J1959" s="72" t="e">
        <v>#N/A</v>
      </c>
      <c r="O1959" s="72" t="e">
        <v>#N/A</v>
      </c>
    </row>
    <row r="1960" spans="1:15" x14ac:dyDescent="0.15">
      <c r="A1960" s="72" t="e">
        <v>#N/A</v>
      </c>
      <c r="B1960" s="72" t="e">
        <v>#N/A</v>
      </c>
      <c r="C1960" s="72" t="e">
        <v>#N/A</v>
      </c>
      <c r="D1960" s="72" t="e">
        <v>#N/A</v>
      </c>
      <c r="E1960" s="73" t="e">
        <v>#N/A</v>
      </c>
      <c r="F1960" s="72" t="e">
        <v>#N/A</v>
      </c>
      <c r="G1960" s="72" t="e">
        <v>#N/A</v>
      </c>
      <c r="H1960" s="72" t="e">
        <v>#N/A</v>
      </c>
      <c r="I1960" s="72" t="e">
        <v>#N/A</v>
      </c>
      <c r="J1960" s="72" t="e">
        <v>#N/A</v>
      </c>
      <c r="O1960" s="72" t="e">
        <v>#N/A</v>
      </c>
    </row>
    <row r="1961" spans="1:15" x14ac:dyDescent="0.15">
      <c r="A1961" s="72" t="e">
        <v>#N/A</v>
      </c>
      <c r="B1961" s="72" t="e">
        <v>#N/A</v>
      </c>
      <c r="C1961" s="72" t="e">
        <v>#N/A</v>
      </c>
      <c r="D1961" s="72" t="e">
        <v>#N/A</v>
      </c>
      <c r="E1961" s="73" t="e">
        <v>#N/A</v>
      </c>
      <c r="F1961" s="72" t="e">
        <v>#N/A</v>
      </c>
      <c r="G1961" s="72" t="e">
        <v>#N/A</v>
      </c>
      <c r="H1961" s="72" t="e">
        <v>#N/A</v>
      </c>
      <c r="I1961" s="72" t="e">
        <v>#N/A</v>
      </c>
      <c r="J1961" s="72" t="e">
        <v>#N/A</v>
      </c>
      <c r="O1961" s="72" t="e">
        <v>#N/A</v>
      </c>
    </row>
    <row r="1962" spans="1:15" x14ac:dyDescent="0.15">
      <c r="A1962" s="72" t="e">
        <v>#N/A</v>
      </c>
      <c r="B1962" s="72" t="e">
        <v>#N/A</v>
      </c>
      <c r="C1962" s="72" t="e">
        <v>#N/A</v>
      </c>
      <c r="D1962" s="72" t="e">
        <v>#N/A</v>
      </c>
      <c r="E1962" s="73" t="e">
        <v>#N/A</v>
      </c>
      <c r="F1962" s="72" t="e">
        <v>#N/A</v>
      </c>
      <c r="G1962" s="72" t="e">
        <v>#N/A</v>
      </c>
      <c r="H1962" s="72" t="e">
        <v>#N/A</v>
      </c>
      <c r="I1962" s="72" t="e">
        <v>#N/A</v>
      </c>
      <c r="J1962" s="72" t="e">
        <v>#N/A</v>
      </c>
      <c r="O1962" s="72" t="e">
        <v>#N/A</v>
      </c>
    </row>
    <row r="1963" spans="1:15" x14ac:dyDescent="0.15">
      <c r="A1963" s="72" t="e">
        <v>#N/A</v>
      </c>
      <c r="B1963" s="72" t="e">
        <v>#N/A</v>
      </c>
      <c r="C1963" s="72" t="e">
        <v>#N/A</v>
      </c>
      <c r="D1963" s="72" t="e">
        <v>#N/A</v>
      </c>
      <c r="E1963" s="73" t="e">
        <v>#N/A</v>
      </c>
      <c r="F1963" s="72" t="e">
        <v>#N/A</v>
      </c>
      <c r="G1963" s="72" t="e">
        <v>#N/A</v>
      </c>
      <c r="H1963" s="72" t="e">
        <v>#N/A</v>
      </c>
      <c r="I1963" s="72" t="e">
        <v>#N/A</v>
      </c>
      <c r="J1963" s="72" t="e">
        <v>#N/A</v>
      </c>
      <c r="O1963" s="72" t="e">
        <v>#N/A</v>
      </c>
    </row>
    <row r="1964" spans="1:15" x14ac:dyDescent="0.15">
      <c r="A1964" s="72" t="e">
        <v>#N/A</v>
      </c>
      <c r="B1964" s="72" t="e">
        <v>#N/A</v>
      </c>
      <c r="C1964" s="72" t="e">
        <v>#N/A</v>
      </c>
      <c r="D1964" s="72" t="e">
        <v>#N/A</v>
      </c>
      <c r="E1964" s="73" t="e">
        <v>#N/A</v>
      </c>
      <c r="F1964" s="72" t="e">
        <v>#N/A</v>
      </c>
      <c r="G1964" s="72" t="e">
        <v>#N/A</v>
      </c>
      <c r="H1964" s="72" t="e">
        <v>#N/A</v>
      </c>
      <c r="I1964" s="72" t="e">
        <v>#N/A</v>
      </c>
      <c r="J1964" s="72" t="e">
        <v>#N/A</v>
      </c>
      <c r="O1964" s="72" t="e">
        <v>#N/A</v>
      </c>
    </row>
    <row r="1965" spans="1:15" x14ac:dyDescent="0.15">
      <c r="A1965" s="72" t="e">
        <v>#N/A</v>
      </c>
      <c r="B1965" s="72" t="e">
        <v>#N/A</v>
      </c>
      <c r="C1965" s="72" t="e">
        <v>#N/A</v>
      </c>
      <c r="D1965" s="72" t="e">
        <v>#N/A</v>
      </c>
      <c r="E1965" s="73" t="e">
        <v>#N/A</v>
      </c>
      <c r="F1965" s="72" t="e">
        <v>#N/A</v>
      </c>
      <c r="G1965" s="72" t="e">
        <v>#N/A</v>
      </c>
      <c r="H1965" s="72" t="e">
        <v>#N/A</v>
      </c>
      <c r="I1965" s="72" t="e">
        <v>#N/A</v>
      </c>
      <c r="J1965" s="72" t="e">
        <v>#N/A</v>
      </c>
      <c r="O1965" s="72" t="e">
        <v>#N/A</v>
      </c>
    </row>
    <row r="1966" spans="1:15" x14ac:dyDescent="0.15">
      <c r="A1966" s="72" t="e">
        <v>#N/A</v>
      </c>
      <c r="B1966" s="72" t="e">
        <v>#N/A</v>
      </c>
      <c r="C1966" s="72" t="e">
        <v>#N/A</v>
      </c>
      <c r="D1966" s="72" t="e">
        <v>#N/A</v>
      </c>
      <c r="E1966" s="73" t="e">
        <v>#N/A</v>
      </c>
      <c r="F1966" s="72" t="e">
        <v>#N/A</v>
      </c>
      <c r="G1966" s="72" t="e">
        <v>#N/A</v>
      </c>
      <c r="H1966" s="72" t="e">
        <v>#N/A</v>
      </c>
      <c r="I1966" s="72" t="e">
        <v>#N/A</v>
      </c>
      <c r="J1966" s="72" t="e">
        <v>#N/A</v>
      </c>
      <c r="O1966" s="72" t="e">
        <v>#N/A</v>
      </c>
    </row>
    <row r="1967" spans="1:15" x14ac:dyDescent="0.15">
      <c r="A1967" s="72" t="e">
        <v>#N/A</v>
      </c>
      <c r="B1967" s="72" t="e">
        <v>#N/A</v>
      </c>
      <c r="C1967" s="72" t="e">
        <v>#N/A</v>
      </c>
      <c r="D1967" s="72" t="e">
        <v>#N/A</v>
      </c>
      <c r="E1967" s="73" t="e">
        <v>#N/A</v>
      </c>
      <c r="F1967" s="72" t="e">
        <v>#N/A</v>
      </c>
      <c r="G1967" s="72" t="e">
        <v>#N/A</v>
      </c>
      <c r="H1967" s="72" t="e">
        <v>#N/A</v>
      </c>
      <c r="I1967" s="72" t="e">
        <v>#N/A</v>
      </c>
      <c r="J1967" s="72" t="e">
        <v>#N/A</v>
      </c>
      <c r="O1967" s="72" t="e">
        <v>#N/A</v>
      </c>
    </row>
    <row r="1968" spans="1:15" x14ac:dyDescent="0.15">
      <c r="A1968" s="72" t="e">
        <v>#N/A</v>
      </c>
      <c r="B1968" s="72" t="e">
        <v>#N/A</v>
      </c>
      <c r="C1968" s="72" t="e">
        <v>#N/A</v>
      </c>
      <c r="D1968" s="72" t="e">
        <v>#N/A</v>
      </c>
      <c r="E1968" s="73" t="e">
        <v>#N/A</v>
      </c>
      <c r="F1968" s="72" t="e">
        <v>#N/A</v>
      </c>
      <c r="G1968" s="72" t="e">
        <v>#N/A</v>
      </c>
      <c r="H1968" s="72" t="e">
        <v>#N/A</v>
      </c>
      <c r="I1968" s="72" t="e">
        <v>#N/A</v>
      </c>
      <c r="J1968" s="72" t="e">
        <v>#N/A</v>
      </c>
      <c r="O1968" s="72" t="e">
        <v>#N/A</v>
      </c>
    </row>
    <row r="1969" spans="1:15" x14ac:dyDescent="0.15">
      <c r="A1969" s="72" t="e">
        <v>#N/A</v>
      </c>
      <c r="B1969" s="72" t="e">
        <v>#N/A</v>
      </c>
      <c r="C1969" s="72" t="e">
        <v>#N/A</v>
      </c>
      <c r="D1969" s="72" t="e">
        <v>#N/A</v>
      </c>
      <c r="E1969" s="73" t="e">
        <v>#N/A</v>
      </c>
      <c r="F1969" s="72" t="e">
        <v>#N/A</v>
      </c>
      <c r="G1969" s="72" t="e">
        <v>#N/A</v>
      </c>
      <c r="H1969" s="72" t="e">
        <v>#N/A</v>
      </c>
      <c r="I1969" s="72" t="e">
        <v>#N/A</v>
      </c>
      <c r="J1969" s="72" t="e">
        <v>#N/A</v>
      </c>
      <c r="O1969" s="72" t="e">
        <v>#N/A</v>
      </c>
    </row>
    <row r="1970" spans="1:15" x14ac:dyDescent="0.15">
      <c r="A1970" s="72" t="e">
        <v>#N/A</v>
      </c>
      <c r="B1970" s="72" t="e">
        <v>#N/A</v>
      </c>
      <c r="C1970" s="72" t="e">
        <v>#N/A</v>
      </c>
      <c r="D1970" s="72" t="e">
        <v>#N/A</v>
      </c>
      <c r="E1970" s="73" t="e">
        <v>#N/A</v>
      </c>
      <c r="F1970" s="72" t="e">
        <v>#N/A</v>
      </c>
      <c r="G1970" s="72" t="e">
        <v>#N/A</v>
      </c>
      <c r="H1970" s="72" t="e">
        <v>#N/A</v>
      </c>
      <c r="I1970" s="72" t="e">
        <v>#N/A</v>
      </c>
      <c r="J1970" s="72" t="e">
        <v>#N/A</v>
      </c>
      <c r="O1970" s="72" t="e">
        <v>#N/A</v>
      </c>
    </row>
    <row r="1971" spans="1:15" x14ac:dyDescent="0.15">
      <c r="A1971" s="72" t="e">
        <v>#N/A</v>
      </c>
      <c r="B1971" s="72" t="e">
        <v>#N/A</v>
      </c>
      <c r="C1971" s="72" t="e">
        <v>#N/A</v>
      </c>
      <c r="D1971" s="72" t="e">
        <v>#N/A</v>
      </c>
      <c r="E1971" s="73" t="e">
        <v>#N/A</v>
      </c>
      <c r="F1971" s="72" t="e">
        <v>#N/A</v>
      </c>
      <c r="G1971" s="72" t="e">
        <v>#N/A</v>
      </c>
      <c r="H1971" s="72" t="e">
        <v>#N/A</v>
      </c>
      <c r="I1971" s="72" t="e">
        <v>#N/A</v>
      </c>
      <c r="J1971" s="72" t="e">
        <v>#N/A</v>
      </c>
      <c r="O1971" s="72" t="e">
        <v>#N/A</v>
      </c>
    </row>
    <row r="1972" spans="1:15" x14ac:dyDescent="0.15">
      <c r="A1972" s="72" t="e">
        <v>#N/A</v>
      </c>
      <c r="B1972" s="72" t="e">
        <v>#N/A</v>
      </c>
      <c r="C1972" s="72" t="e">
        <v>#N/A</v>
      </c>
      <c r="D1972" s="72" t="e">
        <v>#N/A</v>
      </c>
      <c r="E1972" s="73" t="e">
        <v>#N/A</v>
      </c>
      <c r="F1972" s="72" t="e">
        <v>#N/A</v>
      </c>
      <c r="G1972" s="72" t="e">
        <v>#N/A</v>
      </c>
      <c r="H1972" s="72" t="e">
        <v>#N/A</v>
      </c>
      <c r="I1972" s="72" t="e">
        <v>#N/A</v>
      </c>
      <c r="J1972" s="72" t="e">
        <v>#N/A</v>
      </c>
      <c r="O1972" s="72" t="e">
        <v>#N/A</v>
      </c>
    </row>
    <row r="1973" spans="1:15" x14ac:dyDescent="0.15">
      <c r="A1973" s="72" t="e">
        <v>#N/A</v>
      </c>
      <c r="B1973" s="72" t="e">
        <v>#N/A</v>
      </c>
      <c r="C1973" s="72" t="e">
        <v>#N/A</v>
      </c>
      <c r="D1973" s="72" t="e">
        <v>#N/A</v>
      </c>
      <c r="E1973" s="73" t="e">
        <v>#N/A</v>
      </c>
      <c r="F1973" s="72" t="e">
        <v>#N/A</v>
      </c>
      <c r="G1973" s="72" t="e">
        <v>#N/A</v>
      </c>
      <c r="H1973" s="72" t="e">
        <v>#N/A</v>
      </c>
      <c r="I1973" s="72" t="e">
        <v>#N/A</v>
      </c>
      <c r="J1973" s="72" t="e">
        <v>#N/A</v>
      </c>
      <c r="O1973" s="72" t="e">
        <v>#N/A</v>
      </c>
    </row>
    <row r="1974" spans="1:15" x14ac:dyDescent="0.15">
      <c r="A1974" s="72" t="e">
        <v>#N/A</v>
      </c>
      <c r="B1974" s="72" t="e">
        <v>#N/A</v>
      </c>
      <c r="C1974" s="72" t="e">
        <v>#N/A</v>
      </c>
      <c r="D1974" s="72" t="e">
        <v>#N/A</v>
      </c>
      <c r="E1974" s="73" t="e">
        <v>#N/A</v>
      </c>
      <c r="F1974" s="72" t="e">
        <v>#N/A</v>
      </c>
      <c r="G1974" s="72" t="e">
        <v>#N/A</v>
      </c>
      <c r="H1974" s="72" t="e">
        <v>#N/A</v>
      </c>
      <c r="I1974" s="72" t="e">
        <v>#N/A</v>
      </c>
      <c r="J1974" s="72" t="e">
        <v>#N/A</v>
      </c>
      <c r="O1974" s="72" t="e">
        <v>#N/A</v>
      </c>
    </row>
    <row r="1975" spans="1:15" x14ac:dyDescent="0.15">
      <c r="A1975" s="72" t="e">
        <v>#N/A</v>
      </c>
      <c r="B1975" s="72" t="e">
        <v>#N/A</v>
      </c>
      <c r="C1975" s="72" t="e">
        <v>#N/A</v>
      </c>
      <c r="D1975" s="72" t="e">
        <v>#N/A</v>
      </c>
      <c r="E1975" s="73" t="e">
        <v>#N/A</v>
      </c>
      <c r="F1975" s="72" t="e">
        <v>#N/A</v>
      </c>
      <c r="G1975" s="72" t="e">
        <v>#N/A</v>
      </c>
      <c r="H1975" s="72" t="e">
        <v>#N/A</v>
      </c>
      <c r="I1975" s="72" t="e">
        <v>#N/A</v>
      </c>
      <c r="J1975" s="72" t="e">
        <v>#N/A</v>
      </c>
      <c r="O1975" s="72" t="e">
        <v>#N/A</v>
      </c>
    </row>
    <row r="1976" spans="1:15" x14ac:dyDescent="0.15">
      <c r="A1976" s="72" t="e">
        <v>#N/A</v>
      </c>
      <c r="B1976" s="72" t="e">
        <v>#N/A</v>
      </c>
      <c r="C1976" s="72" t="e">
        <v>#N/A</v>
      </c>
      <c r="D1976" s="72" t="e">
        <v>#N/A</v>
      </c>
      <c r="E1976" s="73" t="e">
        <v>#N/A</v>
      </c>
      <c r="F1976" s="72" t="e">
        <v>#N/A</v>
      </c>
      <c r="G1976" s="72" t="e">
        <v>#N/A</v>
      </c>
      <c r="H1976" s="72" t="e">
        <v>#N/A</v>
      </c>
      <c r="I1976" s="72" t="e">
        <v>#N/A</v>
      </c>
      <c r="J1976" s="72" t="e">
        <v>#N/A</v>
      </c>
      <c r="O1976" s="72" t="e">
        <v>#N/A</v>
      </c>
    </row>
    <row r="1977" spans="1:15" x14ac:dyDescent="0.15">
      <c r="A1977" s="72" t="e">
        <v>#N/A</v>
      </c>
      <c r="B1977" s="72" t="e">
        <v>#N/A</v>
      </c>
      <c r="C1977" s="72" t="e">
        <v>#N/A</v>
      </c>
      <c r="D1977" s="72" t="e">
        <v>#N/A</v>
      </c>
      <c r="E1977" s="73" t="e">
        <v>#N/A</v>
      </c>
      <c r="F1977" s="72" t="e">
        <v>#N/A</v>
      </c>
      <c r="G1977" s="72" t="e">
        <v>#N/A</v>
      </c>
      <c r="H1977" s="72" t="e">
        <v>#N/A</v>
      </c>
      <c r="I1977" s="72" t="e">
        <v>#N/A</v>
      </c>
      <c r="J1977" s="72" t="e">
        <v>#N/A</v>
      </c>
      <c r="O1977" s="72" t="e">
        <v>#N/A</v>
      </c>
    </row>
    <row r="1978" spans="1:15" x14ac:dyDescent="0.15">
      <c r="A1978" s="72" t="e">
        <v>#N/A</v>
      </c>
      <c r="B1978" s="72" t="e">
        <v>#N/A</v>
      </c>
      <c r="C1978" s="72" t="e">
        <v>#N/A</v>
      </c>
      <c r="D1978" s="72" t="e">
        <v>#N/A</v>
      </c>
      <c r="E1978" s="73" t="e">
        <v>#N/A</v>
      </c>
      <c r="F1978" s="72" t="e">
        <v>#N/A</v>
      </c>
      <c r="G1978" s="72" t="e">
        <v>#N/A</v>
      </c>
      <c r="H1978" s="72" t="e">
        <v>#N/A</v>
      </c>
      <c r="I1978" s="72" t="e">
        <v>#N/A</v>
      </c>
      <c r="J1978" s="72" t="e">
        <v>#N/A</v>
      </c>
      <c r="O1978" s="72" t="e">
        <v>#N/A</v>
      </c>
    </row>
    <row r="1979" spans="1:15" x14ac:dyDescent="0.15">
      <c r="A1979" s="72" t="e">
        <v>#N/A</v>
      </c>
      <c r="B1979" s="72" t="e">
        <v>#N/A</v>
      </c>
      <c r="C1979" s="72" t="e">
        <v>#N/A</v>
      </c>
      <c r="D1979" s="72" t="e">
        <v>#N/A</v>
      </c>
      <c r="E1979" s="73" t="e">
        <v>#N/A</v>
      </c>
      <c r="F1979" s="72" t="e">
        <v>#N/A</v>
      </c>
      <c r="G1979" s="72" t="e">
        <v>#N/A</v>
      </c>
      <c r="H1979" s="72" t="e">
        <v>#N/A</v>
      </c>
      <c r="I1979" s="72" t="e">
        <v>#N/A</v>
      </c>
      <c r="J1979" s="72" t="e">
        <v>#N/A</v>
      </c>
      <c r="O1979" s="72" t="e">
        <v>#N/A</v>
      </c>
    </row>
    <row r="1980" spans="1:15" x14ac:dyDescent="0.15">
      <c r="A1980" s="72" t="e">
        <v>#N/A</v>
      </c>
      <c r="B1980" s="72" t="e">
        <v>#N/A</v>
      </c>
      <c r="C1980" s="72" t="e">
        <v>#N/A</v>
      </c>
      <c r="D1980" s="72" t="e">
        <v>#N/A</v>
      </c>
      <c r="E1980" s="73" t="e">
        <v>#N/A</v>
      </c>
      <c r="F1980" s="72" t="e">
        <v>#N/A</v>
      </c>
      <c r="G1980" s="72" t="e">
        <v>#N/A</v>
      </c>
      <c r="H1980" s="72" t="e">
        <v>#N/A</v>
      </c>
      <c r="I1980" s="72" t="e">
        <v>#N/A</v>
      </c>
      <c r="J1980" s="72" t="e">
        <v>#N/A</v>
      </c>
      <c r="O1980" s="72" t="e">
        <v>#N/A</v>
      </c>
    </row>
    <row r="1981" spans="1:15" x14ac:dyDescent="0.15">
      <c r="A1981" s="72" t="e">
        <v>#N/A</v>
      </c>
      <c r="B1981" s="72" t="e">
        <v>#N/A</v>
      </c>
      <c r="C1981" s="72" t="e">
        <v>#N/A</v>
      </c>
      <c r="D1981" s="72" t="e">
        <v>#N/A</v>
      </c>
      <c r="E1981" s="73" t="e">
        <v>#N/A</v>
      </c>
      <c r="F1981" s="72" t="e">
        <v>#N/A</v>
      </c>
      <c r="G1981" s="72" t="e">
        <v>#N/A</v>
      </c>
      <c r="H1981" s="72" t="e">
        <v>#N/A</v>
      </c>
      <c r="I1981" s="72" t="e">
        <v>#N/A</v>
      </c>
      <c r="J1981" s="72" t="e">
        <v>#N/A</v>
      </c>
      <c r="O1981" s="72" t="e">
        <v>#N/A</v>
      </c>
    </row>
    <row r="1982" spans="1:15" x14ac:dyDescent="0.15">
      <c r="A1982" s="72" t="e">
        <v>#N/A</v>
      </c>
      <c r="B1982" s="72" t="e">
        <v>#N/A</v>
      </c>
      <c r="C1982" s="72" t="e">
        <v>#N/A</v>
      </c>
      <c r="D1982" s="72" t="e">
        <v>#N/A</v>
      </c>
      <c r="E1982" s="73" t="e">
        <v>#N/A</v>
      </c>
      <c r="F1982" s="72" t="e">
        <v>#N/A</v>
      </c>
      <c r="G1982" s="72" t="e">
        <v>#N/A</v>
      </c>
      <c r="H1982" s="72" t="e">
        <v>#N/A</v>
      </c>
      <c r="I1982" s="72" t="e">
        <v>#N/A</v>
      </c>
      <c r="J1982" s="72" t="e">
        <v>#N/A</v>
      </c>
      <c r="O1982" s="72" t="e">
        <v>#N/A</v>
      </c>
    </row>
    <row r="1983" spans="1:15" x14ac:dyDescent="0.15">
      <c r="A1983" s="72" t="e">
        <v>#N/A</v>
      </c>
      <c r="B1983" s="72" t="e">
        <v>#N/A</v>
      </c>
      <c r="C1983" s="72" t="e">
        <v>#N/A</v>
      </c>
      <c r="D1983" s="72" t="e">
        <v>#N/A</v>
      </c>
      <c r="E1983" s="73" t="e">
        <v>#N/A</v>
      </c>
      <c r="F1983" s="72" t="e">
        <v>#N/A</v>
      </c>
      <c r="G1983" s="72" t="e">
        <v>#N/A</v>
      </c>
      <c r="H1983" s="72" t="e">
        <v>#N/A</v>
      </c>
      <c r="I1983" s="72" t="e">
        <v>#N/A</v>
      </c>
      <c r="J1983" s="72" t="e">
        <v>#N/A</v>
      </c>
      <c r="O1983" s="72" t="e">
        <v>#N/A</v>
      </c>
    </row>
    <row r="1984" spans="1:15" x14ac:dyDescent="0.15">
      <c r="A1984" s="72" t="e">
        <v>#N/A</v>
      </c>
      <c r="B1984" s="72" t="e">
        <v>#N/A</v>
      </c>
      <c r="C1984" s="72" t="e">
        <v>#N/A</v>
      </c>
      <c r="D1984" s="72" t="e">
        <v>#N/A</v>
      </c>
      <c r="E1984" s="73" t="e">
        <v>#N/A</v>
      </c>
      <c r="F1984" s="72" t="e">
        <v>#N/A</v>
      </c>
      <c r="G1984" s="72" t="e">
        <v>#N/A</v>
      </c>
      <c r="H1984" s="72" t="e">
        <v>#N/A</v>
      </c>
      <c r="I1984" s="72" t="e">
        <v>#N/A</v>
      </c>
      <c r="J1984" s="72" t="e">
        <v>#N/A</v>
      </c>
      <c r="O1984" s="72" t="e">
        <v>#N/A</v>
      </c>
    </row>
    <row r="1985" spans="1:15" x14ac:dyDescent="0.15">
      <c r="A1985" s="72" t="e">
        <v>#N/A</v>
      </c>
      <c r="B1985" s="72" t="e">
        <v>#N/A</v>
      </c>
      <c r="C1985" s="72" t="e">
        <v>#N/A</v>
      </c>
      <c r="D1985" s="72" t="e">
        <v>#N/A</v>
      </c>
      <c r="E1985" s="73" t="e">
        <v>#N/A</v>
      </c>
      <c r="F1985" s="72" t="e">
        <v>#N/A</v>
      </c>
      <c r="G1985" s="72" t="e">
        <v>#N/A</v>
      </c>
      <c r="H1985" s="72" t="e">
        <v>#N/A</v>
      </c>
      <c r="I1985" s="72" t="e">
        <v>#N/A</v>
      </c>
      <c r="J1985" s="72" t="e">
        <v>#N/A</v>
      </c>
      <c r="O1985" s="72" t="e">
        <v>#N/A</v>
      </c>
    </row>
    <row r="1986" spans="1:15" x14ac:dyDescent="0.15">
      <c r="A1986" s="72" t="e">
        <v>#N/A</v>
      </c>
      <c r="B1986" s="72" t="e">
        <v>#N/A</v>
      </c>
      <c r="C1986" s="72" t="e">
        <v>#N/A</v>
      </c>
      <c r="D1986" s="72" t="e">
        <v>#N/A</v>
      </c>
      <c r="E1986" s="73" t="e">
        <v>#N/A</v>
      </c>
      <c r="F1986" s="72" t="e">
        <v>#N/A</v>
      </c>
      <c r="G1986" s="72" t="e">
        <v>#N/A</v>
      </c>
      <c r="H1986" s="72" t="e">
        <v>#N/A</v>
      </c>
      <c r="I1986" s="72" t="e">
        <v>#N/A</v>
      </c>
      <c r="J1986" s="72" t="e">
        <v>#N/A</v>
      </c>
      <c r="O1986" s="72" t="e">
        <v>#N/A</v>
      </c>
    </row>
    <row r="1987" spans="1:15" x14ac:dyDescent="0.15">
      <c r="A1987" s="72" t="e">
        <v>#N/A</v>
      </c>
      <c r="B1987" s="72" t="e">
        <v>#N/A</v>
      </c>
      <c r="C1987" s="72" t="e">
        <v>#N/A</v>
      </c>
      <c r="D1987" s="72" t="e">
        <v>#N/A</v>
      </c>
      <c r="E1987" s="73" t="e">
        <v>#N/A</v>
      </c>
      <c r="F1987" s="72" t="e">
        <v>#N/A</v>
      </c>
      <c r="G1987" s="72" t="e">
        <v>#N/A</v>
      </c>
      <c r="H1987" s="72" t="e">
        <v>#N/A</v>
      </c>
      <c r="I1987" s="72" t="e">
        <v>#N/A</v>
      </c>
      <c r="J1987" s="72" t="e">
        <v>#N/A</v>
      </c>
      <c r="O1987" s="72" t="e">
        <v>#N/A</v>
      </c>
    </row>
    <row r="1988" spans="1:15" x14ac:dyDescent="0.15">
      <c r="A1988" s="72" t="e">
        <v>#N/A</v>
      </c>
      <c r="B1988" s="72" t="e">
        <v>#N/A</v>
      </c>
      <c r="C1988" s="72" t="e">
        <v>#N/A</v>
      </c>
      <c r="D1988" s="72" t="e">
        <v>#N/A</v>
      </c>
      <c r="E1988" s="73" t="e">
        <v>#N/A</v>
      </c>
      <c r="F1988" s="72" t="e">
        <v>#N/A</v>
      </c>
      <c r="G1988" s="72" t="e">
        <v>#N/A</v>
      </c>
      <c r="H1988" s="72" t="e">
        <v>#N/A</v>
      </c>
      <c r="I1988" s="72" t="e">
        <v>#N/A</v>
      </c>
      <c r="J1988" s="72" t="e">
        <v>#N/A</v>
      </c>
      <c r="O1988" s="72" t="e">
        <v>#N/A</v>
      </c>
    </row>
    <row r="1989" spans="1:15" x14ac:dyDescent="0.15">
      <c r="A1989" s="72" t="e">
        <v>#N/A</v>
      </c>
      <c r="B1989" s="72" t="e">
        <v>#N/A</v>
      </c>
      <c r="C1989" s="72" t="e">
        <v>#N/A</v>
      </c>
      <c r="D1989" s="72" t="e">
        <v>#N/A</v>
      </c>
      <c r="E1989" s="73" t="e">
        <v>#N/A</v>
      </c>
      <c r="F1989" s="72" t="e">
        <v>#N/A</v>
      </c>
      <c r="G1989" s="72" t="e">
        <v>#N/A</v>
      </c>
      <c r="H1989" s="72" t="e">
        <v>#N/A</v>
      </c>
      <c r="I1989" s="72" t="e">
        <v>#N/A</v>
      </c>
      <c r="J1989" s="72" t="e">
        <v>#N/A</v>
      </c>
      <c r="O1989" s="72" t="e">
        <v>#N/A</v>
      </c>
    </row>
    <row r="1990" spans="1:15" x14ac:dyDescent="0.15">
      <c r="A1990" s="72" t="e">
        <v>#N/A</v>
      </c>
      <c r="B1990" s="72" t="e">
        <v>#N/A</v>
      </c>
      <c r="C1990" s="72" t="e">
        <v>#N/A</v>
      </c>
      <c r="D1990" s="72" t="e">
        <v>#N/A</v>
      </c>
      <c r="E1990" s="73" t="e">
        <v>#N/A</v>
      </c>
      <c r="F1990" s="72" t="e">
        <v>#N/A</v>
      </c>
      <c r="G1990" s="72" t="e">
        <v>#N/A</v>
      </c>
      <c r="H1990" s="72" t="e">
        <v>#N/A</v>
      </c>
      <c r="I1990" s="72" t="e">
        <v>#N/A</v>
      </c>
      <c r="J1990" s="72" t="e">
        <v>#N/A</v>
      </c>
      <c r="O1990" s="72" t="e">
        <v>#N/A</v>
      </c>
    </row>
    <row r="1991" spans="1:15" x14ac:dyDescent="0.15">
      <c r="A1991" s="72" t="e">
        <v>#N/A</v>
      </c>
      <c r="B1991" s="72" t="e">
        <v>#N/A</v>
      </c>
      <c r="C1991" s="72" t="e">
        <v>#N/A</v>
      </c>
      <c r="D1991" s="72" t="e">
        <v>#N/A</v>
      </c>
      <c r="E1991" s="73" t="e">
        <v>#N/A</v>
      </c>
      <c r="F1991" s="72" t="e">
        <v>#N/A</v>
      </c>
      <c r="G1991" s="72" t="e">
        <v>#N/A</v>
      </c>
      <c r="H1991" s="72" t="e">
        <v>#N/A</v>
      </c>
      <c r="I1991" s="72" t="e">
        <v>#N/A</v>
      </c>
      <c r="J1991" s="72" t="e">
        <v>#N/A</v>
      </c>
      <c r="O1991" s="72" t="e">
        <v>#N/A</v>
      </c>
    </row>
    <row r="1992" spans="1:15" x14ac:dyDescent="0.15">
      <c r="A1992" s="72" t="e">
        <v>#N/A</v>
      </c>
      <c r="B1992" s="72" t="e">
        <v>#N/A</v>
      </c>
      <c r="C1992" s="72" t="e">
        <v>#N/A</v>
      </c>
      <c r="D1992" s="72" t="e">
        <v>#N/A</v>
      </c>
      <c r="E1992" s="73" t="e">
        <v>#N/A</v>
      </c>
      <c r="F1992" s="72" t="e">
        <v>#N/A</v>
      </c>
      <c r="G1992" s="72" t="e">
        <v>#N/A</v>
      </c>
      <c r="H1992" s="72" t="e">
        <v>#N/A</v>
      </c>
      <c r="I1992" s="72" t="e">
        <v>#N/A</v>
      </c>
      <c r="J1992" s="72" t="e">
        <v>#N/A</v>
      </c>
      <c r="O1992" s="72" t="e">
        <v>#N/A</v>
      </c>
    </row>
    <row r="1993" spans="1:15" x14ac:dyDescent="0.15">
      <c r="A1993" s="72" t="e">
        <v>#N/A</v>
      </c>
      <c r="B1993" s="72" t="e">
        <v>#N/A</v>
      </c>
      <c r="C1993" s="72" t="e">
        <v>#N/A</v>
      </c>
      <c r="D1993" s="72" t="e">
        <v>#N/A</v>
      </c>
      <c r="E1993" s="73" t="e">
        <v>#N/A</v>
      </c>
      <c r="F1993" s="72" t="e">
        <v>#N/A</v>
      </c>
      <c r="G1993" s="72" t="e">
        <v>#N/A</v>
      </c>
      <c r="H1993" s="72" t="e">
        <v>#N/A</v>
      </c>
      <c r="I1993" s="72" t="e">
        <v>#N/A</v>
      </c>
      <c r="J1993" s="72" t="e">
        <v>#N/A</v>
      </c>
      <c r="O1993" s="72" t="e">
        <v>#N/A</v>
      </c>
    </row>
    <row r="1994" spans="1:15" x14ac:dyDescent="0.15">
      <c r="A1994" s="72" t="e">
        <v>#N/A</v>
      </c>
      <c r="B1994" s="72" t="e">
        <v>#N/A</v>
      </c>
      <c r="C1994" s="72" t="e">
        <v>#N/A</v>
      </c>
      <c r="D1994" s="72" t="e">
        <v>#N/A</v>
      </c>
      <c r="E1994" s="73" t="e">
        <v>#N/A</v>
      </c>
      <c r="F1994" s="72" t="e">
        <v>#N/A</v>
      </c>
      <c r="G1994" s="72" t="e">
        <v>#N/A</v>
      </c>
      <c r="H1994" s="72" t="e">
        <v>#N/A</v>
      </c>
      <c r="I1994" s="72" t="e">
        <v>#N/A</v>
      </c>
      <c r="J1994" s="72" t="e">
        <v>#N/A</v>
      </c>
      <c r="O1994" s="72" t="e">
        <v>#N/A</v>
      </c>
    </row>
    <row r="1995" spans="1:15" x14ac:dyDescent="0.15">
      <c r="A1995" s="72" t="e">
        <v>#N/A</v>
      </c>
      <c r="B1995" s="72" t="e">
        <v>#N/A</v>
      </c>
      <c r="C1995" s="72" t="e">
        <v>#N/A</v>
      </c>
      <c r="D1995" s="72" t="e">
        <v>#N/A</v>
      </c>
      <c r="E1995" s="73" t="e">
        <v>#N/A</v>
      </c>
      <c r="F1995" s="72" t="e">
        <v>#N/A</v>
      </c>
      <c r="G1995" s="72" t="e">
        <v>#N/A</v>
      </c>
      <c r="H1995" s="72" t="e">
        <v>#N/A</v>
      </c>
      <c r="I1995" s="72" t="e">
        <v>#N/A</v>
      </c>
      <c r="J1995" s="72" t="e">
        <v>#N/A</v>
      </c>
      <c r="O1995" s="72" t="e">
        <v>#N/A</v>
      </c>
    </row>
    <row r="1996" spans="1:15" x14ac:dyDescent="0.15">
      <c r="A1996" s="72" t="e">
        <v>#N/A</v>
      </c>
      <c r="B1996" s="72" t="e">
        <v>#N/A</v>
      </c>
      <c r="C1996" s="72" t="e">
        <v>#N/A</v>
      </c>
      <c r="D1996" s="72" t="e">
        <v>#N/A</v>
      </c>
      <c r="E1996" s="73" t="e">
        <v>#N/A</v>
      </c>
      <c r="F1996" s="72" t="e">
        <v>#N/A</v>
      </c>
      <c r="G1996" s="72" t="e">
        <v>#N/A</v>
      </c>
      <c r="H1996" s="72" t="e">
        <v>#N/A</v>
      </c>
      <c r="I1996" s="72" t="e">
        <v>#N/A</v>
      </c>
      <c r="J1996" s="72" t="e">
        <v>#N/A</v>
      </c>
      <c r="O1996" s="72" t="e">
        <v>#N/A</v>
      </c>
    </row>
    <row r="1997" spans="1:15" x14ac:dyDescent="0.15">
      <c r="A1997" s="72" t="e">
        <v>#N/A</v>
      </c>
      <c r="B1997" s="72" t="e">
        <v>#N/A</v>
      </c>
      <c r="C1997" s="72" t="e">
        <v>#N/A</v>
      </c>
      <c r="D1997" s="72" t="e">
        <v>#N/A</v>
      </c>
      <c r="E1997" s="73" t="e">
        <v>#N/A</v>
      </c>
      <c r="F1997" s="72" t="e">
        <v>#N/A</v>
      </c>
      <c r="G1997" s="72" t="e">
        <v>#N/A</v>
      </c>
      <c r="H1997" s="72" t="e">
        <v>#N/A</v>
      </c>
      <c r="I1997" s="72" t="e">
        <v>#N/A</v>
      </c>
      <c r="J1997" s="72" t="e">
        <v>#N/A</v>
      </c>
      <c r="O1997" s="72" t="e">
        <v>#N/A</v>
      </c>
    </row>
    <row r="1998" spans="1:15" x14ac:dyDescent="0.15">
      <c r="A1998" s="72" t="e">
        <v>#N/A</v>
      </c>
      <c r="B1998" s="72" t="e">
        <v>#N/A</v>
      </c>
      <c r="C1998" s="72" t="e">
        <v>#N/A</v>
      </c>
      <c r="D1998" s="72" t="e">
        <v>#N/A</v>
      </c>
      <c r="E1998" s="73" t="e">
        <v>#N/A</v>
      </c>
      <c r="F1998" s="72" t="e">
        <v>#N/A</v>
      </c>
      <c r="G1998" s="72" t="e">
        <v>#N/A</v>
      </c>
      <c r="H1998" s="72" t="e">
        <v>#N/A</v>
      </c>
      <c r="I1998" s="72" t="e">
        <v>#N/A</v>
      </c>
      <c r="J1998" s="72" t="e">
        <v>#N/A</v>
      </c>
      <c r="O1998" s="72" t="e">
        <v>#N/A</v>
      </c>
    </row>
    <row r="1999" spans="1:15" x14ac:dyDescent="0.15">
      <c r="A1999" s="72" t="e">
        <v>#N/A</v>
      </c>
      <c r="B1999" s="72" t="e">
        <v>#N/A</v>
      </c>
      <c r="C1999" s="72" t="e">
        <v>#N/A</v>
      </c>
      <c r="D1999" s="72" t="e">
        <v>#N/A</v>
      </c>
      <c r="E1999" s="73" t="e">
        <v>#N/A</v>
      </c>
      <c r="F1999" s="72" t="e">
        <v>#N/A</v>
      </c>
      <c r="G1999" s="72" t="e">
        <v>#N/A</v>
      </c>
      <c r="H1999" s="72" t="e">
        <v>#N/A</v>
      </c>
      <c r="I1999" s="72" t="e">
        <v>#N/A</v>
      </c>
      <c r="J1999" s="72" t="e">
        <v>#N/A</v>
      </c>
      <c r="O1999" s="72" t="e">
        <v>#N/A</v>
      </c>
    </row>
    <row r="2000" spans="1:15" x14ac:dyDescent="0.15">
      <c r="A2000" s="72" t="e">
        <v>#N/A</v>
      </c>
      <c r="B2000" s="72" t="e">
        <v>#N/A</v>
      </c>
      <c r="C2000" s="72" t="e">
        <v>#N/A</v>
      </c>
      <c r="D2000" s="72" t="e">
        <v>#N/A</v>
      </c>
      <c r="E2000" s="73" t="e">
        <v>#N/A</v>
      </c>
      <c r="F2000" s="72" t="e">
        <v>#N/A</v>
      </c>
      <c r="G2000" s="72" t="e">
        <v>#N/A</v>
      </c>
      <c r="H2000" s="72" t="e">
        <v>#N/A</v>
      </c>
      <c r="I2000" s="72" t="e">
        <v>#N/A</v>
      </c>
      <c r="J2000" s="72" t="e">
        <v>#N/A</v>
      </c>
      <c r="O2000" s="72" t="e">
        <v>#N/A</v>
      </c>
    </row>
    <row r="2001" spans="1:15" x14ac:dyDescent="0.15">
      <c r="A2001" s="72" t="e">
        <v>#N/A</v>
      </c>
      <c r="B2001" s="72" t="e">
        <v>#N/A</v>
      </c>
      <c r="C2001" s="72" t="e">
        <v>#N/A</v>
      </c>
      <c r="D2001" s="72" t="e">
        <v>#N/A</v>
      </c>
      <c r="E2001" s="73" t="e">
        <v>#N/A</v>
      </c>
      <c r="F2001" s="72" t="e">
        <v>#N/A</v>
      </c>
      <c r="G2001" s="72" t="e">
        <v>#N/A</v>
      </c>
      <c r="H2001" s="72" t="e">
        <v>#N/A</v>
      </c>
      <c r="I2001" s="72" t="e">
        <v>#N/A</v>
      </c>
      <c r="J2001" s="72" t="e">
        <v>#N/A</v>
      </c>
      <c r="O2001" s="72" t="e">
        <v>#N/A</v>
      </c>
    </row>
    <row r="2002" spans="1:15" x14ac:dyDescent="0.15">
      <c r="A2002" s="72" t="e">
        <v>#N/A</v>
      </c>
      <c r="B2002" s="72" t="e">
        <v>#N/A</v>
      </c>
      <c r="C2002" s="72" t="e">
        <v>#N/A</v>
      </c>
      <c r="D2002" s="72" t="e">
        <v>#N/A</v>
      </c>
      <c r="E2002" s="73" t="e">
        <v>#N/A</v>
      </c>
      <c r="F2002" s="72" t="e">
        <v>#N/A</v>
      </c>
      <c r="G2002" s="72" t="e">
        <v>#N/A</v>
      </c>
      <c r="H2002" s="72" t="e">
        <v>#N/A</v>
      </c>
      <c r="I2002" s="72" t="e">
        <v>#N/A</v>
      </c>
      <c r="J2002" s="72" t="e">
        <v>#N/A</v>
      </c>
      <c r="O2002" s="72" t="e">
        <v>#N/A</v>
      </c>
    </row>
    <row r="2003" spans="1:15" x14ac:dyDescent="0.15">
      <c r="A2003" s="72" t="e">
        <v>#N/A</v>
      </c>
      <c r="B2003" s="72" t="e">
        <v>#N/A</v>
      </c>
      <c r="C2003" s="72" t="e">
        <v>#N/A</v>
      </c>
      <c r="D2003" s="72" t="e">
        <v>#N/A</v>
      </c>
      <c r="E2003" s="73" t="e">
        <v>#N/A</v>
      </c>
      <c r="F2003" s="72" t="e">
        <v>#N/A</v>
      </c>
      <c r="G2003" s="72" t="e">
        <v>#N/A</v>
      </c>
      <c r="H2003" s="72" t="e">
        <v>#N/A</v>
      </c>
      <c r="I2003" s="72" t="e">
        <v>#N/A</v>
      </c>
      <c r="J2003" s="72" t="e">
        <v>#N/A</v>
      </c>
      <c r="O2003" s="72" t="e">
        <v>#N/A</v>
      </c>
    </row>
    <row r="2004" spans="1:15" x14ac:dyDescent="0.15">
      <c r="A2004" s="72" t="e">
        <v>#N/A</v>
      </c>
      <c r="B2004" s="72" t="e">
        <v>#N/A</v>
      </c>
      <c r="C2004" s="72" t="e">
        <v>#N/A</v>
      </c>
      <c r="D2004" s="72" t="e">
        <v>#N/A</v>
      </c>
      <c r="E2004" s="73" t="e">
        <v>#N/A</v>
      </c>
      <c r="F2004" s="72" t="e">
        <v>#N/A</v>
      </c>
      <c r="G2004" s="72" t="e">
        <v>#N/A</v>
      </c>
      <c r="H2004" s="72" t="e">
        <v>#N/A</v>
      </c>
      <c r="I2004" s="72" t="e">
        <v>#N/A</v>
      </c>
      <c r="J2004" s="72" t="e">
        <v>#N/A</v>
      </c>
      <c r="O2004" s="72" t="e">
        <v>#N/A</v>
      </c>
    </row>
    <row r="2005" spans="1:15" x14ac:dyDescent="0.15">
      <c r="A2005" s="72" t="e">
        <v>#N/A</v>
      </c>
      <c r="B2005" s="72" t="e">
        <v>#N/A</v>
      </c>
      <c r="C2005" s="72" t="e">
        <v>#N/A</v>
      </c>
      <c r="D2005" s="72" t="e">
        <v>#N/A</v>
      </c>
      <c r="E2005" s="73" t="e">
        <v>#N/A</v>
      </c>
      <c r="F2005" s="72" t="e">
        <v>#N/A</v>
      </c>
      <c r="G2005" s="72" t="e">
        <v>#N/A</v>
      </c>
      <c r="H2005" s="72" t="e">
        <v>#N/A</v>
      </c>
      <c r="I2005" s="72" t="e">
        <v>#N/A</v>
      </c>
      <c r="J2005" s="72" t="e">
        <v>#N/A</v>
      </c>
      <c r="O2005" s="72" t="e">
        <v>#N/A</v>
      </c>
    </row>
    <row r="2006" spans="1:15" x14ac:dyDescent="0.15">
      <c r="A2006" s="72" t="e">
        <v>#N/A</v>
      </c>
      <c r="B2006" s="72" t="e">
        <v>#N/A</v>
      </c>
      <c r="C2006" s="72" t="e">
        <v>#N/A</v>
      </c>
      <c r="D2006" s="72" t="e">
        <v>#N/A</v>
      </c>
      <c r="E2006" s="73" t="e">
        <v>#N/A</v>
      </c>
      <c r="F2006" s="72" t="e">
        <v>#N/A</v>
      </c>
      <c r="G2006" s="72" t="e">
        <v>#N/A</v>
      </c>
      <c r="H2006" s="72" t="e">
        <v>#N/A</v>
      </c>
      <c r="I2006" s="72" t="e">
        <v>#N/A</v>
      </c>
      <c r="J2006" s="72" t="e">
        <v>#N/A</v>
      </c>
      <c r="O2006" s="72" t="e">
        <v>#N/A</v>
      </c>
    </row>
    <row r="2007" spans="1:15" x14ac:dyDescent="0.15">
      <c r="A2007" s="72" t="e">
        <v>#N/A</v>
      </c>
      <c r="B2007" s="72" t="e">
        <v>#N/A</v>
      </c>
      <c r="C2007" s="72" t="e">
        <v>#N/A</v>
      </c>
      <c r="D2007" s="72" t="e">
        <v>#N/A</v>
      </c>
      <c r="E2007" s="73" t="e">
        <v>#N/A</v>
      </c>
      <c r="F2007" s="72" t="e">
        <v>#N/A</v>
      </c>
      <c r="G2007" s="72" t="e">
        <v>#N/A</v>
      </c>
      <c r="H2007" s="72" t="e">
        <v>#N/A</v>
      </c>
      <c r="I2007" s="72" t="e">
        <v>#N/A</v>
      </c>
      <c r="J2007" s="72" t="e">
        <v>#N/A</v>
      </c>
      <c r="O2007" s="72" t="e">
        <v>#N/A</v>
      </c>
    </row>
    <row r="2008" spans="1:15" x14ac:dyDescent="0.15">
      <c r="A2008" s="72" t="e">
        <v>#N/A</v>
      </c>
      <c r="B2008" s="72" t="e">
        <v>#N/A</v>
      </c>
      <c r="C2008" s="72" t="e">
        <v>#N/A</v>
      </c>
      <c r="D2008" s="72" t="e">
        <v>#N/A</v>
      </c>
      <c r="E2008" s="73" t="e">
        <v>#N/A</v>
      </c>
      <c r="F2008" s="72" t="e">
        <v>#N/A</v>
      </c>
      <c r="G2008" s="72" t="e">
        <v>#N/A</v>
      </c>
      <c r="H2008" s="72" t="e">
        <v>#N/A</v>
      </c>
      <c r="I2008" s="72" t="e">
        <v>#N/A</v>
      </c>
      <c r="J2008" s="72" t="e">
        <v>#N/A</v>
      </c>
      <c r="O2008" s="72" t="e">
        <v>#N/A</v>
      </c>
    </row>
    <row r="2009" spans="1:15" x14ac:dyDescent="0.15">
      <c r="A2009" s="72" t="e">
        <v>#N/A</v>
      </c>
      <c r="B2009" s="72" t="e">
        <v>#N/A</v>
      </c>
      <c r="C2009" s="72" t="e">
        <v>#N/A</v>
      </c>
      <c r="D2009" s="72" t="e">
        <v>#N/A</v>
      </c>
      <c r="E2009" s="73" t="e">
        <v>#N/A</v>
      </c>
      <c r="F2009" s="72" t="e">
        <v>#N/A</v>
      </c>
      <c r="G2009" s="72" t="e">
        <v>#N/A</v>
      </c>
      <c r="H2009" s="72" t="e">
        <v>#N/A</v>
      </c>
      <c r="I2009" s="72" t="e">
        <v>#N/A</v>
      </c>
      <c r="J2009" s="72" t="e">
        <v>#N/A</v>
      </c>
      <c r="O2009" s="72" t="e">
        <v>#N/A</v>
      </c>
    </row>
    <row r="2010" spans="1:15" x14ac:dyDescent="0.15">
      <c r="A2010" s="72" t="e">
        <v>#N/A</v>
      </c>
      <c r="B2010" s="72" t="e">
        <v>#N/A</v>
      </c>
      <c r="C2010" s="72" t="e">
        <v>#N/A</v>
      </c>
      <c r="D2010" s="72" t="e">
        <v>#N/A</v>
      </c>
      <c r="E2010" s="73" t="e">
        <v>#N/A</v>
      </c>
      <c r="F2010" s="72" t="e">
        <v>#N/A</v>
      </c>
      <c r="G2010" s="72" t="e">
        <v>#N/A</v>
      </c>
      <c r="H2010" s="72" t="e">
        <v>#N/A</v>
      </c>
      <c r="I2010" s="72" t="e">
        <v>#N/A</v>
      </c>
      <c r="J2010" s="72" t="e">
        <v>#N/A</v>
      </c>
      <c r="O2010" s="72" t="e">
        <v>#N/A</v>
      </c>
    </row>
    <row r="2011" spans="1:15" x14ac:dyDescent="0.15">
      <c r="A2011" s="72" t="e">
        <v>#N/A</v>
      </c>
      <c r="B2011" s="72" t="e">
        <v>#N/A</v>
      </c>
      <c r="C2011" s="72" t="e">
        <v>#N/A</v>
      </c>
      <c r="D2011" s="72" t="e">
        <v>#N/A</v>
      </c>
      <c r="E2011" s="73" t="e">
        <v>#N/A</v>
      </c>
      <c r="F2011" s="72" t="e">
        <v>#N/A</v>
      </c>
      <c r="G2011" s="72" t="e">
        <v>#N/A</v>
      </c>
      <c r="H2011" s="72" t="e">
        <v>#N/A</v>
      </c>
      <c r="I2011" s="72" t="e">
        <v>#N/A</v>
      </c>
      <c r="J2011" s="72" t="e">
        <v>#N/A</v>
      </c>
      <c r="O2011" s="72" t="e">
        <v>#N/A</v>
      </c>
    </row>
    <row r="2012" spans="1:15" x14ac:dyDescent="0.15">
      <c r="A2012" s="72" t="e">
        <v>#N/A</v>
      </c>
      <c r="B2012" s="72" t="e">
        <v>#N/A</v>
      </c>
      <c r="C2012" s="72" t="e">
        <v>#N/A</v>
      </c>
      <c r="D2012" s="72" t="e">
        <v>#N/A</v>
      </c>
      <c r="E2012" s="73" t="e">
        <v>#N/A</v>
      </c>
      <c r="F2012" s="72" t="e">
        <v>#N/A</v>
      </c>
      <c r="G2012" s="72" t="e">
        <v>#N/A</v>
      </c>
      <c r="H2012" s="72" t="e">
        <v>#N/A</v>
      </c>
      <c r="I2012" s="72" t="e">
        <v>#N/A</v>
      </c>
      <c r="J2012" s="72" t="e">
        <v>#N/A</v>
      </c>
      <c r="O2012" s="72" t="e">
        <v>#N/A</v>
      </c>
    </row>
    <row r="2013" spans="1:15" x14ac:dyDescent="0.15">
      <c r="A2013" s="72" t="e">
        <v>#N/A</v>
      </c>
      <c r="B2013" s="72" t="e">
        <v>#N/A</v>
      </c>
      <c r="C2013" s="72" t="e">
        <v>#N/A</v>
      </c>
      <c r="D2013" s="72" t="e">
        <v>#N/A</v>
      </c>
      <c r="E2013" s="73" t="e">
        <v>#N/A</v>
      </c>
      <c r="F2013" s="72" t="e">
        <v>#N/A</v>
      </c>
      <c r="G2013" s="72" t="e">
        <v>#N/A</v>
      </c>
      <c r="H2013" s="72" t="e">
        <v>#N/A</v>
      </c>
      <c r="I2013" s="72" t="e">
        <v>#N/A</v>
      </c>
      <c r="J2013" s="72" t="e">
        <v>#N/A</v>
      </c>
      <c r="O2013" s="72" t="e">
        <v>#N/A</v>
      </c>
    </row>
    <row r="2014" spans="1:15" x14ac:dyDescent="0.15">
      <c r="A2014" s="72" t="e">
        <v>#N/A</v>
      </c>
      <c r="B2014" s="72" t="e">
        <v>#N/A</v>
      </c>
      <c r="C2014" s="72" t="e">
        <v>#N/A</v>
      </c>
      <c r="D2014" s="72" t="e">
        <v>#N/A</v>
      </c>
      <c r="E2014" s="73" t="e">
        <v>#N/A</v>
      </c>
      <c r="F2014" s="72" t="e">
        <v>#N/A</v>
      </c>
      <c r="G2014" s="72" t="e">
        <v>#N/A</v>
      </c>
      <c r="H2014" s="72" t="e">
        <v>#N/A</v>
      </c>
      <c r="I2014" s="72" t="e">
        <v>#N/A</v>
      </c>
      <c r="J2014" s="72" t="e">
        <v>#N/A</v>
      </c>
      <c r="O2014" s="72" t="e">
        <v>#N/A</v>
      </c>
    </row>
    <row r="2015" spans="1:15" x14ac:dyDescent="0.15">
      <c r="A2015" s="72" t="e">
        <v>#N/A</v>
      </c>
      <c r="B2015" s="72" t="e">
        <v>#N/A</v>
      </c>
      <c r="C2015" s="72" t="e">
        <v>#N/A</v>
      </c>
      <c r="D2015" s="72" t="e">
        <v>#N/A</v>
      </c>
      <c r="E2015" s="73" t="e">
        <v>#N/A</v>
      </c>
      <c r="F2015" s="72" t="e">
        <v>#N/A</v>
      </c>
      <c r="G2015" s="72" t="e">
        <v>#N/A</v>
      </c>
      <c r="H2015" s="72" t="e">
        <v>#N/A</v>
      </c>
      <c r="I2015" s="72" t="e">
        <v>#N/A</v>
      </c>
      <c r="J2015" s="72" t="e">
        <v>#N/A</v>
      </c>
      <c r="O2015" s="72" t="e">
        <v>#N/A</v>
      </c>
    </row>
    <row r="2016" spans="1:15" x14ac:dyDescent="0.15">
      <c r="A2016" s="72" t="e">
        <v>#N/A</v>
      </c>
      <c r="B2016" s="72" t="e">
        <v>#N/A</v>
      </c>
      <c r="C2016" s="72" t="e">
        <v>#N/A</v>
      </c>
      <c r="D2016" s="72" t="e">
        <v>#N/A</v>
      </c>
      <c r="E2016" s="73" t="e">
        <v>#N/A</v>
      </c>
      <c r="F2016" s="72" t="e">
        <v>#N/A</v>
      </c>
      <c r="G2016" s="72" t="e">
        <v>#N/A</v>
      </c>
      <c r="H2016" s="72" t="e">
        <v>#N/A</v>
      </c>
      <c r="I2016" s="72" t="e">
        <v>#N/A</v>
      </c>
      <c r="J2016" s="72" t="e">
        <v>#N/A</v>
      </c>
      <c r="O2016" s="72" t="e">
        <v>#N/A</v>
      </c>
    </row>
    <row r="2017" spans="1:15" x14ac:dyDescent="0.15">
      <c r="A2017" s="72" t="e">
        <v>#N/A</v>
      </c>
      <c r="B2017" s="72" t="e">
        <v>#N/A</v>
      </c>
      <c r="C2017" s="72" t="e">
        <v>#N/A</v>
      </c>
      <c r="D2017" s="72" t="e">
        <v>#N/A</v>
      </c>
      <c r="E2017" s="73" t="e">
        <v>#N/A</v>
      </c>
      <c r="F2017" s="72" t="e">
        <v>#N/A</v>
      </c>
      <c r="G2017" s="72" t="e">
        <v>#N/A</v>
      </c>
      <c r="H2017" s="72" t="e">
        <v>#N/A</v>
      </c>
      <c r="I2017" s="72" t="e">
        <v>#N/A</v>
      </c>
      <c r="J2017" s="72" t="e">
        <v>#N/A</v>
      </c>
      <c r="O2017" s="72" t="e">
        <v>#N/A</v>
      </c>
    </row>
    <row r="2018" spans="1:15" x14ac:dyDescent="0.15">
      <c r="A2018" s="72" t="e">
        <v>#N/A</v>
      </c>
      <c r="B2018" s="72" t="e">
        <v>#N/A</v>
      </c>
      <c r="C2018" s="72" t="e">
        <v>#N/A</v>
      </c>
      <c r="D2018" s="72" t="e">
        <v>#N/A</v>
      </c>
      <c r="E2018" s="73" t="e">
        <v>#N/A</v>
      </c>
      <c r="F2018" s="72" t="e">
        <v>#N/A</v>
      </c>
      <c r="G2018" s="72" t="e">
        <v>#N/A</v>
      </c>
      <c r="H2018" s="72" t="e">
        <v>#N/A</v>
      </c>
      <c r="I2018" s="72" t="e">
        <v>#N/A</v>
      </c>
      <c r="J2018" s="72" t="e">
        <v>#N/A</v>
      </c>
      <c r="O2018" s="72" t="e">
        <v>#N/A</v>
      </c>
    </row>
    <row r="2019" spans="1:15" x14ac:dyDescent="0.15">
      <c r="A2019" s="72" t="e">
        <v>#N/A</v>
      </c>
      <c r="B2019" s="72" t="e">
        <v>#N/A</v>
      </c>
      <c r="C2019" s="72" t="e">
        <v>#N/A</v>
      </c>
      <c r="D2019" s="72" t="e">
        <v>#N/A</v>
      </c>
      <c r="E2019" s="73" t="e">
        <v>#N/A</v>
      </c>
      <c r="F2019" s="72" t="e">
        <v>#N/A</v>
      </c>
      <c r="G2019" s="72" t="e">
        <v>#N/A</v>
      </c>
      <c r="H2019" s="72" t="e">
        <v>#N/A</v>
      </c>
      <c r="I2019" s="72" t="e">
        <v>#N/A</v>
      </c>
      <c r="J2019" s="72" t="e">
        <v>#N/A</v>
      </c>
      <c r="O2019" s="72" t="e">
        <v>#N/A</v>
      </c>
    </row>
    <row r="2020" spans="1:15" x14ac:dyDescent="0.15">
      <c r="A2020" s="72" t="e">
        <v>#N/A</v>
      </c>
      <c r="B2020" s="72" t="e">
        <v>#N/A</v>
      </c>
      <c r="C2020" s="72" t="e">
        <v>#N/A</v>
      </c>
      <c r="D2020" s="72" t="e">
        <v>#N/A</v>
      </c>
      <c r="E2020" s="73" t="e">
        <v>#N/A</v>
      </c>
      <c r="F2020" s="72" t="e">
        <v>#N/A</v>
      </c>
      <c r="G2020" s="72" t="e">
        <v>#N/A</v>
      </c>
      <c r="H2020" s="72" t="e">
        <v>#N/A</v>
      </c>
      <c r="I2020" s="72" t="e">
        <v>#N/A</v>
      </c>
      <c r="J2020" s="72" t="e">
        <v>#N/A</v>
      </c>
      <c r="O2020" s="72" t="e">
        <v>#N/A</v>
      </c>
    </row>
    <row r="2021" spans="1:15" x14ac:dyDescent="0.15">
      <c r="A2021" s="72" t="e">
        <v>#N/A</v>
      </c>
      <c r="B2021" s="72" t="e">
        <v>#N/A</v>
      </c>
      <c r="C2021" s="72" t="e">
        <v>#N/A</v>
      </c>
      <c r="D2021" s="72" t="e">
        <v>#N/A</v>
      </c>
      <c r="E2021" s="73" t="e">
        <v>#N/A</v>
      </c>
      <c r="F2021" s="72" t="e">
        <v>#N/A</v>
      </c>
      <c r="G2021" s="72" t="e">
        <v>#N/A</v>
      </c>
      <c r="H2021" s="72" t="e">
        <v>#N/A</v>
      </c>
      <c r="I2021" s="72" t="e">
        <v>#N/A</v>
      </c>
      <c r="J2021" s="72" t="e">
        <v>#N/A</v>
      </c>
      <c r="O2021" s="72" t="e">
        <v>#N/A</v>
      </c>
    </row>
    <row r="2022" spans="1:15" x14ac:dyDescent="0.15">
      <c r="A2022" s="72" t="e">
        <v>#N/A</v>
      </c>
      <c r="B2022" s="72" t="e">
        <v>#N/A</v>
      </c>
      <c r="C2022" s="72" t="e">
        <v>#N/A</v>
      </c>
      <c r="D2022" s="72" t="e">
        <v>#N/A</v>
      </c>
      <c r="E2022" s="73" t="e">
        <v>#N/A</v>
      </c>
      <c r="F2022" s="72" t="e">
        <v>#N/A</v>
      </c>
      <c r="G2022" s="72" t="e">
        <v>#N/A</v>
      </c>
      <c r="H2022" s="72" t="e">
        <v>#N/A</v>
      </c>
      <c r="I2022" s="72" t="e">
        <v>#N/A</v>
      </c>
      <c r="J2022" s="72" t="e">
        <v>#N/A</v>
      </c>
      <c r="O2022" s="72" t="e">
        <v>#N/A</v>
      </c>
    </row>
    <row r="2023" spans="1:15" x14ac:dyDescent="0.15">
      <c r="A2023" s="72" t="e">
        <v>#N/A</v>
      </c>
      <c r="B2023" s="72" t="e">
        <v>#N/A</v>
      </c>
      <c r="C2023" s="72" t="e">
        <v>#N/A</v>
      </c>
      <c r="D2023" s="72" t="e">
        <v>#N/A</v>
      </c>
      <c r="E2023" s="73" t="e">
        <v>#N/A</v>
      </c>
      <c r="F2023" s="72" t="e">
        <v>#N/A</v>
      </c>
      <c r="G2023" s="72" t="e">
        <v>#N/A</v>
      </c>
      <c r="H2023" s="72" t="e">
        <v>#N/A</v>
      </c>
      <c r="I2023" s="72" t="e">
        <v>#N/A</v>
      </c>
      <c r="J2023" s="72" t="e">
        <v>#N/A</v>
      </c>
      <c r="O2023" s="72" t="e">
        <v>#N/A</v>
      </c>
    </row>
    <row r="2024" spans="1:15" x14ac:dyDescent="0.15">
      <c r="A2024" s="72" t="e">
        <v>#N/A</v>
      </c>
      <c r="B2024" s="72" t="e">
        <v>#N/A</v>
      </c>
      <c r="C2024" s="72" t="e">
        <v>#N/A</v>
      </c>
      <c r="D2024" s="72" t="e">
        <v>#N/A</v>
      </c>
      <c r="E2024" s="73" t="e">
        <v>#N/A</v>
      </c>
      <c r="F2024" s="72" t="e">
        <v>#N/A</v>
      </c>
      <c r="G2024" s="72" t="e">
        <v>#N/A</v>
      </c>
      <c r="H2024" s="72" t="e">
        <v>#N/A</v>
      </c>
      <c r="I2024" s="72" t="e">
        <v>#N/A</v>
      </c>
      <c r="J2024" s="72" t="e">
        <v>#N/A</v>
      </c>
      <c r="O2024" s="72" t="e">
        <v>#N/A</v>
      </c>
    </row>
    <row r="2025" spans="1:15" x14ac:dyDescent="0.15">
      <c r="A2025" s="72" t="e">
        <v>#N/A</v>
      </c>
      <c r="B2025" s="72" t="e">
        <v>#N/A</v>
      </c>
      <c r="C2025" s="72" t="e">
        <v>#N/A</v>
      </c>
      <c r="D2025" s="72" t="e">
        <v>#N/A</v>
      </c>
      <c r="E2025" s="73" t="e">
        <v>#N/A</v>
      </c>
      <c r="F2025" s="72" t="e">
        <v>#N/A</v>
      </c>
      <c r="G2025" s="72" t="e">
        <v>#N/A</v>
      </c>
      <c r="H2025" s="72" t="e">
        <v>#N/A</v>
      </c>
      <c r="I2025" s="72" t="e">
        <v>#N/A</v>
      </c>
      <c r="J2025" s="72" t="e">
        <v>#N/A</v>
      </c>
      <c r="O2025" s="72" t="e">
        <v>#N/A</v>
      </c>
    </row>
    <row r="2026" spans="1:15" x14ac:dyDescent="0.15">
      <c r="A2026" s="72" t="e">
        <v>#N/A</v>
      </c>
      <c r="B2026" s="72" t="e">
        <v>#N/A</v>
      </c>
      <c r="C2026" s="72" t="e">
        <v>#N/A</v>
      </c>
      <c r="D2026" s="72" t="e">
        <v>#N/A</v>
      </c>
      <c r="E2026" s="73" t="e">
        <v>#N/A</v>
      </c>
      <c r="F2026" s="72" t="e">
        <v>#N/A</v>
      </c>
      <c r="G2026" s="72" t="e">
        <v>#N/A</v>
      </c>
      <c r="H2026" s="72" t="e">
        <v>#N/A</v>
      </c>
      <c r="I2026" s="72" t="e">
        <v>#N/A</v>
      </c>
      <c r="J2026" s="72" t="e">
        <v>#N/A</v>
      </c>
      <c r="O2026" s="72" t="e">
        <v>#N/A</v>
      </c>
    </row>
    <row r="2027" spans="1:15" x14ac:dyDescent="0.15">
      <c r="A2027" s="72" t="e">
        <v>#N/A</v>
      </c>
      <c r="B2027" s="72" t="e">
        <v>#N/A</v>
      </c>
      <c r="C2027" s="72" t="e">
        <v>#N/A</v>
      </c>
      <c r="D2027" s="72" t="e">
        <v>#N/A</v>
      </c>
      <c r="E2027" s="73" t="e">
        <v>#N/A</v>
      </c>
      <c r="F2027" s="72" t="e">
        <v>#N/A</v>
      </c>
      <c r="G2027" s="72" t="e">
        <v>#N/A</v>
      </c>
      <c r="H2027" s="72" t="e">
        <v>#N/A</v>
      </c>
      <c r="I2027" s="72" t="e">
        <v>#N/A</v>
      </c>
      <c r="J2027" s="72" t="e">
        <v>#N/A</v>
      </c>
      <c r="O2027" s="72" t="e">
        <v>#N/A</v>
      </c>
    </row>
    <row r="2028" spans="1:15" x14ac:dyDescent="0.15">
      <c r="A2028" s="72" t="e">
        <v>#N/A</v>
      </c>
      <c r="B2028" s="72" t="e">
        <v>#N/A</v>
      </c>
      <c r="C2028" s="72" t="e">
        <v>#N/A</v>
      </c>
      <c r="D2028" s="72" t="e">
        <v>#N/A</v>
      </c>
      <c r="E2028" s="73" t="e">
        <v>#N/A</v>
      </c>
      <c r="F2028" s="72" t="e">
        <v>#N/A</v>
      </c>
      <c r="G2028" s="72" t="e">
        <v>#N/A</v>
      </c>
      <c r="H2028" s="72" t="e">
        <v>#N/A</v>
      </c>
      <c r="I2028" s="72" t="e">
        <v>#N/A</v>
      </c>
      <c r="J2028" s="72" t="e">
        <v>#N/A</v>
      </c>
      <c r="O2028" s="72" t="e">
        <v>#N/A</v>
      </c>
    </row>
    <row r="2029" spans="1:15" x14ac:dyDescent="0.15">
      <c r="A2029" s="72" t="e">
        <v>#N/A</v>
      </c>
      <c r="B2029" s="72" t="e">
        <v>#N/A</v>
      </c>
      <c r="C2029" s="72" t="e">
        <v>#N/A</v>
      </c>
      <c r="D2029" s="72" t="e">
        <v>#N/A</v>
      </c>
      <c r="E2029" s="73" t="e">
        <v>#N/A</v>
      </c>
      <c r="F2029" s="72" t="e">
        <v>#N/A</v>
      </c>
      <c r="G2029" s="72" t="e">
        <v>#N/A</v>
      </c>
      <c r="H2029" s="72" t="e">
        <v>#N/A</v>
      </c>
      <c r="I2029" s="72" t="e">
        <v>#N/A</v>
      </c>
      <c r="J2029" s="72" t="e">
        <v>#N/A</v>
      </c>
      <c r="O2029" s="72" t="e">
        <v>#N/A</v>
      </c>
    </row>
    <row r="2030" spans="1:15" x14ac:dyDescent="0.15">
      <c r="A2030" s="72" t="e">
        <v>#N/A</v>
      </c>
      <c r="B2030" s="72" t="e">
        <v>#N/A</v>
      </c>
      <c r="C2030" s="72" t="e">
        <v>#N/A</v>
      </c>
      <c r="D2030" s="72" t="e">
        <v>#N/A</v>
      </c>
      <c r="E2030" s="73" t="e">
        <v>#N/A</v>
      </c>
      <c r="F2030" s="72" t="e">
        <v>#N/A</v>
      </c>
      <c r="G2030" s="72" t="e">
        <v>#N/A</v>
      </c>
      <c r="H2030" s="72" t="e">
        <v>#N/A</v>
      </c>
      <c r="I2030" s="72" t="e">
        <v>#N/A</v>
      </c>
      <c r="J2030" s="72" t="e">
        <v>#N/A</v>
      </c>
      <c r="O2030" s="72" t="e">
        <v>#N/A</v>
      </c>
    </row>
    <row r="2031" spans="1:15" x14ac:dyDescent="0.15">
      <c r="A2031" s="72" t="e">
        <v>#N/A</v>
      </c>
      <c r="B2031" s="72" t="e">
        <v>#N/A</v>
      </c>
      <c r="C2031" s="72" t="e">
        <v>#N/A</v>
      </c>
      <c r="D2031" s="72" t="e">
        <v>#N/A</v>
      </c>
      <c r="E2031" s="73" t="e">
        <v>#N/A</v>
      </c>
      <c r="F2031" s="72" t="e">
        <v>#N/A</v>
      </c>
      <c r="G2031" s="72" t="e">
        <v>#N/A</v>
      </c>
      <c r="H2031" s="72" t="e">
        <v>#N/A</v>
      </c>
      <c r="I2031" s="72" t="e">
        <v>#N/A</v>
      </c>
      <c r="J2031" s="72" t="e">
        <v>#N/A</v>
      </c>
      <c r="O2031" s="72" t="e">
        <v>#N/A</v>
      </c>
    </row>
    <row r="2032" spans="1:15" x14ac:dyDescent="0.15">
      <c r="A2032" s="72" t="e">
        <v>#N/A</v>
      </c>
      <c r="B2032" s="72" t="e">
        <v>#N/A</v>
      </c>
      <c r="C2032" s="72" t="e">
        <v>#N/A</v>
      </c>
      <c r="D2032" s="72" t="e">
        <v>#N/A</v>
      </c>
      <c r="E2032" s="73" t="e">
        <v>#N/A</v>
      </c>
      <c r="F2032" s="72" t="e">
        <v>#N/A</v>
      </c>
      <c r="G2032" s="72" t="e">
        <v>#N/A</v>
      </c>
      <c r="H2032" s="72" t="e">
        <v>#N/A</v>
      </c>
      <c r="I2032" s="72" t="e">
        <v>#N/A</v>
      </c>
      <c r="J2032" s="72" t="e">
        <v>#N/A</v>
      </c>
      <c r="O2032" s="72" t="e">
        <v>#N/A</v>
      </c>
    </row>
    <row r="2033" spans="1:15" x14ac:dyDescent="0.15">
      <c r="A2033" s="72" t="e">
        <v>#N/A</v>
      </c>
      <c r="B2033" s="72" t="e">
        <v>#N/A</v>
      </c>
      <c r="C2033" s="72" t="e">
        <v>#N/A</v>
      </c>
      <c r="D2033" s="72" t="e">
        <v>#N/A</v>
      </c>
      <c r="E2033" s="73" t="e">
        <v>#N/A</v>
      </c>
      <c r="F2033" s="72" t="e">
        <v>#N/A</v>
      </c>
      <c r="G2033" s="72" t="e">
        <v>#N/A</v>
      </c>
      <c r="H2033" s="72" t="e">
        <v>#N/A</v>
      </c>
      <c r="I2033" s="72" t="e">
        <v>#N/A</v>
      </c>
      <c r="J2033" s="72" t="e">
        <v>#N/A</v>
      </c>
      <c r="O2033" s="72" t="e">
        <v>#N/A</v>
      </c>
    </row>
    <row r="2034" spans="1:15" x14ac:dyDescent="0.15">
      <c r="A2034" s="72" t="e">
        <v>#N/A</v>
      </c>
      <c r="B2034" s="72" t="e">
        <v>#N/A</v>
      </c>
      <c r="C2034" s="72" t="e">
        <v>#N/A</v>
      </c>
      <c r="D2034" s="72" t="e">
        <v>#N/A</v>
      </c>
      <c r="E2034" s="73" t="e">
        <v>#N/A</v>
      </c>
      <c r="F2034" s="72" t="e">
        <v>#N/A</v>
      </c>
      <c r="G2034" s="72" t="e">
        <v>#N/A</v>
      </c>
      <c r="H2034" s="72" t="e">
        <v>#N/A</v>
      </c>
      <c r="I2034" s="72" t="e">
        <v>#N/A</v>
      </c>
      <c r="J2034" s="72" t="e">
        <v>#N/A</v>
      </c>
      <c r="O2034" s="72" t="e">
        <v>#N/A</v>
      </c>
    </row>
    <row r="2035" spans="1:15" x14ac:dyDescent="0.15">
      <c r="A2035" s="72" t="e">
        <v>#N/A</v>
      </c>
      <c r="B2035" s="72" t="e">
        <v>#N/A</v>
      </c>
      <c r="C2035" s="72" t="e">
        <v>#N/A</v>
      </c>
      <c r="D2035" s="72" t="e">
        <v>#N/A</v>
      </c>
      <c r="E2035" s="73" t="e">
        <v>#N/A</v>
      </c>
      <c r="F2035" s="72" t="e">
        <v>#N/A</v>
      </c>
      <c r="G2035" s="72" t="e">
        <v>#N/A</v>
      </c>
      <c r="H2035" s="72" t="e">
        <v>#N/A</v>
      </c>
      <c r="I2035" s="72" t="e">
        <v>#N/A</v>
      </c>
      <c r="J2035" s="72" t="e">
        <v>#N/A</v>
      </c>
      <c r="O2035" s="72" t="e">
        <v>#N/A</v>
      </c>
    </row>
    <row r="2036" spans="1:15" x14ac:dyDescent="0.15">
      <c r="A2036" s="72" t="e">
        <v>#N/A</v>
      </c>
      <c r="B2036" s="72" t="e">
        <v>#N/A</v>
      </c>
      <c r="C2036" s="72" t="e">
        <v>#N/A</v>
      </c>
      <c r="D2036" s="72" t="e">
        <v>#N/A</v>
      </c>
      <c r="E2036" s="73" t="e">
        <v>#N/A</v>
      </c>
      <c r="F2036" s="72" t="e">
        <v>#N/A</v>
      </c>
      <c r="G2036" s="72" t="e">
        <v>#N/A</v>
      </c>
      <c r="H2036" s="72" t="e">
        <v>#N/A</v>
      </c>
      <c r="I2036" s="72" t="e">
        <v>#N/A</v>
      </c>
      <c r="J2036" s="72" t="e">
        <v>#N/A</v>
      </c>
      <c r="O2036" s="72" t="e">
        <v>#N/A</v>
      </c>
    </row>
    <row r="2037" spans="1:15" x14ac:dyDescent="0.15">
      <c r="A2037" s="72" t="e">
        <v>#N/A</v>
      </c>
      <c r="B2037" s="72" t="e">
        <v>#N/A</v>
      </c>
      <c r="C2037" s="72" t="e">
        <v>#N/A</v>
      </c>
      <c r="D2037" s="72" t="e">
        <v>#N/A</v>
      </c>
      <c r="E2037" s="73" t="e">
        <v>#N/A</v>
      </c>
      <c r="F2037" s="72" t="e">
        <v>#N/A</v>
      </c>
      <c r="G2037" s="72" t="e">
        <v>#N/A</v>
      </c>
      <c r="H2037" s="72" t="e">
        <v>#N/A</v>
      </c>
      <c r="I2037" s="72" t="e">
        <v>#N/A</v>
      </c>
      <c r="J2037" s="72" t="e">
        <v>#N/A</v>
      </c>
      <c r="O2037" s="72" t="e">
        <v>#N/A</v>
      </c>
    </row>
    <row r="2038" spans="1:15" x14ac:dyDescent="0.15">
      <c r="A2038" s="72" t="e">
        <v>#N/A</v>
      </c>
      <c r="B2038" s="72" t="e">
        <v>#N/A</v>
      </c>
      <c r="C2038" s="72" t="e">
        <v>#N/A</v>
      </c>
      <c r="D2038" s="72" t="e">
        <v>#N/A</v>
      </c>
      <c r="E2038" s="73" t="e">
        <v>#N/A</v>
      </c>
      <c r="F2038" s="72" t="e">
        <v>#N/A</v>
      </c>
      <c r="G2038" s="72" t="e">
        <v>#N/A</v>
      </c>
      <c r="H2038" s="72" t="e">
        <v>#N/A</v>
      </c>
      <c r="I2038" s="72" t="e">
        <v>#N/A</v>
      </c>
      <c r="J2038" s="72" t="e">
        <v>#N/A</v>
      </c>
      <c r="O2038" s="72" t="e">
        <v>#N/A</v>
      </c>
    </row>
    <row r="2039" spans="1:15" x14ac:dyDescent="0.15">
      <c r="A2039" s="72" t="e">
        <v>#N/A</v>
      </c>
      <c r="B2039" s="72" t="e">
        <v>#N/A</v>
      </c>
      <c r="C2039" s="72" t="e">
        <v>#N/A</v>
      </c>
      <c r="D2039" s="72" t="e">
        <v>#N/A</v>
      </c>
      <c r="E2039" s="73" t="e">
        <v>#N/A</v>
      </c>
      <c r="F2039" s="72" t="e">
        <v>#N/A</v>
      </c>
      <c r="G2039" s="72" t="e">
        <v>#N/A</v>
      </c>
      <c r="H2039" s="72" t="e">
        <v>#N/A</v>
      </c>
      <c r="I2039" s="72" t="e">
        <v>#N/A</v>
      </c>
      <c r="J2039" s="72" t="e">
        <v>#N/A</v>
      </c>
      <c r="O2039" s="72" t="e">
        <v>#N/A</v>
      </c>
    </row>
    <row r="2040" spans="1:15" x14ac:dyDescent="0.15">
      <c r="A2040" s="72" t="e">
        <v>#N/A</v>
      </c>
      <c r="B2040" s="72" t="e">
        <v>#N/A</v>
      </c>
      <c r="C2040" s="72" t="e">
        <v>#N/A</v>
      </c>
      <c r="D2040" s="72" t="e">
        <v>#N/A</v>
      </c>
      <c r="E2040" s="73" t="e">
        <v>#N/A</v>
      </c>
      <c r="F2040" s="72" t="e">
        <v>#N/A</v>
      </c>
      <c r="G2040" s="72" t="e">
        <v>#N/A</v>
      </c>
      <c r="H2040" s="72" t="e">
        <v>#N/A</v>
      </c>
      <c r="I2040" s="72" t="e">
        <v>#N/A</v>
      </c>
      <c r="J2040" s="72" t="e">
        <v>#N/A</v>
      </c>
      <c r="O2040" s="72" t="e">
        <v>#N/A</v>
      </c>
    </row>
    <row r="2041" spans="1:15" x14ac:dyDescent="0.15">
      <c r="A2041" s="72" t="e">
        <v>#N/A</v>
      </c>
      <c r="B2041" s="72" t="e">
        <v>#N/A</v>
      </c>
      <c r="C2041" s="72" t="e">
        <v>#N/A</v>
      </c>
      <c r="D2041" s="72" t="e">
        <v>#N/A</v>
      </c>
      <c r="E2041" s="73" t="e">
        <v>#N/A</v>
      </c>
      <c r="F2041" s="72" t="e">
        <v>#N/A</v>
      </c>
      <c r="G2041" s="72" t="e">
        <v>#N/A</v>
      </c>
      <c r="H2041" s="72" t="e">
        <v>#N/A</v>
      </c>
      <c r="I2041" s="72" t="e">
        <v>#N/A</v>
      </c>
      <c r="J2041" s="72" t="e">
        <v>#N/A</v>
      </c>
      <c r="O2041" s="72" t="e">
        <v>#N/A</v>
      </c>
    </row>
    <row r="2042" spans="1:15" x14ac:dyDescent="0.15">
      <c r="A2042" s="72" t="e">
        <v>#N/A</v>
      </c>
      <c r="B2042" s="72" t="e">
        <v>#N/A</v>
      </c>
      <c r="C2042" s="72" t="e">
        <v>#N/A</v>
      </c>
      <c r="D2042" s="72" t="e">
        <v>#N/A</v>
      </c>
      <c r="E2042" s="73" t="e">
        <v>#N/A</v>
      </c>
      <c r="F2042" s="72" t="e">
        <v>#N/A</v>
      </c>
      <c r="G2042" s="72" t="e">
        <v>#N/A</v>
      </c>
      <c r="H2042" s="72" t="e">
        <v>#N/A</v>
      </c>
      <c r="I2042" s="72" t="e">
        <v>#N/A</v>
      </c>
      <c r="J2042" s="72" t="e">
        <v>#N/A</v>
      </c>
      <c r="O2042" s="72" t="e">
        <v>#N/A</v>
      </c>
    </row>
    <row r="2043" spans="1:15" x14ac:dyDescent="0.15">
      <c r="A2043" s="72" t="e">
        <v>#N/A</v>
      </c>
      <c r="B2043" s="72" t="e">
        <v>#N/A</v>
      </c>
      <c r="C2043" s="72" t="e">
        <v>#N/A</v>
      </c>
      <c r="D2043" s="72" t="e">
        <v>#N/A</v>
      </c>
      <c r="E2043" s="73" t="e">
        <v>#N/A</v>
      </c>
      <c r="F2043" s="72" t="e">
        <v>#N/A</v>
      </c>
      <c r="G2043" s="72" t="e">
        <v>#N/A</v>
      </c>
      <c r="H2043" s="72" t="e">
        <v>#N/A</v>
      </c>
      <c r="I2043" s="72" t="e">
        <v>#N/A</v>
      </c>
      <c r="J2043" s="72" t="e">
        <v>#N/A</v>
      </c>
      <c r="O2043" s="72" t="e">
        <v>#N/A</v>
      </c>
    </row>
    <row r="2044" spans="1:15" x14ac:dyDescent="0.15">
      <c r="A2044" s="72" t="e">
        <v>#N/A</v>
      </c>
      <c r="B2044" s="72" t="e">
        <v>#N/A</v>
      </c>
      <c r="C2044" s="72" t="e">
        <v>#N/A</v>
      </c>
      <c r="D2044" s="72" t="e">
        <v>#N/A</v>
      </c>
      <c r="E2044" s="73" t="e">
        <v>#N/A</v>
      </c>
      <c r="F2044" s="72" t="e">
        <v>#N/A</v>
      </c>
      <c r="G2044" s="72" t="e">
        <v>#N/A</v>
      </c>
      <c r="H2044" s="72" t="e">
        <v>#N/A</v>
      </c>
      <c r="I2044" s="72" t="e">
        <v>#N/A</v>
      </c>
      <c r="J2044" s="72" t="e">
        <v>#N/A</v>
      </c>
      <c r="O2044" s="72" t="e">
        <v>#N/A</v>
      </c>
    </row>
    <row r="2045" spans="1:15" x14ac:dyDescent="0.15">
      <c r="A2045" s="72" t="e">
        <v>#N/A</v>
      </c>
      <c r="B2045" s="72" t="e">
        <v>#N/A</v>
      </c>
      <c r="C2045" s="72" t="e">
        <v>#N/A</v>
      </c>
      <c r="D2045" s="72" t="e">
        <v>#N/A</v>
      </c>
      <c r="E2045" s="73" t="e">
        <v>#N/A</v>
      </c>
      <c r="F2045" s="72" t="e">
        <v>#N/A</v>
      </c>
      <c r="G2045" s="72" t="e">
        <v>#N/A</v>
      </c>
      <c r="H2045" s="72" t="e">
        <v>#N/A</v>
      </c>
      <c r="I2045" s="72" t="e">
        <v>#N/A</v>
      </c>
      <c r="J2045" s="72" t="e">
        <v>#N/A</v>
      </c>
      <c r="O2045" s="72" t="e">
        <v>#N/A</v>
      </c>
    </row>
    <row r="2046" spans="1:15" x14ac:dyDescent="0.15">
      <c r="A2046" s="72" t="e">
        <v>#N/A</v>
      </c>
      <c r="B2046" s="72" t="e">
        <v>#N/A</v>
      </c>
      <c r="C2046" s="72" t="e">
        <v>#N/A</v>
      </c>
      <c r="D2046" s="72" t="e">
        <v>#N/A</v>
      </c>
      <c r="E2046" s="73" t="e">
        <v>#N/A</v>
      </c>
      <c r="F2046" s="72" t="e">
        <v>#N/A</v>
      </c>
      <c r="G2046" s="72" t="e">
        <v>#N/A</v>
      </c>
      <c r="H2046" s="72" t="e">
        <v>#N/A</v>
      </c>
      <c r="I2046" s="72" t="e">
        <v>#N/A</v>
      </c>
      <c r="J2046" s="72" t="e">
        <v>#N/A</v>
      </c>
      <c r="O2046" s="72" t="e">
        <v>#N/A</v>
      </c>
    </row>
    <row r="2047" spans="1:15" x14ac:dyDescent="0.15">
      <c r="A2047" s="72" t="e">
        <v>#N/A</v>
      </c>
      <c r="B2047" s="72" t="e">
        <v>#N/A</v>
      </c>
      <c r="C2047" s="72" t="e">
        <v>#N/A</v>
      </c>
      <c r="D2047" s="72" t="e">
        <v>#N/A</v>
      </c>
      <c r="E2047" s="73" t="e">
        <v>#N/A</v>
      </c>
      <c r="F2047" s="72" t="e">
        <v>#N/A</v>
      </c>
      <c r="G2047" s="72" t="e">
        <v>#N/A</v>
      </c>
      <c r="H2047" s="72" t="e">
        <v>#N/A</v>
      </c>
      <c r="I2047" s="72" t="e">
        <v>#N/A</v>
      </c>
      <c r="J2047" s="72" t="e">
        <v>#N/A</v>
      </c>
      <c r="O2047" s="72" t="e">
        <v>#N/A</v>
      </c>
    </row>
    <row r="2048" spans="1:15" x14ac:dyDescent="0.15">
      <c r="A2048" s="72" t="e">
        <v>#N/A</v>
      </c>
      <c r="B2048" s="72" t="e">
        <v>#N/A</v>
      </c>
      <c r="C2048" s="72" t="e">
        <v>#N/A</v>
      </c>
      <c r="D2048" s="72" t="e">
        <v>#N/A</v>
      </c>
      <c r="E2048" s="73" t="e">
        <v>#N/A</v>
      </c>
      <c r="F2048" s="72" t="e">
        <v>#N/A</v>
      </c>
      <c r="G2048" s="72" t="e">
        <v>#N/A</v>
      </c>
      <c r="H2048" s="72" t="e">
        <v>#N/A</v>
      </c>
      <c r="I2048" s="72" t="e">
        <v>#N/A</v>
      </c>
      <c r="J2048" s="72" t="e">
        <v>#N/A</v>
      </c>
      <c r="O2048" s="72" t="e">
        <v>#N/A</v>
      </c>
    </row>
    <row r="2049" spans="1:15" x14ac:dyDescent="0.15">
      <c r="A2049" s="72" t="e">
        <v>#N/A</v>
      </c>
      <c r="B2049" s="72" t="e">
        <v>#N/A</v>
      </c>
      <c r="C2049" s="72" t="e">
        <v>#N/A</v>
      </c>
      <c r="D2049" s="72" t="e">
        <v>#N/A</v>
      </c>
      <c r="E2049" s="73" t="e">
        <v>#N/A</v>
      </c>
      <c r="F2049" s="72" t="e">
        <v>#N/A</v>
      </c>
      <c r="G2049" s="72" t="e">
        <v>#N/A</v>
      </c>
      <c r="H2049" s="72" t="e">
        <v>#N/A</v>
      </c>
      <c r="I2049" s="72" t="e">
        <v>#N/A</v>
      </c>
      <c r="J2049" s="72" t="e">
        <v>#N/A</v>
      </c>
      <c r="O2049" s="72" t="e">
        <v>#N/A</v>
      </c>
    </row>
    <row r="2050" spans="1:15" x14ac:dyDescent="0.15">
      <c r="A2050" s="72" t="e">
        <v>#N/A</v>
      </c>
      <c r="B2050" s="72" t="e">
        <v>#N/A</v>
      </c>
      <c r="C2050" s="72" t="e">
        <v>#N/A</v>
      </c>
      <c r="D2050" s="72" t="e">
        <v>#N/A</v>
      </c>
      <c r="E2050" s="73" t="e">
        <v>#N/A</v>
      </c>
      <c r="F2050" s="72" t="e">
        <v>#N/A</v>
      </c>
      <c r="G2050" s="72" t="e">
        <v>#N/A</v>
      </c>
      <c r="H2050" s="72" t="e">
        <v>#N/A</v>
      </c>
      <c r="I2050" s="72" t="e">
        <v>#N/A</v>
      </c>
      <c r="J2050" s="72" t="e">
        <v>#N/A</v>
      </c>
      <c r="O2050" s="72" t="e">
        <v>#N/A</v>
      </c>
    </row>
    <row r="2051" spans="1:15" x14ac:dyDescent="0.15">
      <c r="A2051" s="72" t="e">
        <v>#N/A</v>
      </c>
      <c r="B2051" s="72" t="e">
        <v>#N/A</v>
      </c>
      <c r="C2051" s="72" t="e">
        <v>#N/A</v>
      </c>
      <c r="D2051" s="72" t="e">
        <v>#N/A</v>
      </c>
      <c r="E2051" s="73" t="e">
        <v>#N/A</v>
      </c>
      <c r="F2051" s="72" t="e">
        <v>#N/A</v>
      </c>
      <c r="G2051" s="72" t="e">
        <v>#N/A</v>
      </c>
      <c r="H2051" s="72" t="e">
        <v>#N/A</v>
      </c>
      <c r="I2051" s="72" t="e">
        <v>#N/A</v>
      </c>
      <c r="J2051" s="72" t="e">
        <v>#N/A</v>
      </c>
      <c r="O2051" s="72" t="e">
        <v>#N/A</v>
      </c>
    </row>
    <row r="2052" spans="1:15" x14ac:dyDescent="0.15">
      <c r="A2052" s="72" t="e">
        <v>#N/A</v>
      </c>
      <c r="B2052" s="72" t="e">
        <v>#N/A</v>
      </c>
      <c r="C2052" s="72" t="e">
        <v>#N/A</v>
      </c>
      <c r="D2052" s="72" t="e">
        <v>#N/A</v>
      </c>
      <c r="E2052" s="73" t="e">
        <v>#N/A</v>
      </c>
      <c r="F2052" s="72" t="e">
        <v>#N/A</v>
      </c>
      <c r="G2052" s="72" t="e">
        <v>#N/A</v>
      </c>
      <c r="H2052" s="72" t="e">
        <v>#N/A</v>
      </c>
      <c r="I2052" s="72" t="e">
        <v>#N/A</v>
      </c>
      <c r="J2052" s="72" t="e">
        <v>#N/A</v>
      </c>
      <c r="O2052" s="72" t="e">
        <v>#N/A</v>
      </c>
    </row>
    <row r="2053" spans="1:15" x14ac:dyDescent="0.15">
      <c r="A2053" s="72" t="e">
        <v>#N/A</v>
      </c>
      <c r="B2053" s="72" t="e">
        <v>#N/A</v>
      </c>
      <c r="C2053" s="72" t="e">
        <v>#N/A</v>
      </c>
      <c r="D2053" s="72" t="e">
        <v>#N/A</v>
      </c>
      <c r="E2053" s="73" t="e">
        <v>#N/A</v>
      </c>
      <c r="F2053" s="72" t="e">
        <v>#N/A</v>
      </c>
      <c r="G2053" s="72" t="e">
        <v>#N/A</v>
      </c>
      <c r="H2053" s="72" t="e">
        <v>#N/A</v>
      </c>
      <c r="I2053" s="72" t="e">
        <v>#N/A</v>
      </c>
      <c r="J2053" s="72" t="e">
        <v>#N/A</v>
      </c>
      <c r="O2053" s="72" t="e">
        <v>#N/A</v>
      </c>
    </row>
    <row r="2054" spans="1:15" x14ac:dyDescent="0.15">
      <c r="A2054" s="72" t="e">
        <v>#N/A</v>
      </c>
      <c r="B2054" s="72" t="e">
        <v>#N/A</v>
      </c>
      <c r="C2054" s="72" t="e">
        <v>#N/A</v>
      </c>
      <c r="D2054" s="72" t="e">
        <v>#N/A</v>
      </c>
      <c r="E2054" s="73" t="e">
        <v>#N/A</v>
      </c>
      <c r="F2054" s="72" t="e">
        <v>#N/A</v>
      </c>
      <c r="G2054" s="72" t="e">
        <v>#N/A</v>
      </c>
      <c r="H2054" s="72" t="e">
        <v>#N/A</v>
      </c>
      <c r="I2054" s="72" t="e">
        <v>#N/A</v>
      </c>
      <c r="J2054" s="72" t="e">
        <v>#N/A</v>
      </c>
      <c r="O2054" s="72" t="e">
        <v>#N/A</v>
      </c>
    </row>
    <row r="2055" spans="1:15" x14ac:dyDescent="0.15">
      <c r="A2055" s="72" t="e">
        <v>#N/A</v>
      </c>
      <c r="B2055" s="72" t="e">
        <v>#N/A</v>
      </c>
      <c r="C2055" s="72" t="e">
        <v>#N/A</v>
      </c>
      <c r="D2055" s="72" t="e">
        <v>#N/A</v>
      </c>
      <c r="E2055" s="73" t="e">
        <v>#N/A</v>
      </c>
      <c r="F2055" s="72" t="e">
        <v>#N/A</v>
      </c>
      <c r="G2055" s="72" t="e">
        <v>#N/A</v>
      </c>
      <c r="H2055" s="72" t="e">
        <v>#N/A</v>
      </c>
      <c r="I2055" s="72" t="e">
        <v>#N/A</v>
      </c>
      <c r="J2055" s="72" t="e">
        <v>#N/A</v>
      </c>
      <c r="O2055" s="72" t="e">
        <v>#N/A</v>
      </c>
    </row>
    <row r="2056" spans="1:15" x14ac:dyDescent="0.15">
      <c r="A2056" s="72" t="e">
        <v>#N/A</v>
      </c>
      <c r="B2056" s="72" t="e">
        <v>#N/A</v>
      </c>
      <c r="C2056" s="72" t="e">
        <v>#N/A</v>
      </c>
      <c r="D2056" s="72" t="e">
        <v>#N/A</v>
      </c>
      <c r="E2056" s="73" t="e">
        <v>#N/A</v>
      </c>
      <c r="F2056" s="72" t="e">
        <v>#N/A</v>
      </c>
      <c r="G2056" s="72" t="e">
        <v>#N/A</v>
      </c>
      <c r="H2056" s="72" t="e">
        <v>#N/A</v>
      </c>
      <c r="I2056" s="72" t="e">
        <v>#N/A</v>
      </c>
      <c r="J2056" s="72" t="e">
        <v>#N/A</v>
      </c>
      <c r="O2056" s="72" t="e">
        <v>#N/A</v>
      </c>
    </row>
    <row r="2057" spans="1:15" x14ac:dyDescent="0.15">
      <c r="A2057" s="72" t="e">
        <v>#N/A</v>
      </c>
      <c r="B2057" s="72" t="e">
        <v>#N/A</v>
      </c>
      <c r="C2057" s="72" t="e">
        <v>#N/A</v>
      </c>
      <c r="D2057" s="72" t="e">
        <v>#N/A</v>
      </c>
      <c r="E2057" s="73" t="e">
        <v>#N/A</v>
      </c>
      <c r="F2057" s="72" t="e">
        <v>#N/A</v>
      </c>
      <c r="G2057" s="72" t="e">
        <v>#N/A</v>
      </c>
      <c r="H2057" s="72" t="e">
        <v>#N/A</v>
      </c>
      <c r="I2057" s="72" t="e">
        <v>#N/A</v>
      </c>
      <c r="J2057" s="72" t="e">
        <v>#N/A</v>
      </c>
      <c r="O2057" s="72" t="e">
        <v>#N/A</v>
      </c>
    </row>
    <row r="2058" spans="1:15" x14ac:dyDescent="0.15">
      <c r="A2058" s="72" t="e">
        <v>#N/A</v>
      </c>
      <c r="B2058" s="72" t="e">
        <v>#N/A</v>
      </c>
      <c r="C2058" s="72" t="e">
        <v>#N/A</v>
      </c>
      <c r="D2058" s="72" t="e">
        <v>#N/A</v>
      </c>
      <c r="E2058" s="73" t="e">
        <v>#N/A</v>
      </c>
      <c r="F2058" s="72" t="e">
        <v>#N/A</v>
      </c>
      <c r="G2058" s="72" t="e">
        <v>#N/A</v>
      </c>
      <c r="H2058" s="72" t="e">
        <v>#N/A</v>
      </c>
      <c r="I2058" s="72" t="e">
        <v>#N/A</v>
      </c>
      <c r="J2058" s="72" t="e">
        <v>#N/A</v>
      </c>
      <c r="O2058" s="72" t="e">
        <v>#N/A</v>
      </c>
    </row>
    <row r="2059" spans="1:15" x14ac:dyDescent="0.15">
      <c r="A2059" s="72" t="e">
        <v>#N/A</v>
      </c>
      <c r="B2059" s="72" t="e">
        <v>#N/A</v>
      </c>
      <c r="C2059" s="72" t="e">
        <v>#N/A</v>
      </c>
      <c r="D2059" s="72" t="e">
        <v>#N/A</v>
      </c>
      <c r="E2059" s="73" t="e">
        <v>#N/A</v>
      </c>
      <c r="F2059" s="72" t="e">
        <v>#N/A</v>
      </c>
      <c r="G2059" s="72" t="e">
        <v>#N/A</v>
      </c>
      <c r="H2059" s="72" t="e">
        <v>#N/A</v>
      </c>
      <c r="I2059" s="72" t="e">
        <v>#N/A</v>
      </c>
      <c r="J2059" s="72" t="e">
        <v>#N/A</v>
      </c>
      <c r="O2059" s="72" t="e">
        <v>#N/A</v>
      </c>
    </row>
    <row r="2060" spans="1:15" x14ac:dyDescent="0.15">
      <c r="A2060" s="72" t="e">
        <v>#N/A</v>
      </c>
      <c r="B2060" s="72" t="e">
        <v>#N/A</v>
      </c>
      <c r="C2060" s="72" t="e">
        <v>#N/A</v>
      </c>
      <c r="D2060" s="72" t="e">
        <v>#N/A</v>
      </c>
      <c r="E2060" s="73" t="e">
        <v>#N/A</v>
      </c>
      <c r="F2060" s="72" t="e">
        <v>#N/A</v>
      </c>
      <c r="G2060" s="72" t="e">
        <v>#N/A</v>
      </c>
      <c r="H2060" s="72" t="e">
        <v>#N/A</v>
      </c>
      <c r="I2060" s="72" t="e">
        <v>#N/A</v>
      </c>
      <c r="J2060" s="72" t="e">
        <v>#N/A</v>
      </c>
      <c r="O2060" s="72" t="e">
        <v>#N/A</v>
      </c>
    </row>
    <row r="2061" spans="1:15" x14ac:dyDescent="0.15">
      <c r="A2061" s="72" t="e">
        <v>#N/A</v>
      </c>
      <c r="B2061" s="72" t="e">
        <v>#N/A</v>
      </c>
      <c r="C2061" s="72" t="e">
        <v>#N/A</v>
      </c>
      <c r="D2061" s="72" t="e">
        <v>#N/A</v>
      </c>
      <c r="E2061" s="73" t="e">
        <v>#N/A</v>
      </c>
      <c r="F2061" s="72" t="e">
        <v>#N/A</v>
      </c>
      <c r="G2061" s="72" t="e">
        <v>#N/A</v>
      </c>
      <c r="H2061" s="72" t="e">
        <v>#N/A</v>
      </c>
      <c r="I2061" s="72" t="e">
        <v>#N/A</v>
      </c>
      <c r="J2061" s="72" t="e">
        <v>#N/A</v>
      </c>
      <c r="O2061" s="72" t="e">
        <v>#N/A</v>
      </c>
    </row>
    <row r="2062" spans="1:15" x14ac:dyDescent="0.15">
      <c r="A2062" s="72" t="e">
        <v>#N/A</v>
      </c>
      <c r="B2062" s="72" t="e">
        <v>#N/A</v>
      </c>
      <c r="C2062" s="72" t="e">
        <v>#N/A</v>
      </c>
      <c r="D2062" s="72" t="e">
        <v>#N/A</v>
      </c>
      <c r="E2062" s="73" t="e">
        <v>#N/A</v>
      </c>
      <c r="F2062" s="72" t="e">
        <v>#N/A</v>
      </c>
      <c r="G2062" s="72" t="e">
        <v>#N/A</v>
      </c>
      <c r="H2062" s="72" t="e">
        <v>#N/A</v>
      </c>
      <c r="I2062" s="72" t="e">
        <v>#N/A</v>
      </c>
      <c r="J2062" s="72" t="e">
        <v>#N/A</v>
      </c>
      <c r="O2062" s="72" t="e">
        <v>#N/A</v>
      </c>
    </row>
    <row r="2063" spans="1:15" x14ac:dyDescent="0.15">
      <c r="A2063" s="72" t="e">
        <v>#N/A</v>
      </c>
      <c r="B2063" s="72" t="e">
        <v>#N/A</v>
      </c>
      <c r="C2063" s="72" t="e">
        <v>#N/A</v>
      </c>
      <c r="D2063" s="72" t="e">
        <v>#N/A</v>
      </c>
      <c r="E2063" s="73" t="e">
        <v>#N/A</v>
      </c>
      <c r="F2063" s="72" t="e">
        <v>#N/A</v>
      </c>
      <c r="G2063" s="72" t="e">
        <v>#N/A</v>
      </c>
      <c r="H2063" s="72" t="e">
        <v>#N/A</v>
      </c>
      <c r="I2063" s="72" t="e">
        <v>#N/A</v>
      </c>
      <c r="J2063" s="72" t="e">
        <v>#N/A</v>
      </c>
      <c r="O2063" s="72" t="e">
        <v>#N/A</v>
      </c>
    </row>
    <row r="2064" spans="1:15" x14ac:dyDescent="0.15">
      <c r="A2064" s="72" t="e">
        <v>#N/A</v>
      </c>
      <c r="B2064" s="72" t="e">
        <v>#N/A</v>
      </c>
      <c r="C2064" s="72" t="e">
        <v>#N/A</v>
      </c>
      <c r="D2064" s="72" t="e">
        <v>#N/A</v>
      </c>
      <c r="E2064" s="73" t="e">
        <v>#N/A</v>
      </c>
      <c r="F2064" s="72" t="e">
        <v>#N/A</v>
      </c>
      <c r="G2064" s="72" t="e">
        <v>#N/A</v>
      </c>
      <c r="H2064" s="72" t="e">
        <v>#N/A</v>
      </c>
      <c r="I2064" s="72" t="e">
        <v>#N/A</v>
      </c>
      <c r="J2064" s="72" t="e">
        <v>#N/A</v>
      </c>
      <c r="O2064" s="72" t="e">
        <v>#N/A</v>
      </c>
    </row>
    <row r="2065" spans="1:15" x14ac:dyDescent="0.15">
      <c r="A2065" s="72" t="e">
        <v>#N/A</v>
      </c>
      <c r="B2065" s="72" t="e">
        <v>#N/A</v>
      </c>
      <c r="C2065" s="72" t="e">
        <v>#N/A</v>
      </c>
      <c r="D2065" s="72" t="e">
        <v>#N/A</v>
      </c>
      <c r="E2065" s="73" t="e">
        <v>#N/A</v>
      </c>
      <c r="F2065" s="72" t="e">
        <v>#N/A</v>
      </c>
      <c r="G2065" s="72" t="e">
        <v>#N/A</v>
      </c>
      <c r="H2065" s="72" t="e">
        <v>#N/A</v>
      </c>
      <c r="I2065" s="72" t="e">
        <v>#N/A</v>
      </c>
      <c r="J2065" s="72" t="e">
        <v>#N/A</v>
      </c>
      <c r="O2065" s="72" t="e">
        <v>#N/A</v>
      </c>
    </row>
    <row r="2066" spans="1:15" x14ac:dyDescent="0.15">
      <c r="A2066" s="72" t="e">
        <v>#N/A</v>
      </c>
      <c r="B2066" s="72" t="e">
        <v>#N/A</v>
      </c>
      <c r="C2066" s="72" t="e">
        <v>#N/A</v>
      </c>
      <c r="D2066" s="72" t="e">
        <v>#N/A</v>
      </c>
      <c r="E2066" s="73" t="e">
        <v>#N/A</v>
      </c>
      <c r="F2066" s="72" t="e">
        <v>#N/A</v>
      </c>
      <c r="G2066" s="72" t="e">
        <v>#N/A</v>
      </c>
      <c r="H2066" s="72" t="e">
        <v>#N/A</v>
      </c>
      <c r="I2066" s="72" t="e">
        <v>#N/A</v>
      </c>
      <c r="J2066" s="72" t="e">
        <v>#N/A</v>
      </c>
      <c r="O2066" s="72" t="e">
        <v>#N/A</v>
      </c>
    </row>
    <row r="2067" spans="1:15" x14ac:dyDescent="0.15">
      <c r="A2067" s="72" t="e">
        <v>#N/A</v>
      </c>
      <c r="B2067" s="72" t="e">
        <v>#N/A</v>
      </c>
      <c r="C2067" s="72" t="e">
        <v>#N/A</v>
      </c>
      <c r="D2067" s="72" t="e">
        <v>#N/A</v>
      </c>
      <c r="E2067" s="73" t="e">
        <v>#N/A</v>
      </c>
      <c r="F2067" s="72" t="e">
        <v>#N/A</v>
      </c>
      <c r="G2067" s="72" t="e">
        <v>#N/A</v>
      </c>
      <c r="H2067" s="72" t="e">
        <v>#N/A</v>
      </c>
      <c r="I2067" s="72" t="e">
        <v>#N/A</v>
      </c>
      <c r="J2067" s="72" t="e">
        <v>#N/A</v>
      </c>
      <c r="O2067" s="72" t="e">
        <v>#N/A</v>
      </c>
    </row>
    <row r="2068" spans="1:15" x14ac:dyDescent="0.15">
      <c r="A2068" s="72" t="e">
        <v>#N/A</v>
      </c>
      <c r="B2068" s="72" t="e">
        <v>#N/A</v>
      </c>
      <c r="C2068" s="72" t="e">
        <v>#N/A</v>
      </c>
      <c r="D2068" s="72" t="e">
        <v>#N/A</v>
      </c>
      <c r="E2068" s="73" t="e">
        <v>#N/A</v>
      </c>
      <c r="F2068" s="72" t="e">
        <v>#N/A</v>
      </c>
      <c r="G2068" s="72" t="e">
        <v>#N/A</v>
      </c>
      <c r="H2068" s="72" t="e">
        <v>#N/A</v>
      </c>
      <c r="I2068" s="72" t="e">
        <v>#N/A</v>
      </c>
      <c r="J2068" s="72" t="e">
        <v>#N/A</v>
      </c>
      <c r="O2068" s="72" t="e">
        <v>#N/A</v>
      </c>
    </row>
    <row r="2069" spans="1:15" x14ac:dyDescent="0.15">
      <c r="A2069" s="72" t="e">
        <v>#N/A</v>
      </c>
      <c r="B2069" s="72" t="e">
        <v>#N/A</v>
      </c>
      <c r="C2069" s="72" t="e">
        <v>#N/A</v>
      </c>
      <c r="D2069" s="72" t="e">
        <v>#N/A</v>
      </c>
      <c r="E2069" s="73" t="e">
        <v>#N/A</v>
      </c>
      <c r="F2069" s="72" t="e">
        <v>#N/A</v>
      </c>
      <c r="G2069" s="72" t="e">
        <v>#N/A</v>
      </c>
      <c r="H2069" s="72" t="e">
        <v>#N/A</v>
      </c>
      <c r="I2069" s="72" t="e">
        <v>#N/A</v>
      </c>
      <c r="J2069" s="72" t="e">
        <v>#N/A</v>
      </c>
      <c r="O2069" s="72" t="e">
        <v>#N/A</v>
      </c>
    </row>
    <row r="2070" spans="1:15" x14ac:dyDescent="0.15">
      <c r="A2070" s="72" t="e">
        <v>#N/A</v>
      </c>
      <c r="B2070" s="72" t="e">
        <v>#N/A</v>
      </c>
      <c r="C2070" s="72" t="e">
        <v>#N/A</v>
      </c>
      <c r="D2070" s="72" t="e">
        <v>#N/A</v>
      </c>
      <c r="E2070" s="73" t="e">
        <v>#N/A</v>
      </c>
      <c r="F2070" s="72" t="e">
        <v>#N/A</v>
      </c>
      <c r="G2070" s="72" t="e">
        <v>#N/A</v>
      </c>
      <c r="H2070" s="72" t="e">
        <v>#N/A</v>
      </c>
      <c r="I2070" s="72" t="e">
        <v>#N/A</v>
      </c>
      <c r="J2070" s="72" t="e">
        <v>#N/A</v>
      </c>
      <c r="O2070" s="72" t="e">
        <v>#N/A</v>
      </c>
    </row>
    <row r="2071" spans="1:15" x14ac:dyDescent="0.15">
      <c r="A2071" s="72" t="e">
        <v>#N/A</v>
      </c>
      <c r="B2071" s="72" t="e">
        <v>#N/A</v>
      </c>
      <c r="C2071" s="72" t="e">
        <v>#N/A</v>
      </c>
      <c r="D2071" s="72" t="e">
        <v>#N/A</v>
      </c>
      <c r="E2071" s="73" t="e">
        <v>#N/A</v>
      </c>
      <c r="F2071" s="72" t="e">
        <v>#N/A</v>
      </c>
      <c r="G2071" s="72" t="e">
        <v>#N/A</v>
      </c>
      <c r="H2071" s="72" t="e">
        <v>#N/A</v>
      </c>
      <c r="I2071" s="72" t="e">
        <v>#N/A</v>
      </c>
      <c r="J2071" s="72" t="e">
        <v>#N/A</v>
      </c>
      <c r="O2071" s="72" t="e">
        <v>#N/A</v>
      </c>
    </row>
    <row r="2072" spans="1:15" x14ac:dyDescent="0.15">
      <c r="A2072" s="72" t="e">
        <v>#N/A</v>
      </c>
      <c r="B2072" s="72" t="e">
        <v>#N/A</v>
      </c>
      <c r="C2072" s="72" t="e">
        <v>#N/A</v>
      </c>
      <c r="D2072" s="72" t="e">
        <v>#N/A</v>
      </c>
      <c r="E2072" s="73" t="e">
        <v>#N/A</v>
      </c>
      <c r="F2072" s="72" t="e">
        <v>#N/A</v>
      </c>
      <c r="G2072" s="72" t="e">
        <v>#N/A</v>
      </c>
      <c r="H2072" s="72" t="e">
        <v>#N/A</v>
      </c>
      <c r="I2072" s="72" t="e">
        <v>#N/A</v>
      </c>
      <c r="J2072" s="72" t="e">
        <v>#N/A</v>
      </c>
      <c r="O2072" s="72" t="e">
        <v>#N/A</v>
      </c>
    </row>
    <row r="2073" spans="1:15" x14ac:dyDescent="0.15">
      <c r="A2073" s="72" t="e">
        <v>#N/A</v>
      </c>
      <c r="B2073" s="72" t="e">
        <v>#N/A</v>
      </c>
      <c r="C2073" s="72" t="e">
        <v>#N/A</v>
      </c>
      <c r="D2073" s="72" t="e">
        <v>#N/A</v>
      </c>
      <c r="E2073" s="73" t="e">
        <v>#N/A</v>
      </c>
      <c r="F2073" s="72" t="e">
        <v>#N/A</v>
      </c>
      <c r="G2073" s="72" t="e">
        <v>#N/A</v>
      </c>
      <c r="H2073" s="72" t="e">
        <v>#N/A</v>
      </c>
      <c r="I2073" s="72" t="e">
        <v>#N/A</v>
      </c>
      <c r="J2073" s="72" t="e">
        <v>#N/A</v>
      </c>
      <c r="O2073" s="72" t="e">
        <v>#N/A</v>
      </c>
    </row>
    <row r="2074" spans="1:15" x14ac:dyDescent="0.15">
      <c r="A2074" s="72" t="e">
        <v>#N/A</v>
      </c>
      <c r="B2074" s="72" t="e">
        <v>#N/A</v>
      </c>
      <c r="C2074" s="72" t="e">
        <v>#N/A</v>
      </c>
      <c r="D2074" s="72" t="e">
        <v>#N/A</v>
      </c>
      <c r="E2074" s="73" t="e">
        <v>#N/A</v>
      </c>
      <c r="F2074" s="72" t="e">
        <v>#N/A</v>
      </c>
      <c r="G2074" s="72" t="e">
        <v>#N/A</v>
      </c>
      <c r="H2074" s="72" t="e">
        <v>#N/A</v>
      </c>
      <c r="I2074" s="72" t="e">
        <v>#N/A</v>
      </c>
      <c r="J2074" s="72" t="e">
        <v>#N/A</v>
      </c>
      <c r="O2074" s="72" t="e">
        <v>#N/A</v>
      </c>
    </row>
    <row r="2075" spans="1:15" x14ac:dyDescent="0.15">
      <c r="A2075" s="72" t="e">
        <v>#N/A</v>
      </c>
      <c r="B2075" s="72" t="e">
        <v>#N/A</v>
      </c>
      <c r="C2075" s="72" t="e">
        <v>#N/A</v>
      </c>
      <c r="D2075" s="72" t="e">
        <v>#N/A</v>
      </c>
      <c r="E2075" s="73" t="e">
        <v>#N/A</v>
      </c>
      <c r="F2075" s="72" t="e">
        <v>#N/A</v>
      </c>
      <c r="G2075" s="72" t="e">
        <v>#N/A</v>
      </c>
      <c r="H2075" s="72" t="e">
        <v>#N/A</v>
      </c>
      <c r="I2075" s="72" t="e">
        <v>#N/A</v>
      </c>
      <c r="J2075" s="72" t="e">
        <v>#N/A</v>
      </c>
      <c r="O2075" s="72" t="e">
        <v>#N/A</v>
      </c>
    </row>
    <row r="2076" spans="1:15" x14ac:dyDescent="0.15">
      <c r="A2076" s="72" t="e">
        <v>#N/A</v>
      </c>
      <c r="B2076" s="72" t="e">
        <v>#N/A</v>
      </c>
      <c r="C2076" s="72" t="e">
        <v>#N/A</v>
      </c>
      <c r="D2076" s="72" t="e">
        <v>#N/A</v>
      </c>
      <c r="E2076" s="73" t="e">
        <v>#N/A</v>
      </c>
      <c r="F2076" s="72" t="e">
        <v>#N/A</v>
      </c>
      <c r="G2076" s="72" t="e">
        <v>#N/A</v>
      </c>
      <c r="H2076" s="72" t="e">
        <v>#N/A</v>
      </c>
      <c r="I2076" s="72" t="e">
        <v>#N/A</v>
      </c>
      <c r="J2076" s="72" t="e">
        <v>#N/A</v>
      </c>
      <c r="O2076" s="72" t="e">
        <v>#N/A</v>
      </c>
    </row>
    <row r="2077" spans="1:15" x14ac:dyDescent="0.15">
      <c r="A2077" s="72" t="e">
        <v>#N/A</v>
      </c>
      <c r="B2077" s="72" t="e">
        <v>#N/A</v>
      </c>
      <c r="C2077" s="72" t="e">
        <v>#N/A</v>
      </c>
      <c r="D2077" s="72" t="e">
        <v>#N/A</v>
      </c>
      <c r="E2077" s="73" t="e">
        <v>#N/A</v>
      </c>
      <c r="F2077" s="72" t="e">
        <v>#N/A</v>
      </c>
      <c r="G2077" s="72" t="e">
        <v>#N/A</v>
      </c>
      <c r="H2077" s="72" t="e">
        <v>#N/A</v>
      </c>
      <c r="I2077" s="72" t="e">
        <v>#N/A</v>
      </c>
      <c r="J2077" s="72" t="e">
        <v>#N/A</v>
      </c>
      <c r="O2077" s="72" t="e">
        <v>#N/A</v>
      </c>
    </row>
    <row r="2078" spans="1:15" x14ac:dyDescent="0.15">
      <c r="A2078" s="72" t="e">
        <v>#N/A</v>
      </c>
      <c r="B2078" s="72" t="e">
        <v>#N/A</v>
      </c>
      <c r="C2078" s="72" t="e">
        <v>#N/A</v>
      </c>
      <c r="D2078" s="72" t="e">
        <v>#N/A</v>
      </c>
      <c r="E2078" s="73" t="e">
        <v>#N/A</v>
      </c>
      <c r="F2078" s="72" t="e">
        <v>#N/A</v>
      </c>
      <c r="G2078" s="72" t="e">
        <v>#N/A</v>
      </c>
      <c r="H2078" s="72" t="e">
        <v>#N/A</v>
      </c>
      <c r="I2078" s="72" t="e">
        <v>#N/A</v>
      </c>
      <c r="J2078" s="72" t="e">
        <v>#N/A</v>
      </c>
      <c r="O2078" s="72" t="e">
        <v>#N/A</v>
      </c>
    </row>
    <row r="2079" spans="1:15" x14ac:dyDescent="0.15">
      <c r="A2079" s="72" t="e">
        <v>#N/A</v>
      </c>
      <c r="B2079" s="72" t="e">
        <v>#N/A</v>
      </c>
      <c r="C2079" s="72" t="e">
        <v>#N/A</v>
      </c>
      <c r="D2079" s="72" t="e">
        <v>#N/A</v>
      </c>
      <c r="E2079" s="73" t="e">
        <v>#N/A</v>
      </c>
      <c r="F2079" s="72" t="e">
        <v>#N/A</v>
      </c>
      <c r="G2079" s="72" t="e">
        <v>#N/A</v>
      </c>
      <c r="H2079" s="72" t="e">
        <v>#N/A</v>
      </c>
      <c r="I2079" s="72" t="e">
        <v>#N/A</v>
      </c>
      <c r="J2079" s="72" t="e">
        <v>#N/A</v>
      </c>
      <c r="O2079" s="72" t="e">
        <v>#N/A</v>
      </c>
    </row>
    <row r="2080" spans="1:15" x14ac:dyDescent="0.15">
      <c r="A2080" s="72" t="e">
        <v>#N/A</v>
      </c>
      <c r="B2080" s="72" t="e">
        <v>#N/A</v>
      </c>
      <c r="C2080" s="72" t="e">
        <v>#N/A</v>
      </c>
      <c r="D2080" s="72" t="e">
        <v>#N/A</v>
      </c>
      <c r="E2080" s="73" t="e">
        <v>#N/A</v>
      </c>
      <c r="F2080" s="72" t="e">
        <v>#N/A</v>
      </c>
      <c r="G2080" s="72" t="e">
        <v>#N/A</v>
      </c>
      <c r="H2080" s="72" t="e">
        <v>#N/A</v>
      </c>
      <c r="I2080" s="72" t="e">
        <v>#N/A</v>
      </c>
      <c r="J2080" s="72" t="e">
        <v>#N/A</v>
      </c>
      <c r="O2080" s="72" t="e">
        <v>#N/A</v>
      </c>
    </row>
    <row r="2081" spans="1:15" x14ac:dyDescent="0.15">
      <c r="A2081" s="72" t="e">
        <v>#N/A</v>
      </c>
      <c r="B2081" s="72" t="e">
        <v>#N/A</v>
      </c>
      <c r="C2081" s="72" t="e">
        <v>#N/A</v>
      </c>
      <c r="D2081" s="72" t="e">
        <v>#N/A</v>
      </c>
      <c r="E2081" s="73" t="e">
        <v>#N/A</v>
      </c>
      <c r="F2081" s="72" t="e">
        <v>#N/A</v>
      </c>
      <c r="G2081" s="72" t="e">
        <v>#N/A</v>
      </c>
      <c r="H2081" s="72" t="e">
        <v>#N/A</v>
      </c>
      <c r="I2081" s="72" t="e">
        <v>#N/A</v>
      </c>
      <c r="J2081" s="72" t="e">
        <v>#N/A</v>
      </c>
      <c r="O2081" s="72" t="e">
        <v>#N/A</v>
      </c>
    </row>
    <row r="2082" spans="1:15" x14ac:dyDescent="0.15">
      <c r="A2082" s="72" t="e">
        <v>#N/A</v>
      </c>
      <c r="B2082" s="72" t="e">
        <v>#N/A</v>
      </c>
      <c r="C2082" s="72" t="e">
        <v>#N/A</v>
      </c>
      <c r="D2082" s="72" t="e">
        <v>#N/A</v>
      </c>
      <c r="E2082" s="73" t="e">
        <v>#N/A</v>
      </c>
      <c r="F2082" s="72" t="e">
        <v>#N/A</v>
      </c>
      <c r="G2082" s="72" t="e">
        <v>#N/A</v>
      </c>
      <c r="H2082" s="72" t="e">
        <v>#N/A</v>
      </c>
      <c r="I2082" s="72" t="e">
        <v>#N/A</v>
      </c>
      <c r="J2082" s="72" t="e">
        <v>#N/A</v>
      </c>
      <c r="O2082" s="72" t="e">
        <v>#N/A</v>
      </c>
    </row>
    <row r="2083" spans="1:15" x14ac:dyDescent="0.15">
      <c r="A2083" s="72" t="e">
        <v>#N/A</v>
      </c>
      <c r="B2083" s="72" t="e">
        <v>#N/A</v>
      </c>
      <c r="C2083" s="72" t="e">
        <v>#N/A</v>
      </c>
      <c r="D2083" s="72" t="e">
        <v>#N/A</v>
      </c>
      <c r="E2083" s="73" t="e">
        <v>#N/A</v>
      </c>
      <c r="F2083" s="72" t="e">
        <v>#N/A</v>
      </c>
      <c r="G2083" s="72" t="e">
        <v>#N/A</v>
      </c>
      <c r="H2083" s="72" t="e">
        <v>#N/A</v>
      </c>
      <c r="I2083" s="72" t="e">
        <v>#N/A</v>
      </c>
      <c r="J2083" s="72" t="e">
        <v>#N/A</v>
      </c>
      <c r="O2083" s="72" t="e">
        <v>#N/A</v>
      </c>
    </row>
    <row r="2084" spans="1:15" x14ac:dyDescent="0.15">
      <c r="A2084" s="72" t="e">
        <v>#N/A</v>
      </c>
      <c r="B2084" s="72" t="e">
        <v>#N/A</v>
      </c>
      <c r="C2084" s="72" t="e">
        <v>#N/A</v>
      </c>
      <c r="D2084" s="72" t="e">
        <v>#N/A</v>
      </c>
      <c r="E2084" s="73" t="e">
        <v>#N/A</v>
      </c>
      <c r="F2084" s="72" t="e">
        <v>#N/A</v>
      </c>
      <c r="G2084" s="72" t="e">
        <v>#N/A</v>
      </c>
      <c r="H2084" s="72" t="e">
        <v>#N/A</v>
      </c>
      <c r="I2084" s="72" t="e">
        <v>#N/A</v>
      </c>
      <c r="J2084" s="72" t="e">
        <v>#N/A</v>
      </c>
      <c r="O2084" s="72" t="e">
        <v>#N/A</v>
      </c>
    </row>
    <row r="2085" spans="1:15" x14ac:dyDescent="0.15">
      <c r="A2085" s="72" t="e">
        <v>#N/A</v>
      </c>
      <c r="B2085" s="72" t="e">
        <v>#N/A</v>
      </c>
      <c r="C2085" s="72" t="e">
        <v>#N/A</v>
      </c>
      <c r="D2085" s="72" t="e">
        <v>#N/A</v>
      </c>
      <c r="E2085" s="73" t="e">
        <v>#N/A</v>
      </c>
      <c r="F2085" s="72" t="e">
        <v>#N/A</v>
      </c>
      <c r="G2085" s="72" t="e">
        <v>#N/A</v>
      </c>
      <c r="H2085" s="72" t="e">
        <v>#N/A</v>
      </c>
      <c r="I2085" s="72" t="e">
        <v>#N/A</v>
      </c>
      <c r="J2085" s="72" t="e">
        <v>#N/A</v>
      </c>
      <c r="O2085" s="72" t="e">
        <v>#N/A</v>
      </c>
    </row>
    <row r="2086" spans="1:15" x14ac:dyDescent="0.15">
      <c r="A2086" s="72" t="e">
        <v>#N/A</v>
      </c>
      <c r="B2086" s="72" t="e">
        <v>#N/A</v>
      </c>
      <c r="C2086" s="72" t="e">
        <v>#N/A</v>
      </c>
      <c r="D2086" s="72" t="e">
        <v>#N/A</v>
      </c>
      <c r="E2086" s="73" t="e">
        <v>#N/A</v>
      </c>
      <c r="F2086" s="72" t="e">
        <v>#N/A</v>
      </c>
      <c r="G2086" s="72" t="e">
        <v>#N/A</v>
      </c>
      <c r="H2086" s="72" t="e">
        <v>#N/A</v>
      </c>
      <c r="I2086" s="72" t="e">
        <v>#N/A</v>
      </c>
      <c r="J2086" s="72" t="e">
        <v>#N/A</v>
      </c>
      <c r="O2086" s="72" t="e">
        <v>#N/A</v>
      </c>
    </row>
    <row r="2087" spans="1:15" x14ac:dyDescent="0.15">
      <c r="A2087" s="72" t="e">
        <v>#N/A</v>
      </c>
      <c r="B2087" s="72" t="e">
        <v>#N/A</v>
      </c>
      <c r="C2087" s="72" t="e">
        <v>#N/A</v>
      </c>
      <c r="D2087" s="72" t="e">
        <v>#N/A</v>
      </c>
      <c r="E2087" s="73" t="e">
        <v>#N/A</v>
      </c>
      <c r="F2087" s="72" t="e">
        <v>#N/A</v>
      </c>
      <c r="G2087" s="72" t="e">
        <v>#N/A</v>
      </c>
      <c r="H2087" s="72" t="e">
        <v>#N/A</v>
      </c>
      <c r="I2087" s="72" t="e">
        <v>#N/A</v>
      </c>
      <c r="J2087" s="72" t="e">
        <v>#N/A</v>
      </c>
      <c r="O2087" s="72" t="e">
        <v>#N/A</v>
      </c>
    </row>
    <row r="2088" spans="1:15" x14ac:dyDescent="0.15">
      <c r="A2088" s="72" t="e">
        <v>#N/A</v>
      </c>
      <c r="B2088" s="72" t="e">
        <v>#N/A</v>
      </c>
      <c r="C2088" s="72" t="e">
        <v>#N/A</v>
      </c>
      <c r="D2088" s="72" t="e">
        <v>#N/A</v>
      </c>
      <c r="E2088" s="73" t="e">
        <v>#N/A</v>
      </c>
      <c r="F2088" s="72" t="e">
        <v>#N/A</v>
      </c>
      <c r="G2088" s="72" t="e">
        <v>#N/A</v>
      </c>
      <c r="H2088" s="72" t="e">
        <v>#N/A</v>
      </c>
      <c r="I2088" s="72" t="e">
        <v>#N/A</v>
      </c>
      <c r="J2088" s="72" t="e">
        <v>#N/A</v>
      </c>
      <c r="O2088" s="72" t="e">
        <v>#N/A</v>
      </c>
    </row>
    <row r="2089" spans="1:15" x14ac:dyDescent="0.15">
      <c r="A2089" s="72" t="e">
        <v>#N/A</v>
      </c>
      <c r="B2089" s="72" t="e">
        <v>#N/A</v>
      </c>
      <c r="C2089" s="72" t="e">
        <v>#N/A</v>
      </c>
      <c r="D2089" s="72" t="e">
        <v>#N/A</v>
      </c>
      <c r="E2089" s="73" t="e">
        <v>#N/A</v>
      </c>
      <c r="F2089" s="72" t="e">
        <v>#N/A</v>
      </c>
      <c r="G2089" s="72" t="e">
        <v>#N/A</v>
      </c>
      <c r="H2089" s="72" t="e">
        <v>#N/A</v>
      </c>
      <c r="I2089" s="72" t="e">
        <v>#N/A</v>
      </c>
      <c r="J2089" s="72" t="e">
        <v>#N/A</v>
      </c>
      <c r="O2089" s="72" t="e">
        <v>#N/A</v>
      </c>
    </row>
    <row r="2090" spans="1:15" x14ac:dyDescent="0.15">
      <c r="A2090" s="72" t="e">
        <v>#N/A</v>
      </c>
      <c r="B2090" s="72" t="e">
        <v>#N/A</v>
      </c>
      <c r="C2090" s="72" t="e">
        <v>#N/A</v>
      </c>
      <c r="D2090" s="72" t="e">
        <v>#N/A</v>
      </c>
      <c r="E2090" s="73" t="e">
        <v>#N/A</v>
      </c>
      <c r="F2090" s="72" t="e">
        <v>#N/A</v>
      </c>
      <c r="G2090" s="72" t="e">
        <v>#N/A</v>
      </c>
      <c r="H2090" s="72" t="e">
        <v>#N/A</v>
      </c>
      <c r="I2090" s="72" t="e">
        <v>#N/A</v>
      </c>
      <c r="J2090" s="72" t="e">
        <v>#N/A</v>
      </c>
      <c r="O2090" s="72" t="e">
        <v>#N/A</v>
      </c>
    </row>
    <row r="2091" spans="1:15" x14ac:dyDescent="0.15">
      <c r="A2091" s="72" t="e">
        <v>#N/A</v>
      </c>
      <c r="B2091" s="72" t="e">
        <v>#N/A</v>
      </c>
      <c r="C2091" s="72" t="e">
        <v>#N/A</v>
      </c>
      <c r="D2091" s="72" t="e">
        <v>#N/A</v>
      </c>
      <c r="E2091" s="73" t="e">
        <v>#N/A</v>
      </c>
      <c r="F2091" s="72" t="e">
        <v>#N/A</v>
      </c>
      <c r="G2091" s="72" t="e">
        <v>#N/A</v>
      </c>
      <c r="H2091" s="72" t="e">
        <v>#N/A</v>
      </c>
      <c r="I2091" s="72" t="e">
        <v>#N/A</v>
      </c>
      <c r="J2091" s="72" t="e">
        <v>#N/A</v>
      </c>
      <c r="O2091" s="72" t="e">
        <v>#N/A</v>
      </c>
    </row>
    <row r="2092" spans="1:15" x14ac:dyDescent="0.15">
      <c r="A2092" s="72" t="e">
        <v>#N/A</v>
      </c>
      <c r="B2092" s="72" t="e">
        <v>#N/A</v>
      </c>
      <c r="C2092" s="72" t="e">
        <v>#N/A</v>
      </c>
      <c r="D2092" s="72" t="e">
        <v>#N/A</v>
      </c>
      <c r="E2092" s="73" t="e">
        <v>#N/A</v>
      </c>
      <c r="F2092" s="72" t="e">
        <v>#N/A</v>
      </c>
      <c r="G2092" s="72" t="e">
        <v>#N/A</v>
      </c>
      <c r="H2092" s="72" t="e">
        <v>#N/A</v>
      </c>
      <c r="I2092" s="72" t="e">
        <v>#N/A</v>
      </c>
      <c r="J2092" s="72" t="e">
        <v>#N/A</v>
      </c>
      <c r="O2092" s="72" t="e">
        <v>#N/A</v>
      </c>
    </row>
    <row r="2093" spans="1:15" x14ac:dyDescent="0.15">
      <c r="A2093" s="72" t="e">
        <v>#N/A</v>
      </c>
      <c r="B2093" s="72" t="e">
        <v>#N/A</v>
      </c>
      <c r="C2093" s="72" t="e">
        <v>#N/A</v>
      </c>
      <c r="D2093" s="72" t="e">
        <v>#N/A</v>
      </c>
      <c r="E2093" s="73" t="e">
        <v>#N/A</v>
      </c>
      <c r="F2093" s="72" t="e">
        <v>#N/A</v>
      </c>
      <c r="G2093" s="72" t="e">
        <v>#N/A</v>
      </c>
      <c r="H2093" s="72" t="e">
        <v>#N/A</v>
      </c>
      <c r="I2093" s="72" t="e">
        <v>#N/A</v>
      </c>
      <c r="J2093" s="72" t="e">
        <v>#N/A</v>
      </c>
      <c r="O2093" s="72" t="e">
        <v>#N/A</v>
      </c>
    </row>
    <row r="2094" spans="1:15" x14ac:dyDescent="0.15">
      <c r="A2094" s="72" t="e">
        <v>#N/A</v>
      </c>
      <c r="B2094" s="72" t="e">
        <v>#N/A</v>
      </c>
      <c r="C2094" s="72" t="e">
        <v>#N/A</v>
      </c>
      <c r="D2094" s="72" t="e">
        <v>#N/A</v>
      </c>
      <c r="E2094" s="73" t="e">
        <v>#N/A</v>
      </c>
      <c r="F2094" s="72" t="e">
        <v>#N/A</v>
      </c>
      <c r="G2094" s="72" t="e">
        <v>#N/A</v>
      </c>
      <c r="H2094" s="72" t="e">
        <v>#N/A</v>
      </c>
      <c r="I2094" s="72" t="e">
        <v>#N/A</v>
      </c>
      <c r="J2094" s="72" t="e">
        <v>#N/A</v>
      </c>
      <c r="O2094" s="72" t="e">
        <v>#N/A</v>
      </c>
    </row>
    <row r="2095" spans="1:15" x14ac:dyDescent="0.15">
      <c r="A2095" s="72" t="e">
        <v>#N/A</v>
      </c>
      <c r="B2095" s="72" t="e">
        <v>#N/A</v>
      </c>
      <c r="C2095" s="72" t="e">
        <v>#N/A</v>
      </c>
      <c r="D2095" s="72" t="e">
        <v>#N/A</v>
      </c>
      <c r="E2095" s="73" t="e">
        <v>#N/A</v>
      </c>
      <c r="F2095" s="72" t="e">
        <v>#N/A</v>
      </c>
      <c r="G2095" s="72" t="e">
        <v>#N/A</v>
      </c>
      <c r="H2095" s="72" t="e">
        <v>#N/A</v>
      </c>
      <c r="I2095" s="72" t="e">
        <v>#N/A</v>
      </c>
      <c r="J2095" s="72" t="e">
        <v>#N/A</v>
      </c>
      <c r="O2095" s="72" t="e">
        <v>#N/A</v>
      </c>
    </row>
    <row r="2096" spans="1:15" x14ac:dyDescent="0.15">
      <c r="A2096" s="72" t="e">
        <v>#N/A</v>
      </c>
      <c r="B2096" s="72" t="e">
        <v>#N/A</v>
      </c>
      <c r="C2096" s="72" t="e">
        <v>#N/A</v>
      </c>
      <c r="D2096" s="72" t="e">
        <v>#N/A</v>
      </c>
      <c r="E2096" s="73" t="e">
        <v>#N/A</v>
      </c>
      <c r="F2096" s="72" t="e">
        <v>#N/A</v>
      </c>
      <c r="G2096" s="72" t="e">
        <v>#N/A</v>
      </c>
      <c r="H2096" s="72" t="e">
        <v>#N/A</v>
      </c>
      <c r="I2096" s="72" t="e">
        <v>#N/A</v>
      </c>
      <c r="J2096" s="72" t="e">
        <v>#N/A</v>
      </c>
      <c r="O2096" s="72" t="e">
        <v>#N/A</v>
      </c>
    </row>
    <row r="2097" spans="1:15" x14ac:dyDescent="0.15">
      <c r="A2097" s="72" t="e">
        <v>#N/A</v>
      </c>
      <c r="B2097" s="72" t="e">
        <v>#N/A</v>
      </c>
      <c r="C2097" s="72" t="e">
        <v>#N/A</v>
      </c>
      <c r="D2097" s="72" t="e">
        <v>#N/A</v>
      </c>
      <c r="E2097" s="73" t="e">
        <v>#N/A</v>
      </c>
      <c r="F2097" s="72" t="e">
        <v>#N/A</v>
      </c>
      <c r="G2097" s="72" t="e">
        <v>#N/A</v>
      </c>
      <c r="H2097" s="72" t="e">
        <v>#N/A</v>
      </c>
      <c r="I2097" s="72" t="e">
        <v>#N/A</v>
      </c>
      <c r="J2097" s="72" t="e">
        <v>#N/A</v>
      </c>
      <c r="O2097" s="72" t="e">
        <v>#N/A</v>
      </c>
    </row>
    <row r="2098" spans="1:15" x14ac:dyDescent="0.15">
      <c r="A2098" s="72" t="e">
        <v>#N/A</v>
      </c>
      <c r="B2098" s="72" t="e">
        <v>#N/A</v>
      </c>
      <c r="C2098" s="72" t="e">
        <v>#N/A</v>
      </c>
      <c r="D2098" s="72" t="e">
        <v>#N/A</v>
      </c>
      <c r="E2098" s="73" t="e">
        <v>#N/A</v>
      </c>
      <c r="F2098" s="72" t="e">
        <v>#N/A</v>
      </c>
      <c r="G2098" s="72" t="e">
        <v>#N/A</v>
      </c>
      <c r="H2098" s="72" t="e">
        <v>#N/A</v>
      </c>
      <c r="I2098" s="72" t="e">
        <v>#N/A</v>
      </c>
      <c r="J2098" s="72" t="e">
        <v>#N/A</v>
      </c>
      <c r="O2098" s="72" t="e">
        <v>#N/A</v>
      </c>
    </row>
    <row r="2099" spans="1:15" x14ac:dyDescent="0.15">
      <c r="A2099" s="72" t="e">
        <v>#N/A</v>
      </c>
      <c r="B2099" s="72" t="e">
        <v>#N/A</v>
      </c>
      <c r="C2099" s="72" t="e">
        <v>#N/A</v>
      </c>
      <c r="D2099" s="72" t="e">
        <v>#N/A</v>
      </c>
      <c r="E2099" s="73" t="e">
        <v>#N/A</v>
      </c>
      <c r="F2099" s="72" t="e">
        <v>#N/A</v>
      </c>
      <c r="G2099" s="72" t="e">
        <v>#N/A</v>
      </c>
      <c r="H2099" s="72" t="e">
        <v>#N/A</v>
      </c>
      <c r="I2099" s="72" t="e">
        <v>#N/A</v>
      </c>
      <c r="J2099" s="72" t="e">
        <v>#N/A</v>
      </c>
      <c r="O2099" s="72" t="e">
        <v>#N/A</v>
      </c>
    </row>
    <row r="2100" spans="1:15" x14ac:dyDescent="0.15">
      <c r="A2100" s="72" t="e">
        <v>#N/A</v>
      </c>
      <c r="B2100" s="72" t="e">
        <v>#N/A</v>
      </c>
      <c r="C2100" s="72" t="e">
        <v>#N/A</v>
      </c>
      <c r="D2100" s="72" t="e">
        <v>#N/A</v>
      </c>
      <c r="E2100" s="73" t="e">
        <v>#N/A</v>
      </c>
      <c r="F2100" s="72" t="e">
        <v>#N/A</v>
      </c>
      <c r="G2100" s="72" t="e">
        <v>#N/A</v>
      </c>
      <c r="H2100" s="72" t="e">
        <v>#N/A</v>
      </c>
      <c r="I2100" s="72" t="e">
        <v>#N/A</v>
      </c>
      <c r="J2100" s="72" t="e">
        <v>#N/A</v>
      </c>
      <c r="O2100" s="72" t="e">
        <v>#N/A</v>
      </c>
    </row>
    <row r="2101" spans="1:15" x14ac:dyDescent="0.15">
      <c r="A2101" s="72" t="e">
        <v>#N/A</v>
      </c>
      <c r="B2101" s="72" t="e">
        <v>#N/A</v>
      </c>
      <c r="C2101" s="72" t="e">
        <v>#N/A</v>
      </c>
      <c r="D2101" s="72" t="e">
        <v>#N/A</v>
      </c>
      <c r="E2101" s="73" t="e">
        <v>#N/A</v>
      </c>
      <c r="F2101" s="72" t="e">
        <v>#N/A</v>
      </c>
      <c r="G2101" s="72" t="e">
        <v>#N/A</v>
      </c>
      <c r="H2101" s="72" t="e">
        <v>#N/A</v>
      </c>
      <c r="I2101" s="72" t="e">
        <v>#N/A</v>
      </c>
      <c r="J2101" s="72" t="e">
        <v>#N/A</v>
      </c>
      <c r="O2101" s="72" t="e">
        <v>#N/A</v>
      </c>
    </row>
    <row r="2102" spans="1:15" x14ac:dyDescent="0.15">
      <c r="A2102" s="72" t="e">
        <v>#N/A</v>
      </c>
      <c r="B2102" s="72" t="e">
        <v>#N/A</v>
      </c>
      <c r="C2102" s="72" t="e">
        <v>#N/A</v>
      </c>
      <c r="D2102" s="72" t="e">
        <v>#N/A</v>
      </c>
      <c r="E2102" s="73" t="e">
        <v>#N/A</v>
      </c>
      <c r="F2102" s="72" t="e">
        <v>#N/A</v>
      </c>
      <c r="G2102" s="72" t="e">
        <v>#N/A</v>
      </c>
      <c r="H2102" s="72" t="e">
        <v>#N/A</v>
      </c>
      <c r="I2102" s="72" t="e">
        <v>#N/A</v>
      </c>
      <c r="J2102" s="72" t="e">
        <v>#N/A</v>
      </c>
      <c r="O2102" s="72" t="e">
        <v>#N/A</v>
      </c>
    </row>
    <row r="2103" spans="1:15" x14ac:dyDescent="0.15">
      <c r="A2103" s="72" t="e">
        <v>#N/A</v>
      </c>
      <c r="B2103" s="72" t="e">
        <v>#N/A</v>
      </c>
      <c r="C2103" s="72" t="e">
        <v>#N/A</v>
      </c>
      <c r="D2103" s="72" t="e">
        <v>#N/A</v>
      </c>
      <c r="E2103" s="73" t="e">
        <v>#N/A</v>
      </c>
      <c r="F2103" s="72" t="e">
        <v>#N/A</v>
      </c>
      <c r="G2103" s="72" t="e">
        <v>#N/A</v>
      </c>
      <c r="H2103" s="72" t="e">
        <v>#N/A</v>
      </c>
      <c r="I2103" s="72" t="e">
        <v>#N/A</v>
      </c>
      <c r="J2103" s="72" t="e">
        <v>#N/A</v>
      </c>
      <c r="O2103" s="72" t="e">
        <v>#N/A</v>
      </c>
    </row>
    <row r="2104" spans="1:15" x14ac:dyDescent="0.15">
      <c r="A2104" s="72" t="e">
        <v>#N/A</v>
      </c>
      <c r="B2104" s="72" t="e">
        <v>#N/A</v>
      </c>
      <c r="C2104" s="72" t="e">
        <v>#N/A</v>
      </c>
      <c r="D2104" s="72" t="e">
        <v>#N/A</v>
      </c>
      <c r="E2104" s="73" t="e">
        <v>#N/A</v>
      </c>
      <c r="F2104" s="72" t="e">
        <v>#N/A</v>
      </c>
      <c r="G2104" s="72" t="e">
        <v>#N/A</v>
      </c>
      <c r="H2104" s="72" t="e">
        <v>#N/A</v>
      </c>
      <c r="I2104" s="72" t="e">
        <v>#N/A</v>
      </c>
      <c r="J2104" s="72" t="e">
        <v>#N/A</v>
      </c>
      <c r="O2104" s="72" t="e">
        <v>#N/A</v>
      </c>
    </row>
    <row r="2105" spans="1:15" x14ac:dyDescent="0.15">
      <c r="A2105" s="72" t="e">
        <v>#N/A</v>
      </c>
      <c r="B2105" s="72" t="e">
        <v>#N/A</v>
      </c>
      <c r="C2105" s="72" t="e">
        <v>#N/A</v>
      </c>
      <c r="D2105" s="72" t="e">
        <v>#N/A</v>
      </c>
      <c r="E2105" s="73" t="e">
        <v>#N/A</v>
      </c>
      <c r="F2105" s="72" t="e">
        <v>#N/A</v>
      </c>
      <c r="G2105" s="72" t="e">
        <v>#N/A</v>
      </c>
      <c r="H2105" s="72" t="e">
        <v>#N/A</v>
      </c>
      <c r="I2105" s="72" t="e">
        <v>#N/A</v>
      </c>
      <c r="J2105" s="72" t="e">
        <v>#N/A</v>
      </c>
      <c r="O2105" s="72" t="e">
        <v>#N/A</v>
      </c>
    </row>
    <row r="2106" spans="1:15" x14ac:dyDescent="0.15">
      <c r="A2106" s="72" t="e">
        <v>#N/A</v>
      </c>
      <c r="B2106" s="72" t="e">
        <v>#N/A</v>
      </c>
      <c r="C2106" s="72" t="e">
        <v>#N/A</v>
      </c>
      <c r="D2106" s="72" t="e">
        <v>#N/A</v>
      </c>
      <c r="E2106" s="73" t="e">
        <v>#N/A</v>
      </c>
      <c r="F2106" s="72" t="e">
        <v>#N/A</v>
      </c>
      <c r="G2106" s="72" t="e">
        <v>#N/A</v>
      </c>
      <c r="H2106" s="72" t="e">
        <v>#N/A</v>
      </c>
      <c r="I2106" s="72" t="e">
        <v>#N/A</v>
      </c>
      <c r="J2106" s="72" t="e">
        <v>#N/A</v>
      </c>
      <c r="O2106" s="72" t="e">
        <v>#N/A</v>
      </c>
    </row>
    <row r="2107" spans="1:15" x14ac:dyDescent="0.15">
      <c r="A2107" s="72" t="e">
        <v>#N/A</v>
      </c>
      <c r="B2107" s="72" t="e">
        <v>#N/A</v>
      </c>
      <c r="C2107" s="72" t="e">
        <v>#N/A</v>
      </c>
      <c r="D2107" s="72" t="e">
        <v>#N/A</v>
      </c>
      <c r="E2107" s="73" t="e">
        <v>#N/A</v>
      </c>
      <c r="F2107" s="72" t="e">
        <v>#N/A</v>
      </c>
      <c r="G2107" s="72" t="e">
        <v>#N/A</v>
      </c>
      <c r="H2107" s="72" t="e">
        <v>#N/A</v>
      </c>
      <c r="I2107" s="72" t="e">
        <v>#N/A</v>
      </c>
      <c r="J2107" s="72" t="e">
        <v>#N/A</v>
      </c>
      <c r="O2107" s="72" t="e">
        <v>#N/A</v>
      </c>
    </row>
    <row r="2108" spans="1:15" x14ac:dyDescent="0.15">
      <c r="A2108" s="72" t="e">
        <v>#N/A</v>
      </c>
      <c r="B2108" s="72" t="e">
        <v>#N/A</v>
      </c>
      <c r="C2108" s="72" t="e">
        <v>#N/A</v>
      </c>
      <c r="D2108" s="72" t="e">
        <v>#N/A</v>
      </c>
      <c r="E2108" s="73" t="e">
        <v>#N/A</v>
      </c>
      <c r="F2108" s="72" t="e">
        <v>#N/A</v>
      </c>
      <c r="G2108" s="72" t="e">
        <v>#N/A</v>
      </c>
      <c r="H2108" s="72" t="e">
        <v>#N/A</v>
      </c>
      <c r="I2108" s="72" t="e">
        <v>#N/A</v>
      </c>
      <c r="J2108" s="72" t="e">
        <v>#N/A</v>
      </c>
      <c r="O2108" s="72" t="e">
        <v>#N/A</v>
      </c>
    </row>
    <row r="2109" spans="1:15" x14ac:dyDescent="0.15">
      <c r="A2109" s="72" t="e">
        <v>#N/A</v>
      </c>
      <c r="B2109" s="72" t="e">
        <v>#N/A</v>
      </c>
      <c r="C2109" s="72" t="e">
        <v>#N/A</v>
      </c>
      <c r="D2109" s="72" t="e">
        <v>#N/A</v>
      </c>
      <c r="E2109" s="73" t="e">
        <v>#N/A</v>
      </c>
      <c r="F2109" s="72" t="e">
        <v>#N/A</v>
      </c>
      <c r="G2109" s="72" t="e">
        <v>#N/A</v>
      </c>
      <c r="H2109" s="72" t="e">
        <v>#N/A</v>
      </c>
      <c r="I2109" s="72" t="e">
        <v>#N/A</v>
      </c>
      <c r="J2109" s="72" t="e">
        <v>#N/A</v>
      </c>
      <c r="O2109" s="72" t="e">
        <v>#N/A</v>
      </c>
    </row>
    <row r="2110" spans="1:15" x14ac:dyDescent="0.15">
      <c r="A2110" s="72" t="e">
        <v>#N/A</v>
      </c>
      <c r="B2110" s="72" t="e">
        <v>#N/A</v>
      </c>
      <c r="C2110" s="72" t="e">
        <v>#N/A</v>
      </c>
      <c r="D2110" s="72" t="e">
        <v>#N/A</v>
      </c>
      <c r="E2110" s="73" t="e">
        <v>#N/A</v>
      </c>
      <c r="F2110" s="72" t="e">
        <v>#N/A</v>
      </c>
      <c r="G2110" s="72" t="e">
        <v>#N/A</v>
      </c>
      <c r="H2110" s="72" t="e">
        <v>#N/A</v>
      </c>
      <c r="I2110" s="72" t="e">
        <v>#N/A</v>
      </c>
      <c r="J2110" s="72" t="e">
        <v>#N/A</v>
      </c>
      <c r="O2110" s="72" t="e">
        <v>#N/A</v>
      </c>
    </row>
    <row r="2111" spans="1:15" x14ac:dyDescent="0.15">
      <c r="A2111" s="72" t="e">
        <v>#N/A</v>
      </c>
      <c r="B2111" s="72" t="e">
        <v>#N/A</v>
      </c>
      <c r="C2111" s="72" t="e">
        <v>#N/A</v>
      </c>
      <c r="D2111" s="72" t="e">
        <v>#N/A</v>
      </c>
      <c r="E2111" s="73" t="e">
        <v>#N/A</v>
      </c>
      <c r="F2111" s="72" t="e">
        <v>#N/A</v>
      </c>
      <c r="G2111" s="72" t="e">
        <v>#N/A</v>
      </c>
      <c r="H2111" s="72" t="e">
        <v>#N/A</v>
      </c>
      <c r="I2111" s="72" t="e">
        <v>#N/A</v>
      </c>
      <c r="J2111" s="72" t="e">
        <v>#N/A</v>
      </c>
      <c r="O2111" s="72" t="e">
        <v>#N/A</v>
      </c>
    </row>
    <row r="2112" spans="1:15" x14ac:dyDescent="0.15">
      <c r="A2112" s="72" t="e">
        <v>#N/A</v>
      </c>
      <c r="B2112" s="72" t="e">
        <v>#N/A</v>
      </c>
      <c r="C2112" s="72" t="e">
        <v>#N/A</v>
      </c>
      <c r="D2112" s="72" t="e">
        <v>#N/A</v>
      </c>
      <c r="E2112" s="73" t="e">
        <v>#N/A</v>
      </c>
      <c r="F2112" s="72" t="e">
        <v>#N/A</v>
      </c>
      <c r="G2112" s="72" t="e">
        <v>#N/A</v>
      </c>
      <c r="H2112" s="72" t="e">
        <v>#N/A</v>
      </c>
      <c r="I2112" s="72" t="e">
        <v>#N/A</v>
      </c>
      <c r="J2112" s="72" t="e">
        <v>#N/A</v>
      </c>
      <c r="O2112" s="72" t="e">
        <v>#N/A</v>
      </c>
    </row>
    <row r="2113" spans="1:15" x14ac:dyDescent="0.15">
      <c r="A2113" s="72" t="e">
        <v>#N/A</v>
      </c>
      <c r="B2113" s="72" t="e">
        <v>#N/A</v>
      </c>
      <c r="C2113" s="72" t="e">
        <v>#N/A</v>
      </c>
      <c r="D2113" s="72" t="e">
        <v>#N/A</v>
      </c>
      <c r="E2113" s="73" t="e">
        <v>#N/A</v>
      </c>
      <c r="F2113" s="72" t="e">
        <v>#N/A</v>
      </c>
      <c r="G2113" s="72" t="e">
        <v>#N/A</v>
      </c>
      <c r="H2113" s="72" t="e">
        <v>#N/A</v>
      </c>
      <c r="I2113" s="72" t="e">
        <v>#N/A</v>
      </c>
      <c r="J2113" s="72" t="e">
        <v>#N/A</v>
      </c>
      <c r="O2113" s="72" t="e">
        <v>#N/A</v>
      </c>
    </row>
    <row r="2114" spans="1:15" x14ac:dyDescent="0.15">
      <c r="A2114" s="72" t="e">
        <v>#N/A</v>
      </c>
      <c r="B2114" s="72" t="e">
        <v>#N/A</v>
      </c>
      <c r="C2114" s="72" t="e">
        <v>#N/A</v>
      </c>
      <c r="D2114" s="72" t="e">
        <v>#N/A</v>
      </c>
      <c r="E2114" s="73" t="e">
        <v>#N/A</v>
      </c>
      <c r="F2114" s="72" t="e">
        <v>#N/A</v>
      </c>
      <c r="G2114" s="72" t="e">
        <v>#N/A</v>
      </c>
      <c r="H2114" s="72" t="e">
        <v>#N/A</v>
      </c>
      <c r="I2114" s="72" t="e">
        <v>#N/A</v>
      </c>
      <c r="J2114" s="72" t="e">
        <v>#N/A</v>
      </c>
      <c r="O2114" s="72" t="e">
        <v>#N/A</v>
      </c>
    </row>
    <row r="2115" spans="1:15" x14ac:dyDescent="0.15">
      <c r="A2115" s="72" t="e">
        <v>#N/A</v>
      </c>
      <c r="B2115" s="72" t="e">
        <v>#N/A</v>
      </c>
      <c r="C2115" s="72" t="e">
        <v>#N/A</v>
      </c>
      <c r="D2115" s="72" t="e">
        <v>#N/A</v>
      </c>
      <c r="E2115" s="73" t="e">
        <v>#N/A</v>
      </c>
      <c r="F2115" s="72" t="e">
        <v>#N/A</v>
      </c>
      <c r="G2115" s="72" t="e">
        <v>#N/A</v>
      </c>
      <c r="H2115" s="72" t="e">
        <v>#N/A</v>
      </c>
      <c r="I2115" s="72" t="e">
        <v>#N/A</v>
      </c>
      <c r="J2115" s="72" t="e">
        <v>#N/A</v>
      </c>
      <c r="O2115" s="72" t="e">
        <v>#N/A</v>
      </c>
    </row>
    <row r="2116" spans="1:15" x14ac:dyDescent="0.15">
      <c r="A2116" s="72" t="e">
        <v>#N/A</v>
      </c>
      <c r="B2116" s="72" t="e">
        <v>#N/A</v>
      </c>
      <c r="C2116" s="72" t="e">
        <v>#N/A</v>
      </c>
      <c r="D2116" s="72" t="e">
        <v>#N/A</v>
      </c>
      <c r="E2116" s="73" t="e">
        <v>#N/A</v>
      </c>
      <c r="F2116" s="72" t="e">
        <v>#N/A</v>
      </c>
      <c r="G2116" s="72" t="e">
        <v>#N/A</v>
      </c>
      <c r="H2116" s="72" t="e">
        <v>#N/A</v>
      </c>
      <c r="I2116" s="72" t="e">
        <v>#N/A</v>
      </c>
      <c r="J2116" s="72" t="e">
        <v>#N/A</v>
      </c>
      <c r="O2116" s="72" t="e">
        <v>#N/A</v>
      </c>
    </row>
    <row r="2117" spans="1:15" x14ac:dyDescent="0.15">
      <c r="A2117" s="72" t="e">
        <v>#N/A</v>
      </c>
      <c r="B2117" s="72" t="e">
        <v>#N/A</v>
      </c>
      <c r="C2117" s="72" t="e">
        <v>#N/A</v>
      </c>
      <c r="D2117" s="72" t="e">
        <v>#N/A</v>
      </c>
      <c r="E2117" s="73" t="e">
        <v>#N/A</v>
      </c>
      <c r="F2117" s="72" t="e">
        <v>#N/A</v>
      </c>
      <c r="G2117" s="72" t="e">
        <v>#N/A</v>
      </c>
      <c r="H2117" s="72" t="e">
        <v>#N/A</v>
      </c>
      <c r="I2117" s="72" t="e">
        <v>#N/A</v>
      </c>
      <c r="J2117" s="72" t="e">
        <v>#N/A</v>
      </c>
      <c r="O2117" s="72" t="e">
        <v>#N/A</v>
      </c>
    </row>
    <row r="2118" spans="1:15" x14ac:dyDescent="0.15">
      <c r="A2118" s="72" t="e">
        <v>#N/A</v>
      </c>
      <c r="B2118" s="72" t="e">
        <v>#N/A</v>
      </c>
      <c r="C2118" s="72" t="e">
        <v>#N/A</v>
      </c>
      <c r="D2118" s="72" t="e">
        <v>#N/A</v>
      </c>
      <c r="E2118" s="73" t="e">
        <v>#N/A</v>
      </c>
      <c r="F2118" s="72" t="e">
        <v>#N/A</v>
      </c>
      <c r="G2118" s="72" t="e">
        <v>#N/A</v>
      </c>
      <c r="H2118" s="72" t="e">
        <v>#N/A</v>
      </c>
      <c r="I2118" s="72" t="e">
        <v>#N/A</v>
      </c>
      <c r="J2118" s="72" t="e">
        <v>#N/A</v>
      </c>
      <c r="O2118" s="72" t="e">
        <v>#N/A</v>
      </c>
    </row>
    <row r="2119" spans="1:15" x14ac:dyDescent="0.15">
      <c r="A2119" s="72" t="e">
        <v>#N/A</v>
      </c>
      <c r="B2119" s="72" t="e">
        <v>#N/A</v>
      </c>
      <c r="C2119" s="72" t="e">
        <v>#N/A</v>
      </c>
      <c r="D2119" s="72" t="e">
        <v>#N/A</v>
      </c>
      <c r="E2119" s="73" t="e">
        <v>#N/A</v>
      </c>
      <c r="F2119" s="72" t="e">
        <v>#N/A</v>
      </c>
      <c r="G2119" s="72" t="e">
        <v>#N/A</v>
      </c>
      <c r="H2119" s="72" t="e">
        <v>#N/A</v>
      </c>
      <c r="I2119" s="72" t="e">
        <v>#N/A</v>
      </c>
      <c r="J2119" s="72" t="e">
        <v>#N/A</v>
      </c>
      <c r="O2119" s="72" t="e">
        <v>#N/A</v>
      </c>
    </row>
    <row r="2120" spans="1:15" x14ac:dyDescent="0.15">
      <c r="A2120" s="72" t="e">
        <v>#N/A</v>
      </c>
      <c r="B2120" s="72" t="e">
        <v>#N/A</v>
      </c>
      <c r="C2120" s="72" t="e">
        <v>#N/A</v>
      </c>
      <c r="D2120" s="72" t="e">
        <v>#N/A</v>
      </c>
      <c r="E2120" s="73" t="e">
        <v>#N/A</v>
      </c>
      <c r="F2120" s="72" t="e">
        <v>#N/A</v>
      </c>
      <c r="G2120" s="72" t="e">
        <v>#N/A</v>
      </c>
      <c r="H2120" s="72" t="e">
        <v>#N/A</v>
      </c>
      <c r="I2120" s="72" t="e">
        <v>#N/A</v>
      </c>
      <c r="J2120" s="72" t="e">
        <v>#N/A</v>
      </c>
      <c r="O2120" s="72" t="e">
        <v>#N/A</v>
      </c>
    </row>
    <row r="2121" spans="1:15" x14ac:dyDescent="0.15">
      <c r="A2121" s="72" t="e">
        <v>#N/A</v>
      </c>
      <c r="B2121" s="72" t="e">
        <v>#N/A</v>
      </c>
      <c r="C2121" s="72" t="e">
        <v>#N/A</v>
      </c>
      <c r="D2121" s="72" t="e">
        <v>#N/A</v>
      </c>
      <c r="E2121" s="73" t="e">
        <v>#N/A</v>
      </c>
      <c r="F2121" s="72" t="e">
        <v>#N/A</v>
      </c>
      <c r="G2121" s="72" t="e">
        <v>#N/A</v>
      </c>
      <c r="H2121" s="72" t="e">
        <v>#N/A</v>
      </c>
      <c r="I2121" s="72" t="e">
        <v>#N/A</v>
      </c>
      <c r="J2121" s="72" t="e">
        <v>#N/A</v>
      </c>
      <c r="O2121" s="72" t="e">
        <v>#N/A</v>
      </c>
    </row>
    <row r="2122" spans="1:15" x14ac:dyDescent="0.15">
      <c r="A2122" s="72" t="e">
        <v>#N/A</v>
      </c>
      <c r="B2122" s="72" t="e">
        <v>#N/A</v>
      </c>
      <c r="C2122" s="72" t="e">
        <v>#N/A</v>
      </c>
      <c r="D2122" s="72" t="e">
        <v>#N/A</v>
      </c>
      <c r="E2122" s="73" t="e">
        <v>#N/A</v>
      </c>
      <c r="F2122" s="72" t="e">
        <v>#N/A</v>
      </c>
      <c r="G2122" s="72" t="e">
        <v>#N/A</v>
      </c>
      <c r="H2122" s="72" t="e">
        <v>#N/A</v>
      </c>
      <c r="I2122" s="72" t="e">
        <v>#N/A</v>
      </c>
      <c r="J2122" s="72" t="e">
        <v>#N/A</v>
      </c>
      <c r="O2122" s="72" t="e">
        <v>#N/A</v>
      </c>
    </row>
    <row r="2123" spans="1:15" x14ac:dyDescent="0.15">
      <c r="A2123" s="72" t="e">
        <v>#N/A</v>
      </c>
      <c r="B2123" s="72" t="e">
        <v>#N/A</v>
      </c>
      <c r="C2123" s="72" t="e">
        <v>#N/A</v>
      </c>
      <c r="D2123" s="72" t="e">
        <v>#N/A</v>
      </c>
      <c r="E2123" s="73" t="e">
        <v>#N/A</v>
      </c>
      <c r="F2123" s="72" t="e">
        <v>#N/A</v>
      </c>
      <c r="G2123" s="72" t="e">
        <v>#N/A</v>
      </c>
      <c r="H2123" s="72" t="e">
        <v>#N/A</v>
      </c>
      <c r="I2123" s="72" t="e">
        <v>#N/A</v>
      </c>
      <c r="J2123" s="72" t="e">
        <v>#N/A</v>
      </c>
      <c r="O2123" s="72" t="e">
        <v>#N/A</v>
      </c>
    </row>
    <row r="2124" spans="1:15" x14ac:dyDescent="0.15">
      <c r="A2124" s="72" t="e">
        <v>#N/A</v>
      </c>
      <c r="B2124" s="72" t="e">
        <v>#N/A</v>
      </c>
      <c r="C2124" s="72" t="e">
        <v>#N/A</v>
      </c>
      <c r="D2124" s="72" t="e">
        <v>#N/A</v>
      </c>
      <c r="E2124" s="73" t="e">
        <v>#N/A</v>
      </c>
      <c r="F2124" s="72" t="e">
        <v>#N/A</v>
      </c>
      <c r="G2124" s="72" t="e">
        <v>#N/A</v>
      </c>
      <c r="H2124" s="72" t="e">
        <v>#N/A</v>
      </c>
      <c r="I2124" s="72" t="e">
        <v>#N/A</v>
      </c>
      <c r="J2124" s="72" t="e">
        <v>#N/A</v>
      </c>
      <c r="O2124" s="72" t="e">
        <v>#N/A</v>
      </c>
    </row>
    <row r="2125" spans="1:15" x14ac:dyDescent="0.15">
      <c r="A2125" s="72" t="e">
        <v>#N/A</v>
      </c>
      <c r="B2125" s="72" t="e">
        <v>#N/A</v>
      </c>
      <c r="C2125" s="72" t="e">
        <v>#N/A</v>
      </c>
      <c r="D2125" s="72" t="e">
        <v>#N/A</v>
      </c>
      <c r="E2125" s="73" t="e">
        <v>#N/A</v>
      </c>
      <c r="F2125" s="72" t="e">
        <v>#N/A</v>
      </c>
      <c r="G2125" s="72" t="e">
        <v>#N/A</v>
      </c>
      <c r="H2125" s="72" t="e">
        <v>#N/A</v>
      </c>
      <c r="I2125" s="72" t="e">
        <v>#N/A</v>
      </c>
      <c r="J2125" s="72" t="e">
        <v>#N/A</v>
      </c>
      <c r="O2125" s="72" t="e">
        <v>#N/A</v>
      </c>
    </row>
    <row r="2126" spans="1:15" x14ac:dyDescent="0.15">
      <c r="A2126" s="72" t="e">
        <v>#N/A</v>
      </c>
      <c r="B2126" s="72" t="e">
        <v>#N/A</v>
      </c>
      <c r="C2126" s="72" t="e">
        <v>#N/A</v>
      </c>
      <c r="D2126" s="72" t="e">
        <v>#N/A</v>
      </c>
      <c r="E2126" s="73" t="e">
        <v>#N/A</v>
      </c>
      <c r="F2126" s="72" t="e">
        <v>#N/A</v>
      </c>
      <c r="G2126" s="72" t="e">
        <v>#N/A</v>
      </c>
      <c r="H2126" s="72" t="e">
        <v>#N/A</v>
      </c>
      <c r="I2126" s="72" t="e">
        <v>#N/A</v>
      </c>
      <c r="J2126" s="72" t="e">
        <v>#N/A</v>
      </c>
      <c r="O2126" s="72" t="e">
        <v>#N/A</v>
      </c>
    </row>
    <row r="2127" spans="1:15" x14ac:dyDescent="0.15">
      <c r="A2127" s="72" t="e">
        <v>#N/A</v>
      </c>
      <c r="B2127" s="72" t="e">
        <v>#N/A</v>
      </c>
      <c r="C2127" s="72" t="e">
        <v>#N/A</v>
      </c>
      <c r="D2127" s="72" t="e">
        <v>#N/A</v>
      </c>
      <c r="E2127" s="73" t="e">
        <v>#N/A</v>
      </c>
      <c r="F2127" s="72" t="e">
        <v>#N/A</v>
      </c>
      <c r="G2127" s="72" t="e">
        <v>#N/A</v>
      </c>
      <c r="H2127" s="72" t="e">
        <v>#N/A</v>
      </c>
      <c r="I2127" s="72" t="e">
        <v>#N/A</v>
      </c>
      <c r="J2127" s="72" t="e">
        <v>#N/A</v>
      </c>
      <c r="O2127" s="72" t="e">
        <v>#N/A</v>
      </c>
    </row>
    <row r="2128" spans="1:15" x14ac:dyDescent="0.15">
      <c r="A2128" s="72" t="e">
        <v>#N/A</v>
      </c>
      <c r="B2128" s="72" t="e">
        <v>#N/A</v>
      </c>
      <c r="C2128" s="72" t="e">
        <v>#N/A</v>
      </c>
      <c r="D2128" s="72" t="e">
        <v>#N/A</v>
      </c>
      <c r="E2128" s="73" t="e">
        <v>#N/A</v>
      </c>
      <c r="F2128" s="72" t="e">
        <v>#N/A</v>
      </c>
      <c r="G2128" s="72" t="e">
        <v>#N/A</v>
      </c>
      <c r="H2128" s="72" t="e">
        <v>#N/A</v>
      </c>
      <c r="I2128" s="72" t="e">
        <v>#N/A</v>
      </c>
      <c r="J2128" s="72" t="e">
        <v>#N/A</v>
      </c>
      <c r="O2128" s="72" t="e">
        <v>#N/A</v>
      </c>
    </row>
    <row r="2129" spans="1:15" x14ac:dyDescent="0.15">
      <c r="A2129" s="72" t="e">
        <v>#N/A</v>
      </c>
      <c r="B2129" s="72" t="e">
        <v>#N/A</v>
      </c>
      <c r="C2129" s="72" t="e">
        <v>#N/A</v>
      </c>
      <c r="D2129" s="72" t="e">
        <v>#N/A</v>
      </c>
      <c r="E2129" s="73" t="e">
        <v>#N/A</v>
      </c>
      <c r="F2129" s="72" t="e">
        <v>#N/A</v>
      </c>
      <c r="G2129" s="72" t="e">
        <v>#N/A</v>
      </c>
      <c r="H2129" s="72" t="e">
        <v>#N/A</v>
      </c>
      <c r="I2129" s="72" t="e">
        <v>#N/A</v>
      </c>
      <c r="J2129" s="72" t="e">
        <v>#N/A</v>
      </c>
      <c r="O2129" s="72" t="e">
        <v>#N/A</v>
      </c>
    </row>
    <row r="2130" spans="1:15" x14ac:dyDescent="0.15">
      <c r="A2130" s="72" t="e">
        <v>#N/A</v>
      </c>
      <c r="B2130" s="72" t="e">
        <v>#N/A</v>
      </c>
      <c r="C2130" s="72" t="e">
        <v>#N/A</v>
      </c>
      <c r="D2130" s="72" t="e">
        <v>#N/A</v>
      </c>
      <c r="E2130" s="73" t="e">
        <v>#N/A</v>
      </c>
      <c r="F2130" s="72" t="e">
        <v>#N/A</v>
      </c>
      <c r="G2130" s="72" t="e">
        <v>#N/A</v>
      </c>
      <c r="H2130" s="72" t="e">
        <v>#N/A</v>
      </c>
      <c r="I2130" s="72" t="e">
        <v>#N/A</v>
      </c>
      <c r="J2130" s="72" t="e">
        <v>#N/A</v>
      </c>
      <c r="O2130" s="72" t="e">
        <v>#N/A</v>
      </c>
    </row>
    <row r="2131" spans="1:15" x14ac:dyDescent="0.15">
      <c r="A2131" s="72" t="e">
        <v>#N/A</v>
      </c>
      <c r="B2131" s="72" t="e">
        <v>#N/A</v>
      </c>
      <c r="C2131" s="72" t="e">
        <v>#N/A</v>
      </c>
      <c r="D2131" s="72" t="e">
        <v>#N/A</v>
      </c>
      <c r="E2131" s="73" t="e">
        <v>#N/A</v>
      </c>
      <c r="F2131" s="72" t="e">
        <v>#N/A</v>
      </c>
      <c r="G2131" s="72" t="e">
        <v>#N/A</v>
      </c>
      <c r="H2131" s="72" t="e">
        <v>#N/A</v>
      </c>
      <c r="I2131" s="72" t="e">
        <v>#N/A</v>
      </c>
      <c r="J2131" s="72" t="e">
        <v>#N/A</v>
      </c>
      <c r="O2131" s="72" t="e">
        <v>#N/A</v>
      </c>
    </row>
    <row r="2132" spans="1:15" x14ac:dyDescent="0.15">
      <c r="A2132" s="72" t="e">
        <v>#N/A</v>
      </c>
      <c r="B2132" s="72" t="e">
        <v>#N/A</v>
      </c>
      <c r="C2132" s="72" t="e">
        <v>#N/A</v>
      </c>
      <c r="D2132" s="72" t="e">
        <v>#N/A</v>
      </c>
      <c r="E2132" s="73" t="e">
        <v>#N/A</v>
      </c>
      <c r="F2132" s="72" t="e">
        <v>#N/A</v>
      </c>
      <c r="G2132" s="72" t="e">
        <v>#N/A</v>
      </c>
      <c r="H2132" s="72" t="e">
        <v>#N/A</v>
      </c>
      <c r="I2132" s="72" t="e">
        <v>#N/A</v>
      </c>
      <c r="J2132" s="72" t="e">
        <v>#N/A</v>
      </c>
      <c r="O2132" s="72" t="e">
        <v>#N/A</v>
      </c>
    </row>
    <row r="2133" spans="1:15" x14ac:dyDescent="0.15">
      <c r="A2133" s="72" t="e">
        <v>#N/A</v>
      </c>
      <c r="B2133" s="72" t="e">
        <v>#N/A</v>
      </c>
      <c r="C2133" s="72" t="e">
        <v>#N/A</v>
      </c>
      <c r="D2133" s="72" t="e">
        <v>#N/A</v>
      </c>
      <c r="E2133" s="73" t="e">
        <v>#N/A</v>
      </c>
      <c r="F2133" s="72" t="e">
        <v>#N/A</v>
      </c>
      <c r="G2133" s="72" t="e">
        <v>#N/A</v>
      </c>
      <c r="H2133" s="72" t="e">
        <v>#N/A</v>
      </c>
      <c r="I2133" s="72" t="e">
        <v>#N/A</v>
      </c>
      <c r="J2133" s="72" t="e">
        <v>#N/A</v>
      </c>
      <c r="O2133" s="72" t="e">
        <v>#N/A</v>
      </c>
    </row>
    <row r="2134" spans="1:15" x14ac:dyDescent="0.15">
      <c r="A2134" s="72" t="e">
        <v>#N/A</v>
      </c>
      <c r="B2134" s="72" t="e">
        <v>#N/A</v>
      </c>
      <c r="C2134" s="72" t="e">
        <v>#N/A</v>
      </c>
      <c r="D2134" s="72" t="e">
        <v>#N/A</v>
      </c>
      <c r="E2134" s="73" t="e">
        <v>#N/A</v>
      </c>
      <c r="F2134" s="72" t="e">
        <v>#N/A</v>
      </c>
      <c r="G2134" s="72" t="e">
        <v>#N/A</v>
      </c>
      <c r="H2134" s="72" t="e">
        <v>#N/A</v>
      </c>
      <c r="I2134" s="72" t="e">
        <v>#N/A</v>
      </c>
      <c r="J2134" s="72" t="e">
        <v>#N/A</v>
      </c>
      <c r="O2134" s="72" t="e">
        <v>#N/A</v>
      </c>
    </row>
    <row r="2135" spans="1:15" x14ac:dyDescent="0.15">
      <c r="A2135" s="72" t="e">
        <v>#N/A</v>
      </c>
      <c r="B2135" s="72" t="e">
        <v>#N/A</v>
      </c>
      <c r="C2135" s="72" t="e">
        <v>#N/A</v>
      </c>
      <c r="D2135" s="72" t="e">
        <v>#N/A</v>
      </c>
      <c r="E2135" s="73" t="e">
        <v>#N/A</v>
      </c>
      <c r="F2135" s="72" t="e">
        <v>#N/A</v>
      </c>
      <c r="G2135" s="72" t="e">
        <v>#N/A</v>
      </c>
      <c r="H2135" s="72" t="e">
        <v>#N/A</v>
      </c>
      <c r="I2135" s="72" t="e">
        <v>#N/A</v>
      </c>
      <c r="J2135" s="72" t="e">
        <v>#N/A</v>
      </c>
      <c r="O2135" s="72" t="e">
        <v>#N/A</v>
      </c>
    </row>
    <row r="2136" spans="1:15" x14ac:dyDescent="0.15">
      <c r="A2136" s="72" t="e">
        <v>#N/A</v>
      </c>
      <c r="B2136" s="72" t="e">
        <v>#N/A</v>
      </c>
      <c r="C2136" s="72" t="e">
        <v>#N/A</v>
      </c>
      <c r="D2136" s="72" t="e">
        <v>#N/A</v>
      </c>
      <c r="E2136" s="73" t="e">
        <v>#N/A</v>
      </c>
      <c r="F2136" s="72" t="e">
        <v>#N/A</v>
      </c>
      <c r="G2136" s="72" t="e">
        <v>#N/A</v>
      </c>
      <c r="H2136" s="72" t="e">
        <v>#N/A</v>
      </c>
      <c r="I2136" s="72" t="e">
        <v>#N/A</v>
      </c>
      <c r="J2136" s="72" t="e">
        <v>#N/A</v>
      </c>
      <c r="O2136" s="72" t="e">
        <v>#N/A</v>
      </c>
    </row>
    <row r="2137" spans="1:15" x14ac:dyDescent="0.15">
      <c r="A2137" s="72" t="e">
        <v>#N/A</v>
      </c>
      <c r="B2137" s="72" t="e">
        <v>#N/A</v>
      </c>
      <c r="C2137" s="72" t="e">
        <v>#N/A</v>
      </c>
      <c r="D2137" s="72" t="e">
        <v>#N/A</v>
      </c>
      <c r="E2137" s="73" t="e">
        <v>#N/A</v>
      </c>
      <c r="F2137" s="72" t="e">
        <v>#N/A</v>
      </c>
      <c r="G2137" s="72" t="e">
        <v>#N/A</v>
      </c>
      <c r="H2137" s="72" t="e">
        <v>#N/A</v>
      </c>
      <c r="I2137" s="72" t="e">
        <v>#N/A</v>
      </c>
      <c r="J2137" s="72" t="e">
        <v>#N/A</v>
      </c>
      <c r="O2137" s="72" t="e">
        <v>#N/A</v>
      </c>
    </row>
    <row r="2138" spans="1:15" x14ac:dyDescent="0.15">
      <c r="A2138" s="72" t="e">
        <v>#N/A</v>
      </c>
      <c r="B2138" s="72" t="e">
        <v>#N/A</v>
      </c>
      <c r="C2138" s="72" t="e">
        <v>#N/A</v>
      </c>
      <c r="D2138" s="72" t="e">
        <v>#N/A</v>
      </c>
      <c r="E2138" s="73" t="e">
        <v>#N/A</v>
      </c>
      <c r="F2138" s="72" t="e">
        <v>#N/A</v>
      </c>
      <c r="G2138" s="72" t="e">
        <v>#N/A</v>
      </c>
      <c r="H2138" s="72" t="e">
        <v>#N/A</v>
      </c>
      <c r="I2138" s="72" t="e">
        <v>#N/A</v>
      </c>
      <c r="J2138" s="72" t="e">
        <v>#N/A</v>
      </c>
      <c r="O2138" s="72" t="e">
        <v>#N/A</v>
      </c>
    </row>
    <row r="2139" spans="1:15" x14ac:dyDescent="0.15">
      <c r="A2139" s="72" t="e">
        <v>#N/A</v>
      </c>
      <c r="B2139" s="72" t="e">
        <v>#N/A</v>
      </c>
      <c r="C2139" s="72" t="e">
        <v>#N/A</v>
      </c>
      <c r="D2139" s="72" t="e">
        <v>#N/A</v>
      </c>
      <c r="E2139" s="73" t="e">
        <v>#N/A</v>
      </c>
      <c r="F2139" s="72" t="e">
        <v>#N/A</v>
      </c>
      <c r="G2139" s="72" t="e">
        <v>#N/A</v>
      </c>
      <c r="H2139" s="72" t="e">
        <v>#N/A</v>
      </c>
      <c r="I2139" s="72" t="e">
        <v>#N/A</v>
      </c>
      <c r="J2139" s="72" t="e">
        <v>#N/A</v>
      </c>
      <c r="O2139" s="72" t="e">
        <v>#N/A</v>
      </c>
    </row>
    <row r="2140" spans="1:15" x14ac:dyDescent="0.15">
      <c r="A2140" s="72" t="e">
        <v>#N/A</v>
      </c>
      <c r="B2140" s="72" t="e">
        <v>#N/A</v>
      </c>
      <c r="C2140" s="72" t="e">
        <v>#N/A</v>
      </c>
      <c r="D2140" s="72" t="e">
        <v>#N/A</v>
      </c>
      <c r="E2140" s="73" t="e">
        <v>#N/A</v>
      </c>
      <c r="F2140" s="72" t="e">
        <v>#N/A</v>
      </c>
      <c r="G2140" s="72" t="e">
        <v>#N/A</v>
      </c>
      <c r="H2140" s="72" t="e">
        <v>#N/A</v>
      </c>
      <c r="I2140" s="72" t="e">
        <v>#N/A</v>
      </c>
      <c r="J2140" s="72" t="e">
        <v>#N/A</v>
      </c>
      <c r="O2140" s="72" t="e">
        <v>#N/A</v>
      </c>
    </row>
    <row r="2141" spans="1:15" x14ac:dyDescent="0.15">
      <c r="A2141" s="72" t="e">
        <v>#N/A</v>
      </c>
      <c r="B2141" s="72" t="e">
        <v>#N/A</v>
      </c>
      <c r="C2141" s="72" t="e">
        <v>#N/A</v>
      </c>
      <c r="D2141" s="72" t="e">
        <v>#N/A</v>
      </c>
      <c r="E2141" s="73" t="e">
        <v>#N/A</v>
      </c>
      <c r="F2141" s="72" t="e">
        <v>#N/A</v>
      </c>
      <c r="G2141" s="72" t="e">
        <v>#N/A</v>
      </c>
      <c r="H2141" s="72" t="e">
        <v>#N/A</v>
      </c>
      <c r="I2141" s="72" t="e">
        <v>#N/A</v>
      </c>
      <c r="J2141" s="72" t="e">
        <v>#N/A</v>
      </c>
      <c r="O2141" s="72" t="e">
        <v>#N/A</v>
      </c>
    </row>
    <row r="2142" spans="1:15" x14ac:dyDescent="0.15">
      <c r="A2142" s="72" t="e">
        <v>#N/A</v>
      </c>
      <c r="B2142" s="72" t="e">
        <v>#N/A</v>
      </c>
      <c r="C2142" s="72" t="e">
        <v>#N/A</v>
      </c>
      <c r="D2142" s="72" t="e">
        <v>#N/A</v>
      </c>
      <c r="E2142" s="73" t="e">
        <v>#N/A</v>
      </c>
      <c r="F2142" s="72" t="e">
        <v>#N/A</v>
      </c>
      <c r="G2142" s="72" t="e">
        <v>#N/A</v>
      </c>
      <c r="H2142" s="72" t="e">
        <v>#N/A</v>
      </c>
      <c r="I2142" s="72" t="e">
        <v>#N/A</v>
      </c>
      <c r="J2142" s="72" t="e">
        <v>#N/A</v>
      </c>
      <c r="O2142" s="72" t="e">
        <v>#N/A</v>
      </c>
    </row>
    <row r="2143" spans="1:15" x14ac:dyDescent="0.15">
      <c r="A2143" s="72" t="e">
        <v>#N/A</v>
      </c>
      <c r="B2143" s="72" t="e">
        <v>#N/A</v>
      </c>
      <c r="C2143" s="72" t="e">
        <v>#N/A</v>
      </c>
      <c r="D2143" s="72" t="e">
        <v>#N/A</v>
      </c>
      <c r="E2143" s="73" t="e">
        <v>#N/A</v>
      </c>
      <c r="F2143" s="72" t="e">
        <v>#N/A</v>
      </c>
      <c r="G2143" s="72" t="e">
        <v>#N/A</v>
      </c>
      <c r="H2143" s="72" t="e">
        <v>#N/A</v>
      </c>
      <c r="I2143" s="72" t="e">
        <v>#N/A</v>
      </c>
      <c r="J2143" s="72" t="e">
        <v>#N/A</v>
      </c>
      <c r="O2143" s="72" t="e">
        <v>#N/A</v>
      </c>
    </row>
    <row r="2144" spans="1:15" x14ac:dyDescent="0.15">
      <c r="A2144" s="72" t="e">
        <v>#N/A</v>
      </c>
      <c r="B2144" s="72" t="e">
        <v>#N/A</v>
      </c>
      <c r="C2144" s="72" t="e">
        <v>#N/A</v>
      </c>
      <c r="D2144" s="72" t="e">
        <v>#N/A</v>
      </c>
      <c r="E2144" s="73" t="e">
        <v>#N/A</v>
      </c>
      <c r="F2144" s="72" t="e">
        <v>#N/A</v>
      </c>
      <c r="G2144" s="72" t="e">
        <v>#N/A</v>
      </c>
      <c r="H2144" s="72" t="e">
        <v>#N/A</v>
      </c>
      <c r="I2144" s="72" t="e">
        <v>#N/A</v>
      </c>
      <c r="J2144" s="72" t="e">
        <v>#N/A</v>
      </c>
      <c r="O2144" s="72" t="e">
        <v>#N/A</v>
      </c>
    </row>
    <row r="2145" spans="1:15" x14ac:dyDescent="0.15">
      <c r="A2145" s="72" t="e">
        <v>#N/A</v>
      </c>
      <c r="B2145" s="72" t="e">
        <v>#N/A</v>
      </c>
      <c r="C2145" s="72" t="e">
        <v>#N/A</v>
      </c>
      <c r="D2145" s="72" t="e">
        <v>#N/A</v>
      </c>
      <c r="E2145" s="73" t="e">
        <v>#N/A</v>
      </c>
      <c r="F2145" s="72" t="e">
        <v>#N/A</v>
      </c>
      <c r="G2145" s="72" t="e">
        <v>#N/A</v>
      </c>
      <c r="H2145" s="72" t="e">
        <v>#N/A</v>
      </c>
      <c r="I2145" s="72" t="e">
        <v>#N/A</v>
      </c>
      <c r="J2145" s="72" t="e">
        <v>#N/A</v>
      </c>
      <c r="O2145" s="72" t="e">
        <v>#N/A</v>
      </c>
    </row>
    <row r="2146" spans="1:15" x14ac:dyDescent="0.15">
      <c r="A2146" s="72" t="e">
        <v>#N/A</v>
      </c>
      <c r="B2146" s="72" t="e">
        <v>#N/A</v>
      </c>
      <c r="C2146" s="72" t="e">
        <v>#N/A</v>
      </c>
      <c r="D2146" s="72" t="e">
        <v>#N/A</v>
      </c>
      <c r="E2146" s="73" t="e">
        <v>#N/A</v>
      </c>
      <c r="F2146" s="72" t="e">
        <v>#N/A</v>
      </c>
      <c r="G2146" s="72" t="e">
        <v>#N/A</v>
      </c>
      <c r="H2146" s="72" t="e">
        <v>#N/A</v>
      </c>
      <c r="I2146" s="72" t="e">
        <v>#N/A</v>
      </c>
      <c r="J2146" s="72" t="e">
        <v>#N/A</v>
      </c>
      <c r="O2146" s="72" t="e">
        <v>#N/A</v>
      </c>
    </row>
    <row r="2147" spans="1:15" x14ac:dyDescent="0.15">
      <c r="A2147" s="72" t="e">
        <v>#N/A</v>
      </c>
      <c r="B2147" s="72" t="e">
        <v>#N/A</v>
      </c>
      <c r="C2147" s="72" t="e">
        <v>#N/A</v>
      </c>
      <c r="D2147" s="72" t="e">
        <v>#N/A</v>
      </c>
      <c r="E2147" s="73" t="e">
        <v>#N/A</v>
      </c>
      <c r="F2147" s="72" t="e">
        <v>#N/A</v>
      </c>
      <c r="G2147" s="72" t="e">
        <v>#N/A</v>
      </c>
      <c r="H2147" s="72" t="e">
        <v>#N/A</v>
      </c>
      <c r="I2147" s="72" t="e">
        <v>#N/A</v>
      </c>
      <c r="J2147" s="72" t="e">
        <v>#N/A</v>
      </c>
      <c r="O2147" s="72" t="e">
        <v>#N/A</v>
      </c>
    </row>
    <row r="2148" spans="1:15" x14ac:dyDescent="0.15">
      <c r="A2148" s="72" t="e">
        <v>#N/A</v>
      </c>
      <c r="B2148" s="72" t="e">
        <v>#N/A</v>
      </c>
      <c r="C2148" s="72" t="e">
        <v>#N/A</v>
      </c>
      <c r="D2148" s="72" t="e">
        <v>#N/A</v>
      </c>
      <c r="E2148" s="73" t="e">
        <v>#N/A</v>
      </c>
      <c r="F2148" s="72" t="e">
        <v>#N/A</v>
      </c>
      <c r="G2148" s="72" t="e">
        <v>#N/A</v>
      </c>
      <c r="H2148" s="72" t="e">
        <v>#N/A</v>
      </c>
      <c r="I2148" s="72" t="e">
        <v>#N/A</v>
      </c>
      <c r="J2148" s="72" t="e">
        <v>#N/A</v>
      </c>
      <c r="O2148" s="72" t="e">
        <v>#N/A</v>
      </c>
    </row>
    <row r="2149" spans="1:15" x14ac:dyDescent="0.15">
      <c r="A2149" s="72" t="e">
        <v>#N/A</v>
      </c>
      <c r="B2149" s="72" t="e">
        <v>#N/A</v>
      </c>
      <c r="C2149" s="72" t="e">
        <v>#N/A</v>
      </c>
      <c r="D2149" s="72" t="e">
        <v>#N/A</v>
      </c>
      <c r="E2149" s="73" t="e">
        <v>#N/A</v>
      </c>
      <c r="F2149" s="72" t="e">
        <v>#N/A</v>
      </c>
      <c r="G2149" s="72" t="e">
        <v>#N/A</v>
      </c>
      <c r="H2149" s="72" t="e">
        <v>#N/A</v>
      </c>
      <c r="I2149" s="72" t="e">
        <v>#N/A</v>
      </c>
      <c r="J2149" s="72" t="e">
        <v>#N/A</v>
      </c>
      <c r="O2149" s="72" t="e">
        <v>#N/A</v>
      </c>
    </row>
    <row r="2150" spans="1:15" x14ac:dyDescent="0.15">
      <c r="A2150" s="72" t="e">
        <v>#N/A</v>
      </c>
      <c r="B2150" s="72" t="e">
        <v>#N/A</v>
      </c>
      <c r="C2150" s="72" t="e">
        <v>#N/A</v>
      </c>
      <c r="D2150" s="72" t="e">
        <v>#N/A</v>
      </c>
      <c r="E2150" s="73" t="e">
        <v>#N/A</v>
      </c>
      <c r="F2150" s="72" t="e">
        <v>#N/A</v>
      </c>
      <c r="G2150" s="72" t="e">
        <v>#N/A</v>
      </c>
      <c r="H2150" s="72" t="e">
        <v>#N/A</v>
      </c>
      <c r="I2150" s="72" t="e">
        <v>#N/A</v>
      </c>
      <c r="J2150" s="72" t="e">
        <v>#N/A</v>
      </c>
      <c r="O2150" s="72" t="e">
        <v>#N/A</v>
      </c>
    </row>
    <row r="2151" spans="1:15" x14ac:dyDescent="0.15">
      <c r="A2151" s="72" t="e">
        <v>#N/A</v>
      </c>
      <c r="B2151" s="72" t="e">
        <v>#N/A</v>
      </c>
      <c r="C2151" s="72" t="e">
        <v>#N/A</v>
      </c>
      <c r="D2151" s="72" t="e">
        <v>#N/A</v>
      </c>
      <c r="E2151" s="73" t="e">
        <v>#N/A</v>
      </c>
      <c r="F2151" s="72" t="e">
        <v>#N/A</v>
      </c>
      <c r="G2151" s="72" t="e">
        <v>#N/A</v>
      </c>
      <c r="H2151" s="72" t="e">
        <v>#N/A</v>
      </c>
      <c r="I2151" s="72" t="e">
        <v>#N/A</v>
      </c>
      <c r="J2151" s="72" t="e">
        <v>#N/A</v>
      </c>
      <c r="O2151" s="72" t="e">
        <v>#N/A</v>
      </c>
    </row>
    <row r="2152" spans="1:15" x14ac:dyDescent="0.15">
      <c r="A2152" s="72" t="e">
        <v>#N/A</v>
      </c>
      <c r="B2152" s="72" t="e">
        <v>#N/A</v>
      </c>
      <c r="C2152" s="72" t="e">
        <v>#N/A</v>
      </c>
      <c r="D2152" s="72" t="e">
        <v>#N/A</v>
      </c>
      <c r="E2152" s="73" t="e">
        <v>#N/A</v>
      </c>
      <c r="F2152" s="72" t="e">
        <v>#N/A</v>
      </c>
      <c r="G2152" s="72" t="e">
        <v>#N/A</v>
      </c>
      <c r="H2152" s="72" t="e">
        <v>#N/A</v>
      </c>
      <c r="I2152" s="72" t="e">
        <v>#N/A</v>
      </c>
      <c r="J2152" s="72" t="e">
        <v>#N/A</v>
      </c>
      <c r="O2152" s="72" t="e">
        <v>#N/A</v>
      </c>
    </row>
    <row r="2153" spans="1:15" x14ac:dyDescent="0.15">
      <c r="A2153" s="72" t="e">
        <v>#N/A</v>
      </c>
      <c r="B2153" s="72" t="e">
        <v>#N/A</v>
      </c>
      <c r="C2153" s="72" t="e">
        <v>#N/A</v>
      </c>
      <c r="D2153" s="72" t="e">
        <v>#N/A</v>
      </c>
      <c r="E2153" s="73" t="e">
        <v>#N/A</v>
      </c>
      <c r="F2153" s="72" t="e">
        <v>#N/A</v>
      </c>
      <c r="G2153" s="72" t="e">
        <v>#N/A</v>
      </c>
      <c r="H2153" s="72" t="e">
        <v>#N/A</v>
      </c>
      <c r="I2153" s="72" t="e">
        <v>#N/A</v>
      </c>
      <c r="J2153" s="72" t="e">
        <v>#N/A</v>
      </c>
      <c r="O2153" s="72" t="e">
        <v>#N/A</v>
      </c>
    </row>
    <row r="2154" spans="1:15" x14ac:dyDescent="0.15">
      <c r="A2154" s="72" t="e">
        <v>#N/A</v>
      </c>
      <c r="B2154" s="72" t="e">
        <v>#N/A</v>
      </c>
      <c r="C2154" s="72" t="e">
        <v>#N/A</v>
      </c>
      <c r="D2154" s="72" t="e">
        <v>#N/A</v>
      </c>
      <c r="E2154" s="73" t="e">
        <v>#N/A</v>
      </c>
      <c r="F2154" s="72" t="e">
        <v>#N/A</v>
      </c>
      <c r="G2154" s="72" t="e">
        <v>#N/A</v>
      </c>
      <c r="H2154" s="72" t="e">
        <v>#N/A</v>
      </c>
      <c r="I2154" s="72" t="e">
        <v>#N/A</v>
      </c>
      <c r="J2154" s="72" t="e">
        <v>#N/A</v>
      </c>
      <c r="O2154" s="72" t="e">
        <v>#N/A</v>
      </c>
    </row>
    <row r="2155" spans="1:15" x14ac:dyDescent="0.15">
      <c r="A2155" s="72" t="e">
        <v>#N/A</v>
      </c>
      <c r="B2155" s="72" t="e">
        <v>#N/A</v>
      </c>
      <c r="C2155" s="72" t="e">
        <v>#N/A</v>
      </c>
      <c r="D2155" s="72" t="e">
        <v>#N/A</v>
      </c>
      <c r="E2155" s="73" t="e">
        <v>#N/A</v>
      </c>
      <c r="F2155" s="72" t="e">
        <v>#N/A</v>
      </c>
      <c r="G2155" s="72" t="e">
        <v>#N/A</v>
      </c>
      <c r="H2155" s="72" t="e">
        <v>#N/A</v>
      </c>
      <c r="I2155" s="72" t="e">
        <v>#N/A</v>
      </c>
      <c r="J2155" s="72" t="e">
        <v>#N/A</v>
      </c>
      <c r="O2155" s="72" t="e">
        <v>#N/A</v>
      </c>
    </row>
    <row r="2156" spans="1:15" x14ac:dyDescent="0.15">
      <c r="A2156" s="72" t="e">
        <v>#N/A</v>
      </c>
      <c r="B2156" s="72" t="e">
        <v>#N/A</v>
      </c>
      <c r="C2156" s="72" t="e">
        <v>#N/A</v>
      </c>
      <c r="D2156" s="72" t="e">
        <v>#N/A</v>
      </c>
      <c r="E2156" s="73" t="e">
        <v>#N/A</v>
      </c>
      <c r="F2156" s="72" t="e">
        <v>#N/A</v>
      </c>
      <c r="G2156" s="72" t="e">
        <v>#N/A</v>
      </c>
      <c r="H2156" s="72" t="e">
        <v>#N/A</v>
      </c>
      <c r="I2156" s="72" t="e">
        <v>#N/A</v>
      </c>
      <c r="J2156" s="72" t="e">
        <v>#N/A</v>
      </c>
      <c r="O2156" s="72" t="e">
        <v>#N/A</v>
      </c>
    </row>
    <row r="2157" spans="1:15" x14ac:dyDescent="0.15">
      <c r="A2157" s="72" t="e">
        <v>#N/A</v>
      </c>
      <c r="B2157" s="72" t="e">
        <v>#N/A</v>
      </c>
      <c r="C2157" s="72" t="e">
        <v>#N/A</v>
      </c>
      <c r="D2157" s="72" t="e">
        <v>#N/A</v>
      </c>
      <c r="E2157" s="73" t="e">
        <v>#N/A</v>
      </c>
      <c r="F2157" s="72" t="e">
        <v>#N/A</v>
      </c>
      <c r="G2157" s="72" t="e">
        <v>#N/A</v>
      </c>
      <c r="H2157" s="72" t="e">
        <v>#N/A</v>
      </c>
      <c r="I2157" s="72" t="e">
        <v>#N/A</v>
      </c>
      <c r="J2157" s="72" t="e">
        <v>#N/A</v>
      </c>
      <c r="O2157" s="72" t="e">
        <v>#N/A</v>
      </c>
    </row>
    <row r="2158" spans="1:15" x14ac:dyDescent="0.15">
      <c r="A2158" s="72" t="e">
        <v>#N/A</v>
      </c>
      <c r="B2158" s="72" t="e">
        <v>#N/A</v>
      </c>
      <c r="C2158" s="72" t="e">
        <v>#N/A</v>
      </c>
      <c r="D2158" s="72" t="e">
        <v>#N/A</v>
      </c>
      <c r="E2158" s="73" t="e">
        <v>#N/A</v>
      </c>
      <c r="F2158" s="72" t="e">
        <v>#N/A</v>
      </c>
      <c r="G2158" s="72" t="e">
        <v>#N/A</v>
      </c>
      <c r="H2158" s="72" t="e">
        <v>#N/A</v>
      </c>
      <c r="I2158" s="72" t="e">
        <v>#N/A</v>
      </c>
      <c r="J2158" s="72" t="e">
        <v>#N/A</v>
      </c>
      <c r="O2158" s="72" t="e">
        <v>#N/A</v>
      </c>
    </row>
    <row r="2159" spans="1:15" x14ac:dyDescent="0.15">
      <c r="A2159" s="72" t="e">
        <v>#N/A</v>
      </c>
      <c r="B2159" s="72" t="e">
        <v>#N/A</v>
      </c>
      <c r="C2159" s="72" t="e">
        <v>#N/A</v>
      </c>
      <c r="D2159" s="72" t="e">
        <v>#N/A</v>
      </c>
      <c r="E2159" s="73" t="e">
        <v>#N/A</v>
      </c>
      <c r="F2159" s="72" t="e">
        <v>#N/A</v>
      </c>
      <c r="G2159" s="72" t="e">
        <v>#N/A</v>
      </c>
      <c r="H2159" s="72" t="e">
        <v>#N/A</v>
      </c>
      <c r="I2159" s="72" t="e">
        <v>#N/A</v>
      </c>
      <c r="J2159" s="72" t="e">
        <v>#N/A</v>
      </c>
      <c r="O2159" s="72" t="e">
        <v>#N/A</v>
      </c>
    </row>
    <row r="2160" spans="1:15" x14ac:dyDescent="0.15">
      <c r="A2160" s="72" t="e">
        <v>#N/A</v>
      </c>
      <c r="B2160" s="72" t="e">
        <v>#N/A</v>
      </c>
      <c r="C2160" s="72" t="e">
        <v>#N/A</v>
      </c>
      <c r="D2160" s="72" t="e">
        <v>#N/A</v>
      </c>
      <c r="E2160" s="73" t="e">
        <v>#N/A</v>
      </c>
      <c r="F2160" s="72" t="e">
        <v>#N/A</v>
      </c>
      <c r="G2160" s="72" t="e">
        <v>#N/A</v>
      </c>
      <c r="H2160" s="72" t="e">
        <v>#N/A</v>
      </c>
      <c r="I2160" s="72" t="e">
        <v>#N/A</v>
      </c>
      <c r="J2160" s="72" t="e">
        <v>#N/A</v>
      </c>
      <c r="O2160" s="72" t="e">
        <v>#N/A</v>
      </c>
    </row>
    <row r="2161" spans="1:15" x14ac:dyDescent="0.15">
      <c r="A2161" s="72" t="e">
        <v>#N/A</v>
      </c>
      <c r="B2161" s="72" t="e">
        <v>#N/A</v>
      </c>
      <c r="C2161" s="72" t="e">
        <v>#N/A</v>
      </c>
      <c r="D2161" s="72" t="e">
        <v>#N/A</v>
      </c>
      <c r="E2161" s="73" t="e">
        <v>#N/A</v>
      </c>
      <c r="F2161" s="72" t="e">
        <v>#N/A</v>
      </c>
      <c r="G2161" s="72" t="e">
        <v>#N/A</v>
      </c>
      <c r="H2161" s="72" t="e">
        <v>#N/A</v>
      </c>
      <c r="I2161" s="72" t="e">
        <v>#N/A</v>
      </c>
      <c r="J2161" s="72" t="e">
        <v>#N/A</v>
      </c>
      <c r="O2161" s="72" t="e">
        <v>#N/A</v>
      </c>
    </row>
    <row r="2162" spans="1:15" x14ac:dyDescent="0.15">
      <c r="A2162" s="72" t="e">
        <v>#N/A</v>
      </c>
      <c r="B2162" s="72" t="e">
        <v>#N/A</v>
      </c>
      <c r="C2162" s="72" t="e">
        <v>#N/A</v>
      </c>
      <c r="D2162" s="72" t="e">
        <v>#N/A</v>
      </c>
      <c r="E2162" s="73" t="e">
        <v>#N/A</v>
      </c>
      <c r="F2162" s="72" t="e">
        <v>#N/A</v>
      </c>
      <c r="G2162" s="72" t="e">
        <v>#N/A</v>
      </c>
      <c r="H2162" s="72" t="e">
        <v>#N/A</v>
      </c>
      <c r="I2162" s="72" t="e">
        <v>#N/A</v>
      </c>
      <c r="J2162" s="72" t="e">
        <v>#N/A</v>
      </c>
      <c r="O2162" s="72" t="e">
        <v>#N/A</v>
      </c>
    </row>
    <row r="2163" spans="1:15" x14ac:dyDescent="0.15">
      <c r="A2163" s="72" t="e">
        <v>#N/A</v>
      </c>
      <c r="B2163" s="72" t="e">
        <v>#N/A</v>
      </c>
      <c r="C2163" s="72" t="e">
        <v>#N/A</v>
      </c>
      <c r="D2163" s="72" t="e">
        <v>#N/A</v>
      </c>
      <c r="E2163" s="73" t="e">
        <v>#N/A</v>
      </c>
      <c r="F2163" s="72" t="e">
        <v>#N/A</v>
      </c>
      <c r="G2163" s="72" t="e">
        <v>#N/A</v>
      </c>
      <c r="H2163" s="72" t="e">
        <v>#N/A</v>
      </c>
      <c r="I2163" s="72" t="e">
        <v>#N/A</v>
      </c>
      <c r="J2163" s="72" t="e">
        <v>#N/A</v>
      </c>
      <c r="O2163" s="72" t="e">
        <v>#N/A</v>
      </c>
    </row>
    <row r="2164" spans="1:15" x14ac:dyDescent="0.15">
      <c r="A2164" s="72" t="e">
        <v>#N/A</v>
      </c>
      <c r="B2164" s="72" t="e">
        <v>#N/A</v>
      </c>
      <c r="C2164" s="72" t="e">
        <v>#N/A</v>
      </c>
      <c r="D2164" s="72" t="e">
        <v>#N/A</v>
      </c>
      <c r="E2164" s="73" t="e">
        <v>#N/A</v>
      </c>
      <c r="F2164" s="72" t="e">
        <v>#N/A</v>
      </c>
      <c r="G2164" s="72" t="e">
        <v>#N/A</v>
      </c>
      <c r="H2164" s="72" t="e">
        <v>#N/A</v>
      </c>
      <c r="I2164" s="72" t="e">
        <v>#N/A</v>
      </c>
      <c r="J2164" s="72" t="e">
        <v>#N/A</v>
      </c>
      <c r="O2164" s="72" t="e">
        <v>#N/A</v>
      </c>
    </row>
    <row r="2165" spans="1:15" x14ac:dyDescent="0.15">
      <c r="A2165" s="72" t="e">
        <v>#N/A</v>
      </c>
      <c r="B2165" s="72" t="e">
        <v>#N/A</v>
      </c>
      <c r="C2165" s="72" t="e">
        <v>#N/A</v>
      </c>
      <c r="D2165" s="72" t="e">
        <v>#N/A</v>
      </c>
      <c r="E2165" s="73" t="e">
        <v>#N/A</v>
      </c>
      <c r="F2165" s="72" t="e">
        <v>#N/A</v>
      </c>
      <c r="G2165" s="72" t="e">
        <v>#N/A</v>
      </c>
      <c r="H2165" s="72" t="e">
        <v>#N/A</v>
      </c>
      <c r="I2165" s="72" t="e">
        <v>#N/A</v>
      </c>
      <c r="J2165" s="72" t="e">
        <v>#N/A</v>
      </c>
      <c r="O2165" s="72" t="e">
        <v>#N/A</v>
      </c>
    </row>
    <row r="2166" spans="1:15" x14ac:dyDescent="0.15">
      <c r="A2166" s="72" t="e">
        <v>#N/A</v>
      </c>
      <c r="B2166" s="72" t="e">
        <v>#N/A</v>
      </c>
      <c r="C2166" s="72" t="e">
        <v>#N/A</v>
      </c>
      <c r="D2166" s="72" t="e">
        <v>#N/A</v>
      </c>
      <c r="E2166" s="73" t="e">
        <v>#N/A</v>
      </c>
      <c r="F2166" s="72" t="e">
        <v>#N/A</v>
      </c>
      <c r="G2166" s="72" t="e">
        <v>#N/A</v>
      </c>
      <c r="H2166" s="72" t="e">
        <v>#N/A</v>
      </c>
      <c r="I2166" s="72" t="e">
        <v>#N/A</v>
      </c>
      <c r="J2166" s="72" t="e">
        <v>#N/A</v>
      </c>
      <c r="O2166" s="72" t="e">
        <v>#N/A</v>
      </c>
    </row>
    <row r="2167" spans="1:15" x14ac:dyDescent="0.15">
      <c r="A2167" s="72" t="e">
        <v>#N/A</v>
      </c>
      <c r="B2167" s="72" t="e">
        <v>#N/A</v>
      </c>
      <c r="C2167" s="72" t="e">
        <v>#N/A</v>
      </c>
      <c r="D2167" s="72" t="e">
        <v>#N/A</v>
      </c>
      <c r="E2167" s="73" t="e">
        <v>#N/A</v>
      </c>
      <c r="F2167" s="72" t="e">
        <v>#N/A</v>
      </c>
      <c r="G2167" s="72" t="e">
        <v>#N/A</v>
      </c>
      <c r="H2167" s="72" t="e">
        <v>#N/A</v>
      </c>
      <c r="I2167" s="72" t="e">
        <v>#N/A</v>
      </c>
      <c r="J2167" s="72" t="e">
        <v>#N/A</v>
      </c>
      <c r="O2167" s="72" t="e">
        <v>#N/A</v>
      </c>
    </row>
    <row r="2168" spans="1:15" x14ac:dyDescent="0.15">
      <c r="A2168" s="72" t="e">
        <v>#N/A</v>
      </c>
      <c r="B2168" s="72" t="e">
        <v>#N/A</v>
      </c>
      <c r="C2168" s="72" t="e">
        <v>#N/A</v>
      </c>
      <c r="D2168" s="72" t="e">
        <v>#N/A</v>
      </c>
      <c r="E2168" s="73" t="e">
        <v>#N/A</v>
      </c>
      <c r="F2168" s="72" t="e">
        <v>#N/A</v>
      </c>
      <c r="G2168" s="72" t="e">
        <v>#N/A</v>
      </c>
      <c r="H2168" s="72" t="e">
        <v>#N/A</v>
      </c>
      <c r="I2168" s="72" t="e">
        <v>#N/A</v>
      </c>
      <c r="J2168" s="72" t="e">
        <v>#N/A</v>
      </c>
      <c r="O2168" s="72" t="e">
        <v>#N/A</v>
      </c>
    </row>
    <row r="2169" spans="1:15" x14ac:dyDescent="0.15">
      <c r="A2169" s="72" t="e">
        <v>#N/A</v>
      </c>
      <c r="B2169" s="72" t="e">
        <v>#N/A</v>
      </c>
      <c r="C2169" s="72" t="e">
        <v>#N/A</v>
      </c>
      <c r="D2169" s="72" t="e">
        <v>#N/A</v>
      </c>
      <c r="E2169" s="73" t="e">
        <v>#N/A</v>
      </c>
      <c r="F2169" s="72" t="e">
        <v>#N/A</v>
      </c>
      <c r="G2169" s="72" t="e">
        <v>#N/A</v>
      </c>
      <c r="H2169" s="72" t="e">
        <v>#N/A</v>
      </c>
      <c r="I2169" s="72" t="e">
        <v>#N/A</v>
      </c>
      <c r="J2169" s="72" t="e">
        <v>#N/A</v>
      </c>
      <c r="O2169" s="72" t="e">
        <v>#N/A</v>
      </c>
    </row>
    <row r="2170" spans="1:15" x14ac:dyDescent="0.15">
      <c r="A2170" s="72" t="e">
        <v>#N/A</v>
      </c>
      <c r="B2170" s="72" t="e">
        <v>#N/A</v>
      </c>
      <c r="C2170" s="72" t="e">
        <v>#N/A</v>
      </c>
      <c r="D2170" s="72" t="e">
        <v>#N/A</v>
      </c>
      <c r="E2170" s="73" t="e">
        <v>#N/A</v>
      </c>
      <c r="F2170" s="72" t="e">
        <v>#N/A</v>
      </c>
      <c r="G2170" s="72" t="e">
        <v>#N/A</v>
      </c>
      <c r="H2170" s="72" t="e">
        <v>#N/A</v>
      </c>
      <c r="I2170" s="72" t="e">
        <v>#N/A</v>
      </c>
      <c r="J2170" s="72" t="e">
        <v>#N/A</v>
      </c>
      <c r="O2170" s="72" t="e">
        <v>#N/A</v>
      </c>
    </row>
    <row r="2171" spans="1:15" x14ac:dyDescent="0.15">
      <c r="A2171" s="72" t="e">
        <v>#N/A</v>
      </c>
      <c r="B2171" s="72" t="e">
        <v>#N/A</v>
      </c>
      <c r="C2171" s="72" t="e">
        <v>#N/A</v>
      </c>
      <c r="D2171" s="72" t="e">
        <v>#N/A</v>
      </c>
      <c r="E2171" s="73" t="e">
        <v>#N/A</v>
      </c>
      <c r="F2171" s="72" t="e">
        <v>#N/A</v>
      </c>
      <c r="G2171" s="72" t="e">
        <v>#N/A</v>
      </c>
      <c r="H2171" s="72" t="e">
        <v>#N/A</v>
      </c>
      <c r="I2171" s="72" t="e">
        <v>#N/A</v>
      </c>
      <c r="J2171" s="72" t="e">
        <v>#N/A</v>
      </c>
      <c r="O2171" s="72" t="e">
        <v>#N/A</v>
      </c>
    </row>
    <row r="2172" spans="1:15" x14ac:dyDescent="0.15">
      <c r="A2172" s="72" t="e">
        <v>#N/A</v>
      </c>
      <c r="B2172" s="72" t="e">
        <v>#N/A</v>
      </c>
      <c r="C2172" s="72" t="e">
        <v>#N/A</v>
      </c>
      <c r="D2172" s="72" t="e">
        <v>#N/A</v>
      </c>
      <c r="E2172" s="73" t="e">
        <v>#N/A</v>
      </c>
      <c r="F2172" s="72" t="e">
        <v>#N/A</v>
      </c>
      <c r="G2172" s="72" t="e">
        <v>#N/A</v>
      </c>
      <c r="H2172" s="72" t="e">
        <v>#N/A</v>
      </c>
      <c r="I2172" s="72" t="e">
        <v>#N/A</v>
      </c>
      <c r="J2172" s="72" t="e">
        <v>#N/A</v>
      </c>
      <c r="O2172" s="72" t="e">
        <v>#N/A</v>
      </c>
    </row>
    <row r="2173" spans="1:15" x14ac:dyDescent="0.15">
      <c r="A2173" s="72" t="e">
        <v>#N/A</v>
      </c>
      <c r="B2173" s="72" t="e">
        <v>#N/A</v>
      </c>
      <c r="C2173" s="72" t="e">
        <v>#N/A</v>
      </c>
      <c r="D2173" s="72" t="e">
        <v>#N/A</v>
      </c>
      <c r="E2173" s="73" t="e">
        <v>#N/A</v>
      </c>
      <c r="F2173" s="72" t="e">
        <v>#N/A</v>
      </c>
      <c r="G2173" s="72" t="e">
        <v>#N/A</v>
      </c>
      <c r="H2173" s="72" t="e">
        <v>#N/A</v>
      </c>
      <c r="I2173" s="72" t="e">
        <v>#N/A</v>
      </c>
      <c r="J2173" s="72" t="e">
        <v>#N/A</v>
      </c>
      <c r="O2173" s="72" t="e">
        <v>#N/A</v>
      </c>
    </row>
    <row r="2174" spans="1:15" x14ac:dyDescent="0.15">
      <c r="A2174" s="72" t="e">
        <v>#N/A</v>
      </c>
      <c r="B2174" s="72" t="e">
        <v>#N/A</v>
      </c>
      <c r="C2174" s="72" t="e">
        <v>#N/A</v>
      </c>
      <c r="D2174" s="72" t="e">
        <v>#N/A</v>
      </c>
      <c r="E2174" s="73" t="e">
        <v>#N/A</v>
      </c>
      <c r="F2174" s="72" t="e">
        <v>#N/A</v>
      </c>
      <c r="G2174" s="72" t="e">
        <v>#N/A</v>
      </c>
      <c r="H2174" s="72" t="e">
        <v>#N/A</v>
      </c>
      <c r="I2174" s="72" t="e">
        <v>#N/A</v>
      </c>
      <c r="J2174" s="72" t="e">
        <v>#N/A</v>
      </c>
      <c r="O2174" s="72" t="e">
        <v>#N/A</v>
      </c>
    </row>
    <row r="2175" spans="1:15" x14ac:dyDescent="0.15">
      <c r="A2175" s="72" t="e">
        <v>#N/A</v>
      </c>
      <c r="B2175" s="72" t="e">
        <v>#N/A</v>
      </c>
      <c r="C2175" s="72" t="e">
        <v>#N/A</v>
      </c>
      <c r="D2175" s="72" t="e">
        <v>#N/A</v>
      </c>
      <c r="E2175" s="73" t="e">
        <v>#N/A</v>
      </c>
      <c r="F2175" s="72" t="e">
        <v>#N/A</v>
      </c>
      <c r="G2175" s="72" t="e">
        <v>#N/A</v>
      </c>
      <c r="H2175" s="72" t="e">
        <v>#N/A</v>
      </c>
      <c r="I2175" s="72" t="e">
        <v>#N/A</v>
      </c>
      <c r="J2175" s="72" t="e">
        <v>#N/A</v>
      </c>
      <c r="O2175" s="72" t="e">
        <v>#N/A</v>
      </c>
    </row>
    <row r="2176" spans="1:15" x14ac:dyDescent="0.15">
      <c r="A2176" s="72" t="e">
        <v>#N/A</v>
      </c>
      <c r="B2176" s="72" t="e">
        <v>#N/A</v>
      </c>
      <c r="C2176" s="72" t="e">
        <v>#N/A</v>
      </c>
      <c r="D2176" s="72" t="e">
        <v>#N/A</v>
      </c>
      <c r="E2176" s="73" t="e">
        <v>#N/A</v>
      </c>
      <c r="F2176" s="72" t="e">
        <v>#N/A</v>
      </c>
      <c r="G2176" s="72" t="e">
        <v>#N/A</v>
      </c>
      <c r="H2176" s="72" t="e">
        <v>#N/A</v>
      </c>
      <c r="I2176" s="72" t="e">
        <v>#N/A</v>
      </c>
      <c r="J2176" s="72" t="e">
        <v>#N/A</v>
      </c>
      <c r="O2176" s="72" t="e">
        <v>#N/A</v>
      </c>
    </row>
    <row r="2177" spans="1:15" x14ac:dyDescent="0.15">
      <c r="A2177" s="72" t="e">
        <v>#N/A</v>
      </c>
      <c r="B2177" s="72" t="e">
        <v>#N/A</v>
      </c>
      <c r="C2177" s="72" t="e">
        <v>#N/A</v>
      </c>
      <c r="D2177" s="72" t="e">
        <v>#N/A</v>
      </c>
      <c r="E2177" s="73" t="e">
        <v>#N/A</v>
      </c>
      <c r="F2177" s="72" t="e">
        <v>#N/A</v>
      </c>
      <c r="G2177" s="72" t="e">
        <v>#N/A</v>
      </c>
      <c r="H2177" s="72" t="e">
        <v>#N/A</v>
      </c>
      <c r="I2177" s="72" t="e">
        <v>#N/A</v>
      </c>
      <c r="J2177" s="72" t="e">
        <v>#N/A</v>
      </c>
      <c r="O2177" s="72" t="e">
        <v>#N/A</v>
      </c>
    </row>
    <row r="2178" spans="1:15" x14ac:dyDescent="0.15">
      <c r="A2178" s="72" t="e">
        <v>#N/A</v>
      </c>
      <c r="B2178" s="72" t="e">
        <v>#N/A</v>
      </c>
      <c r="C2178" s="72" t="e">
        <v>#N/A</v>
      </c>
      <c r="D2178" s="72" t="e">
        <v>#N/A</v>
      </c>
      <c r="E2178" s="73" t="e">
        <v>#N/A</v>
      </c>
      <c r="F2178" s="72" t="e">
        <v>#N/A</v>
      </c>
      <c r="G2178" s="72" t="e">
        <v>#N/A</v>
      </c>
      <c r="H2178" s="72" t="e">
        <v>#N/A</v>
      </c>
      <c r="I2178" s="72" t="e">
        <v>#N/A</v>
      </c>
      <c r="J2178" s="72" t="e">
        <v>#N/A</v>
      </c>
      <c r="O2178" s="72" t="e">
        <v>#N/A</v>
      </c>
    </row>
    <row r="2179" spans="1:15" x14ac:dyDescent="0.15">
      <c r="A2179" s="72" t="e">
        <v>#N/A</v>
      </c>
      <c r="B2179" s="72" t="e">
        <v>#N/A</v>
      </c>
      <c r="C2179" s="72" t="e">
        <v>#N/A</v>
      </c>
      <c r="D2179" s="72" t="e">
        <v>#N/A</v>
      </c>
      <c r="E2179" s="73" t="e">
        <v>#N/A</v>
      </c>
      <c r="F2179" s="72" t="e">
        <v>#N/A</v>
      </c>
      <c r="G2179" s="72" t="e">
        <v>#N/A</v>
      </c>
      <c r="H2179" s="72" t="e">
        <v>#N/A</v>
      </c>
      <c r="I2179" s="72" t="e">
        <v>#N/A</v>
      </c>
      <c r="J2179" s="72" t="e">
        <v>#N/A</v>
      </c>
      <c r="O2179" s="72" t="e">
        <v>#N/A</v>
      </c>
    </row>
    <row r="2180" spans="1:15" x14ac:dyDescent="0.15">
      <c r="A2180" s="72" t="e">
        <v>#N/A</v>
      </c>
      <c r="B2180" s="72" t="e">
        <v>#N/A</v>
      </c>
      <c r="C2180" s="72" t="e">
        <v>#N/A</v>
      </c>
      <c r="D2180" s="72" t="e">
        <v>#N/A</v>
      </c>
      <c r="E2180" s="73" t="e">
        <v>#N/A</v>
      </c>
      <c r="F2180" s="72" t="e">
        <v>#N/A</v>
      </c>
      <c r="G2180" s="72" t="e">
        <v>#N/A</v>
      </c>
      <c r="H2180" s="72" t="e">
        <v>#N/A</v>
      </c>
      <c r="I2180" s="72" t="e">
        <v>#N/A</v>
      </c>
      <c r="J2180" s="72" t="e">
        <v>#N/A</v>
      </c>
      <c r="O2180" s="72" t="e">
        <v>#N/A</v>
      </c>
    </row>
    <row r="2181" spans="1:15" x14ac:dyDescent="0.15">
      <c r="A2181" s="72" t="e">
        <v>#N/A</v>
      </c>
      <c r="B2181" s="72" t="e">
        <v>#N/A</v>
      </c>
      <c r="C2181" s="72" t="e">
        <v>#N/A</v>
      </c>
      <c r="D2181" s="72" t="e">
        <v>#N/A</v>
      </c>
      <c r="E2181" s="73" t="e">
        <v>#N/A</v>
      </c>
      <c r="F2181" s="72" t="e">
        <v>#N/A</v>
      </c>
      <c r="G2181" s="72" t="e">
        <v>#N/A</v>
      </c>
      <c r="H2181" s="72" t="e">
        <v>#N/A</v>
      </c>
      <c r="I2181" s="72" t="e">
        <v>#N/A</v>
      </c>
      <c r="J2181" s="72" t="e">
        <v>#N/A</v>
      </c>
      <c r="O2181" s="72" t="e">
        <v>#N/A</v>
      </c>
    </row>
    <row r="2182" spans="1:15" x14ac:dyDescent="0.15">
      <c r="A2182" s="72" t="e">
        <v>#N/A</v>
      </c>
      <c r="B2182" s="72" t="e">
        <v>#N/A</v>
      </c>
      <c r="C2182" s="72" t="e">
        <v>#N/A</v>
      </c>
      <c r="D2182" s="72" t="e">
        <v>#N/A</v>
      </c>
      <c r="E2182" s="73" t="e">
        <v>#N/A</v>
      </c>
      <c r="F2182" s="72" t="e">
        <v>#N/A</v>
      </c>
      <c r="G2182" s="72" t="e">
        <v>#N/A</v>
      </c>
      <c r="H2182" s="72" t="e">
        <v>#N/A</v>
      </c>
      <c r="I2182" s="72" t="e">
        <v>#N/A</v>
      </c>
      <c r="J2182" s="72" t="e">
        <v>#N/A</v>
      </c>
      <c r="O2182" s="72" t="e">
        <v>#N/A</v>
      </c>
    </row>
    <row r="2183" spans="1:15" x14ac:dyDescent="0.15">
      <c r="A2183" s="72" t="e">
        <v>#N/A</v>
      </c>
      <c r="B2183" s="72" t="e">
        <v>#N/A</v>
      </c>
      <c r="C2183" s="72" t="e">
        <v>#N/A</v>
      </c>
      <c r="D2183" s="72" t="e">
        <v>#N/A</v>
      </c>
      <c r="E2183" s="73" t="e">
        <v>#N/A</v>
      </c>
      <c r="F2183" s="72" t="e">
        <v>#N/A</v>
      </c>
      <c r="G2183" s="72" t="e">
        <v>#N/A</v>
      </c>
      <c r="H2183" s="72" t="e">
        <v>#N/A</v>
      </c>
      <c r="I2183" s="72" t="e">
        <v>#N/A</v>
      </c>
      <c r="J2183" s="72" t="e">
        <v>#N/A</v>
      </c>
      <c r="O2183" s="72" t="e">
        <v>#N/A</v>
      </c>
    </row>
    <row r="2184" spans="1:15" x14ac:dyDescent="0.15">
      <c r="A2184" s="72" t="e">
        <v>#N/A</v>
      </c>
      <c r="B2184" s="72" t="e">
        <v>#N/A</v>
      </c>
      <c r="C2184" s="72" t="e">
        <v>#N/A</v>
      </c>
      <c r="D2184" s="72" t="e">
        <v>#N/A</v>
      </c>
      <c r="E2184" s="73" t="e">
        <v>#N/A</v>
      </c>
      <c r="F2184" s="72" t="e">
        <v>#N/A</v>
      </c>
      <c r="G2184" s="72" t="e">
        <v>#N/A</v>
      </c>
      <c r="H2184" s="72" t="e">
        <v>#N/A</v>
      </c>
      <c r="I2184" s="72" t="e">
        <v>#N/A</v>
      </c>
      <c r="J2184" s="72" t="e">
        <v>#N/A</v>
      </c>
      <c r="O2184" s="72" t="e">
        <v>#N/A</v>
      </c>
    </row>
    <row r="2185" spans="1:15" x14ac:dyDescent="0.15">
      <c r="A2185" s="72" t="e">
        <v>#N/A</v>
      </c>
      <c r="B2185" s="72" t="e">
        <v>#N/A</v>
      </c>
      <c r="C2185" s="72" t="e">
        <v>#N/A</v>
      </c>
      <c r="D2185" s="72" t="e">
        <v>#N/A</v>
      </c>
      <c r="E2185" s="73" t="e">
        <v>#N/A</v>
      </c>
      <c r="F2185" s="72" t="e">
        <v>#N/A</v>
      </c>
      <c r="G2185" s="72" t="e">
        <v>#N/A</v>
      </c>
      <c r="H2185" s="72" t="e">
        <v>#N/A</v>
      </c>
      <c r="I2185" s="72" t="e">
        <v>#N/A</v>
      </c>
      <c r="J2185" s="72" t="e">
        <v>#N/A</v>
      </c>
      <c r="O2185" s="72" t="e">
        <v>#N/A</v>
      </c>
    </row>
    <row r="2186" spans="1:15" x14ac:dyDescent="0.15">
      <c r="A2186" s="72" t="e">
        <v>#N/A</v>
      </c>
      <c r="B2186" s="72" t="e">
        <v>#N/A</v>
      </c>
      <c r="C2186" s="72" t="e">
        <v>#N/A</v>
      </c>
      <c r="D2186" s="72" t="e">
        <v>#N/A</v>
      </c>
      <c r="E2186" s="73" t="e">
        <v>#N/A</v>
      </c>
      <c r="F2186" s="72" t="e">
        <v>#N/A</v>
      </c>
      <c r="G2186" s="72" t="e">
        <v>#N/A</v>
      </c>
      <c r="H2186" s="72" t="e">
        <v>#N/A</v>
      </c>
      <c r="I2186" s="72" t="e">
        <v>#N/A</v>
      </c>
      <c r="J2186" s="72" t="e">
        <v>#N/A</v>
      </c>
      <c r="O2186" s="72" t="e">
        <v>#N/A</v>
      </c>
    </row>
    <row r="2187" spans="1:15" x14ac:dyDescent="0.15">
      <c r="A2187" s="72" t="e">
        <v>#N/A</v>
      </c>
      <c r="B2187" s="72" t="e">
        <v>#N/A</v>
      </c>
      <c r="C2187" s="72" t="e">
        <v>#N/A</v>
      </c>
      <c r="D2187" s="72" t="e">
        <v>#N/A</v>
      </c>
      <c r="E2187" s="73" t="e">
        <v>#N/A</v>
      </c>
      <c r="F2187" s="72" t="e">
        <v>#N/A</v>
      </c>
      <c r="G2187" s="72" t="e">
        <v>#N/A</v>
      </c>
      <c r="H2187" s="72" t="e">
        <v>#N/A</v>
      </c>
      <c r="I2187" s="72" t="e">
        <v>#N/A</v>
      </c>
      <c r="J2187" s="72" t="e">
        <v>#N/A</v>
      </c>
      <c r="O2187" s="72" t="e">
        <v>#N/A</v>
      </c>
    </row>
    <row r="2188" spans="1:15" x14ac:dyDescent="0.15">
      <c r="A2188" s="72" t="e">
        <v>#N/A</v>
      </c>
      <c r="B2188" s="72" t="e">
        <v>#N/A</v>
      </c>
      <c r="C2188" s="72" t="e">
        <v>#N/A</v>
      </c>
      <c r="D2188" s="72" t="e">
        <v>#N/A</v>
      </c>
      <c r="E2188" s="73" t="e">
        <v>#N/A</v>
      </c>
      <c r="F2188" s="72" t="e">
        <v>#N/A</v>
      </c>
      <c r="G2188" s="72" t="e">
        <v>#N/A</v>
      </c>
      <c r="H2188" s="72" t="e">
        <v>#N/A</v>
      </c>
      <c r="I2188" s="72" t="e">
        <v>#N/A</v>
      </c>
      <c r="J2188" s="72" t="e">
        <v>#N/A</v>
      </c>
      <c r="O2188" s="72" t="e">
        <v>#N/A</v>
      </c>
    </row>
    <row r="2189" spans="1:15" x14ac:dyDescent="0.15">
      <c r="A2189" s="72" t="e">
        <v>#N/A</v>
      </c>
      <c r="B2189" s="72" t="e">
        <v>#N/A</v>
      </c>
      <c r="C2189" s="72" t="e">
        <v>#N/A</v>
      </c>
      <c r="D2189" s="72" t="e">
        <v>#N/A</v>
      </c>
      <c r="E2189" s="73" t="e">
        <v>#N/A</v>
      </c>
      <c r="F2189" s="72" t="e">
        <v>#N/A</v>
      </c>
      <c r="G2189" s="72" t="e">
        <v>#N/A</v>
      </c>
      <c r="H2189" s="72" t="e">
        <v>#N/A</v>
      </c>
      <c r="I2189" s="72" t="e">
        <v>#N/A</v>
      </c>
      <c r="J2189" s="72" t="e">
        <v>#N/A</v>
      </c>
      <c r="O2189" s="72" t="e">
        <v>#N/A</v>
      </c>
    </row>
    <row r="2190" spans="1:15" x14ac:dyDescent="0.15">
      <c r="A2190" s="72" t="e">
        <v>#N/A</v>
      </c>
      <c r="B2190" s="72" t="e">
        <v>#N/A</v>
      </c>
      <c r="C2190" s="72" t="e">
        <v>#N/A</v>
      </c>
      <c r="D2190" s="72" t="e">
        <v>#N/A</v>
      </c>
      <c r="E2190" s="73" t="e">
        <v>#N/A</v>
      </c>
      <c r="F2190" s="72" t="e">
        <v>#N/A</v>
      </c>
      <c r="G2190" s="72" t="e">
        <v>#N/A</v>
      </c>
      <c r="H2190" s="72" t="e">
        <v>#N/A</v>
      </c>
      <c r="I2190" s="72" t="e">
        <v>#N/A</v>
      </c>
      <c r="J2190" s="72" t="e">
        <v>#N/A</v>
      </c>
      <c r="O2190" s="72" t="e">
        <v>#N/A</v>
      </c>
    </row>
    <row r="2191" spans="1:15" x14ac:dyDescent="0.15">
      <c r="A2191" s="72" t="e">
        <v>#N/A</v>
      </c>
      <c r="B2191" s="72" t="e">
        <v>#N/A</v>
      </c>
      <c r="C2191" s="72" t="e">
        <v>#N/A</v>
      </c>
      <c r="D2191" s="72" t="e">
        <v>#N/A</v>
      </c>
      <c r="E2191" s="73" t="e">
        <v>#N/A</v>
      </c>
      <c r="F2191" s="72" t="e">
        <v>#N/A</v>
      </c>
      <c r="G2191" s="72" t="e">
        <v>#N/A</v>
      </c>
      <c r="H2191" s="72" t="e">
        <v>#N/A</v>
      </c>
      <c r="I2191" s="72" t="e">
        <v>#N/A</v>
      </c>
      <c r="J2191" s="72" t="e">
        <v>#N/A</v>
      </c>
      <c r="O2191" s="72" t="e">
        <v>#N/A</v>
      </c>
    </row>
    <row r="2192" spans="1:15" x14ac:dyDescent="0.15">
      <c r="A2192" s="72" t="e">
        <v>#N/A</v>
      </c>
      <c r="B2192" s="72" t="e">
        <v>#N/A</v>
      </c>
      <c r="C2192" s="72" t="e">
        <v>#N/A</v>
      </c>
      <c r="D2192" s="72" t="e">
        <v>#N/A</v>
      </c>
      <c r="E2192" s="73" t="e">
        <v>#N/A</v>
      </c>
      <c r="F2192" s="72" t="e">
        <v>#N/A</v>
      </c>
      <c r="G2192" s="72" t="e">
        <v>#N/A</v>
      </c>
      <c r="H2192" s="72" t="e">
        <v>#N/A</v>
      </c>
      <c r="I2192" s="72" t="e">
        <v>#N/A</v>
      </c>
      <c r="J2192" s="72" t="e">
        <v>#N/A</v>
      </c>
      <c r="O2192" s="72" t="e">
        <v>#N/A</v>
      </c>
    </row>
    <row r="2193" spans="1:15" x14ac:dyDescent="0.15">
      <c r="A2193" s="72" t="e">
        <v>#N/A</v>
      </c>
      <c r="B2193" s="72" t="e">
        <v>#N/A</v>
      </c>
      <c r="C2193" s="72" t="e">
        <v>#N/A</v>
      </c>
      <c r="D2193" s="72" t="e">
        <v>#N/A</v>
      </c>
      <c r="E2193" s="73" t="e">
        <v>#N/A</v>
      </c>
      <c r="F2193" s="72" t="e">
        <v>#N/A</v>
      </c>
      <c r="G2193" s="72" t="e">
        <v>#N/A</v>
      </c>
      <c r="H2193" s="72" t="e">
        <v>#N/A</v>
      </c>
      <c r="I2193" s="72" t="e">
        <v>#N/A</v>
      </c>
      <c r="J2193" s="72" t="e">
        <v>#N/A</v>
      </c>
      <c r="O2193" s="72" t="e">
        <v>#N/A</v>
      </c>
    </row>
    <row r="2194" spans="1:15" x14ac:dyDescent="0.15">
      <c r="A2194" s="72" t="e">
        <v>#N/A</v>
      </c>
      <c r="B2194" s="72" t="e">
        <v>#N/A</v>
      </c>
      <c r="C2194" s="72" t="e">
        <v>#N/A</v>
      </c>
      <c r="D2194" s="72" t="e">
        <v>#N/A</v>
      </c>
      <c r="E2194" s="73" t="e">
        <v>#N/A</v>
      </c>
      <c r="F2194" s="72" t="e">
        <v>#N/A</v>
      </c>
      <c r="G2194" s="72" t="e">
        <v>#N/A</v>
      </c>
      <c r="H2194" s="72" t="e">
        <v>#N/A</v>
      </c>
      <c r="I2194" s="72" t="e">
        <v>#N/A</v>
      </c>
      <c r="J2194" s="72" t="e">
        <v>#N/A</v>
      </c>
      <c r="O2194" s="72" t="e">
        <v>#N/A</v>
      </c>
    </row>
    <row r="2195" spans="1:15" x14ac:dyDescent="0.15">
      <c r="A2195" s="72" t="e">
        <v>#N/A</v>
      </c>
      <c r="B2195" s="72" t="e">
        <v>#N/A</v>
      </c>
      <c r="C2195" s="72" t="e">
        <v>#N/A</v>
      </c>
      <c r="D2195" s="72" t="e">
        <v>#N/A</v>
      </c>
      <c r="E2195" s="73" t="e">
        <v>#N/A</v>
      </c>
      <c r="F2195" s="72" t="e">
        <v>#N/A</v>
      </c>
      <c r="G2195" s="72" t="e">
        <v>#N/A</v>
      </c>
      <c r="H2195" s="72" t="e">
        <v>#N/A</v>
      </c>
      <c r="I2195" s="72" t="e">
        <v>#N/A</v>
      </c>
      <c r="J2195" s="72" t="e">
        <v>#N/A</v>
      </c>
      <c r="O2195" s="72" t="e">
        <v>#N/A</v>
      </c>
    </row>
    <row r="2196" spans="1:15" x14ac:dyDescent="0.15">
      <c r="A2196" s="72" t="e">
        <v>#N/A</v>
      </c>
      <c r="B2196" s="72" t="e">
        <v>#N/A</v>
      </c>
      <c r="C2196" s="72" t="e">
        <v>#N/A</v>
      </c>
      <c r="D2196" s="72" t="e">
        <v>#N/A</v>
      </c>
      <c r="E2196" s="73" t="e">
        <v>#N/A</v>
      </c>
      <c r="F2196" s="72" t="e">
        <v>#N/A</v>
      </c>
      <c r="G2196" s="72" t="e">
        <v>#N/A</v>
      </c>
      <c r="H2196" s="72" t="e">
        <v>#N/A</v>
      </c>
      <c r="I2196" s="72" t="e">
        <v>#N/A</v>
      </c>
      <c r="J2196" s="72" t="e">
        <v>#N/A</v>
      </c>
      <c r="O2196" s="72" t="e">
        <v>#N/A</v>
      </c>
    </row>
    <row r="2197" spans="1:15" x14ac:dyDescent="0.15">
      <c r="A2197" s="72" t="e">
        <v>#N/A</v>
      </c>
      <c r="B2197" s="72" t="e">
        <v>#N/A</v>
      </c>
      <c r="C2197" s="72" t="e">
        <v>#N/A</v>
      </c>
      <c r="D2197" s="72" t="e">
        <v>#N/A</v>
      </c>
      <c r="E2197" s="73" t="e">
        <v>#N/A</v>
      </c>
      <c r="F2197" s="72" t="e">
        <v>#N/A</v>
      </c>
      <c r="G2197" s="72" t="e">
        <v>#N/A</v>
      </c>
      <c r="H2197" s="72" t="e">
        <v>#N/A</v>
      </c>
      <c r="I2197" s="72" t="e">
        <v>#N/A</v>
      </c>
      <c r="J2197" s="72" t="e">
        <v>#N/A</v>
      </c>
      <c r="O2197" s="72" t="e">
        <v>#N/A</v>
      </c>
    </row>
    <row r="2198" spans="1:15" x14ac:dyDescent="0.15">
      <c r="A2198" s="72" t="e">
        <v>#N/A</v>
      </c>
      <c r="B2198" s="72" t="e">
        <v>#N/A</v>
      </c>
      <c r="C2198" s="72" t="e">
        <v>#N/A</v>
      </c>
      <c r="D2198" s="72" t="e">
        <v>#N/A</v>
      </c>
      <c r="E2198" s="73" t="e">
        <v>#N/A</v>
      </c>
      <c r="F2198" s="72" t="e">
        <v>#N/A</v>
      </c>
      <c r="G2198" s="72" t="e">
        <v>#N/A</v>
      </c>
      <c r="H2198" s="72" t="e">
        <v>#N/A</v>
      </c>
      <c r="I2198" s="72" t="e">
        <v>#N/A</v>
      </c>
      <c r="J2198" s="72" t="e">
        <v>#N/A</v>
      </c>
      <c r="O2198" s="72" t="e">
        <v>#N/A</v>
      </c>
    </row>
    <row r="2199" spans="1:15" x14ac:dyDescent="0.15">
      <c r="A2199" s="72" t="e">
        <v>#N/A</v>
      </c>
      <c r="B2199" s="72" t="e">
        <v>#N/A</v>
      </c>
      <c r="C2199" s="72" t="e">
        <v>#N/A</v>
      </c>
      <c r="D2199" s="72" t="e">
        <v>#N/A</v>
      </c>
      <c r="E2199" s="73" t="e">
        <v>#N/A</v>
      </c>
      <c r="F2199" s="72" t="e">
        <v>#N/A</v>
      </c>
      <c r="G2199" s="72" t="e">
        <v>#N/A</v>
      </c>
      <c r="H2199" s="72" t="e">
        <v>#N/A</v>
      </c>
      <c r="I2199" s="72" t="e">
        <v>#N/A</v>
      </c>
      <c r="J2199" s="72" t="e">
        <v>#N/A</v>
      </c>
      <c r="O2199" s="72" t="e">
        <v>#N/A</v>
      </c>
    </row>
    <row r="2200" spans="1:15" x14ac:dyDescent="0.15">
      <c r="A2200" s="72" t="e">
        <v>#N/A</v>
      </c>
      <c r="B2200" s="72" t="e">
        <v>#N/A</v>
      </c>
      <c r="C2200" s="72" t="e">
        <v>#N/A</v>
      </c>
      <c r="D2200" s="72" t="e">
        <v>#N/A</v>
      </c>
      <c r="E2200" s="73" t="e">
        <v>#N/A</v>
      </c>
      <c r="F2200" s="72" t="e">
        <v>#N/A</v>
      </c>
      <c r="G2200" s="72" t="e">
        <v>#N/A</v>
      </c>
      <c r="H2200" s="72" t="e">
        <v>#N/A</v>
      </c>
      <c r="I2200" s="72" t="e">
        <v>#N/A</v>
      </c>
      <c r="J2200" s="72" t="e">
        <v>#N/A</v>
      </c>
      <c r="O2200" s="72" t="e">
        <v>#N/A</v>
      </c>
    </row>
    <row r="2201" spans="1:15" x14ac:dyDescent="0.15">
      <c r="A2201" s="72" t="e">
        <v>#N/A</v>
      </c>
      <c r="B2201" s="72" t="e">
        <v>#N/A</v>
      </c>
      <c r="C2201" s="72" t="e">
        <v>#N/A</v>
      </c>
      <c r="D2201" s="72" t="e">
        <v>#N/A</v>
      </c>
      <c r="E2201" s="73" t="e">
        <v>#N/A</v>
      </c>
      <c r="F2201" s="72" t="e">
        <v>#N/A</v>
      </c>
      <c r="G2201" s="72" t="e">
        <v>#N/A</v>
      </c>
      <c r="H2201" s="72" t="e">
        <v>#N/A</v>
      </c>
      <c r="I2201" s="72" t="e">
        <v>#N/A</v>
      </c>
      <c r="J2201" s="72" t="e">
        <v>#N/A</v>
      </c>
      <c r="O2201" s="72" t="e">
        <v>#N/A</v>
      </c>
    </row>
    <row r="2202" spans="1:15" x14ac:dyDescent="0.15">
      <c r="A2202" s="72" t="e">
        <v>#N/A</v>
      </c>
      <c r="B2202" s="72" t="e">
        <v>#N/A</v>
      </c>
      <c r="C2202" s="72" t="e">
        <v>#N/A</v>
      </c>
      <c r="D2202" s="72" t="e">
        <v>#N/A</v>
      </c>
      <c r="E2202" s="73" t="e">
        <v>#N/A</v>
      </c>
      <c r="F2202" s="72" t="e">
        <v>#N/A</v>
      </c>
      <c r="G2202" s="72" t="e">
        <v>#N/A</v>
      </c>
      <c r="H2202" s="72" t="e">
        <v>#N/A</v>
      </c>
      <c r="I2202" s="72" t="e">
        <v>#N/A</v>
      </c>
      <c r="J2202" s="72" t="e">
        <v>#N/A</v>
      </c>
      <c r="O2202" s="72" t="e">
        <v>#N/A</v>
      </c>
    </row>
    <row r="2203" spans="1:15" x14ac:dyDescent="0.15">
      <c r="A2203" s="72" t="e">
        <v>#N/A</v>
      </c>
      <c r="B2203" s="72" t="e">
        <v>#N/A</v>
      </c>
      <c r="C2203" s="72" t="e">
        <v>#N/A</v>
      </c>
      <c r="D2203" s="72" t="e">
        <v>#N/A</v>
      </c>
      <c r="E2203" s="73" t="e">
        <v>#N/A</v>
      </c>
      <c r="F2203" s="72" t="e">
        <v>#N/A</v>
      </c>
      <c r="G2203" s="72" t="e">
        <v>#N/A</v>
      </c>
      <c r="H2203" s="72" t="e">
        <v>#N/A</v>
      </c>
      <c r="I2203" s="72" t="e">
        <v>#N/A</v>
      </c>
      <c r="J2203" s="72" t="e">
        <v>#N/A</v>
      </c>
      <c r="O2203" s="72" t="e">
        <v>#N/A</v>
      </c>
    </row>
    <row r="2204" spans="1:15" x14ac:dyDescent="0.15">
      <c r="A2204" s="72" t="e">
        <v>#N/A</v>
      </c>
      <c r="B2204" s="72" t="e">
        <v>#N/A</v>
      </c>
      <c r="C2204" s="72" t="e">
        <v>#N/A</v>
      </c>
      <c r="D2204" s="72" t="e">
        <v>#N/A</v>
      </c>
      <c r="E2204" s="73" t="e">
        <v>#N/A</v>
      </c>
      <c r="F2204" s="72" t="e">
        <v>#N/A</v>
      </c>
      <c r="G2204" s="72" t="e">
        <v>#N/A</v>
      </c>
      <c r="H2204" s="72" t="e">
        <v>#N/A</v>
      </c>
      <c r="I2204" s="72" t="e">
        <v>#N/A</v>
      </c>
      <c r="J2204" s="72" t="e">
        <v>#N/A</v>
      </c>
      <c r="O2204" s="72" t="e">
        <v>#N/A</v>
      </c>
    </row>
    <row r="2205" spans="1:15" x14ac:dyDescent="0.15">
      <c r="A2205" s="72" t="e">
        <v>#N/A</v>
      </c>
      <c r="B2205" s="72" t="e">
        <v>#N/A</v>
      </c>
      <c r="C2205" s="72" t="e">
        <v>#N/A</v>
      </c>
      <c r="D2205" s="72" t="e">
        <v>#N/A</v>
      </c>
      <c r="E2205" s="73" t="e">
        <v>#N/A</v>
      </c>
      <c r="F2205" s="72" t="e">
        <v>#N/A</v>
      </c>
      <c r="G2205" s="72" t="e">
        <v>#N/A</v>
      </c>
      <c r="H2205" s="72" t="e">
        <v>#N/A</v>
      </c>
      <c r="I2205" s="72" t="e">
        <v>#N/A</v>
      </c>
      <c r="J2205" s="72" t="e">
        <v>#N/A</v>
      </c>
      <c r="O2205" s="72" t="e">
        <v>#N/A</v>
      </c>
    </row>
    <row r="2206" spans="1:15" x14ac:dyDescent="0.15">
      <c r="A2206" s="72" t="e">
        <v>#N/A</v>
      </c>
      <c r="B2206" s="72" t="e">
        <v>#N/A</v>
      </c>
      <c r="C2206" s="72" t="e">
        <v>#N/A</v>
      </c>
      <c r="D2206" s="72" t="e">
        <v>#N/A</v>
      </c>
      <c r="E2206" s="73" t="e">
        <v>#N/A</v>
      </c>
      <c r="F2206" s="72" t="e">
        <v>#N/A</v>
      </c>
      <c r="G2206" s="72" t="e">
        <v>#N/A</v>
      </c>
      <c r="H2206" s="72" t="e">
        <v>#N/A</v>
      </c>
      <c r="I2206" s="72" t="e">
        <v>#N/A</v>
      </c>
      <c r="J2206" s="72" t="e">
        <v>#N/A</v>
      </c>
      <c r="O2206" s="72" t="e">
        <v>#N/A</v>
      </c>
    </row>
    <row r="2207" spans="1:15" x14ac:dyDescent="0.15">
      <c r="A2207" s="72" t="e">
        <v>#N/A</v>
      </c>
      <c r="B2207" s="72" t="e">
        <v>#N/A</v>
      </c>
      <c r="C2207" s="72" t="e">
        <v>#N/A</v>
      </c>
      <c r="D2207" s="72" t="e">
        <v>#N/A</v>
      </c>
      <c r="E2207" s="73" t="e">
        <v>#N/A</v>
      </c>
      <c r="F2207" s="72" t="e">
        <v>#N/A</v>
      </c>
      <c r="G2207" s="72" t="e">
        <v>#N/A</v>
      </c>
      <c r="H2207" s="72" t="e">
        <v>#N/A</v>
      </c>
      <c r="I2207" s="72" t="e">
        <v>#N/A</v>
      </c>
      <c r="J2207" s="72" t="e">
        <v>#N/A</v>
      </c>
      <c r="O2207" s="72" t="e">
        <v>#N/A</v>
      </c>
    </row>
    <row r="2208" spans="1:15" x14ac:dyDescent="0.15">
      <c r="A2208" s="72" t="e">
        <v>#N/A</v>
      </c>
      <c r="B2208" s="72" t="e">
        <v>#N/A</v>
      </c>
      <c r="C2208" s="72" t="e">
        <v>#N/A</v>
      </c>
      <c r="D2208" s="72" t="e">
        <v>#N/A</v>
      </c>
      <c r="E2208" s="73" t="e">
        <v>#N/A</v>
      </c>
      <c r="F2208" s="72" t="e">
        <v>#N/A</v>
      </c>
      <c r="G2208" s="72" t="e">
        <v>#N/A</v>
      </c>
      <c r="H2208" s="72" t="e">
        <v>#N/A</v>
      </c>
      <c r="I2208" s="72" t="e">
        <v>#N/A</v>
      </c>
      <c r="J2208" s="72" t="e">
        <v>#N/A</v>
      </c>
      <c r="O2208" s="72" t="e">
        <v>#N/A</v>
      </c>
    </row>
    <row r="2209" spans="1:15" x14ac:dyDescent="0.15">
      <c r="A2209" s="72" t="e">
        <v>#N/A</v>
      </c>
      <c r="B2209" s="72" t="e">
        <v>#N/A</v>
      </c>
      <c r="C2209" s="72" t="e">
        <v>#N/A</v>
      </c>
      <c r="D2209" s="72" t="e">
        <v>#N/A</v>
      </c>
      <c r="E2209" s="73" t="e">
        <v>#N/A</v>
      </c>
      <c r="F2209" s="72" t="e">
        <v>#N/A</v>
      </c>
      <c r="G2209" s="72" t="e">
        <v>#N/A</v>
      </c>
      <c r="H2209" s="72" t="e">
        <v>#N/A</v>
      </c>
      <c r="I2209" s="72" t="e">
        <v>#N/A</v>
      </c>
      <c r="J2209" s="72" t="e">
        <v>#N/A</v>
      </c>
      <c r="O2209" s="72" t="e">
        <v>#N/A</v>
      </c>
    </row>
    <row r="2210" spans="1:15" x14ac:dyDescent="0.15">
      <c r="A2210" s="72" t="e">
        <v>#N/A</v>
      </c>
      <c r="B2210" s="72" t="e">
        <v>#N/A</v>
      </c>
      <c r="C2210" s="72" t="e">
        <v>#N/A</v>
      </c>
      <c r="D2210" s="72" t="e">
        <v>#N/A</v>
      </c>
      <c r="E2210" s="73" t="e">
        <v>#N/A</v>
      </c>
      <c r="F2210" s="72" t="e">
        <v>#N/A</v>
      </c>
      <c r="G2210" s="72" t="e">
        <v>#N/A</v>
      </c>
      <c r="H2210" s="72" t="e">
        <v>#N/A</v>
      </c>
      <c r="I2210" s="72" t="e">
        <v>#N/A</v>
      </c>
      <c r="J2210" s="72" t="e">
        <v>#N/A</v>
      </c>
      <c r="O2210" s="72" t="e">
        <v>#N/A</v>
      </c>
    </row>
    <row r="2211" spans="1:15" x14ac:dyDescent="0.15">
      <c r="A2211" s="72" t="e">
        <v>#N/A</v>
      </c>
      <c r="B2211" s="72" t="e">
        <v>#N/A</v>
      </c>
      <c r="C2211" s="72" t="e">
        <v>#N/A</v>
      </c>
      <c r="D2211" s="72" t="e">
        <v>#N/A</v>
      </c>
      <c r="E2211" s="73" t="e">
        <v>#N/A</v>
      </c>
      <c r="F2211" s="72" t="e">
        <v>#N/A</v>
      </c>
      <c r="G2211" s="72" t="e">
        <v>#N/A</v>
      </c>
      <c r="H2211" s="72" t="e">
        <v>#N/A</v>
      </c>
      <c r="I2211" s="72" t="e">
        <v>#N/A</v>
      </c>
      <c r="J2211" s="72" t="e">
        <v>#N/A</v>
      </c>
      <c r="O2211" s="72" t="e">
        <v>#N/A</v>
      </c>
    </row>
    <row r="2212" spans="1:15" x14ac:dyDescent="0.15">
      <c r="A2212" s="72" t="e">
        <v>#N/A</v>
      </c>
      <c r="B2212" s="72" t="e">
        <v>#N/A</v>
      </c>
      <c r="C2212" s="72" t="e">
        <v>#N/A</v>
      </c>
      <c r="D2212" s="72" t="e">
        <v>#N/A</v>
      </c>
      <c r="E2212" s="73" t="e">
        <v>#N/A</v>
      </c>
      <c r="F2212" s="72" t="e">
        <v>#N/A</v>
      </c>
      <c r="G2212" s="72" t="e">
        <v>#N/A</v>
      </c>
      <c r="H2212" s="72" t="e">
        <v>#N/A</v>
      </c>
      <c r="I2212" s="72" t="e">
        <v>#N/A</v>
      </c>
      <c r="J2212" s="72" t="e">
        <v>#N/A</v>
      </c>
      <c r="O2212" s="72" t="e">
        <v>#N/A</v>
      </c>
    </row>
    <row r="2213" spans="1:15" x14ac:dyDescent="0.15">
      <c r="A2213" s="72" t="e">
        <v>#N/A</v>
      </c>
      <c r="B2213" s="72" t="e">
        <v>#N/A</v>
      </c>
      <c r="C2213" s="72" t="e">
        <v>#N/A</v>
      </c>
      <c r="D2213" s="72" t="e">
        <v>#N/A</v>
      </c>
      <c r="E2213" s="73" t="e">
        <v>#N/A</v>
      </c>
      <c r="F2213" s="72" t="e">
        <v>#N/A</v>
      </c>
      <c r="G2213" s="72" t="e">
        <v>#N/A</v>
      </c>
      <c r="H2213" s="72" t="e">
        <v>#N/A</v>
      </c>
      <c r="I2213" s="72" t="e">
        <v>#N/A</v>
      </c>
      <c r="J2213" s="72" t="e">
        <v>#N/A</v>
      </c>
      <c r="O2213" s="72" t="e">
        <v>#N/A</v>
      </c>
    </row>
    <row r="2214" spans="1:15" x14ac:dyDescent="0.15">
      <c r="A2214" s="72" t="e">
        <v>#N/A</v>
      </c>
      <c r="B2214" s="72" t="e">
        <v>#N/A</v>
      </c>
      <c r="C2214" s="72" t="e">
        <v>#N/A</v>
      </c>
      <c r="D2214" s="72" t="e">
        <v>#N/A</v>
      </c>
      <c r="E2214" s="73" t="e">
        <v>#N/A</v>
      </c>
      <c r="F2214" s="72" t="e">
        <v>#N/A</v>
      </c>
      <c r="G2214" s="72" t="e">
        <v>#N/A</v>
      </c>
      <c r="H2214" s="72" t="e">
        <v>#N/A</v>
      </c>
      <c r="I2214" s="72" t="e">
        <v>#N/A</v>
      </c>
      <c r="J2214" s="72" t="e">
        <v>#N/A</v>
      </c>
      <c r="O2214" s="72" t="e">
        <v>#N/A</v>
      </c>
    </row>
    <row r="2215" spans="1:15" x14ac:dyDescent="0.15">
      <c r="A2215" s="72" t="e">
        <v>#N/A</v>
      </c>
      <c r="B2215" s="72" t="e">
        <v>#N/A</v>
      </c>
      <c r="C2215" s="72" t="e">
        <v>#N/A</v>
      </c>
      <c r="D2215" s="72" t="e">
        <v>#N/A</v>
      </c>
      <c r="E2215" s="73" t="e">
        <v>#N/A</v>
      </c>
      <c r="F2215" s="72" t="e">
        <v>#N/A</v>
      </c>
      <c r="G2215" s="72" t="e">
        <v>#N/A</v>
      </c>
      <c r="H2215" s="72" t="e">
        <v>#N/A</v>
      </c>
      <c r="I2215" s="72" t="e">
        <v>#N/A</v>
      </c>
      <c r="J2215" s="72" t="e">
        <v>#N/A</v>
      </c>
      <c r="O2215" s="72" t="e">
        <v>#N/A</v>
      </c>
    </row>
    <row r="2216" spans="1:15" x14ac:dyDescent="0.15">
      <c r="A2216" s="72" t="e">
        <v>#N/A</v>
      </c>
      <c r="B2216" s="72" t="e">
        <v>#N/A</v>
      </c>
      <c r="C2216" s="72" t="e">
        <v>#N/A</v>
      </c>
      <c r="D2216" s="72" t="e">
        <v>#N/A</v>
      </c>
      <c r="E2216" s="73" t="e">
        <v>#N/A</v>
      </c>
      <c r="F2216" s="72" t="e">
        <v>#N/A</v>
      </c>
      <c r="G2216" s="72" t="e">
        <v>#N/A</v>
      </c>
      <c r="H2216" s="72" t="e">
        <v>#N/A</v>
      </c>
      <c r="I2216" s="72" t="e">
        <v>#N/A</v>
      </c>
      <c r="J2216" s="72" t="e">
        <v>#N/A</v>
      </c>
      <c r="O2216" s="72" t="e">
        <v>#N/A</v>
      </c>
    </row>
    <row r="2217" spans="1:15" x14ac:dyDescent="0.15">
      <c r="A2217" s="72" t="e">
        <v>#N/A</v>
      </c>
      <c r="B2217" s="72" t="e">
        <v>#N/A</v>
      </c>
      <c r="C2217" s="72" t="e">
        <v>#N/A</v>
      </c>
      <c r="D2217" s="72" t="e">
        <v>#N/A</v>
      </c>
      <c r="E2217" s="73" t="e">
        <v>#N/A</v>
      </c>
      <c r="F2217" s="72" t="e">
        <v>#N/A</v>
      </c>
      <c r="G2217" s="72" t="e">
        <v>#N/A</v>
      </c>
      <c r="H2217" s="72" t="e">
        <v>#N/A</v>
      </c>
      <c r="I2217" s="72" t="e">
        <v>#N/A</v>
      </c>
      <c r="J2217" s="72" t="e">
        <v>#N/A</v>
      </c>
      <c r="O2217" s="72" t="e">
        <v>#N/A</v>
      </c>
    </row>
    <row r="2218" spans="1:15" x14ac:dyDescent="0.15">
      <c r="A2218" s="72" t="e">
        <v>#N/A</v>
      </c>
      <c r="B2218" s="72" t="e">
        <v>#N/A</v>
      </c>
      <c r="C2218" s="72" t="e">
        <v>#N/A</v>
      </c>
      <c r="D2218" s="72" t="e">
        <v>#N/A</v>
      </c>
      <c r="E2218" s="73" t="e">
        <v>#N/A</v>
      </c>
      <c r="F2218" s="72" t="e">
        <v>#N/A</v>
      </c>
      <c r="G2218" s="72" t="e">
        <v>#N/A</v>
      </c>
      <c r="H2218" s="72" t="e">
        <v>#N/A</v>
      </c>
      <c r="I2218" s="72" t="e">
        <v>#N/A</v>
      </c>
      <c r="J2218" s="72" t="e">
        <v>#N/A</v>
      </c>
      <c r="O2218" s="72" t="e">
        <v>#N/A</v>
      </c>
    </row>
    <row r="2219" spans="1:15" x14ac:dyDescent="0.15">
      <c r="A2219" s="72" t="e">
        <v>#N/A</v>
      </c>
      <c r="B2219" s="72" t="e">
        <v>#N/A</v>
      </c>
      <c r="C2219" s="72" t="e">
        <v>#N/A</v>
      </c>
      <c r="D2219" s="72" t="e">
        <v>#N/A</v>
      </c>
      <c r="E2219" s="73" t="e">
        <v>#N/A</v>
      </c>
      <c r="F2219" s="72" t="e">
        <v>#N/A</v>
      </c>
      <c r="G2219" s="72" t="e">
        <v>#N/A</v>
      </c>
      <c r="H2219" s="72" t="e">
        <v>#N/A</v>
      </c>
      <c r="I2219" s="72" t="e">
        <v>#N/A</v>
      </c>
      <c r="J2219" s="72" t="e">
        <v>#N/A</v>
      </c>
      <c r="O2219" s="72" t="e">
        <v>#N/A</v>
      </c>
    </row>
    <row r="2220" spans="1:15" x14ac:dyDescent="0.15">
      <c r="A2220" s="72" t="e">
        <v>#N/A</v>
      </c>
      <c r="B2220" s="72" t="e">
        <v>#N/A</v>
      </c>
      <c r="C2220" s="72" t="e">
        <v>#N/A</v>
      </c>
      <c r="D2220" s="72" t="e">
        <v>#N/A</v>
      </c>
      <c r="E2220" s="73" t="e">
        <v>#N/A</v>
      </c>
      <c r="F2220" s="72" t="e">
        <v>#N/A</v>
      </c>
      <c r="G2220" s="72" t="e">
        <v>#N/A</v>
      </c>
      <c r="H2220" s="72" t="e">
        <v>#N/A</v>
      </c>
      <c r="I2220" s="72" t="e">
        <v>#N/A</v>
      </c>
      <c r="J2220" s="72" t="e">
        <v>#N/A</v>
      </c>
      <c r="O2220" s="72" t="e">
        <v>#N/A</v>
      </c>
    </row>
    <row r="2221" spans="1:15" x14ac:dyDescent="0.15">
      <c r="A2221" s="72" t="e">
        <v>#N/A</v>
      </c>
      <c r="B2221" s="72" t="e">
        <v>#N/A</v>
      </c>
      <c r="C2221" s="72" t="e">
        <v>#N/A</v>
      </c>
      <c r="D2221" s="72" t="e">
        <v>#N/A</v>
      </c>
      <c r="E2221" s="73" t="e">
        <v>#N/A</v>
      </c>
      <c r="F2221" s="72" t="e">
        <v>#N/A</v>
      </c>
      <c r="G2221" s="72" t="e">
        <v>#N/A</v>
      </c>
      <c r="H2221" s="72" t="e">
        <v>#N/A</v>
      </c>
      <c r="I2221" s="72" t="e">
        <v>#N/A</v>
      </c>
      <c r="J2221" s="72" t="e">
        <v>#N/A</v>
      </c>
      <c r="O2221" s="72" t="e">
        <v>#N/A</v>
      </c>
    </row>
    <row r="2222" spans="1:15" x14ac:dyDescent="0.15">
      <c r="A2222" s="72" t="e">
        <v>#N/A</v>
      </c>
      <c r="B2222" s="72" t="e">
        <v>#N/A</v>
      </c>
      <c r="C2222" s="72" t="e">
        <v>#N/A</v>
      </c>
      <c r="D2222" s="72" t="e">
        <v>#N/A</v>
      </c>
      <c r="E2222" s="73" t="e">
        <v>#N/A</v>
      </c>
      <c r="F2222" s="72" t="e">
        <v>#N/A</v>
      </c>
      <c r="G2222" s="72" t="e">
        <v>#N/A</v>
      </c>
      <c r="H2222" s="72" t="e">
        <v>#N/A</v>
      </c>
      <c r="I2222" s="72" t="e">
        <v>#N/A</v>
      </c>
      <c r="J2222" s="72" t="e">
        <v>#N/A</v>
      </c>
      <c r="O2222" s="72" t="e">
        <v>#N/A</v>
      </c>
    </row>
    <row r="2223" spans="1:15" x14ac:dyDescent="0.15">
      <c r="A2223" s="72" t="e">
        <v>#N/A</v>
      </c>
      <c r="B2223" s="72" t="e">
        <v>#N/A</v>
      </c>
      <c r="C2223" s="72" t="e">
        <v>#N/A</v>
      </c>
      <c r="D2223" s="72" t="e">
        <v>#N/A</v>
      </c>
      <c r="E2223" s="73" t="e">
        <v>#N/A</v>
      </c>
      <c r="F2223" s="72" t="e">
        <v>#N/A</v>
      </c>
      <c r="G2223" s="72" t="e">
        <v>#N/A</v>
      </c>
      <c r="H2223" s="72" t="e">
        <v>#N/A</v>
      </c>
      <c r="I2223" s="72" t="e">
        <v>#N/A</v>
      </c>
      <c r="J2223" s="72" t="e">
        <v>#N/A</v>
      </c>
      <c r="O2223" s="72" t="e">
        <v>#N/A</v>
      </c>
    </row>
    <row r="2224" spans="1:15" x14ac:dyDescent="0.15">
      <c r="A2224" s="72" t="e">
        <v>#N/A</v>
      </c>
      <c r="B2224" s="72" t="e">
        <v>#N/A</v>
      </c>
      <c r="C2224" s="72" t="e">
        <v>#N/A</v>
      </c>
      <c r="D2224" s="72" t="e">
        <v>#N/A</v>
      </c>
      <c r="E2224" s="73" t="e">
        <v>#N/A</v>
      </c>
      <c r="F2224" s="72" t="e">
        <v>#N/A</v>
      </c>
      <c r="G2224" s="72" t="e">
        <v>#N/A</v>
      </c>
      <c r="H2224" s="72" t="e">
        <v>#N/A</v>
      </c>
      <c r="I2224" s="72" t="e">
        <v>#N/A</v>
      </c>
      <c r="J2224" s="72" t="e">
        <v>#N/A</v>
      </c>
      <c r="O2224" s="72" t="e">
        <v>#N/A</v>
      </c>
    </row>
    <row r="2225" spans="1:15" x14ac:dyDescent="0.15">
      <c r="A2225" s="72" t="e">
        <v>#N/A</v>
      </c>
      <c r="B2225" s="72" t="e">
        <v>#N/A</v>
      </c>
      <c r="C2225" s="72" t="e">
        <v>#N/A</v>
      </c>
      <c r="D2225" s="72" t="e">
        <v>#N/A</v>
      </c>
      <c r="E2225" s="73" t="e">
        <v>#N/A</v>
      </c>
      <c r="F2225" s="72" t="e">
        <v>#N/A</v>
      </c>
      <c r="G2225" s="72" t="e">
        <v>#N/A</v>
      </c>
      <c r="H2225" s="72" t="e">
        <v>#N/A</v>
      </c>
      <c r="I2225" s="72" t="e">
        <v>#N/A</v>
      </c>
      <c r="J2225" s="72" t="e">
        <v>#N/A</v>
      </c>
      <c r="O2225" s="72" t="e">
        <v>#N/A</v>
      </c>
    </row>
    <row r="2226" spans="1:15" x14ac:dyDescent="0.15">
      <c r="A2226" s="72" t="e">
        <v>#N/A</v>
      </c>
      <c r="B2226" s="72" t="e">
        <v>#N/A</v>
      </c>
      <c r="C2226" s="72" t="e">
        <v>#N/A</v>
      </c>
      <c r="D2226" s="72" t="e">
        <v>#N/A</v>
      </c>
      <c r="E2226" s="73" t="e">
        <v>#N/A</v>
      </c>
      <c r="F2226" s="72" t="e">
        <v>#N/A</v>
      </c>
      <c r="G2226" s="72" t="e">
        <v>#N/A</v>
      </c>
      <c r="H2226" s="72" t="e">
        <v>#N/A</v>
      </c>
      <c r="I2226" s="72" t="e">
        <v>#N/A</v>
      </c>
      <c r="J2226" s="72" t="e">
        <v>#N/A</v>
      </c>
      <c r="O2226" s="72" t="e">
        <v>#N/A</v>
      </c>
    </row>
    <row r="2227" spans="1:15" x14ac:dyDescent="0.15">
      <c r="A2227" s="72" t="e">
        <v>#N/A</v>
      </c>
      <c r="B2227" s="72" t="e">
        <v>#N/A</v>
      </c>
      <c r="C2227" s="72" t="e">
        <v>#N/A</v>
      </c>
      <c r="D2227" s="72" t="e">
        <v>#N/A</v>
      </c>
      <c r="E2227" s="73" t="e">
        <v>#N/A</v>
      </c>
      <c r="F2227" s="72" t="e">
        <v>#N/A</v>
      </c>
      <c r="G2227" s="72" t="e">
        <v>#N/A</v>
      </c>
      <c r="H2227" s="72" t="e">
        <v>#N/A</v>
      </c>
      <c r="I2227" s="72" t="e">
        <v>#N/A</v>
      </c>
      <c r="J2227" s="72" t="e">
        <v>#N/A</v>
      </c>
      <c r="O2227" s="72" t="e">
        <v>#N/A</v>
      </c>
    </row>
    <row r="2228" spans="1:15" x14ac:dyDescent="0.15">
      <c r="A2228" s="72" t="e">
        <v>#N/A</v>
      </c>
      <c r="B2228" s="72" t="e">
        <v>#N/A</v>
      </c>
      <c r="C2228" s="72" t="e">
        <v>#N/A</v>
      </c>
      <c r="D2228" s="72" t="e">
        <v>#N/A</v>
      </c>
      <c r="E2228" s="73" t="e">
        <v>#N/A</v>
      </c>
      <c r="F2228" s="72" t="e">
        <v>#N/A</v>
      </c>
      <c r="G2228" s="72" t="e">
        <v>#N/A</v>
      </c>
      <c r="H2228" s="72" t="e">
        <v>#N/A</v>
      </c>
      <c r="I2228" s="72" t="e">
        <v>#N/A</v>
      </c>
      <c r="J2228" s="72" t="e">
        <v>#N/A</v>
      </c>
      <c r="O2228" s="72" t="e">
        <v>#N/A</v>
      </c>
    </row>
    <row r="2229" spans="1:15" x14ac:dyDescent="0.15">
      <c r="A2229" s="72" t="e">
        <v>#N/A</v>
      </c>
      <c r="B2229" s="72" t="e">
        <v>#N/A</v>
      </c>
      <c r="C2229" s="72" t="e">
        <v>#N/A</v>
      </c>
      <c r="D2229" s="72" t="e">
        <v>#N/A</v>
      </c>
      <c r="E2229" s="73" t="e">
        <v>#N/A</v>
      </c>
      <c r="F2229" s="72" t="e">
        <v>#N/A</v>
      </c>
      <c r="G2229" s="72" t="e">
        <v>#N/A</v>
      </c>
      <c r="H2229" s="72" t="e">
        <v>#N/A</v>
      </c>
      <c r="I2229" s="72" t="e">
        <v>#N/A</v>
      </c>
      <c r="J2229" s="72" t="e">
        <v>#N/A</v>
      </c>
      <c r="O2229" s="72" t="e">
        <v>#N/A</v>
      </c>
    </row>
    <row r="2230" spans="1:15" x14ac:dyDescent="0.15">
      <c r="A2230" s="72" t="e">
        <v>#N/A</v>
      </c>
      <c r="B2230" s="72" t="e">
        <v>#N/A</v>
      </c>
      <c r="C2230" s="72" t="e">
        <v>#N/A</v>
      </c>
      <c r="D2230" s="72" t="e">
        <v>#N/A</v>
      </c>
      <c r="E2230" s="73" t="e">
        <v>#N/A</v>
      </c>
      <c r="F2230" s="72" t="e">
        <v>#N/A</v>
      </c>
      <c r="G2230" s="72" t="e">
        <v>#N/A</v>
      </c>
      <c r="H2230" s="72" t="e">
        <v>#N/A</v>
      </c>
      <c r="I2230" s="72" t="e">
        <v>#N/A</v>
      </c>
      <c r="J2230" s="72" t="e">
        <v>#N/A</v>
      </c>
      <c r="O2230" s="72" t="e">
        <v>#N/A</v>
      </c>
    </row>
    <row r="2231" spans="1:15" x14ac:dyDescent="0.15">
      <c r="A2231" s="72" t="e">
        <v>#N/A</v>
      </c>
      <c r="B2231" s="72" t="e">
        <v>#N/A</v>
      </c>
      <c r="C2231" s="72" t="e">
        <v>#N/A</v>
      </c>
      <c r="D2231" s="72" t="e">
        <v>#N/A</v>
      </c>
      <c r="E2231" s="73" t="e">
        <v>#N/A</v>
      </c>
      <c r="F2231" s="72" t="e">
        <v>#N/A</v>
      </c>
      <c r="G2231" s="72" t="e">
        <v>#N/A</v>
      </c>
      <c r="H2231" s="72" t="e">
        <v>#N/A</v>
      </c>
      <c r="I2231" s="72" t="e">
        <v>#N/A</v>
      </c>
      <c r="J2231" s="72" t="e">
        <v>#N/A</v>
      </c>
      <c r="O2231" s="72" t="e">
        <v>#N/A</v>
      </c>
    </row>
    <row r="2232" spans="1:15" x14ac:dyDescent="0.15">
      <c r="A2232" s="72" t="e">
        <v>#N/A</v>
      </c>
      <c r="B2232" s="72" t="e">
        <v>#N/A</v>
      </c>
      <c r="C2232" s="72" t="e">
        <v>#N/A</v>
      </c>
      <c r="D2232" s="72" t="e">
        <v>#N/A</v>
      </c>
      <c r="E2232" s="73" t="e">
        <v>#N/A</v>
      </c>
      <c r="F2232" s="72" t="e">
        <v>#N/A</v>
      </c>
      <c r="G2232" s="72" t="e">
        <v>#N/A</v>
      </c>
      <c r="H2232" s="72" t="e">
        <v>#N/A</v>
      </c>
      <c r="I2232" s="72" t="e">
        <v>#N/A</v>
      </c>
      <c r="J2232" s="72" t="e">
        <v>#N/A</v>
      </c>
      <c r="O2232" s="72" t="e">
        <v>#N/A</v>
      </c>
    </row>
    <row r="2233" spans="1:15" x14ac:dyDescent="0.15">
      <c r="A2233" s="72" t="e">
        <v>#N/A</v>
      </c>
      <c r="B2233" s="72" t="e">
        <v>#N/A</v>
      </c>
      <c r="C2233" s="72" t="e">
        <v>#N/A</v>
      </c>
      <c r="D2233" s="72" t="e">
        <v>#N/A</v>
      </c>
      <c r="E2233" s="73" t="e">
        <v>#N/A</v>
      </c>
      <c r="F2233" s="72" t="e">
        <v>#N/A</v>
      </c>
      <c r="G2233" s="72" t="e">
        <v>#N/A</v>
      </c>
      <c r="H2233" s="72" t="e">
        <v>#N/A</v>
      </c>
      <c r="I2233" s="72" t="e">
        <v>#N/A</v>
      </c>
      <c r="J2233" s="72" t="e">
        <v>#N/A</v>
      </c>
      <c r="O2233" s="72" t="e">
        <v>#N/A</v>
      </c>
    </row>
    <row r="2234" spans="1:15" x14ac:dyDescent="0.15">
      <c r="A2234" s="72" t="e">
        <v>#N/A</v>
      </c>
      <c r="B2234" s="72" t="e">
        <v>#N/A</v>
      </c>
      <c r="C2234" s="72" t="e">
        <v>#N/A</v>
      </c>
      <c r="D2234" s="72" t="e">
        <v>#N/A</v>
      </c>
      <c r="E2234" s="73" t="e">
        <v>#N/A</v>
      </c>
      <c r="F2234" s="72" t="e">
        <v>#N/A</v>
      </c>
      <c r="G2234" s="72" t="e">
        <v>#N/A</v>
      </c>
      <c r="H2234" s="72" t="e">
        <v>#N/A</v>
      </c>
      <c r="I2234" s="72" t="e">
        <v>#N/A</v>
      </c>
      <c r="J2234" s="72" t="e">
        <v>#N/A</v>
      </c>
      <c r="O2234" s="72" t="e">
        <v>#N/A</v>
      </c>
    </row>
    <row r="2235" spans="1:15" x14ac:dyDescent="0.15">
      <c r="A2235" s="72" t="e">
        <v>#N/A</v>
      </c>
      <c r="B2235" s="72" t="e">
        <v>#N/A</v>
      </c>
      <c r="C2235" s="72" t="e">
        <v>#N/A</v>
      </c>
      <c r="D2235" s="72" t="e">
        <v>#N/A</v>
      </c>
      <c r="E2235" s="73" t="e">
        <v>#N/A</v>
      </c>
      <c r="F2235" s="72" t="e">
        <v>#N/A</v>
      </c>
      <c r="G2235" s="72" t="e">
        <v>#N/A</v>
      </c>
      <c r="H2235" s="72" t="e">
        <v>#N/A</v>
      </c>
      <c r="I2235" s="72" t="e">
        <v>#N/A</v>
      </c>
      <c r="J2235" s="72" t="e">
        <v>#N/A</v>
      </c>
      <c r="O2235" s="72" t="e">
        <v>#N/A</v>
      </c>
    </row>
    <row r="2236" spans="1:15" x14ac:dyDescent="0.15">
      <c r="A2236" s="72" t="e">
        <v>#N/A</v>
      </c>
      <c r="B2236" s="72" t="e">
        <v>#N/A</v>
      </c>
      <c r="C2236" s="72" t="e">
        <v>#N/A</v>
      </c>
      <c r="D2236" s="72" t="e">
        <v>#N/A</v>
      </c>
      <c r="E2236" s="73" t="e">
        <v>#N/A</v>
      </c>
      <c r="F2236" s="72" t="e">
        <v>#N/A</v>
      </c>
      <c r="G2236" s="72" t="e">
        <v>#N/A</v>
      </c>
      <c r="H2236" s="72" t="e">
        <v>#N/A</v>
      </c>
      <c r="I2236" s="72" t="e">
        <v>#N/A</v>
      </c>
      <c r="J2236" s="72" t="e">
        <v>#N/A</v>
      </c>
      <c r="O2236" s="72" t="e">
        <v>#N/A</v>
      </c>
    </row>
    <row r="2237" spans="1:15" x14ac:dyDescent="0.15">
      <c r="A2237" s="72" t="e">
        <v>#N/A</v>
      </c>
      <c r="B2237" s="72" t="e">
        <v>#N/A</v>
      </c>
      <c r="C2237" s="72" t="e">
        <v>#N/A</v>
      </c>
      <c r="D2237" s="72" t="e">
        <v>#N/A</v>
      </c>
      <c r="E2237" s="73" t="e">
        <v>#N/A</v>
      </c>
      <c r="F2237" s="72" t="e">
        <v>#N/A</v>
      </c>
      <c r="G2237" s="72" t="e">
        <v>#N/A</v>
      </c>
      <c r="H2237" s="72" t="e">
        <v>#N/A</v>
      </c>
      <c r="I2237" s="72" t="e">
        <v>#N/A</v>
      </c>
      <c r="J2237" s="72" t="e">
        <v>#N/A</v>
      </c>
      <c r="O2237" s="72" t="e">
        <v>#N/A</v>
      </c>
    </row>
    <row r="2238" spans="1:15" x14ac:dyDescent="0.15">
      <c r="A2238" s="72" t="e">
        <v>#N/A</v>
      </c>
      <c r="B2238" s="72" t="e">
        <v>#N/A</v>
      </c>
      <c r="C2238" s="72" t="e">
        <v>#N/A</v>
      </c>
      <c r="D2238" s="72" t="e">
        <v>#N/A</v>
      </c>
      <c r="E2238" s="73" t="e">
        <v>#N/A</v>
      </c>
      <c r="F2238" s="72" t="e">
        <v>#N/A</v>
      </c>
      <c r="G2238" s="72" t="e">
        <v>#N/A</v>
      </c>
      <c r="H2238" s="72" t="e">
        <v>#N/A</v>
      </c>
      <c r="I2238" s="72" t="e">
        <v>#N/A</v>
      </c>
      <c r="J2238" s="72" t="e">
        <v>#N/A</v>
      </c>
      <c r="O2238" s="72" t="e">
        <v>#N/A</v>
      </c>
    </row>
    <row r="2239" spans="1:15" x14ac:dyDescent="0.15">
      <c r="A2239" s="72" t="e">
        <v>#N/A</v>
      </c>
      <c r="B2239" s="72" t="e">
        <v>#N/A</v>
      </c>
      <c r="C2239" s="72" t="e">
        <v>#N/A</v>
      </c>
      <c r="D2239" s="72" t="e">
        <v>#N/A</v>
      </c>
      <c r="E2239" s="73" t="e">
        <v>#N/A</v>
      </c>
      <c r="F2239" s="72" t="e">
        <v>#N/A</v>
      </c>
      <c r="G2239" s="72" t="e">
        <v>#N/A</v>
      </c>
      <c r="H2239" s="72" t="e">
        <v>#N/A</v>
      </c>
      <c r="I2239" s="72" t="e">
        <v>#N/A</v>
      </c>
      <c r="J2239" s="72" t="e">
        <v>#N/A</v>
      </c>
      <c r="O2239" s="72" t="e">
        <v>#N/A</v>
      </c>
    </row>
    <row r="2240" spans="1:15" x14ac:dyDescent="0.15">
      <c r="A2240" s="72" t="e">
        <v>#N/A</v>
      </c>
      <c r="B2240" s="72" t="e">
        <v>#N/A</v>
      </c>
      <c r="C2240" s="72" t="e">
        <v>#N/A</v>
      </c>
      <c r="D2240" s="72" t="e">
        <v>#N/A</v>
      </c>
      <c r="E2240" s="73" t="e">
        <v>#N/A</v>
      </c>
      <c r="F2240" s="72" t="e">
        <v>#N/A</v>
      </c>
      <c r="G2240" s="72" t="e">
        <v>#N/A</v>
      </c>
      <c r="H2240" s="72" t="e">
        <v>#N/A</v>
      </c>
      <c r="I2240" s="72" t="e">
        <v>#N/A</v>
      </c>
      <c r="J2240" s="72" t="e">
        <v>#N/A</v>
      </c>
      <c r="O2240" s="72" t="e">
        <v>#N/A</v>
      </c>
    </row>
    <row r="2241" spans="1:15" x14ac:dyDescent="0.15">
      <c r="A2241" s="72" t="e">
        <v>#N/A</v>
      </c>
      <c r="B2241" s="72" t="e">
        <v>#N/A</v>
      </c>
      <c r="C2241" s="72" t="e">
        <v>#N/A</v>
      </c>
      <c r="D2241" s="72" t="e">
        <v>#N/A</v>
      </c>
      <c r="E2241" s="73" t="e">
        <v>#N/A</v>
      </c>
      <c r="F2241" s="72" t="e">
        <v>#N/A</v>
      </c>
      <c r="G2241" s="72" t="e">
        <v>#N/A</v>
      </c>
      <c r="H2241" s="72" t="e">
        <v>#N/A</v>
      </c>
      <c r="I2241" s="72" t="e">
        <v>#N/A</v>
      </c>
      <c r="J2241" s="72" t="e">
        <v>#N/A</v>
      </c>
      <c r="O2241" s="72" t="e">
        <v>#N/A</v>
      </c>
    </row>
    <row r="2242" spans="1:15" x14ac:dyDescent="0.15">
      <c r="A2242" s="72" t="e">
        <v>#N/A</v>
      </c>
      <c r="B2242" s="72" t="e">
        <v>#N/A</v>
      </c>
      <c r="C2242" s="72" t="e">
        <v>#N/A</v>
      </c>
      <c r="D2242" s="72" t="e">
        <v>#N/A</v>
      </c>
      <c r="E2242" s="73" t="e">
        <v>#N/A</v>
      </c>
      <c r="F2242" s="72" t="e">
        <v>#N/A</v>
      </c>
      <c r="G2242" s="72" t="e">
        <v>#N/A</v>
      </c>
      <c r="H2242" s="72" t="e">
        <v>#N/A</v>
      </c>
      <c r="I2242" s="72" t="e">
        <v>#N/A</v>
      </c>
      <c r="J2242" s="72" t="e">
        <v>#N/A</v>
      </c>
      <c r="O2242" s="72" t="e">
        <v>#N/A</v>
      </c>
    </row>
    <row r="2243" spans="1:15" x14ac:dyDescent="0.15">
      <c r="A2243" s="72" t="e">
        <v>#N/A</v>
      </c>
      <c r="B2243" s="72" t="e">
        <v>#N/A</v>
      </c>
      <c r="C2243" s="72" t="e">
        <v>#N/A</v>
      </c>
      <c r="D2243" s="72" t="e">
        <v>#N/A</v>
      </c>
      <c r="E2243" s="73" t="e">
        <v>#N/A</v>
      </c>
      <c r="F2243" s="72" t="e">
        <v>#N/A</v>
      </c>
      <c r="G2243" s="72" t="e">
        <v>#N/A</v>
      </c>
      <c r="H2243" s="72" t="e">
        <v>#N/A</v>
      </c>
      <c r="I2243" s="72" t="e">
        <v>#N/A</v>
      </c>
      <c r="J2243" s="72" t="e">
        <v>#N/A</v>
      </c>
      <c r="O2243" s="72" t="e">
        <v>#N/A</v>
      </c>
    </row>
    <row r="2244" spans="1:15" x14ac:dyDescent="0.15">
      <c r="A2244" s="72" t="e">
        <v>#N/A</v>
      </c>
      <c r="B2244" s="72" t="e">
        <v>#N/A</v>
      </c>
      <c r="C2244" s="72" t="e">
        <v>#N/A</v>
      </c>
      <c r="D2244" s="72" t="e">
        <v>#N/A</v>
      </c>
      <c r="E2244" s="73" t="e">
        <v>#N/A</v>
      </c>
      <c r="F2244" s="72" t="e">
        <v>#N/A</v>
      </c>
      <c r="G2244" s="72" t="e">
        <v>#N/A</v>
      </c>
      <c r="H2244" s="72" t="e">
        <v>#N/A</v>
      </c>
      <c r="I2244" s="72" t="e">
        <v>#N/A</v>
      </c>
      <c r="J2244" s="72" t="e">
        <v>#N/A</v>
      </c>
      <c r="O2244" s="72" t="e">
        <v>#N/A</v>
      </c>
    </row>
    <row r="2245" spans="1:15" x14ac:dyDescent="0.15">
      <c r="A2245" s="72" t="e">
        <v>#N/A</v>
      </c>
      <c r="B2245" s="72" t="e">
        <v>#N/A</v>
      </c>
      <c r="C2245" s="72" t="e">
        <v>#N/A</v>
      </c>
      <c r="D2245" s="72" t="e">
        <v>#N/A</v>
      </c>
      <c r="E2245" s="73" t="e">
        <v>#N/A</v>
      </c>
      <c r="F2245" s="72" t="e">
        <v>#N/A</v>
      </c>
      <c r="G2245" s="72" t="e">
        <v>#N/A</v>
      </c>
      <c r="H2245" s="72" t="e">
        <v>#N/A</v>
      </c>
      <c r="I2245" s="72" t="e">
        <v>#N/A</v>
      </c>
      <c r="J2245" s="72" t="e">
        <v>#N/A</v>
      </c>
      <c r="O2245" s="72" t="e">
        <v>#N/A</v>
      </c>
    </row>
    <row r="2246" spans="1:15" x14ac:dyDescent="0.15">
      <c r="A2246" s="72" t="e">
        <v>#N/A</v>
      </c>
      <c r="B2246" s="72" t="e">
        <v>#N/A</v>
      </c>
      <c r="C2246" s="72" t="e">
        <v>#N/A</v>
      </c>
      <c r="D2246" s="72" t="e">
        <v>#N/A</v>
      </c>
      <c r="E2246" s="73" t="e">
        <v>#N/A</v>
      </c>
      <c r="F2246" s="72" t="e">
        <v>#N/A</v>
      </c>
      <c r="G2246" s="72" t="e">
        <v>#N/A</v>
      </c>
      <c r="H2246" s="72" t="e">
        <v>#N/A</v>
      </c>
      <c r="I2246" s="72" t="e">
        <v>#N/A</v>
      </c>
      <c r="J2246" s="72" t="e">
        <v>#N/A</v>
      </c>
      <c r="O2246" s="72" t="e">
        <v>#N/A</v>
      </c>
    </row>
    <row r="2247" spans="1:15" x14ac:dyDescent="0.15">
      <c r="A2247" s="72" t="e">
        <v>#N/A</v>
      </c>
      <c r="B2247" s="72" t="e">
        <v>#N/A</v>
      </c>
      <c r="C2247" s="72" t="e">
        <v>#N/A</v>
      </c>
      <c r="D2247" s="72" t="e">
        <v>#N/A</v>
      </c>
      <c r="E2247" s="73" t="e">
        <v>#N/A</v>
      </c>
      <c r="F2247" s="72" t="e">
        <v>#N/A</v>
      </c>
      <c r="G2247" s="72" t="e">
        <v>#N/A</v>
      </c>
      <c r="H2247" s="72" t="e">
        <v>#N/A</v>
      </c>
      <c r="I2247" s="72" t="e">
        <v>#N/A</v>
      </c>
      <c r="J2247" s="72" t="e">
        <v>#N/A</v>
      </c>
      <c r="O2247" s="72" t="e">
        <v>#N/A</v>
      </c>
    </row>
    <row r="2248" spans="1:15" x14ac:dyDescent="0.15">
      <c r="A2248" s="72" t="e">
        <v>#N/A</v>
      </c>
      <c r="B2248" s="72" t="e">
        <v>#N/A</v>
      </c>
      <c r="C2248" s="72" t="e">
        <v>#N/A</v>
      </c>
      <c r="D2248" s="72" t="e">
        <v>#N/A</v>
      </c>
      <c r="E2248" s="73" t="e">
        <v>#N/A</v>
      </c>
      <c r="F2248" s="72" t="e">
        <v>#N/A</v>
      </c>
      <c r="G2248" s="72" t="e">
        <v>#N/A</v>
      </c>
      <c r="H2248" s="72" t="e">
        <v>#N/A</v>
      </c>
      <c r="I2248" s="72" t="e">
        <v>#N/A</v>
      </c>
      <c r="J2248" s="72" t="e">
        <v>#N/A</v>
      </c>
      <c r="O2248" s="72" t="e">
        <v>#N/A</v>
      </c>
    </row>
    <row r="2249" spans="1:15" x14ac:dyDescent="0.15">
      <c r="A2249" s="72" t="e">
        <v>#N/A</v>
      </c>
      <c r="B2249" s="72" t="e">
        <v>#N/A</v>
      </c>
      <c r="C2249" s="72" t="e">
        <v>#N/A</v>
      </c>
      <c r="D2249" s="72" t="e">
        <v>#N/A</v>
      </c>
      <c r="E2249" s="73" t="e">
        <v>#N/A</v>
      </c>
      <c r="F2249" s="72" t="e">
        <v>#N/A</v>
      </c>
      <c r="G2249" s="72" t="e">
        <v>#N/A</v>
      </c>
      <c r="H2249" s="72" t="e">
        <v>#N/A</v>
      </c>
      <c r="I2249" s="72" t="e">
        <v>#N/A</v>
      </c>
      <c r="J2249" s="72" t="e">
        <v>#N/A</v>
      </c>
      <c r="O2249" s="72" t="e">
        <v>#N/A</v>
      </c>
    </row>
    <row r="2250" spans="1:15" x14ac:dyDescent="0.15">
      <c r="A2250" s="72" t="e">
        <v>#N/A</v>
      </c>
      <c r="B2250" s="72" t="e">
        <v>#N/A</v>
      </c>
      <c r="C2250" s="72" t="e">
        <v>#N/A</v>
      </c>
      <c r="D2250" s="72" t="e">
        <v>#N/A</v>
      </c>
      <c r="E2250" s="73" t="e">
        <v>#N/A</v>
      </c>
      <c r="F2250" s="72" t="e">
        <v>#N/A</v>
      </c>
      <c r="G2250" s="72" t="e">
        <v>#N/A</v>
      </c>
      <c r="H2250" s="72" t="e">
        <v>#N/A</v>
      </c>
      <c r="I2250" s="72" t="e">
        <v>#N/A</v>
      </c>
      <c r="J2250" s="72" t="e">
        <v>#N/A</v>
      </c>
      <c r="O2250" s="72" t="e">
        <v>#N/A</v>
      </c>
    </row>
    <row r="2251" spans="1:15" x14ac:dyDescent="0.15">
      <c r="A2251" s="72" t="e">
        <v>#N/A</v>
      </c>
      <c r="B2251" s="72" t="e">
        <v>#N/A</v>
      </c>
      <c r="C2251" s="72" t="e">
        <v>#N/A</v>
      </c>
      <c r="D2251" s="72" t="e">
        <v>#N/A</v>
      </c>
      <c r="E2251" s="73" t="e">
        <v>#N/A</v>
      </c>
      <c r="F2251" s="72" t="e">
        <v>#N/A</v>
      </c>
      <c r="G2251" s="72" t="e">
        <v>#N/A</v>
      </c>
      <c r="H2251" s="72" t="e">
        <v>#N/A</v>
      </c>
      <c r="I2251" s="72" t="e">
        <v>#N/A</v>
      </c>
      <c r="J2251" s="72" t="e">
        <v>#N/A</v>
      </c>
      <c r="O2251" s="72" t="e">
        <v>#N/A</v>
      </c>
    </row>
    <row r="2252" spans="1:15" x14ac:dyDescent="0.15">
      <c r="A2252" s="72" t="e">
        <v>#N/A</v>
      </c>
      <c r="B2252" s="72" t="e">
        <v>#N/A</v>
      </c>
      <c r="C2252" s="72" t="e">
        <v>#N/A</v>
      </c>
      <c r="D2252" s="72" t="e">
        <v>#N/A</v>
      </c>
      <c r="E2252" s="73" t="e">
        <v>#N/A</v>
      </c>
      <c r="F2252" s="72" t="e">
        <v>#N/A</v>
      </c>
      <c r="G2252" s="72" t="e">
        <v>#N/A</v>
      </c>
      <c r="H2252" s="72" t="e">
        <v>#N/A</v>
      </c>
      <c r="I2252" s="72" t="e">
        <v>#N/A</v>
      </c>
      <c r="J2252" s="72" t="e">
        <v>#N/A</v>
      </c>
      <c r="O2252" s="72" t="e">
        <v>#N/A</v>
      </c>
    </row>
    <row r="2253" spans="1:15" x14ac:dyDescent="0.15">
      <c r="A2253" s="72" t="e">
        <v>#N/A</v>
      </c>
      <c r="B2253" s="72" t="e">
        <v>#N/A</v>
      </c>
      <c r="C2253" s="72" t="e">
        <v>#N/A</v>
      </c>
      <c r="D2253" s="72" t="e">
        <v>#N/A</v>
      </c>
      <c r="E2253" s="73" t="e">
        <v>#N/A</v>
      </c>
      <c r="F2253" s="72" t="e">
        <v>#N/A</v>
      </c>
      <c r="G2253" s="72" t="e">
        <v>#N/A</v>
      </c>
      <c r="H2253" s="72" t="e">
        <v>#N/A</v>
      </c>
      <c r="I2253" s="72" t="e">
        <v>#N/A</v>
      </c>
      <c r="J2253" s="72" t="e">
        <v>#N/A</v>
      </c>
      <c r="O2253" s="72" t="e">
        <v>#N/A</v>
      </c>
    </row>
    <row r="2254" spans="1:15" x14ac:dyDescent="0.15">
      <c r="A2254" s="72" t="e">
        <v>#N/A</v>
      </c>
      <c r="B2254" s="72" t="e">
        <v>#N/A</v>
      </c>
      <c r="C2254" s="72" t="e">
        <v>#N/A</v>
      </c>
      <c r="D2254" s="72" t="e">
        <v>#N/A</v>
      </c>
      <c r="E2254" s="73" t="e">
        <v>#N/A</v>
      </c>
      <c r="F2254" s="72" t="e">
        <v>#N/A</v>
      </c>
      <c r="G2254" s="72" t="e">
        <v>#N/A</v>
      </c>
      <c r="H2254" s="72" t="e">
        <v>#N/A</v>
      </c>
      <c r="I2254" s="72" t="e">
        <v>#N/A</v>
      </c>
      <c r="J2254" s="72" t="e">
        <v>#N/A</v>
      </c>
      <c r="O2254" s="72" t="e">
        <v>#N/A</v>
      </c>
    </row>
    <row r="2255" spans="1:15" x14ac:dyDescent="0.15">
      <c r="A2255" s="72" t="e">
        <v>#N/A</v>
      </c>
      <c r="B2255" s="72" t="e">
        <v>#N/A</v>
      </c>
      <c r="C2255" s="72" t="e">
        <v>#N/A</v>
      </c>
      <c r="D2255" s="72" t="e">
        <v>#N/A</v>
      </c>
      <c r="E2255" s="73" t="e">
        <v>#N/A</v>
      </c>
      <c r="F2255" s="72" t="e">
        <v>#N/A</v>
      </c>
      <c r="G2255" s="72" t="e">
        <v>#N/A</v>
      </c>
      <c r="H2255" s="72" t="e">
        <v>#N/A</v>
      </c>
      <c r="I2255" s="72" t="e">
        <v>#N/A</v>
      </c>
      <c r="J2255" s="72" t="e">
        <v>#N/A</v>
      </c>
      <c r="O2255" s="72" t="e">
        <v>#N/A</v>
      </c>
    </row>
    <row r="2256" spans="1:15" x14ac:dyDescent="0.15">
      <c r="A2256" s="72" t="e">
        <v>#N/A</v>
      </c>
      <c r="B2256" s="72" t="e">
        <v>#N/A</v>
      </c>
      <c r="C2256" s="72" t="e">
        <v>#N/A</v>
      </c>
      <c r="D2256" s="72" t="e">
        <v>#N/A</v>
      </c>
      <c r="E2256" s="73" t="e">
        <v>#N/A</v>
      </c>
      <c r="F2256" s="72" t="e">
        <v>#N/A</v>
      </c>
      <c r="G2256" s="72" t="e">
        <v>#N/A</v>
      </c>
      <c r="H2256" s="72" t="e">
        <v>#N/A</v>
      </c>
      <c r="I2256" s="72" t="e">
        <v>#N/A</v>
      </c>
      <c r="J2256" s="72" t="e">
        <v>#N/A</v>
      </c>
      <c r="O2256" s="72" t="e">
        <v>#N/A</v>
      </c>
    </row>
    <row r="2257" spans="1:15" x14ac:dyDescent="0.15">
      <c r="A2257" s="72" t="e">
        <v>#N/A</v>
      </c>
      <c r="B2257" s="72" t="e">
        <v>#N/A</v>
      </c>
      <c r="C2257" s="72" t="e">
        <v>#N/A</v>
      </c>
      <c r="D2257" s="72" t="e">
        <v>#N/A</v>
      </c>
      <c r="E2257" s="73" t="e">
        <v>#N/A</v>
      </c>
      <c r="F2257" s="72" t="e">
        <v>#N/A</v>
      </c>
      <c r="G2257" s="72" t="e">
        <v>#N/A</v>
      </c>
      <c r="H2257" s="72" t="e">
        <v>#N/A</v>
      </c>
      <c r="I2257" s="72" t="e">
        <v>#N/A</v>
      </c>
      <c r="J2257" s="72" t="e">
        <v>#N/A</v>
      </c>
      <c r="O2257" s="72" t="e">
        <v>#N/A</v>
      </c>
    </row>
    <row r="2258" spans="1:15" x14ac:dyDescent="0.15">
      <c r="A2258" s="72" t="e">
        <v>#N/A</v>
      </c>
      <c r="B2258" s="72" t="e">
        <v>#N/A</v>
      </c>
      <c r="C2258" s="72" t="e">
        <v>#N/A</v>
      </c>
      <c r="D2258" s="72" t="e">
        <v>#N/A</v>
      </c>
      <c r="E2258" s="73" t="e">
        <v>#N/A</v>
      </c>
      <c r="F2258" s="72" t="e">
        <v>#N/A</v>
      </c>
      <c r="G2258" s="72" t="e">
        <v>#N/A</v>
      </c>
      <c r="H2258" s="72" t="e">
        <v>#N/A</v>
      </c>
      <c r="I2258" s="72" t="e">
        <v>#N/A</v>
      </c>
      <c r="J2258" s="72" t="e">
        <v>#N/A</v>
      </c>
      <c r="O2258" s="72" t="e">
        <v>#N/A</v>
      </c>
    </row>
    <row r="2259" spans="1:15" x14ac:dyDescent="0.15">
      <c r="A2259" s="72" t="e">
        <v>#N/A</v>
      </c>
      <c r="B2259" s="72" t="e">
        <v>#N/A</v>
      </c>
      <c r="C2259" s="72" t="e">
        <v>#N/A</v>
      </c>
      <c r="D2259" s="72" t="e">
        <v>#N/A</v>
      </c>
      <c r="E2259" s="73" t="e">
        <v>#N/A</v>
      </c>
      <c r="F2259" s="72" t="e">
        <v>#N/A</v>
      </c>
      <c r="G2259" s="72" t="e">
        <v>#N/A</v>
      </c>
      <c r="H2259" s="72" t="e">
        <v>#N/A</v>
      </c>
      <c r="I2259" s="72" t="e">
        <v>#N/A</v>
      </c>
      <c r="J2259" s="72" t="e">
        <v>#N/A</v>
      </c>
      <c r="O2259" s="72" t="e">
        <v>#N/A</v>
      </c>
    </row>
    <row r="2260" spans="1:15" x14ac:dyDescent="0.15">
      <c r="A2260" s="72" t="e">
        <v>#N/A</v>
      </c>
      <c r="B2260" s="72" t="e">
        <v>#N/A</v>
      </c>
      <c r="C2260" s="72" t="e">
        <v>#N/A</v>
      </c>
      <c r="D2260" s="72" t="e">
        <v>#N/A</v>
      </c>
      <c r="E2260" s="73" t="e">
        <v>#N/A</v>
      </c>
      <c r="F2260" s="72" t="e">
        <v>#N/A</v>
      </c>
      <c r="G2260" s="72" t="e">
        <v>#N/A</v>
      </c>
      <c r="H2260" s="72" t="e">
        <v>#N/A</v>
      </c>
      <c r="I2260" s="72" t="e">
        <v>#N/A</v>
      </c>
      <c r="J2260" s="72" t="e">
        <v>#N/A</v>
      </c>
      <c r="O2260" s="72" t="e">
        <v>#N/A</v>
      </c>
    </row>
    <row r="2261" spans="1:15" x14ac:dyDescent="0.15">
      <c r="A2261" s="72" t="e">
        <v>#N/A</v>
      </c>
      <c r="B2261" s="72" t="e">
        <v>#N/A</v>
      </c>
      <c r="C2261" s="72" t="e">
        <v>#N/A</v>
      </c>
      <c r="D2261" s="72" t="e">
        <v>#N/A</v>
      </c>
      <c r="E2261" s="73" t="e">
        <v>#N/A</v>
      </c>
      <c r="F2261" s="72" t="e">
        <v>#N/A</v>
      </c>
      <c r="G2261" s="72" t="e">
        <v>#N/A</v>
      </c>
      <c r="H2261" s="72" t="e">
        <v>#N/A</v>
      </c>
      <c r="I2261" s="72" t="e">
        <v>#N/A</v>
      </c>
      <c r="J2261" s="72" t="e">
        <v>#N/A</v>
      </c>
      <c r="O2261" s="72" t="e">
        <v>#N/A</v>
      </c>
    </row>
    <row r="2262" spans="1:15" x14ac:dyDescent="0.15">
      <c r="A2262" s="72" t="e">
        <v>#N/A</v>
      </c>
      <c r="B2262" s="72" t="e">
        <v>#N/A</v>
      </c>
      <c r="C2262" s="72" t="e">
        <v>#N/A</v>
      </c>
      <c r="D2262" s="72" t="e">
        <v>#N/A</v>
      </c>
      <c r="E2262" s="73" t="e">
        <v>#N/A</v>
      </c>
      <c r="F2262" s="72" t="e">
        <v>#N/A</v>
      </c>
      <c r="G2262" s="72" t="e">
        <v>#N/A</v>
      </c>
      <c r="H2262" s="72" t="e">
        <v>#N/A</v>
      </c>
      <c r="I2262" s="72" t="e">
        <v>#N/A</v>
      </c>
      <c r="J2262" s="72" t="e">
        <v>#N/A</v>
      </c>
      <c r="O2262" s="72" t="e">
        <v>#N/A</v>
      </c>
    </row>
    <row r="2263" spans="1:15" x14ac:dyDescent="0.15">
      <c r="A2263" s="72" t="e">
        <v>#N/A</v>
      </c>
      <c r="B2263" s="72" t="e">
        <v>#N/A</v>
      </c>
      <c r="C2263" s="72" t="e">
        <v>#N/A</v>
      </c>
      <c r="D2263" s="72" t="e">
        <v>#N/A</v>
      </c>
      <c r="E2263" s="73" t="e">
        <v>#N/A</v>
      </c>
      <c r="F2263" s="72" t="e">
        <v>#N/A</v>
      </c>
      <c r="G2263" s="72" t="e">
        <v>#N/A</v>
      </c>
      <c r="H2263" s="72" t="e">
        <v>#N/A</v>
      </c>
      <c r="I2263" s="72" t="e">
        <v>#N/A</v>
      </c>
      <c r="J2263" s="72" t="e">
        <v>#N/A</v>
      </c>
      <c r="O2263" s="72" t="e">
        <v>#N/A</v>
      </c>
    </row>
    <row r="2264" spans="1:15" x14ac:dyDescent="0.15">
      <c r="A2264" s="72" t="e">
        <v>#N/A</v>
      </c>
      <c r="B2264" s="72" t="e">
        <v>#N/A</v>
      </c>
      <c r="C2264" s="72" t="e">
        <v>#N/A</v>
      </c>
      <c r="D2264" s="72" t="e">
        <v>#N/A</v>
      </c>
      <c r="E2264" s="73" t="e">
        <v>#N/A</v>
      </c>
      <c r="F2264" s="72" t="e">
        <v>#N/A</v>
      </c>
      <c r="G2264" s="72" t="e">
        <v>#N/A</v>
      </c>
      <c r="H2264" s="72" t="e">
        <v>#N/A</v>
      </c>
      <c r="I2264" s="72" t="e">
        <v>#N/A</v>
      </c>
      <c r="J2264" s="72" t="e">
        <v>#N/A</v>
      </c>
      <c r="O2264" s="72" t="e">
        <v>#N/A</v>
      </c>
    </row>
    <row r="2265" spans="1:15" x14ac:dyDescent="0.15">
      <c r="A2265" s="72" t="e">
        <v>#N/A</v>
      </c>
      <c r="B2265" s="72" t="e">
        <v>#N/A</v>
      </c>
      <c r="C2265" s="72" t="e">
        <v>#N/A</v>
      </c>
      <c r="D2265" s="72" t="e">
        <v>#N/A</v>
      </c>
      <c r="E2265" s="73" t="e">
        <v>#N/A</v>
      </c>
      <c r="F2265" s="72" t="e">
        <v>#N/A</v>
      </c>
      <c r="G2265" s="72" t="e">
        <v>#N/A</v>
      </c>
      <c r="H2265" s="72" t="e">
        <v>#N/A</v>
      </c>
      <c r="I2265" s="72" t="e">
        <v>#N/A</v>
      </c>
      <c r="J2265" s="72" t="e">
        <v>#N/A</v>
      </c>
      <c r="O2265" s="72" t="e">
        <v>#N/A</v>
      </c>
    </row>
    <row r="2266" spans="1:15" x14ac:dyDescent="0.15">
      <c r="A2266" s="72" t="e">
        <v>#N/A</v>
      </c>
      <c r="B2266" s="72" t="e">
        <v>#N/A</v>
      </c>
      <c r="C2266" s="72" t="e">
        <v>#N/A</v>
      </c>
      <c r="D2266" s="72" t="e">
        <v>#N/A</v>
      </c>
      <c r="E2266" s="73" t="e">
        <v>#N/A</v>
      </c>
      <c r="F2266" s="72" t="e">
        <v>#N/A</v>
      </c>
      <c r="G2266" s="72" t="e">
        <v>#N/A</v>
      </c>
      <c r="H2266" s="72" t="e">
        <v>#N/A</v>
      </c>
      <c r="I2266" s="72" t="e">
        <v>#N/A</v>
      </c>
      <c r="J2266" s="72" t="e">
        <v>#N/A</v>
      </c>
      <c r="O2266" s="72" t="e">
        <v>#N/A</v>
      </c>
    </row>
    <row r="2267" spans="1:15" x14ac:dyDescent="0.15">
      <c r="A2267" s="72" t="e">
        <v>#N/A</v>
      </c>
      <c r="B2267" s="72" t="e">
        <v>#N/A</v>
      </c>
      <c r="C2267" s="72" t="e">
        <v>#N/A</v>
      </c>
      <c r="D2267" s="72" t="e">
        <v>#N/A</v>
      </c>
      <c r="E2267" s="73" t="e">
        <v>#N/A</v>
      </c>
      <c r="F2267" s="72" t="e">
        <v>#N/A</v>
      </c>
      <c r="G2267" s="72" t="e">
        <v>#N/A</v>
      </c>
      <c r="H2267" s="72" t="e">
        <v>#N/A</v>
      </c>
      <c r="I2267" s="72" t="e">
        <v>#N/A</v>
      </c>
      <c r="J2267" s="72" t="e">
        <v>#N/A</v>
      </c>
      <c r="O2267" s="72" t="e">
        <v>#N/A</v>
      </c>
    </row>
    <row r="2268" spans="1:15" x14ac:dyDescent="0.15">
      <c r="A2268" s="72" t="e">
        <v>#N/A</v>
      </c>
      <c r="B2268" s="72" t="e">
        <v>#N/A</v>
      </c>
      <c r="C2268" s="72" t="e">
        <v>#N/A</v>
      </c>
      <c r="D2268" s="72" t="e">
        <v>#N/A</v>
      </c>
      <c r="E2268" s="73" t="e">
        <v>#N/A</v>
      </c>
      <c r="F2268" s="72" t="e">
        <v>#N/A</v>
      </c>
      <c r="G2268" s="72" t="e">
        <v>#N/A</v>
      </c>
      <c r="H2268" s="72" t="e">
        <v>#N/A</v>
      </c>
      <c r="I2268" s="72" t="e">
        <v>#N/A</v>
      </c>
      <c r="J2268" s="72" t="e">
        <v>#N/A</v>
      </c>
      <c r="O2268" s="72" t="e">
        <v>#N/A</v>
      </c>
    </row>
    <row r="2269" spans="1:15" x14ac:dyDescent="0.15">
      <c r="A2269" s="72" t="e">
        <v>#N/A</v>
      </c>
      <c r="B2269" s="72" t="e">
        <v>#N/A</v>
      </c>
      <c r="C2269" s="72" t="e">
        <v>#N/A</v>
      </c>
      <c r="D2269" s="72" t="e">
        <v>#N/A</v>
      </c>
      <c r="E2269" s="73" t="e">
        <v>#N/A</v>
      </c>
      <c r="F2269" s="72" t="e">
        <v>#N/A</v>
      </c>
      <c r="G2269" s="72" t="e">
        <v>#N/A</v>
      </c>
      <c r="H2269" s="72" t="e">
        <v>#N/A</v>
      </c>
      <c r="I2269" s="72" t="e">
        <v>#N/A</v>
      </c>
      <c r="J2269" s="72" t="e">
        <v>#N/A</v>
      </c>
      <c r="O2269" s="72" t="e">
        <v>#N/A</v>
      </c>
    </row>
    <row r="2270" spans="1:15" x14ac:dyDescent="0.15">
      <c r="A2270" s="72" t="e">
        <v>#N/A</v>
      </c>
      <c r="B2270" s="72" t="e">
        <v>#N/A</v>
      </c>
      <c r="C2270" s="72" t="e">
        <v>#N/A</v>
      </c>
      <c r="D2270" s="72" t="e">
        <v>#N/A</v>
      </c>
      <c r="E2270" s="73" t="e">
        <v>#N/A</v>
      </c>
      <c r="F2270" s="72" t="e">
        <v>#N/A</v>
      </c>
      <c r="G2270" s="72" t="e">
        <v>#N/A</v>
      </c>
      <c r="H2270" s="72" t="e">
        <v>#N/A</v>
      </c>
      <c r="I2270" s="72" t="e">
        <v>#N/A</v>
      </c>
      <c r="J2270" s="72" t="e">
        <v>#N/A</v>
      </c>
      <c r="O2270" s="72" t="e">
        <v>#N/A</v>
      </c>
    </row>
    <row r="2271" spans="1:15" x14ac:dyDescent="0.15">
      <c r="A2271" s="72" t="e">
        <v>#N/A</v>
      </c>
      <c r="B2271" s="72" t="e">
        <v>#N/A</v>
      </c>
      <c r="C2271" s="72" t="e">
        <v>#N/A</v>
      </c>
      <c r="D2271" s="72" t="e">
        <v>#N/A</v>
      </c>
      <c r="E2271" s="73" t="e">
        <v>#N/A</v>
      </c>
      <c r="F2271" s="72" t="e">
        <v>#N/A</v>
      </c>
      <c r="G2271" s="72" t="e">
        <v>#N/A</v>
      </c>
      <c r="H2271" s="72" t="e">
        <v>#N/A</v>
      </c>
      <c r="I2271" s="72" t="e">
        <v>#N/A</v>
      </c>
      <c r="J2271" s="72" t="e">
        <v>#N/A</v>
      </c>
      <c r="O2271" s="72" t="e">
        <v>#N/A</v>
      </c>
    </row>
    <row r="2272" spans="1:15" x14ac:dyDescent="0.15">
      <c r="A2272" s="72" t="e">
        <v>#N/A</v>
      </c>
      <c r="B2272" s="72" t="e">
        <v>#N/A</v>
      </c>
      <c r="C2272" s="72" t="e">
        <v>#N/A</v>
      </c>
      <c r="D2272" s="72" t="e">
        <v>#N/A</v>
      </c>
      <c r="E2272" s="73" t="e">
        <v>#N/A</v>
      </c>
      <c r="F2272" s="72" t="e">
        <v>#N/A</v>
      </c>
      <c r="G2272" s="72" t="e">
        <v>#N/A</v>
      </c>
      <c r="H2272" s="72" t="e">
        <v>#N/A</v>
      </c>
      <c r="I2272" s="72" t="e">
        <v>#N/A</v>
      </c>
      <c r="J2272" s="72" t="e">
        <v>#N/A</v>
      </c>
      <c r="O2272" s="72" t="e">
        <v>#N/A</v>
      </c>
    </row>
    <row r="2273" spans="1:15" x14ac:dyDescent="0.15">
      <c r="A2273" s="72" t="e">
        <v>#N/A</v>
      </c>
      <c r="B2273" s="72" t="e">
        <v>#N/A</v>
      </c>
      <c r="C2273" s="72" t="e">
        <v>#N/A</v>
      </c>
      <c r="D2273" s="72" t="e">
        <v>#N/A</v>
      </c>
      <c r="E2273" s="73" t="e">
        <v>#N/A</v>
      </c>
      <c r="F2273" s="72" t="e">
        <v>#N/A</v>
      </c>
      <c r="G2273" s="72" t="e">
        <v>#N/A</v>
      </c>
      <c r="H2273" s="72" t="e">
        <v>#N/A</v>
      </c>
      <c r="I2273" s="72" t="e">
        <v>#N/A</v>
      </c>
      <c r="J2273" s="72" t="e">
        <v>#N/A</v>
      </c>
      <c r="O2273" s="72" t="e">
        <v>#N/A</v>
      </c>
    </row>
    <row r="2274" spans="1:15" x14ac:dyDescent="0.15">
      <c r="A2274" s="72" t="e">
        <v>#N/A</v>
      </c>
      <c r="B2274" s="72" t="e">
        <v>#N/A</v>
      </c>
      <c r="C2274" s="72" t="e">
        <v>#N/A</v>
      </c>
      <c r="D2274" s="72" t="e">
        <v>#N/A</v>
      </c>
      <c r="E2274" s="73" t="e">
        <v>#N/A</v>
      </c>
      <c r="F2274" s="72" t="e">
        <v>#N/A</v>
      </c>
      <c r="G2274" s="72" t="e">
        <v>#N/A</v>
      </c>
      <c r="H2274" s="72" t="e">
        <v>#N/A</v>
      </c>
      <c r="I2274" s="72" t="e">
        <v>#N/A</v>
      </c>
      <c r="J2274" s="72" t="e">
        <v>#N/A</v>
      </c>
      <c r="O2274" s="72" t="e">
        <v>#N/A</v>
      </c>
    </row>
    <row r="2275" spans="1:15" x14ac:dyDescent="0.15">
      <c r="A2275" s="72" t="e">
        <v>#N/A</v>
      </c>
      <c r="B2275" s="72" t="e">
        <v>#N/A</v>
      </c>
      <c r="C2275" s="72" t="e">
        <v>#N/A</v>
      </c>
      <c r="D2275" s="72" t="e">
        <v>#N/A</v>
      </c>
      <c r="E2275" s="73" t="e">
        <v>#N/A</v>
      </c>
      <c r="F2275" s="72" t="e">
        <v>#N/A</v>
      </c>
      <c r="G2275" s="72" t="e">
        <v>#N/A</v>
      </c>
      <c r="H2275" s="72" t="e">
        <v>#N/A</v>
      </c>
      <c r="I2275" s="72" t="e">
        <v>#N/A</v>
      </c>
      <c r="J2275" s="72" t="e">
        <v>#N/A</v>
      </c>
      <c r="O2275" s="72" t="e">
        <v>#N/A</v>
      </c>
    </row>
    <row r="2276" spans="1:15" x14ac:dyDescent="0.15">
      <c r="A2276" s="72" t="e">
        <v>#N/A</v>
      </c>
      <c r="B2276" s="72" t="e">
        <v>#N/A</v>
      </c>
      <c r="C2276" s="72" t="e">
        <v>#N/A</v>
      </c>
      <c r="D2276" s="72" t="e">
        <v>#N/A</v>
      </c>
      <c r="E2276" s="73" t="e">
        <v>#N/A</v>
      </c>
      <c r="F2276" s="72" t="e">
        <v>#N/A</v>
      </c>
      <c r="G2276" s="72" t="e">
        <v>#N/A</v>
      </c>
      <c r="H2276" s="72" t="e">
        <v>#N/A</v>
      </c>
      <c r="I2276" s="72" t="e">
        <v>#N/A</v>
      </c>
      <c r="J2276" s="72" t="e">
        <v>#N/A</v>
      </c>
      <c r="O2276" s="72" t="e">
        <v>#N/A</v>
      </c>
    </row>
    <row r="2277" spans="1:15" x14ac:dyDescent="0.15">
      <c r="A2277" s="72" t="e">
        <v>#N/A</v>
      </c>
      <c r="B2277" s="72" t="e">
        <v>#N/A</v>
      </c>
      <c r="C2277" s="72" t="e">
        <v>#N/A</v>
      </c>
      <c r="D2277" s="72" t="e">
        <v>#N/A</v>
      </c>
      <c r="E2277" s="73" t="e">
        <v>#N/A</v>
      </c>
      <c r="F2277" s="72" t="e">
        <v>#N/A</v>
      </c>
      <c r="G2277" s="72" t="e">
        <v>#N/A</v>
      </c>
      <c r="H2277" s="72" t="e">
        <v>#N/A</v>
      </c>
      <c r="I2277" s="72" t="e">
        <v>#N/A</v>
      </c>
      <c r="J2277" s="72" t="e">
        <v>#N/A</v>
      </c>
      <c r="O2277" s="72" t="e">
        <v>#N/A</v>
      </c>
    </row>
    <row r="2278" spans="1:15" x14ac:dyDescent="0.15">
      <c r="A2278" s="72" t="e">
        <v>#N/A</v>
      </c>
      <c r="B2278" s="72" t="e">
        <v>#N/A</v>
      </c>
      <c r="C2278" s="72" t="e">
        <v>#N/A</v>
      </c>
      <c r="D2278" s="72" t="e">
        <v>#N/A</v>
      </c>
      <c r="E2278" s="73" t="e">
        <v>#N/A</v>
      </c>
      <c r="F2278" s="72" t="e">
        <v>#N/A</v>
      </c>
      <c r="G2278" s="72" t="e">
        <v>#N/A</v>
      </c>
      <c r="H2278" s="72" t="e">
        <v>#N/A</v>
      </c>
      <c r="I2278" s="72" t="e">
        <v>#N/A</v>
      </c>
      <c r="J2278" s="72" t="e">
        <v>#N/A</v>
      </c>
      <c r="O2278" s="72" t="e">
        <v>#N/A</v>
      </c>
    </row>
    <row r="2279" spans="1:15" x14ac:dyDescent="0.15">
      <c r="A2279" s="72" t="e">
        <v>#N/A</v>
      </c>
      <c r="B2279" s="72" t="e">
        <v>#N/A</v>
      </c>
      <c r="C2279" s="72" t="e">
        <v>#N/A</v>
      </c>
      <c r="D2279" s="72" t="e">
        <v>#N/A</v>
      </c>
      <c r="E2279" s="73" t="e">
        <v>#N/A</v>
      </c>
      <c r="F2279" s="72" t="e">
        <v>#N/A</v>
      </c>
      <c r="G2279" s="72" t="e">
        <v>#N/A</v>
      </c>
      <c r="H2279" s="72" t="e">
        <v>#N/A</v>
      </c>
      <c r="I2279" s="72" t="e">
        <v>#N/A</v>
      </c>
      <c r="J2279" s="72" t="e">
        <v>#N/A</v>
      </c>
      <c r="O2279" s="72" t="e">
        <v>#N/A</v>
      </c>
    </row>
    <row r="2280" spans="1:15" x14ac:dyDescent="0.15">
      <c r="A2280" s="72" t="e">
        <v>#N/A</v>
      </c>
      <c r="B2280" s="72" t="e">
        <v>#N/A</v>
      </c>
      <c r="C2280" s="72" t="e">
        <v>#N/A</v>
      </c>
      <c r="D2280" s="72" t="e">
        <v>#N/A</v>
      </c>
      <c r="E2280" s="73" t="e">
        <v>#N/A</v>
      </c>
      <c r="F2280" s="72" t="e">
        <v>#N/A</v>
      </c>
      <c r="G2280" s="72" t="e">
        <v>#N/A</v>
      </c>
      <c r="H2280" s="72" t="e">
        <v>#N/A</v>
      </c>
      <c r="I2280" s="72" t="e">
        <v>#N/A</v>
      </c>
      <c r="J2280" s="72" t="e">
        <v>#N/A</v>
      </c>
      <c r="O2280" s="72" t="e">
        <v>#N/A</v>
      </c>
    </row>
    <row r="2281" spans="1:15" x14ac:dyDescent="0.15">
      <c r="A2281" s="72" t="e">
        <v>#N/A</v>
      </c>
      <c r="B2281" s="72" t="e">
        <v>#N/A</v>
      </c>
      <c r="C2281" s="72" t="e">
        <v>#N/A</v>
      </c>
      <c r="D2281" s="72" t="e">
        <v>#N/A</v>
      </c>
      <c r="E2281" s="73" t="e">
        <v>#N/A</v>
      </c>
      <c r="F2281" s="72" t="e">
        <v>#N/A</v>
      </c>
      <c r="G2281" s="72" t="e">
        <v>#N/A</v>
      </c>
      <c r="H2281" s="72" t="e">
        <v>#N/A</v>
      </c>
      <c r="I2281" s="72" t="e">
        <v>#N/A</v>
      </c>
      <c r="J2281" s="72" t="e">
        <v>#N/A</v>
      </c>
      <c r="O2281" s="72" t="e">
        <v>#N/A</v>
      </c>
    </row>
    <row r="2282" spans="1:15" x14ac:dyDescent="0.15">
      <c r="A2282" s="72" t="e">
        <v>#N/A</v>
      </c>
      <c r="B2282" s="72" t="e">
        <v>#N/A</v>
      </c>
      <c r="C2282" s="72" t="e">
        <v>#N/A</v>
      </c>
      <c r="D2282" s="72" t="e">
        <v>#N/A</v>
      </c>
      <c r="E2282" s="73" t="e">
        <v>#N/A</v>
      </c>
      <c r="F2282" s="72" t="e">
        <v>#N/A</v>
      </c>
      <c r="G2282" s="72" t="e">
        <v>#N/A</v>
      </c>
      <c r="H2282" s="72" t="e">
        <v>#N/A</v>
      </c>
      <c r="I2282" s="72" t="e">
        <v>#N/A</v>
      </c>
      <c r="J2282" s="72" t="e">
        <v>#N/A</v>
      </c>
      <c r="O2282" s="72" t="e">
        <v>#N/A</v>
      </c>
    </row>
    <row r="2283" spans="1:15" x14ac:dyDescent="0.15">
      <c r="A2283" s="72" t="e">
        <v>#N/A</v>
      </c>
      <c r="B2283" s="72" t="e">
        <v>#N/A</v>
      </c>
      <c r="C2283" s="72" t="e">
        <v>#N/A</v>
      </c>
      <c r="D2283" s="72" t="e">
        <v>#N/A</v>
      </c>
      <c r="E2283" s="73" t="e">
        <v>#N/A</v>
      </c>
      <c r="F2283" s="72" t="e">
        <v>#N/A</v>
      </c>
      <c r="G2283" s="72" t="e">
        <v>#N/A</v>
      </c>
      <c r="H2283" s="72" t="e">
        <v>#N/A</v>
      </c>
      <c r="I2283" s="72" t="e">
        <v>#N/A</v>
      </c>
      <c r="J2283" s="72" t="e">
        <v>#N/A</v>
      </c>
      <c r="O2283" s="72" t="e">
        <v>#N/A</v>
      </c>
    </row>
    <row r="2284" spans="1:15" x14ac:dyDescent="0.15">
      <c r="A2284" s="72" t="e">
        <v>#N/A</v>
      </c>
      <c r="B2284" s="72" t="e">
        <v>#N/A</v>
      </c>
      <c r="C2284" s="72" t="e">
        <v>#N/A</v>
      </c>
      <c r="D2284" s="72" t="e">
        <v>#N/A</v>
      </c>
      <c r="E2284" s="73" t="e">
        <v>#N/A</v>
      </c>
      <c r="F2284" s="72" t="e">
        <v>#N/A</v>
      </c>
      <c r="G2284" s="72" t="e">
        <v>#N/A</v>
      </c>
      <c r="H2284" s="72" t="e">
        <v>#N/A</v>
      </c>
      <c r="I2284" s="72" t="e">
        <v>#N/A</v>
      </c>
      <c r="J2284" s="72" t="e">
        <v>#N/A</v>
      </c>
      <c r="O2284" s="72" t="e">
        <v>#N/A</v>
      </c>
    </row>
    <row r="2285" spans="1:15" x14ac:dyDescent="0.15">
      <c r="A2285" s="72" t="e">
        <v>#N/A</v>
      </c>
      <c r="B2285" s="72" t="e">
        <v>#N/A</v>
      </c>
      <c r="C2285" s="72" t="e">
        <v>#N/A</v>
      </c>
      <c r="D2285" s="72" t="e">
        <v>#N/A</v>
      </c>
      <c r="E2285" s="73" t="e">
        <v>#N/A</v>
      </c>
      <c r="F2285" s="72" t="e">
        <v>#N/A</v>
      </c>
      <c r="G2285" s="72" t="e">
        <v>#N/A</v>
      </c>
      <c r="H2285" s="72" t="e">
        <v>#N/A</v>
      </c>
      <c r="I2285" s="72" t="e">
        <v>#N/A</v>
      </c>
      <c r="J2285" s="72" t="e">
        <v>#N/A</v>
      </c>
      <c r="O2285" s="72" t="e">
        <v>#N/A</v>
      </c>
    </row>
    <row r="2286" spans="1:15" x14ac:dyDescent="0.15">
      <c r="A2286" s="72" t="e">
        <v>#N/A</v>
      </c>
      <c r="B2286" s="72" t="e">
        <v>#N/A</v>
      </c>
      <c r="C2286" s="72" t="e">
        <v>#N/A</v>
      </c>
      <c r="D2286" s="72" t="e">
        <v>#N/A</v>
      </c>
      <c r="E2286" s="73" t="e">
        <v>#N/A</v>
      </c>
      <c r="F2286" s="72" t="e">
        <v>#N/A</v>
      </c>
      <c r="G2286" s="72" t="e">
        <v>#N/A</v>
      </c>
      <c r="H2286" s="72" t="e">
        <v>#N/A</v>
      </c>
      <c r="I2286" s="72" t="e">
        <v>#N/A</v>
      </c>
      <c r="J2286" s="72" t="e">
        <v>#N/A</v>
      </c>
      <c r="O2286" s="72" t="e">
        <v>#N/A</v>
      </c>
    </row>
    <row r="2287" spans="1:15" x14ac:dyDescent="0.15">
      <c r="A2287" s="72" t="e">
        <v>#N/A</v>
      </c>
      <c r="B2287" s="72" t="e">
        <v>#N/A</v>
      </c>
      <c r="C2287" s="72" t="e">
        <v>#N/A</v>
      </c>
      <c r="D2287" s="72" t="e">
        <v>#N/A</v>
      </c>
      <c r="E2287" s="73" t="e">
        <v>#N/A</v>
      </c>
      <c r="F2287" s="72" t="e">
        <v>#N/A</v>
      </c>
      <c r="G2287" s="72" t="e">
        <v>#N/A</v>
      </c>
      <c r="H2287" s="72" t="e">
        <v>#N/A</v>
      </c>
      <c r="I2287" s="72" t="e">
        <v>#N/A</v>
      </c>
      <c r="J2287" s="72" t="e">
        <v>#N/A</v>
      </c>
      <c r="O2287" s="72" t="e">
        <v>#N/A</v>
      </c>
    </row>
    <row r="2288" spans="1:15" x14ac:dyDescent="0.15">
      <c r="A2288" s="72" t="e">
        <v>#N/A</v>
      </c>
      <c r="B2288" s="72" t="e">
        <v>#N/A</v>
      </c>
      <c r="C2288" s="72" t="e">
        <v>#N/A</v>
      </c>
      <c r="D2288" s="72" t="e">
        <v>#N/A</v>
      </c>
      <c r="E2288" s="73" t="e">
        <v>#N/A</v>
      </c>
      <c r="F2288" s="72" t="e">
        <v>#N/A</v>
      </c>
      <c r="G2288" s="72" t="e">
        <v>#N/A</v>
      </c>
      <c r="H2288" s="72" t="e">
        <v>#N/A</v>
      </c>
      <c r="I2288" s="72" t="e">
        <v>#N/A</v>
      </c>
      <c r="J2288" s="72" t="e">
        <v>#N/A</v>
      </c>
      <c r="O2288" s="72" t="e">
        <v>#N/A</v>
      </c>
    </row>
    <row r="2289" spans="1:15" x14ac:dyDescent="0.15">
      <c r="A2289" s="72" t="e">
        <v>#N/A</v>
      </c>
      <c r="B2289" s="72" t="e">
        <v>#N/A</v>
      </c>
      <c r="C2289" s="72" t="e">
        <v>#N/A</v>
      </c>
      <c r="D2289" s="72" t="e">
        <v>#N/A</v>
      </c>
      <c r="E2289" s="73" t="e">
        <v>#N/A</v>
      </c>
      <c r="F2289" s="72" t="e">
        <v>#N/A</v>
      </c>
      <c r="G2289" s="72" t="e">
        <v>#N/A</v>
      </c>
      <c r="H2289" s="72" t="e">
        <v>#N/A</v>
      </c>
      <c r="I2289" s="72" t="e">
        <v>#N/A</v>
      </c>
      <c r="J2289" s="72" t="e">
        <v>#N/A</v>
      </c>
      <c r="O2289" s="72" t="e">
        <v>#N/A</v>
      </c>
    </row>
    <row r="2290" spans="1:15" x14ac:dyDescent="0.15">
      <c r="A2290" s="72" t="e">
        <v>#N/A</v>
      </c>
      <c r="B2290" s="72" t="e">
        <v>#N/A</v>
      </c>
      <c r="C2290" s="72" t="e">
        <v>#N/A</v>
      </c>
      <c r="D2290" s="72" t="e">
        <v>#N/A</v>
      </c>
      <c r="E2290" s="73" t="e">
        <v>#N/A</v>
      </c>
      <c r="F2290" s="72" t="e">
        <v>#N/A</v>
      </c>
      <c r="G2290" s="72" t="e">
        <v>#N/A</v>
      </c>
      <c r="H2290" s="72" t="e">
        <v>#N/A</v>
      </c>
      <c r="I2290" s="72" t="e">
        <v>#N/A</v>
      </c>
      <c r="J2290" s="72" t="e">
        <v>#N/A</v>
      </c>
      <c r="O2290" s="72" t="e">
        <v>#N/A</v>
      </c>
    </row>
    <row r="2291" spans="1:15" x14ac:dyDescent="0.15">
      <c r="A2291" s="72" t="e">
        <v>#N/A</v>
      </c>
      <c r="B2291" s="72" t="e">
        <v>#N/A</v>
      </c>
      <c r="C2291" s="72" t="e">
        <v>#N/A</v>
      </c>
      <c r="D2291" s="72" t="e">
        <v>#N/A</v>
      </c>
      <c r="E2291" s="73" t="e">
        <v>#N/A</v>
      </c>
      <c r="F2291" s="72" t="e">
        <v>#N/A</v>
      </c>
      <c r="G2291" s="72" t="e">
        <v>#N/A</v>
      </c>
      <c r="H2291" s="72" t="e">
        <v>#N/A</v>
      </c>
      <c r="I2291" s="72" t="e">
        <v>#N/A</v>
      </c>
      <c r="J2291" s="72" t="e">
        <v>#N/A</v>
      </c>
      <c r="O2291" s="72" t="e">
        <v>#N/A</v>
      </c>
    </row>
    <row r="2292" spans="1:15" x14ac:dyDescent="0.15">
      <c r="A2292" s="72" t="e">
        <v>#N/A</v>
      </c>
      <c r="B2292" s="72" t="e">
        <v>#N/A</v>
      </c>
      <c r="C2292" s="72" t="e">
        <v>#N/A</v>
      </c>
      <c r="D2292" s="72" t="e">
        <v>#N/A</v>
      </c>
      <c r="E2292" s="73" t="e">
        <v>#N/A</v>
      </c>
      <c r="F2292" s="72" t="e">
        <v>#N/A</v>
      </c>
      <c r="G2292" s="72" t="e">
        <v>#N/A</v>
      </c>
      <c r="H2292" s="72" t="e">
        <v>#N/A</v>
      </c>
      <c r="I2292" s="72" t="e">
        <v>#N/A</v>
      </c>
      <c r="J2292" s="72" t="e">
        <v>#N/A</v>
      </c>
      <c r="O2292" s="72" t="e">
        <v>#N/A</v>
      </c>
    </row>
    <row r="2293" spans="1:15" x14ac:dyDescent="0.15">
      <c r="A2293" s="72" t="e">
        <v>#N/A</v>
      </c>
      <c r="B2293" s="72" t="e">
        <v>#N/A</v>
      </c>
      <c r="C2293" s="72" t="e">
        <v>#N/A</v>
      </c>
      <c r="D2293" s="72" t="e">
        <v>#N/A</v>
      </c>
      <c r="E2293" s="73" t="e">
        <v>#N/A</v>
      </c>
      <c r="F2293" s="72" t="e">
        <v>#N/A</v>
      </c>
      <c r="G2293" s="72" t="e">
        <v>#N/A</v>
      </c>
      <c r="H2293" s="72" t="e">
        <v>#N/A</v>
      </c>
      <c r="I2293" s="72" t="e">
        <v>#N/A</v>
      </c>
      <c r="J2293" s="72" t="e">
        <v>#N/A</v>
      </c>
      <c r="O2293" s="72" t="e">
        <v>#N/A</v>
      </c>
    </row>
    <row r="2294" spans="1:15" x14ac:dyDescent="0.15">
      <c r="A2294" s="72" t="e">
        <v>#N/A</v>
      </c>
      <c r="B2294" s="72" t="e">
        <v>#N/A</v>
      </c>
      <c r="C2294" s="72" t="e">
        <v>#N/A</v>
      </c>
      <c r="D2294" s="72" t="e">
        <v>#N/A</v>
      </c>
      <c r="E2294" s="73" t="e">
        <v>#N/A</v>
      </c>
      <c r="F2294" s="72" t="e">
        <v>#N/A</v>
      </c>
      <c r="G2294" s="72" t="e">
        <v>#N/A</v>
      </c>
      <c r="H2294" s="72" t="e">
        <v>#N/A</v>
      </c>
      <c r="I2294" s="72" t="e">
        <v>#N/A</v>
      </c>
      <c r="J2294" s="72" t="e">
        <v>#N/A</v>
      </c>
      <c r="O2294" s="72" t="e">
        <v>#N/A</v>
      </c>
    </row>
    <row r="2295" spans="1:15" x14ac:dyDescent="0.15">
      <c r="A2295" s="72" t="e">
        <v>#N/A</v>
      </c>
      <c r="B2295" s="72" t="e">
        <v>#N/A</v>
      </c>
      <c r="C2295" s="72" t="e">
        <v>#N/A</v>
      </c>
      <c r="D2295" s="72" t="e">
        <v>#N/A</v>
      </c>
      <c r="E2295" s="73" t="e">
        <v>#N/A</v>
      </c>
      <c r="F2295" s="72" t="e">
        <v>#N/A</v>
      </c>
      <c r="G2295" s="72" t="e">
        <v>#N/A</v>
      </c>
      <c r="H2295" s="72" t="e">
        <v>#N/A</v>
      </c>
      <c r="I2295" s="72" t="e">
        <v>#N/A</v>
      </c>
      <c r="J2295" s="72" t="e">
        <v>#N/A</v>
      </c>
      <c r="O2295" s="72" t="e">
        <v>#N/A</v>
      </c>
    </row>
    <row r="2296" spans="1:15" x14ac:dyDescent="0.15">
      <c r="A2296" s="72" t="e">
        <v>#N/A</v>
      </c>
      <c r="B2296" s="72" t="e">
        <v>#N/A</v>
      </c>
      <c r="C2296" s="72" t="e">
        <v>#N/A</v>
      </c>
      <c r="D2296" s="72" t="e">
        <v>#N/A</v>
      </c>
      <c r="E2296" s="73" t="e">
        <v>#N/A</v>
      </c>
      <c r="F2296" s="72" t="e">
        <v>#N/A</v>
      </c>
      <c r="G2296" s="72" t="e">
        <v>#N/A</v>
      </c>
      <c r="H2296" s="72" t="e">
        <v>#N/A</v>
      </c>
      <c r="I2296" s="72" t="e">
        <v>#N/A</v>
      </c>
      <c r="J2296" s="72" t="e">
        <v>#N/A</v>
      </c>
      <c r="O2296" s="72" t="e">
        <v>#N/A</v>
      </c>
    </row>
    <row r="2297" spans="1:15" x14ac:dyDescent="0.15">
      <c r="A2297" s="72" t="e">
        <v>#N/A</v>
      </c>
      <c r="B2297" s="72" t="e">
        <v>#N/A</v>
      </c>
      <c r="C2297" s="72" t="e">
        <v>#N/A</v>
      </c>
      <c r="D2297" s="72" t="e">
        <v>#N/A</v>
      </c>
      <c r="E2297" s="73" t="e">
        <v>#N/A</v>
      </c>
      <c r="F2297" s="72" t="e">
        <v>#N/A</v>
      </c>
      <c r="G2297" s="72" t="e">
        <v>#N/A</v>
      </c>
      <c r="H2297" s="72" t="e">
        <v>#N/A</v>
      </c>
      <c r="I2297" s="72" t="e">
        <v>#N/A</v>
      </c>
      <c r="J2297" s="72" t="e">
        <v>#N/A</v>
      </c>
      <c r="O2297" s="72" t="e">
        <v>#N/A</v>
      </c>
    </row>
    <row r="2298" spans="1:15" x14ac:dyDescent="0.15">
      <c r="A2298" s="72" t="e">
        <v>#N/A</v>
      </c>
      <c r="B2298" s="72" t="e">
        <v>#N/A</v>
      </c>
      <c r="C2298" s="72" t="e">
        <v>#N/A</v>
      </c>
      <c r="D2298" s="72" t="e">
        <v>#N/A</v>
      </c>
      <c r="E2298" s="73" t="e">
        <v>#N/A</v>
      </c>
      <c r="F2298" s="72" t="e">
        <v>#N/A</v>
      </c>
      <c r="G2298" s="72" t="e">
        <v>#N/A</v>
      </c>
      <c r="H2298" s="72" t="e">
        <v>#N/A</v>
      </c>
      <c r="I2298" s="72" t="e">
        <v>#N/A</v>
      </c>
      <c r="J2298" s="72" t="e">
        <v>#N/A</v>
      </c>
      <c r="O2298" s="72" t="e">
        <v>#N/A</v>
      </c>
    </row>
    <row r="2299" spans="1:15" x14ac:dyDescent="0.15">
      <c r="A2299" s="72" t="e">
        <v>#N/A</v>
      </c>
      <c r="B2299" s="72" t="e">
        <v>#N/A</v>
      </c>
      <c r="C2299" s="72" t="e">
        <v>#N/A</v>
      </c>
      <c r="D2299" s="72" t="e">
        <v>#N/A</v>
      </c>
      <c r="E2299" s="73" t="e">
        <v>#N/A</v>
      </c>
      <c r="F2299" s="72" t="e">
        <v>#N/A</v>
      </c>
      <c r="G2299" s="72" t="e">
        <v>#N/A</v>
      </c>
      <c r="H2299" s="72" t="e">
        <v>#N/A</v>
      </c>
      <c r="I2299" s="72" t="e">
        <v>#N/A</v>
      </c>
      <c r="J2299" s="72" t="e">
        <v>#N/A</v>
      </c>
      <c r="O2299" s="72" t="e">
        <v>#N/A</v>
      </c>
    </row>
    <row r="2300" spans="1:15" x14ac:dyDescent="0.15">
      <c r="A2300" s="72" t="e">
        <v>#N/A</v>
      </c>
      <c r="B2300" s="72" t="e">
        <v>#N/A</v>
      </c>
      <c r="C2300" s="72" t="e">
        <v>#N/A</v>
      </c>
      <c r="D2300" s="72" t="e">
        <v>#N/A</v>
      </c>
      <c r="E2300" s="73" t="e">
        <v>#N/A</v>
      </c>
      <c r="F2300" s="72" t="e">
        <v>#N/A</v>
      </c>
      <c r="G2300" s="72" t="e">
        <v>#N/A</v>
      </c>
      <c r="H2300" s="72" t="e">
        <v>#N/A</v>
      </c>
      <c r="I2300" s="72" t="e">
        <v>#N/A</v>
      </c>
      <c r="J2300" s="72" t="e">
        <v>#N/A</v>
      </c>
      <c r="O2300" s="72" t="e">
        <v>#N/A</v>
      </c>
    </row>
    <row r="2301" spans="1:15" x14ac:dyDescent="0.15">
      <c r="A2301" s="72" t="e">
        <v>#N/A</v>
      </c>
      <c r="B2301" s="72" t="e">
        <v>#N/A</v>
      </c>
      <c r="C2301" s="72" t="e">
        <v>#N/A</v>
      </c>
      <c r="D2301" s="72" t="e">
        <v>#N/A</v>
      </c>
      <c r="E2301" s="73" t="e">
        <v>#N/A</v>
      </c>
      <c r="F2301" s="72" t="e">
        <v>#N/A</v>
      </c>
      <c r="G2301" s="72" t="e">
        <v>#N/A</v>
      </c>
      <c r="H2301" s="72" t="e">
        <v>#N/A</v>
      </c>
      <c r="I2301" s="72" t="e">
        <v>#N/A</v>
      </c>
      <c r="J2301" s="72" t="e">
        <v>#N/A</v>
      </c>
      <c r="O2301" s="72" t="e">
        <v>#N/A</v>
      </c>
    </row>
    <row r="2302" spans="1:15" x14ac:dyDescent="0.15">
      <c r="A2302" s="72" t="e">
        <v>#N/A</v>
      </c>
      <c r="B2302" s="72" t="e">
        <v>#N/A</v>
      </c>
      <c r="C2302" s="72" t="e">
        <v>#N/A</v>
      </c>
      <c r="D2302" s="72" t="e">
        <v>#N/A</v>
      </c>
      <c r="E2302" s="73" t="e">
        <v>#N/A</v>
      </c>
      <c r="F2302" s="72" t="e">
        <v>#N/A</v>
      </c>
      <c r="G2302" s="72" t="e">
        <v>#N/A</v>
      </c>
      <c r="H2302" s="72" t="e">
        <v>#N/A</v>
      </c>
      <c r="I2302" s="72" t="e">
        <v>#N/A</v>
      </c>
      <c r="J2302" s="72" t="e">
        <v>#N/A</v>
      </c>
      <c r="O2302" s="72" t="e">
        <v>#N/A</v>
      </c>
    </row>
    <row r="2303" spans="1:15" x14ac:dyDescent="0.15">
      <c r="A2303" s="72" t="e">
        <v>#N/A</v>
      </c>
      <c r="B2303" s="72" t="e">
        <v>#N/A</v>
      </c>
      <c r="C2303" s="72" t="e">
        <v>#N/A</v>
      </c>
      <c r="D2303" s="72" t="e">
        <v>#N/A</v>
      </c>
      <c r="E2303" s="73" t="e">
        <v>#N/A</v>
      </c>
      <c r="F2303" s="72" t="e">
        <v>#N/A</v>
      </c>
      <c r="G2303" s="72" t="e">
        <v>#N/A</v>
      </c>
      <c r="H2303" s="72" t="e">
        <v>#N/A</v>
      </c>
      <c r="I2303" s="72" t="e">
        <v>#N/A</v>
      </c>
      <c r="J2303" s="72" t="e">
        <v>#N/A</v>
      </c>
      <c r="O2303" s="72" t="e">
        <v>#N/A</v>
      </c>
    </row>
    <row r="2304" spans="1:15" x14ac:dyDescent="0.15">
      <c r="A2304" s="72" t="e">
        <v>#N/A</v>
      </c>
      <c r="B2304" s="72" t="e">
        <v>#N/A</v>
      </c>
      <c r="C2304" s="72" t="e">
        <v>#N/A</v>
      </c>
      <c r="D2304" s="72" t="e">
        <v>#N/A</v>
      </c>
      <c r="E2304" s="73" t="e">
        <v>#N/A</v>
      </c>
      <c r="F2304" s="72" t="e">
        <v>#N/A</v>
      </c>
      <c r="G2304" s="72" t="e">
        <v>#N/A</v>
      </c>
      <c r="H2304" s="72" t="e">
        <v>#N/A</v>
      </c>
      <c r="I2304" s="72" t="e">
        <v>#N/A</v>
      </c>
      <c r="J2304" s="72" t="e">
        <v>#N/A</v>
      </c>
      <c r="O2304" s="72" t="e">
        <v>#N/A</v>
      </c>
    </row>
    <row r="2305" spans="1:15" x14ac:dyDescent="0.15">
      <c r="A2305" s="72" t="e">
        <v>#N/A</v>
      </c>
      <c r="B2305" s="72" t="e">
        <v>#N/A</v>
      </c>
      <c r="C2305" s="72" t="e">
        <v>#N/A</v>
      </c>
      <c r="D2305" s="72" t="e">
        <v>#N/A</v>
      </c>
      <c r="E2305" s="73" t="e">
        <v>#N/A</v>
      </c>
      <c r="F2305" s="72" t="e">
        <v>#N/A</v>
      </c>
      <c r="G2305" s="72" t="e">
        <v>#N/A</v>
      </c>
      <c r="H2305" s="72" t="e">
        <v>#N/A</v>
      </c>
      <c r="I2305" s="72" t="e">
        <v>#N/A</v>
      </c>
      <c r="J2305" s="72" t="e">
        <v>#N/A</v>
      </c>
      <c r="O2305" s="72" t="e">
        <v>#N/A</v>
      </c>
    </row>
    <row r="2306" spans="1:15" x14ac:dyDescent="0.15">
      <c r="A2306" s="72" t="e">
        <v>#N/A</v>
      </c>
      <c r="B2306" s="72" t="e">
        <v>#N/A</v>
      </c>
      <c r="C2306" s="72" t="e">
        <v>#N/A</v>
      </c>
      <c r="D2306" s="72" t="e">
        <v>#N/A</v>
      </c>
      <c r="E2306" s="73" t="e">
        <v>#N/A</v>
      </c>
      <c r="F2306" s="72" t="e">
        <v>#N/A</v>
      </c>
      <c r="G2306" s="72" t="e">
        <v>#N/A</v>
      </c>
      <c r="H2306" s="72" t="e">
        <v>#N/A</v>
      </c>
      <c r="I2306" s="72" t="e">
        <v>#N/A</v>
      </c>
      <c r="J2306" s="72" t="e">
        <v>#N/A</v>
      </c>
      <c r="O2306" s="72" t="e">
        <v>#N/A</v>
      </c>
    </row>
    <row r="2307" spans="1:15" x14ac:dyDescent="0.15">
      <c r="A2307" s="72" t="e">
        <v>#N/A</v>
      </c>
      <c r="B2307" s="72" t="e">
        <v>#N/A</v>
      </c>
      <c r="C2307" s="72" t="e">
        <v>#N/A</v>
      </c>
      <c r="D2307" s="72" t="e">
        <v>#N/A</v>
      </c>
      <c r="E2307" s="73" t="e">
        <v>#N/A</v>
      </c>
      <c r="F2307" s="72" t="e">
        <v>#N/A</v>
      </c>
      <c r="G2307" s="72" t="e">
        <v>#N/A</v>
      </c>
      <c r="H2307" s="72" t="e">
        <v>#N/A</v>
      </c>
      <c r="I2307" s="72" t="e">
        <v>#N/A</v>
      </c>
      <c r="J2307" s="72" t="e">
        <v>#N/A</v>
      </c>
      <c r="O2307" s="72" t="e">
        <v>#N/A</v>
      </c>
    </row>
    <row r="2308" spans="1:15" x14ac:dyDescent="0.15">
      <c r="A2308" s="72" t="e">
        <v>#N/A</v>
      </c>
      <c r="B2308" s="72" t="e">
        <v>#N/A</v>
      </c>
      <c r="C2308" s="72" t="e">
        <v>#N/A</v>
      </c>
      <c r="D2308" s="72" t="e">
        <v>#N/A</v>
      </c>
      <c r="E2308" s="73" t="e">
        <v>#N/A</v>
      </c>
      <c r="F2308" s="72" t="e">
        <v>#N/A</v>
      </c>
      <c r="G2308" s="72" t="e">
        <v>#N/A</v>
      </c>
      <c r="H2308" s="72" t="e">
        <v>#N/A</v>
      </c>
      <c r="I2308" s="72" t="e">
        <v>#N/A</v>
      </c>
      <c r="J2308" s="72" t="e">
        <v>#N/A</v>
      </c>
      <c r="O2308" s="72" t="e">
        <v>#N/A</v>
      </c>
    </row>
    <row r="2309" spans="1:15" x14ac:dyDescent="0.15">
      <c r="A2309" s="72" t="e">
        <v>#N/A</v>
      </c>
      <c r="B2309" s="72" t="e">
        <v>#N/A</v>
      </c>
      <c r="C2309" s="72" t="e">
        <v>#N/A</v>
      </c>
      <c r="D2309" s="72" t="e">
        <v>#N/A</v>
      </c>
      <c r="E2309" s="73" t="e">
        <v>#N/A</v>
      </c>
      <c r="F2309" s="72" t="e">
        <v>#N/A</v>
      </c>
      <c r="G2309" s="72" t="e">
        <v>#N/A</v>
      </c>
      <c r="H2309" s="72" t="e">
        <v>#N/A</v>
      </c>
      <c r="I2309" s="72" t="e">
        <v>#N/A</v>
      </c>
      <c r="J2309" s="72" t="e">
        <v>#N/A</v>
      </c>
      <c r="O2309" s="72" t="e">
        <v>#N/A</v>
      </c>
    </row>
    <row r="2310" spans="1:15" x14ac:dyDescent="0.15">
      <c r="A2310" s="72" t="e">
        <v>#N/A</v>
      </c>
      <c r="B2310" s="72" t="e">
        <v>#N/A</v>
      </c>
      <c r="C2310" s="72" t="e">
        <v>#N/A</v>
      </c>
      <c r="D2310" s="72" t="e">
        <v>#N/A</v>
      </c>
      <c r="E2310" s="73" t="e">
        <v>#N/A</v>
      </c>
      <c r="F2310" s="72" t="e">
        <v>#N/A</v>
      </c>
      <c r="G2310" s="72" t="e">
        <v>#N/A</v>
      </c>
      <c r="H2310" s="72" t="e">
        <v>#N/A</v>
      </c>
      <c r="I2310" s="72" t="e">
        <v>#N/A</v>
      </c>
      <c r="J2310" s="72" t="e">
        <v>#N/A</v>
      </c>
      <c r="O2310" s="72" t="e">
        <v>#N/A</v>
      </c>
    </row>
    <row r="2311" spans="1:15" x14ac:dyDescent="0.15">
      <c r="A2311" s="72" t="e">
        <v>#N/A</v>
      </c>
      <c r="B2311" s="72" t="e">
        <v>#N/A</v>
      </c>
      <c r="C2311" s="72" t="e">
        <v>#N/A</v>
      </c>
      <c r="D2311" s="72" t="e">
        <v>#N/A</v>
      </c>
      <c r="E2311" s="73" t="e">
        <v>#N/A</v>
      </c>
      <c r="F2311" s="72" t="e">
        <v>#N/A</v>
      </c>
      <c r="G2311" s="72" t="e">
        <v>#N/A</v>
      </c>
      <c r="H2311" s="72" t="e">
        <v>#N/A</v>
      </c>
      <c r="I2311" s="72" t="e">
        <v>#N/A</v>
      </c>
      <c r="J2311" s="72" t="e">
        <v>#N/A</v>
      </c>
      <c r="O2311" s="72" t="e">
        <v>#N/A</v>
      </c>
    </row>
    <row r="2312" spans="1:15" x14ac:dyDescent="0.15">
      <c r="A2312" s="72" t="e">
        <v>#N/A</v>
      </c>
      <c r="B2312" s="72" t="e">
        <v>#N/A</v>
      </c>
      <c r="C2312" s="72" t="e">
        <v>#N/A</v>
      </c>
      <c r="D2312" s="72" t="e">
        <v>#N/A</v>
      </c>
      <c r="E2312" s="73" t="e">
        <v>#N/A</v>
      </c>
      <c r="F2312" s="72" t="e">
        <v>#N/A</v>
      </c>
      <c r="G2312" s="72" t="e">
        <v>#N/A</v>
      </c>
      <c r="H2312" s="72" t="e">
        <v>#N/A</v>
      </c>
      <c r="I2312" s="72" t="e">
        <v>#N/A</v>
      </c>
      <c r="J2312" s="72" t="e">
        <v>#N/A</v>
      </c>
      <c r="O2312" s="72" t="e">
        <v>#N/A</v>
      </c>
    </row>
    <row r="2313" spans="1:15" x14ac:dyDescent="0.15">
      <c r="A2313" s="72" t="e">
        <v>#N/A</v>
      </c>
      <c r="B2313" s="72" t="e">
        <v>#N/A</v>
      </c>
      <c r="C2313" s="72" t="e">
        <v>#N/A</v>
      </c>
      <c r="D2313" s="72" t="e">
        <v>#N/A</v>
      </c>
      <c r="E2313" s="73" t="e">
        <v>#N/A</v>
      </c>
      <c r="F2313" s="72" t="e">
        <v>#N/A</v>
      </c>
      <c r="G2313" s="72" t="e">
        <v>#N/A</v>
      </c>
      <c r="H2313" s="72" t="e">
        <v>#N/A</v>
      </c>
      <c r="I2313" s="72" t="e">
        <v>#N/A</v>
      </c>
      <c r="J2313" s="72" t="e">
        <v>#N/A</v>
      </c>
      <c r="O2313" s="72" t="e">
        <v>#N/A</v>
      </c>
    </row>
    <row r="2314" spans="1:15" x14ac:dyDescent="0.15">
      <c r="A2314" s="72" t="e">
        <v>#N/A</v>
      </c>
      <c r="B2314" s="72" t="e">
        <v>#N/A</v>
      </c>
      <c r="C2314" s="72" t="e">
        <v>#N/A</v>
      </c>
      <c r="D2314" s="72" t="e">
        <v>#N/A</v>
      </c>
      <c r="E2314" s="73" t="e">
        <v>#N/A</v>
      </c>
      <c r="F2314" s="72" t="e">
        <v>#N/A</v>
      </c>
      <c r="G2314" s="72" t="e">
        <v>#N/A</v>
      </c>
      <c r="H2314" s="72" t="e">
        <v>#N/A</v>
      </c>
      <c r="I2314" s="72" t="e">
        <v>#N/A</v>
      </c>
      <c r="J2314" s="72" t="e">
        <v>#N/A</v>
      </c>
      <c r="O2314" s="72" t="e">
        <v>#N/A</v>
      </c>
    </row>
    <row r="2315" spans="1:15" x14ac:dyDescent="0.15">
      <c r="A2315" s="72" t="e">
        <v>#N/A</v>
      </c>
      <c r="B2315" s="72" t="e">
        <v>#N/A</v>
      </c>
      <c r="C2315" s="72" t="e">
        <v>#N/A</v>
      </c>
      <c r="D2315" s="72" t="e">
        <v>#N/A</v>
      </c>
      <c r="E2315" s="73" t="e">
        <v>#N/A</v>
      </c>
      <c r="F2315" s="72" t="e">
        <v>#N/A</v>
      </c>
      <c r="G2315" s="72" t="e">
        <v>#N/A</v>
      </c>
      <c r="H2315" s="72" t="e">
        <v>#N/A</v>
      </c>
      <c r="I2315" s="72" t="e">
        <v>#N/A</v>
      </c>
      <c r="J2315" s="72" t="e">
        <v>#N/A</v>
      </c>
      <c r="O2315" s="72" t="e">
        <v>#N/A</v>
      </c>
    </row>
    <row r="2316" spans="1:15" x14ac:dyDescent="0.15">
      <c r="A2316" s="72" t="e">
        <v>#N/A</v>
      </c>
      <c r="B2316" s="72" t="e">
        <v>#N/A</v>
      </c>
      <c r="C2316" s="72" t="e">
        <v>#N/A</v>
      </c>
      <c r="D2316" s="72" t="e">
        <v>#N/A</v>
      </c>
      <c r="E2316" s="73" t="e">
        <v>#N/A</v>
      </c>
      <c r="F2316" s="72" t="e">
        <v>#N/A</v>
      </c>
      <c r="G2316" s="72" t="e">
        <v>#N/A</v>
      </c>
      <c r="H2316" s="72" t="e">
        <v>#N/A</v>
      </c>
      <c r="I2316" s="72" t="e">
        <v>#N/A</v>
      </c>
      <c r="J2316" s="72" t="e">
        <v>#N/A</v>
      </c>
      <c r="O2316" s="72" t="e">
        <v>#N/A</v>
      </c>
    </row>
    <row r="2317" spans="1:15" x14ac:dyDescent="0.15">
      <c r="A2317" s="72" t="e">
        <v>#N/A</v>
      </c>
      <c r="B2317" s="72" t="e">
        <v>#N/A</v>
      </c>
      <c r="C2317" s="72" t="e">
        <v>#N/A</v>
      </c>
      <c r="D2317" s="72" t="e">
        <v>#N/A</v>
      </c>
      <c r="E2317" s="73" t="e">
        <v>#N/A</v>
      </c>
      <c r="F2317" s="72" t="e">
        <v>#N/A</v>
      </c>
      <c r="G2317" s="72" t="e">
        <v>#N/A</v>
      </c>
      <c r="H2317" s="72" t="e">
        <v>#N/A</v>
      </c>
      <c r="I2317" s="72" t="e">
        <v>#N/A</v>
      </c>
      <c r="J2317" s="72" t="e">
        <v>#N/A</v>
      </c>
      <c r="O2317" s="72" t="e">
        <v>#N/A</v>
      </c>
    </row>
    <row r="2318" spans="1:15" x14ac:dyDescent="0.15">
      <c r="A2318" s="72" t="e">
        <v>#N/A</v>
      </c>
      <c r="B2318" s="72" t="e">
        <v>#N/A</v>
      </c>
      <c r="C2318" s="72" t="e">
        <v>#N/A</v>
      </c>
      <c r="D2318" s="72" t="e">
        <v>#N/A</v>
      </c>
      <c r="E2318" s="73" t="e">
        <v>#N/A</v>
      </c>
      <c r="F2318" s="72" t="e">
        <v>#N/A</v>
      </c>
      <c r="G2318" s="72" t="e">
        <v>#N/A</v>
      </c>
      <c r="H2318" s="72" t="e">
        <v>#N/A</v>
      </c>
      <c r="I2318" s="72" t="e">
        <v>#N/A</v>
      </c>
      <c r="J2318" s="72" t="e">
        <v>#N/A</v>
      </c>
      <c r="O2318" s="72" t="e">
        <v>#N/A</v>
      </c>
    </row>
    <row r="2319" spans="1:15" x14ac:dyDescent="0.15">
      <c r="A2319" s="72" t="e">
        <v>#N/A</v>
      </c>
      <c r="B2319" s="72" t="e">
        <v>#N/A</v>
      </c>
      <c r="C2319" s="72" t="e">
        <v>#N/A</v>
      </c>
      <c r="D2319" s="72" t="e">
        <v>#N/A</v>
      </c>
      <c r="E2319" s="73" t="e">
        <v>#N/A</v>
      </c>
      <c r="F2319" s="72" t="e">
        <v>#N/A</v>
      </c>
      <c r="G2319" s="72" t="e">
        <v>#N/A</v>
      </c>
      <c r="H2319" s="72" t="e">
        <v>#N/A</v>
      </c>
      <c r="I2319" s="72" t="e">
        <v>#N/A</v>
      </c>
      <c r="J2319" s="72" t="e">
        <v>#N/A</v>
      </c>
      <c r="O2319" s="72" t="e">
        <v>#N/A</v>
      </c>
    </row>
    <row r="2320" spans="1:15" x14ac:dyDescent="0.15">
      <c r="A2320" s="72" t="e">
        <v>#N/A</v>
      </c>
      <c r="B2320" s="72" t="e">
        <v>#N/A</v>
      </c>
      <c r="C2320" s="72" t="e">
        <v>#N/A</v>
      </c>
      <c r="D2320" s="72" t="e">
        <v>#N/A</v>
      </c>
      <c r="E2320" s="73" t="e">
        <v>#N/A</v>
      </c>
      <c r="F2320" s="72" t="e">
        <v>#N/A</v>
      </c>
      <c r="G2320" s="72" t="e">
        <v>#N/A</v>
      </c>
      <c r="H2320" s="72" t="e">
        <v>#N/A</v>
      </c>
      <c r="I2320" s="72" t="e">
        <v>#N/A</v>
      </c>
      <c r="J2320" s="72" t="e">
        <v>#N/A</v>
      </c>
      <c r="O2320" s="72" t="e">
        <v>#N/A</v>
      </c>
    </row>
    <row r="2321" spans="1:15" x14ac:dyDescent="0.15">
      <c r="A2321" s="72" t="e">
        <v>#N/A</v>
      </c>
      <c r="B2321" s="72" t="e">
        <v>#N/A</v>
      </c>
      <c r="C2321" s="72" t="e">
        <v>#N/A</v>
      </c>
      <c r="D2321" s="72" t="e">
        <v>#N/A</v>
      </c>
      <c r="E2321" s="73" t="e">
        <v>#N/A</v>
      </c>
      <c r="F2321" s="72" t="e">
        <v>#N/A</v>
      </c>
      <c r="G2321" s="72" t="e">
        <v>#N/A</v>
      </c>
      <c r="H2321" s="72" t="e">
        <v>#N/A</v>
      </c>
      <c r="I2321" s="72" t="e">
        <v>#N/A</v>
      </c>
      <c r="J2321" s="72" t="e">
        <v>#N/A</v>
      </c>
      <c r="O2321" s="72" t="e">
        <v>#N/A</v>
      </c>
    </row>
    <row r="2322" spans="1:15" x14ac:dyDescent="0.15">
      <c r="A2322" s="72" t="e">
        <v>#N/A</v>
      </c>
      <c r="B2322" s="72" t="e">
        <v>#N/A</v>
      </c>
      <c r="C2322" s="72" t="e">
        <v>#N/A</v>
      </c>
      <c r="D2322" s="72" t="e">
        <v>#N/A</v>
      </c>
      <c r="E2322" s="73" t="e">
        <v>#N/A</v>
      </c>
      <c r="F2322" s="72" t="e">
        <v>#N/A</v>
      </c>
      <c r="G2322" s="72" t="e">
        <v>#N/A</v>
      </c>
      <c r="H2322" s="72" t="e">
        <v>#N/A</v>
      </c>
      <c r="I2322" s="72" t="e">
        <v>#N/A</v>
      </c>
      <c r="J2322" s="72" t="e">
        <v>#N/A</v>
      </c>
      <c r="O2322" s="72" t="e">
        <v>#N/A</v>
      </c>
    </row>
    <row r="2323" spans="1:15" x14ac:dyDescent="0.15">
      <c r="A2323" s="72" t="e">
        <v>#N/A</v>
      </c>
      <c r="B2323" s="72" t="e">
        <v>#N/A</v>
      </c>
      <c r="C2323" s="72" t="e">
        <v>#N/A</v>
      </c>
      <c r="D2323" s="72" t="e">
        <v>#N/A</v>
      </c>
      <c r="E2323" s="73" t="e">
        <v>#N/A</v>
      </c>
      <c r="F2323" s="72" t="e">
        <v>#N/A</v>
      </c>
      <c r="G2323" s="72" t="e">
        <v>#N/A</v>
      </c>
      <c r="H2323" s="72" t="e">
        <v>#N/A</v>
      </c>
      <c r="I2323" s="72" t="e">
        <v>#N/A</v>
      </c>
      <c r="J2323" s="72" t="e">
        <v>#N/A</v>
      </c>
      <c r="O2323" s="72" t="e">
        <v>#N/A</v>
      </c>
    </row>
    <row r="2324" spans="1:15" x14ac:dyDescent="0.15">
      <c r="A2324" s="72" t="e">
        <v>#N/A</v>
      </c>
      <c r="B2324" s="72" t="e">
        <v>#N/A</v>
      </c>
      <c r="C2324" s="72" t="e">
        <v>#N/A</v>
      </c>
      <c r="D2324" s="72" t="e">
        <v>#N/A</v>
      </c>
      <c r="E2324" s="73" t="e">
        <v>#N/A</v>
      </c>
      <c r="F2324" s="72" t="e">
        <v>#N/A</v>
      </c>
      <c r="G2324" s="72" t="e">
        <v>#N/A</v>
      </c>
      <c r="H2324" s="72" t="e">
        <v>#N/A</v>
      </c>
      <c r="I2324" s="72" t="e">
        <v>#N/A</v>
      </c>
      <c r="J2324" s="72" t="e">
        <v>#N/A</v>
      </c>
      <c r="O2324" s="72" t="e">
        <v>#N/A</v>
      </c>
    </row>
    <row r="2325" spans="1:15" x14ac:dyDescent="0.15">
      <c r="A2325" s="72" t="e">
        <v>#N/A</v>
      </c>
      <c r="B2325" s="72" t="e">
        <v>#N/A</v>
      </c>
      <c r="C2325" s="72" t="e">
        <v>#N/A</v>
      </c>
      <c r="D2325" s="72" t="e">
        <v>#N/A</v>
      </c>
      <c r="E2325" s="73" t="e">
        <v>#N/A</v>
      </c>
      <c r="F2325" s="72" t="e">
        <v>#N/A</v>
      </c>
      <c r="G2325" s="72" t="e">
        <v>#N/A</v>
      </c>
      <c r="H2325" s="72" t="e">
        <v>#N/A</v>
      </c>
      <c r="I2325" s="72" t="e">
        <v>#N/A</v>
      </c>
      <c r="J2325" s="72" t="e">
        <v>#N/A</v>
      </c>
      <c r="O2325" s="72" t="e">
        <v>#N/A</v>
      </c>
    </row>
    <row r="2326" spans="1:15" x14ac:dyDescent="0.15">
      <c r="A2326" s="72" t="e">
        <v>#N/A</v>
      </c>
      <c r="B2326" s="72" t="e">
        <v>#N/A</v>
      </c>
      <c r="C2326" s="72" t="e">
        <v>#N/A</v>
      </c>
      <c r="D2326" s="72" t="e">
        <v>#N/A</v>
      </c>
      <c r="E2326" s="73" t="e">
        <v>#N/A</v>
      </c>
      <c r="F2326" s="72" t="e">
        <v>#N/A</v>
      </c>
      <c r="G2326" s="72" t="e">
        <v>#N/A</v>
      </c>
      <c r="H2326" s="72" t="e">
        <v>#N/A</v>
      </c>
      <c r="I2326" s="72" t="e">
        <v>#N/A</v>
      </c>
      <c r="J2326" s="72" t="e">
        <v>#N/A</v>
      </c>
      <c r="O2326" s="72" t="e">
        <v>#N/A</v>
      </c>
    </row>
    <row r="2327" spans="1:15" x14ac:dyDescent="0.15">
      <c r="A2327" s="72" t="e">
        <v>#N/A</v>
      </c>
      <c r="B2327" s="72" t="e">
        <v>#N/A</v>
      </c>
      <c r="C2327" s="72" t="e">
        <v>#N/A</v>
      </c>
      <c r="D2327" s="72" t="e">
        <v>#N/A</v>
      </c>
      <c r="E2327" s="73" t="e">
        <v>#N/A</v>
      </c>
      <c r="F2327" s="72" t="e">
        <v>#N/A</v>
      </c>
      <c r="G2327" s="72" t="e">
        <v>#N/A</v>
      </c>
      <c r="H2327" s="72" t="e">
        <v>#N/A</v>
      </c>
      <c r="I2327" s="72" t="e">
        <v>#N/A</v>
      </c>
      <c r="J2327" s="72" t="e">
        <v>#N/A</v>
      </c>
      <c r="O2327" s="72" t="e">
        <v>#N/A</v>
      </c>
    </row>
    <row r="2328" spans="1:15" x14ac:dyDescent="0.15">
      <c r="A2328" s="72" t="e">
        <v>#N/A</v>
      </c>
      <c r="B2328" s="72" t="e">
        <v>#N/A</v>
      </c>
      <c r="C2328" s="72" t="e">
        <v>#N/A</v>
      </c>
      <c r="D2328" s="72" t="e">
        <v>#N/A</v>
      </c>
      <c r="E2328" s="73" t="e">
        <v>#N/A</v>
      </c>
      <c r="F2328" s="72" t="e">
        <v>#N/A</v>
      </c>
      <c r="G2328" s="72" t="e">
        <v>#N/A</v>
      </c>
      <c r="H2328" s="72" t="e">
        <v>#N/A</v>
      </c>
      <c r="I2328" s="72" t="e">
        <v>#N/A</v>
      </c>
      <c r="J2328" s="72" t="e">
        <v>#N/A</v>
      </c>
      <c r="O2328" s="72" t="e">
        <v>#N/A</v>
      </c>
    </row>
    <row r="2329" spans="1:15" x14ac:dyDescent="0.15">
      <c r="A2329" s="72" t="e">
        <v>#N/A</v>
      </c>
      <c r="B2329" s="72" t="e">
        <v>#N/A</v>
      </c>
      <c r="C2329" s="72" t="e">
        <v>#N/A</v>
      </c>
      <c r="D2329" s="72" t="e">
        <v>#N/A</v>
      </c>
      <c r="E2329" s="73" t="e">
        <v>#N/A</v>
      </c>
      <c r="F2329" s="72" t="e">
        <v>#N/A</v>
      </c>
      <c r="G2329" s="72" t="e">
        <v>#N/A</v>
      </c>
      <c r="H2329" s="72" t="e">
        <v>#N/A</v>
      </c>
      <c r="I2329" s="72" t="e">
        <v>#N/A</v>
      </c>
      <c r="J2329" s="72" t="e">
        <v>#N/A</v>
      </c>
      <c r="O2329" s="72" t="e">
        <v>#N/A</v>
      </c>
    </row>
    <row r="2330" spans="1:15" x14ac:dyDescent="0.15">
      <c r="A2330" s="72" t="e">
        <v>#N/A</v>
      </c>
      <c r="B2330" s="72" t="e">
        <v>#N/A</v>
      </c>
      <c r="C2330" s="72" t="e">
        <v>#N/A</v>
      </c>
      <c r="D2330" s="72" t="e">
        <v>#N/A</v>
      </c>
      <c r="E2330" s="73" t="e">
        <v>#N/A</v>
      </c>
      <c r="F2330" s="72" t="e">
        <v>#N/A</v>
      </c>
      <c r="G2330" s="72" t="e">
        <v>#N/A</v>
      </c>
      <c r="H2330" s="72" t="e">
        <v>#N/A</v>
      </c>
      <c r="I2330" s="72" t="e">
        <v>#N/A</v>
      </c>
      <c r="J2330" s="72" t="e">
        <v>#N/A</v>
      </c>
      <c r="O2330" s="72" t="e">
        <v>#N/A</v>
      </c>
    </row>
    <row r="2331" spans="1:15" x14ac:dyDescent="0.15">
      <c r="A2331" s="72" t="e">
        <v>#N/A</v>
      </c>
      <c r="B2331" s="72" t="e">
        <v>#N/A</v>
      </c>
      <c r="C2331" s="72" t="e">
        <v>#N/A</v>
      </c>
      <c r="D2331" s="72" t="e">
        <v>#N/A</v>
      </c>
      <c r="E2331" s="73" t="e">
        <v>#N/A</v>
      </c>
      <c r="F2331" s="72" t="e">
        <v>#N/A</v>
      </c>
      <c r="G2331" s="72" t="e">
        <v>#N/A</v>
      </c>
      <c r="H2331" s="72" t="e">
        <v>#N/A</v>
      </c>
      <c r="I2331" s="72" t="e">
        <v>#N/A</v>
      </c>
      <c r="J2331" s="72" t="e">
        <v>#N/A</v>
      </c>
      <c r="O2331" s="72" t="e">
        <v>#N/A</v>
      </c>
    </row>
    <row r="2332" spans="1:15" x14ac:dyDescent="0.15">
      <c r="A2332" s="72" t="e">
        <v>#N/A</v>
      </c>
      <c r="B2332" s="72" t="e">
        <v>#N/A</v>
      </c>
      <c r="C2332" s="72" t="e">
        <v>#N/A</v>
      </c>
      <c r="D2332" s="72" t="e">
        <v>#N/A</v>
      </c>
      <c r="E2332" s="73" t="e">
        <v>#N/A</v>
      </c>
      <c r="F2332" s="72" t="e">
        <v>#N/A</v>
      </c>
      <c r="G2332" s="72" t="e">
        <v>#N/A</v>
      </c>
      <c r="H2332" s="72" t="e">
        <v>#N/A</v>
      </c>
      <c r="I2332" s="72" t="e">
        <v>#N/A</v>
      </c>
      <c r="J2332" s="72" t="e">
        <v>#N/A</v>
      </c>
      <c r="O2332" s="72" t="e">
        <v>#N/A</v>
      </c>
    </row>
    <row r="2333" spans="1:15" x14ac:dyDescent="0.15">
      <c r="A2333" s="72" t="e">
        <v>#N/A</v>
      </c>
      <c r="B2333" s="72" t="e">
        <v>#N/A</v>
      </c>
      <c r="C2333" s="72" t="e">
        <v>#N/A</v>
      </c>
      <c r="D2333" s="72" t="e">
        <v>#N/A</v>
      </c>
      <c r="E2333" s="73" t="e">
        <v>#N/A</v>
      </c>
      <c r="F2333" s="72" t="e">
        <v>#N/A</v>
      </c>
      <c r="G2333" s="72" t="e">
        <v>#N/A</v>
      </c>
      <c r="H2333" s="72" t="e">
        <v>#N/A</v>
      </c>
      <c r="I2333" s="72" t="e">
        <v>#N/A</v>
      </c>
      <c r="J2333" s="72" t="e">
        <v>#N/A</v>
      </c>
      <c r="O2333" s="72" t="e">
        <v>#N/A</v>
      </c>
    </row>
    <row r="2334" spans="1:15" x14ac:dyDescent="0.15">
      <c r="A2334" s="72" t="e">
        <v>#N/A</v>
      </c>
      <c r="B2334" s="72" t="e">
        <v>#N/A</v>
      </c>
      <c r="C2334" s="72" t="e">
        <v>#N/A</v>
      </c>
      <c r="D2334" s="72" t="e">
        <v>#N/A</v>
      </c>
      <c r="E2334" s="73" t="e">
        <v>#N/A</v>
      </c>
      <c r="F2334" s="72" t="e">
        <v>#N/A</v>
      </c>
      <c r="G2334" s="72" t="e">
        <v>#N/A</v>
      </c>
      <c r="H2334" s="72" t="e">
        <v>#N/A</v>
      </c>
      <c r="I2334" s="72" t="e">
        <v>#N/A</v>
      </c>
      <c r="J2334" s="72" t="e">
        <v>#N/A</v>
      </c>
      <c r="O2334" s="72" t="e">
        <v>#N/A</v>
      </c>
    </row>
    <row r="2335" spans="1:15" x14ac:dyDescent="0.15">
      <c r="A2335" s="72" t="e">
        <v>#N/A</v>
      </c>
      <c r="B2335" s="72" t="e">
        <v>#N/A</v>
      </c>
      <c r="C2335" s="72" t="e">
        <v>#N/A</v>
      </c>
      <c r="D2335" s="72" t="e">
        <v>#N/A</v>
      </c>
      <c r="E2335" s="73" t="e">
        <v>#N/A</v>
      </c>
      <c r="F2335" s="72" t="e">
        <v>#N/A</v>
      </c>
      <c r="G2335" s="72" t="e">
        <v>#N/A</v>
      </c>
      <c r="H2335" s="72" t="e">
        <v>#N/A</v>
      </c>
      <c r="I2335" s="72" t="e">
        <v>#N/A</v>
      </c>
      <c r="J2335" s="72" t="e">
        <v>#N/A</v>
      </c>
      <c r="O2335" s="72" t="e">
        <v>#N/A</v>
      </c>
    </row>
    <row r="2336" spans="1:15" x14ac:dyDescent="0.15">
      <c r="A2336" s="72" t="e">
        <v>#N/A</v>
      </c>
      <c r="B2336" s="72" t="e">
        <v>#N/A</v>
      </c>
      <c r="C2336" s="72" t="e">
        <v>#N/A</v>
      </c>
      <c r="D2336" s="72" t="e">
        <v>#N/A</v>
      </c>
      <c r="E2336" s="73" t="e">
        <v>#N/A</v>
      </c>
      <c r="F2336" s="72" t="e">
        <v>#N/A</v>
      </c>
      <c r="G2336" s="72" t="e">
        <v>#N/A</v>
      </c>
      <c r="H2336" s="72" t="e">
        <v>#N/A</v>
      </c>
      <c r="I2336" s="72" t="e">
        <v>#N/A</v>
      </c>
      <c r="J2336" s="72" t="e">
        <v>#N/A</v>
      </c>
      <c r="O2336" s="72" t="e">
        <v>#N/A</v>
      </c>
    </row>
    <row r="2337" spans="1:15" x14ac:dyDescent="0.15">
      <c r="A2337" s="72" t="e">
        <v>#N/A</v>
      </c>
      <c r="B2337" s="72" t="e">
        <v>#N/A</v>
      </c>
      <c r="C2337" s="72" t="e">
        <v>#N/A</v>
      </c>
      <c r="D2337" s="72" t="e">
        <v>#N/A</v>
      </c>
      <c r="E2337" s="73" t="e">
        <v>#N/A</v>
      </c>
      <c r="F2337" s="72" t="e">
        <v>#N/A</v>
      </c>
      <c r="G2337" s="72" t="e">
        <v>#N/A</v>
      </c>
      <c r="H2337" s="72" t="e">
        <v>#N/A</v>
      </c>
      <c r="I2337" s="72" t="e">
        <v>#N/A</v>
      </c>
      <c r="J2337" s="72" t="e">
        <v>#N/A</v>
      </c>
      <c r="O2337" s="72" t="e">
        <v>#N/A</v>
      </c>
    </row>
    <row r="2338" spans="1:15" x14ac:dyDescent="0.15">
      <c r="A2338" s="72" t="e">
        <v>#N/A</v>
      </c>
      <c r="B2338" s="72" t="e">
        <v>#N/A</v>
      </c>
      <c r="C2338" s="72" t="e">
        <v>#N/A</v>
      </c>
      <c r="D2338" s="72" t="e">
        <v>#N/A</v>
      </c>
      <c r="E2338" s="73" t="e">
        <v>#N/A</v>
      </c>
      <c r="F2338" s="72" t="e">
        <v>#N/A</v>
      </c>
      <c r="G2338" s="72" t="e">
        <v>#N/A</v>
      </c>
      <c r="H2338" s="72" t="e">
        <v>#N/A</v>
      </c>
      <c r="I2338" s="72" t="e">
        <v>#N/A</v>
      </c>
      <c r="J2338" s="72" t="e">
        <v>#N/A</v>
      </c>
      <c r="O2338" s="72" t="e">
        <v>#N/A</v>
      </c>
    </row>
    <row r="2339" spans="1:15" x14ac:dyDescent="0.15">
      <c r="A2339" s="72" t="e">
        <v>#N/A</v>
      </c>
      <c r="B2339" s="72" t="e">
        <v>#N/A</v>
      </c>
      <c r="C2339" s="72" t="e">
        <v>#N/A</v>
      </c>
      <c r="D2339" s="72" t="e">
        <v>#N/A</v>
      </c>
      <c r="E2339" s="73" t="e">
        <v>#N/A</v>
      </c>
      <c r="F2339" s="72" t="e">
        <v>#N/A</v>
      </c>
      <c r="G2339" s="72" t="e">
        <v>#N/A</v>
      </c>
      <c r="H2339" s="72" t="e">
        <v>#N/A</v>
      </c>
      <c r="I2339" s="72" t="e">
        <v>#N/A</v>
      </c>
      <c r="J2339" s="72" t="e">
        <v>#N/A</v>
      </c>
      <c r="O2339" s="72" t="e">
        <v>#N/A</v>
      </c>
    </row>
    <row r="2340" spans="1:15" x14ac:dyDescent="0.15">
      <c r="A2340" s="72" t="e">
        <v>#N/A</v>
      </c>
      <c r="B2340" s="72" t="e">
        <v>#N/A</v>
      </c>
      <c r="C2340" s="72" t="e">
        <v>#N/A</v>
      </c>
      <c r="D2340" s="72" t="e">
        <v>#N/A</v>
      </c>
      <c r="E2340" s="73" t="e">
        <v>#N/A</v>
      </c>
      <c r="F2340" s="72" t="e">
        <v>#N/A</v>
      </c>
      <c r="G2340" s="72" t="e">
        <v>#N/A</v>
      </c>
      <c r="H2340" s="72" t="e">
        <v>#N/A</v>
      </c>
      <c r="I2340" s="72" t="e">
        <v>#N/A</v>
      </c>
      <c r="J2340" s="72" t="e">
        <v>#N/A</v>
      </c>
      <c r="O2340" s="72" t="e">
        <v>#N/A</v>
      </c>
    </row>
    <row r="2341" spans="1:15" x14ac:dyDescent="0.15">
      <c r="A2341" s="72" t="e">
        <v>#N/A</v>
      </c>
      <c r="B2341" s="72" t="e">
        <v>#N/A</v>
      </c>
      <c r="C2341" s="72" t="e">
        <v>#N/A</v>
      </c>
      <c r="D2341" s="72" t="e">
        <v>#N/A</v>
      </c>
      <c r="E2341" s="73" t="e">
        <v>#N/A</v>
      </c>
      <c r="F2341" s="72" t="e">
        <v>#N/A</v>
      </c>
      <c r="G2341" s="72" t="e">
        <v>#N/A</v>
      </c>
      <c r="H2341" s="72" t="e">
        <v>#N/A</v>
      </c>
      <c r="I2341" s="72" t="e">
        <v>#N/A</v>
      </c>
      <c r="J2341" s="72" t="e">
        <v>#N/A</v>
      </c>
      <c r="O2341" s="72" t="e">
        <v>#N/A</v>
      </c>
    </row>
    <row r="2342" spans="1:15" x14ac:dyDescent="0.15">
      <c r="A2342" s="72" t="e">
        <v>#N/A</v>
      </c>
      <c r="B2342" s="72" t="e">
        <v>#N/A</v>
      </c>
      <c r="C2342" s="72" t="e">
        <v>#N/A</v>
      </c>
      <c r="D2342" s="72" t="e">
        <v>#N/A</v>
      </c>
      <c r="E2342" s="73" t="e">
        <v>#N/A</v>
      </c>
      <c r="F2342" s="72" t="e">
        <v>#N/A</v>
      </c>
      <c r="G2342" s="72" t="e">
        <v>#N/A</v>
      </c>
      <c r="H2342" s="72" t="e">
        <v>#N/A</v>
      </c>
      <c r="I2342" s="72" t="e">
        <v>#N/A</v>
      </c>
      <c r="J2342" s="72" t="e">
        <v>#N/A</v>
      </c>
      <c r="O2342" s="72" t="e">
        <v>#N/A</v>
      </c>
    </row>
    <row r="2343" spans="1:15" x14ac:dyDescent="0.15">
      <c r="A2343" s="72" t="e">
        <v>#N/A</v>
      </c>
      <c r="B2343" s="72" t="e">
        <v>#N/A</v>
      </c>
      <c r="C2343" s="72" t="e">
        <v>#N/A</v>
      </c>
      <c r="D2343" s="72" t="e">
        <v>#N/A</v>
      </c>
      <c r="E2343" s="73" t="e">
        <v>#N/A</v>
      </c>
      <c r="F2343" s="72" t="e">
        <v>#N/A</v>
      </c>
      <c r="G2343" s="72" t="e">
        <v>#N/A</v>
      </c>
      <c r="H2343" s="72" t="e">
        <v>#N/A</v>
      </c>
      <c r="I2343" s="72" t="e">
        <v>#N/A</v>
      </c>
      <c r="J2343" s="72" t="e">
        <v>#N/A</v>
      </c>
      <c r="O2343" s="72" t="e">
        <v>#N/A</v>
      </c>
    </row>
    <row r="2344" spans="1:15" x14ac:dyDescent="0.15">
      <c r="A2344" s="72" t="e">
        <v>#N/A</v>
      </c>
      <c r="B2344" s="72" t="e">
        <v>#N/A</v>
      </c>
      <c r="C2344" s="72" t="e">
        <v>#N/A</v>
      </c>
      <c r="D2344" s="72" t="e">
        <v>#N/A</v>
      </c>
      <c r="E2344" s="73" t="e">
        <v>#N/A</v>
      </c>
      <c r="F2344" s="72" t="e">
        <v>#N/A</v>
      </c>
      <c r="G2344" s="72" t="e">
        <v>#N/A</v>
      </c>
      <c r="H2344" s="72" t="e">
        <v>#N/A</v>
      </c>
      <c r="I2344" s="72" t="e">
        <v>#N/A</v>
      </c>
      <c r="J2344" s="72" t="e">
        <v>#N/A</v>
      </c>
      <c r="O2344" s="72" t="e">
        <v>#N/A</v>
      </c>
    </row>
    <row r="2345" spans="1:15" x14ac:dyDescent="0.15">
      <c r="A2345" s="72" t="e">
        <v>#N/A</v>
      </c>
      <c r="B2345" s="72" t="e">
        <v>#N/A</v>
      </c>
      <c r="C2345" s="72" t="e">
        <v>#N/A</v>
      </c>
      <c r="D2345" s="72" t="e">
        <v>#N/A</v>
      </c>
      <c r="E2345" s="73" t="e">
        <v>#N/A</v>
      </c>
      <c r="F2345" s="72" t="e">
        <v>#N/A</v>
      </c>
      <c r="G2345" s="72" t="e">
        <v>#N/A</v>
      </c>
      <c r="H2345" s="72" t="e">
        <v>#N/A</v>
      </c>
      <c r="I2345" s="72" t="e">
        <v>#N/A</v>
      </c>
      <c r="J2345" s="72" t="e">
        <v>#N/A</v>
      </c>
      <c r="O2345" s="72" t="e">
        <v>#N/A</v>
      </c>
    </row>
    <row r="2346" spans="1:15" x14ac:dyDescent="0.15">
      <c r="A2346" s="72" t="e">
        <v>#N/A</v>
      </c>
      <c r="B2346" s="72" t="e">
        <v>#N/A</v>
      </c>
      <c r="C2346" s="72" t="e">
        <v>#N/A</v>
      </c>
      <c r="D2346" s="72" t="e">
        <v>#N/A</v>
      </c>
      <c r="E2346" s="73" t="e">
        <v>#N/A</v>
      </c>
      <c r="F2346" s="72" t="e">
        <v>#N/A</v>
      </c>
      <c r="G2346" s="72" t="e">
        <v>#N/A</v>
      </c>
      <c r="H2346" s="72" t="e">
        <v>#N/A</v>
      </c>
      <c r="I2346" s="72" t="e">
        <v>#N/A</v>
      </c>
      <c r="J2346" s="72" t="e">
        <v>#N/A</v>
      </c>
      <c r="O2346" s="72" t="e">
        <v>#N/A</v>
      </c>
    </row>
    <row r="2347" spans="1:15" x14ac:dyDescent="0.15">
      <c r="A2347" s="72" t="e">
        <v>#N/A</v>
      </c>
      <c r="B2347" s="72" t="e">
        <v>#N/A</v>
      </c>
      <c r="C2347" s="72" t="e">
        <v>#N/A</v>
      </c>
      <c r="D2347" s="72" t="e">
        <v>#N/A</v>
      </c>
      <c r="E2347" s="73" t="e">
        <v>#N/A</v>
      </c>
      <c r="F2347" s="72" t="e">
        <v>#N/A</v>
      </c>
      <c r="G2347" s="72" t="e">
        <v>#N/A</v>
      </c>
      <c r="H2347" s="72" t="e">
        <v>#N/A</v>
      </c>
      <c r="I2347" s="72" t="e">
        <v>#N/A</v>
      </c>
      <c r="J2347" s="72" t="e">
        <v>#N/A</v>
      </c>
      <c r="O2347" s="72" t="e">
        <v>#N/A</v>
      </c>
    </row>
    <row r="2348" spans="1:15" x14ac:dyDescent="0.15">
      <c r="A2348" s="72" t="e">
        <v>#N/A</v>
      </c>
      <c r="B2348" s="72" t="e">
        <v>#N/A</v>
      </c>
      <c r="C2348" s="72" t="e">
        <v>#N/A</v>
      </c>
      <c r="D2348" s="72" t="e">
        <v>#N/A</v>
      </c>
      <c r="E2348" s="73" t="e">
        <v>#N/A</v>
      </c>
      <c r="F2348" s="72" t="e">
        <v>#N/A</v>
      </c>
      <c r="G2348" s="72" t="e">
        <v>#N/A</v>
      </c>
      <c r="H2348" s="72" t="e">
        <v>#N/A</v>
      </c>
      <c r="I2348" s="72" t="e">
        <v>#N/A</v>
      </c>
      <c r="J2348" s="72" t="e">
        <v>#N/A</v>
      </c>
      <c r="O2348" s="72" t="e">
        <v>#N/A</v>
      </c>
    </row>
    <row r="2349" spans="1:15" x14ac:dyDescent="0.15">
      <c r="A2349" s="72" t="e">
        <v>#N/A</v>
      </c>
      <c r="B2349" s="72" t="e">
        <v>#N/A</v>
      </c>
      <c r="C2349" s="72" t="e">
        <v>#N/A</v>
      </c>
      <c r="D2349" s="72" t="e">
        <v>#N/A</v>
      </c>
      <c r="E2349" s="73" t="e">
        <v>#N/A</v>
      </c>
      <c r="F2349" s="72" t="e">
        <v>#N/A</v>
      </c>
      <c r="G2349" s="72" t="e">
        <v>#N/A</v>
      </c>
      <c r="H2349" s="72" t="e">
        <v>#N/A</v>
      </c>
      <c r="I2349" s="72" t="e">
        <v>#N/A</v>
      </c>
      <c r="J2349" s="72" t="e">
        <v>#N/A</v>
      </c>
      <c r="O2349" s="72" t="e">
        <v>#N/A</v>
      </c>
    </row>
    <row r="2350" spans="1:15" x14ac:dyDescent="0.15">
      <c r="A2350" s="72" t="e">
        <v>#N/A</v>
      </c>
      <c r="B2350" s="72" t="e">
        <v>#N/A</v>
      </c>
      <c r="C2350" s="72" t="e">
        <v>#N/A</v>
      </c>
      <c r="D2350" s="72" t="e">
        <v>#N/A</v>
      </c>
      <c r="E2350" s="73" t="e">
        <v>#N/A</v>
      </c>
      <c r="F2350" s="72" t="e">
        <v>#N/A</v>
      </c>
      <c r="G2350" s="72" t="e">
        <v>#N/A</v>
      </c>
      <c r="H2350" s="72" t="e">
        <v>#N/A</v>
      </c>
      <c r="I2350" s="72" t="e">
        <v>#N/A</v>
      </c>
      <c r="J2350" s="72" t="e">
        <v>#N/A</v>
      </c>
      <c r="O2350" s="72" t="e">
        <v>#N/A</v>
      </c>
    </row>
    <row r="2351" spans="1:15" x14ac:dyDescent="0.15">
      <c r="A2351" s="72" t="e">
        <v>#N/A</v>
      </c>
      <c r="B2351" s="72" t="e">
        <v>#N/A</v>
      </c>
      <c r="C2351" s="72" t="e">
        <v>#N/A</v>
      </c>
      <c r="D2351" s="72" t="e">
        <v>#N/A</v>
      </c>
      <c r="E2351" s="73" t="e">
        <v>#N/A</v>
      </c>
      <c r="F2351" s="72" t="e">
        <v>#N/A</v>
      </c>
      <c r="G2351" s="72" t="e">
        <v>#N/A</v>
      </c>
      <c r="H2351" s="72" t="e">
        <v>#N/A</v>
      </c>
      <c r="I2351" s="72" t="e">
        <v>#N/A</v>
      </c>
      <c r="J2351" s="72" t="e">
        <v>#N/A</v>
      </c>
      <c r="O2351" s="72" t="e">
        <v>#N/A</v>
      </c>
    </row>
    <row r="2352" spans="1:15" x14ac:dyDescent="0.15">
      <c r="A2352" s="72" t="e">
        <v>#N/A</v>
      </c>
      <c r="B2352" s="72" t="e">
        <v>#N/A</v>
      </c>
      <c r="C2352" s="72" t="e">
        <v>#N/A</v>
      </c>
      <c r="D2352" s="72" t="e">
        <v>#N/A</v>
      </c>
      <c r="E2352" s="73" t="e">
        <v>#N/A</v>
      </c>
      <c r="F2352" s="72" t="e">
        <v>#N/A</v>
      </c>
      <c r="G2352" s="72" t="e">
        <v>#N/A</v>
      </c>
      <c r="H2352" s="72" t="e">
        <v>#N/A</v>
      </c>
      <c r="I2352" s="72" t="e">
        <v>#N/A</v>
      </c>
      <c r="J2352" s="72" t="e">
        <v>#N/A</v>
      </c>
      <c r="O2352" s="72" t="e">
        <v>#N/A</v>
      </c>
    </row>
    <row r="2353" spans="1:15" x14ac:dyDescent="0.15">
      <c r="A2353" s="72" t="e">
        <v>#N/A</v>
      </c>
      <c r="B2353" s="72" t="e">
        <v>#N/A</v>
      </c>
      <c r="C2353" s="72" t="e">
        <v>#N/A</v>
      </c>
      <c r="D2353" s="72" t="e">
        <v>#N/A</v>
      </c>
      <c r="E2353" s="73" t="e">
        <v>#N/A</v>
      </c>
      <c r="F2353" s="72" t="e">
        <v>#N/A</v>
      </c>
      <c r="G2353" s="72" t="e">
        <v>#N/A</v>
      </c>
      <c r="H2353" s="72" t="e">
        <v>#N/A</v>
      </c>
      <c r="I2353" s="72" t="e">
        <v>#N/A</v>
      </c>
      <c r="J2353" s="72" t="e">
        <v>#N/A</v>
      </c>
      <c r="O2353" s="72" t="e">
        <v>#N/A</v>
      </c>
    </row>
    <row r="2354" spans="1:15" x14ac:dyDescent="0.15">
      <c r="A2354" s="72" t="e">
        <v>#N/A</v>
      </c>
      <c r="B2354" s="72" t="e">
        <v>#N/A</v>
      </c>
      <c r="C2354" s="72" t="e">
        <v>#N/A</v>
      </c>
      <c r="D2354" s="72" t="e">
        <v>#N/A</v>
      </c>
      <c r="E2354" s="73" t="e">
        <v>#N/A</v>
      </c>
      <c r="F2354" s="72" t="e">
        <v>#N/A</v>
      </c>
      <c r="G2354" s="72" t="e">
        <v>#N/A</v>
      </c>
      <c r="H2354" s="72" t="e">
        <v>#N/A</v>
      </c>
      <c r="I2354" s="72" t="e">
        <v>#N/A</v>
      </c>
      <c r="J2354" s="72" t="e">
        <v>#N/A</v>
      </c>
      <c r="O2354" s="72" t="e">
        <v>#N/A</v>
      </c>
    </row>
    <row r="2355" spans="1:15" x14ac:dyDescent="0.15">
      <c r="A2355" s="72" t="e">
        <v>#N/A</v>
      </c>
      <c r="B2355" s="72" t="e">
        <v>#N/A</v>
      </c>
      <c r="C2355" s="72" t="e">
        <v>#N/A</v>
      </c>
      <c r="D2355" s="72" t="e">
        <v>#N/A</v>
      </c>
      <c r="E2355" s="73" t="e">
        <v>#N/A</v>
      </c>
      <c r="F2355" s="72" t="e">
        <v>#N/A</v>
      </c>
      <c r="G2355" s="72" t="e">
        <v>#N/A</v>
      </c>
      <c r="H2355" s="72" t="e">
        <v>#N/A</v>
      </c>
      <c r="I2355" s="72" t="e">
        <v>#N/A</v>
      </c>
      <c r="J2355" s="72" t="e">
        <v>#N/A</v>
      </c>
      <c r="O2355" s="72" t="e">
        <v>#N/A</v>
      </c>
    </row>
    <row r="2356" spans="1:15" x14ac:dyDescent="0.15">
      <c r="A2356" s="72" t="e">
        <v>#N/A</v>
      </c>
      <c r="B2356" s="72" t="e">
        <v>#N/A</v>
      </c>
      <c r="C2356" s="72" t="e">
        <v>#N/A</v>
      </c>
      <c r="D2356" s="72" t="e">
        <v>#N/A</v>
      </c>
      <c r="E2356" s="73" t="e">
        <v>#N/A</v>
      </c>
      <c r="F2356" s="72" t="e">
        <v>#N/A</v>
      </c>
      <c r="G2356" s="72" t="e">
        <v>#N/A</v>
      </c>
      <c r="H2356" s="72" t="e">
        <v>#N/A</v>
      </c>
      <c r="I2356" s="72" t="e">
        <v>#N/A</v>
      </c>
      <c r="J2356" s="72" t="e">
        <v>#N/A</v>
      </c>
      <c r="O2356" s="72" t="e">
        <v>#N/A</v>
      </c>
    </row>
    <row r="2357" spans="1:15" x14ac:dyDescent="0.15">
      <c r="A2357" s="72" t="e">
        <v>#N/A</v>
      </c>
      <c r="B2357" s="72" t="e">
        <v>#N/A</v>
      </c>
      <c r="C2357" s="72" t="e">
        <v>#N/A</v>
      </c>
      <c r="D2357" s="72" t="e">
        <v>#N/A</v>
      </c>
      <c r="E2357" s="73" t="e">
        <v>#N/A</v>
      </c>
      <c r="F2357" s="72" t="e">
        <v>#N/A</v>
      </c>
      <c r="G2357" s="72" t="e">
        <v>#N/A</v>
      </c>
      <c r="H2357" s="72" t="e">
        <v>#N/A</v>
      </c>
      <c r="I2357" s="72" t="e">
        <v>#N/A</v>
      </c>
      <c r="J2357" s="72" t="e">
        <v>#N/A</v>
      </c>
      <c r="O2357" s="72" t="e">
        <v>#N/A</v>
      </c>
    </row>
    <row r="2358" spans="1:15" x14ac:dyDescent="0.15">
      <c r="A2358" s="72" t="e">
        <v>#N/A</v>
      </c>
      <c r="B2358" s="72" t="e">
        <v>#N/A</v>
      </c>
      <c r="C2358" s="72" t="e">
        <v>#N/A</v>
      </c>
      <c r="D2358" s="72" t="e">
        <v>#N/A</v>
      </c>
      <c r="E2358" s="73" t="e">
        <v>#N/A</v>
      </c>
      <c r="F2358" s="72" t="e">
        <v>#N/A</v>
      </c>
      <c r="G2358" s="72" t="e">
        <v>#N/A</v>
      </c>
      <c r="H2358" s="72" t="e">
        <v>#N/A</v>
      </c>
      <c r="I2358" s="72" t="e">
        <v>#N/A</v>
      </c>
      <c r="J2358" s="72" t="e">
        <v>#N/A</v>
      </c>
      <c r="O2358" s="72" t="e">
        <v>#N/A</v>
      </c>
    </row>
    <row r="2359" spans="1:15" x14ac:dyDescent="0.15">
      <c r="A2359" s="72" t="e">
        <v>#N/A</v>
      </c>
      <c r="B2359" s="72" t="e">
        <v>#N/A</v>
      </c>
      <c r="C2359" s="72" t="e">
        <v>#N/A</v>
      </c>
      <c r="D2359" s="72" t="e">
        <v>#N/A</v>
      </c>
      <c r="E2359" s="73" t="e">
        <v>#N/A</v>
      </c>
      <c r="F2359" s="72" t="e">
        <v>#N/A</v>
      </c>
      <c r="G2359" s="72" t="e">
        <v>#N/A</v>
      </c>
      <c r="H2359" s="72" t="e">
        <v>#N/A</v>
      </c>
      <c r="I2359" s="72" t="e">
        <v>#N/A</v>
      </c>
      <c r="J2359" s="72" t="e">
        <v>#N/A</v>
      </c>
      <c r="O2359" s="72" t="e">
        <v>#N/A</v>
      </c>
    </row>
    <row r="2360" spans="1:15" x14ac:dyDescent="0.15">
      <c r="A2360" s="72" t="e">
        <v>#N/A</v>
      </c>
      <c r="B2360" s="72" t="e">
        <v>#N/A</v>
      </c>
      <c r="C2360" s="72" t="e">
        <v>#N/A</v>
      </c>
      <c r="D2360" s="72" t="e">
        <v>#N/A</v>
      </c>
      <c r="E2360" s="73" t="e">
        <v>#N/A</v>
      </c>
      <c r="F2360" s="72" t="e">
        <v>#N/A</v>
      </c>
      <c r="G2360" s="72" t="e">
        <v>#N/A</v>
      </c>
      <c r="H2360" s="72" t="e">
        <v>#N/A</v>
      </c>
      <c r="I2360" s="72" t="e">
        <v>#N/A</v>
      </c>
      <c r="J2360" s="72" t="e">
        <v>#N/A</v>
      </c>
      <c r="O2360" s="72" t="e">
        <v>#N/A</v>
      </c>
    </row>
    <row r="2361" spans="1:15" x14ac:dyDescent="0.15">
      <c r="A2361" s="72" t="e">
        <v>#N/A</v>
      </c>
      <c r="B2361" s="72" t="e">
        <v>#N/A</v>
      </c>
      <c r="C2361" s="72" t="e">
        <v>#N/A</v>
      </c>
      <c r="D2361" s="72" t="e">
        <v>#N/A</v>
      </c>
      <c r="E2361" s="73" t="e">
        <v>#N/A</v>
      </c>
      <c r="F2361" s="72" t="e">
        <v>#N/A</v>
      </c>
      <c r="G2361" s="72" t="e">
        <v>#N/A</v>
      </c>
      <c r="H2361" s="72" t="e">
        <v>#N/A</v>
      </c>
      <c r="I2361" s="72" t="e">
        <v>#N/A</v>
      </c>
      <c r="J2361" s="72" t="e">
        <v>#N/A</v>
      </c>
      <c r="O2361" s="72" t="e">
        <v>#N/A</v>
      </c>
    </row>
    <row r="2362" spans="1:15" x14ac:dyDescent="0.15">
      <c r="A2362" s="72" t="e">
        <v>#N/A</v>
      </c>
      <c r="B2362" s="72" t="e">
        <v>#N/A</v>
      </c>
      <c r="C2362" s="72" t="e">
        <v>#N/A</v>
      </c>
      <c r="D2362" s="72" t="e">
        <v>#N/A</v>
      </c>
      <c r="E2362" s="73" t="e">
        <v>#N/A</v>
      </c>
      <c r="F2362" s="72" t="e">
        <v>#N/A</v>
      </c>
      <c r="G2362" s="72" t="e">
        <v>#N/A</v>
      </c>
      <c r="H2362" s="72" t="e">
        <v>#N/A</v>
      </c>
      <c r="I2362" s="72" t="e">
        <v>#N/A</v>
      </c>
      <c r="J2362" s="72" t="e">
        <v>#N/A</v>
      </c>
      <c r="O2362" s="72" t="e">
        <v>#N/A</v>
      </c>
    </row>
    <row r="2363" spans="1:15" x14ac:dyDescent="0.15">
      <c r="A2363" s="72" t="e">
        <v>#N/A</v>
      </c>
      <c r="B2363" s="72" t="e">
        <v>#N/A</v>
      </c>
      <c r="C2363" s="72" t="e">
        <v>#N/A</v>
      </c>
      <c r="D2363" s="72" t="e">
        <v>#N/A</v>
      </c>
      <c r="E2363" s="73" t="e">
        <v>#N/A</v>
      </c>
      <c r="F2363" s="72" t="e">
        <v>#N/A</v>
      </c>
      <c r="G2363" s="72" t="e">
        <v>#N/A</v>
      </c>
      <c r="H2363" s="72" t="e">
        <v>#N/A</v>
      </c>
      <c r="I2363" s="72" t="e">
        <v>#N/A</v>
      </c>
      <c r="J2363" s="72" t="e">
        <v>#N/A</v>
      </c>
      <c r="O2363" s="72" t="e">
        <v>#N/A</v>
      </c>
    </row>
    <row r="2364" spans="1:15" x14ac:dyDescent="0.15">
      <c r="A2364" s="72" t="e">
        <v>#N/A</v>
      </c>
      <c r="B2364" s="72" t="e">
        <v>#N/A</v>
      </c>
      <c r="C2364" s="72" t="e">
        <v>#N/A</v>
      </c>
      <c r="D2364" s="72" t="e">
        <v>#N/A</v>
      </c>
      <c r="E2364" s="73" t="e">
        <v>#N/A</v>
      </c>
      <c r="F2364" s="72" t="e">
        <v>#N/A</v>
      </c>
      <c r="G2364" s="72" t="e">
        <v>#N/A</v>
      </c>
      <c r="H2364" s="72" t="e">
        <v>#N/A</v>
      </c>
      <c r="I2364" s="72" t="e">
        <v>#N/A</v>
      </c>
      <c r="J2364" s="72" t="e">
        <v>#N/A</v>
      </c>
      <c r="O2364" s="72" t="e">
        <v>#N/A</v>
      </c>
    </row>
    <row r="2365" spans="1:15" x14ac:dyDescent="0.15">
      <c r="A2365" s="72" t="e">
        <v>#N/A</v>
      </c>
      <c r="B2365" s="72" t="e">
        <v>#N/A</v>
      </c>
      <c r="C2365" s="72" t="e">
        <v>#N/A</v>
      </c>
      <c r="D2365" s="72" t="e">
        <v>#N/A</v>
      </c>
      <c r="E2365" s="73" t="e">
        <v>#N/A</v>
      </c>
      <c r="F2365" s="72" t="e">
        <v>#N/A</v>
      </c>
      <c r="G2365" s="72" t="e">
        <v>#N/A</v>
      </c>
      <c r="H2365" s="72" t="e">
        <v>#N/A</v>
      </c>
      <c r="I2365" s="72" t="e">
        <v>#N/A</v>
      </c>
      <c r="J2365" s="72" t="e">
        <v>#N/A</v>
      </c>
      <c r="O2365" s="72" t="e">
        <v>#N/A</v>
      </c>
    </row>
    <row r="2366" spans="1:15" x14ac:dyDescent="0.15">
      <c r="A2366" s="72" t="e">
        <v>#N/A</v>
      </c>
      <c r="B2366" s="72" t="e">
        <v>#N/A</v>
      </c>
      <c r="C2366" s="72" t="e">
        <v>#N/A</v>
      </c>
      <c r="D2366" s="72" t="e">
        <v>#N/A</v>
      </c>
      <c r="E2366" s="73" t="e">
        <v>#N/A</v>
      </c>
      <c r="F2366" s="72" t="e">
        <v>#N/A</v>
      </c>
      <c r="G2366" s="72" t="e">
        <v>#N/A</v>
      </c>
      <c r="H2366" s="72" t="e">
        <v>#N/A</v>
      </c>
      <c r="I2366" s="72" t="e">
        <v>#N/A</v>
      </c>
      <c r="J2366" s="72" t="e">
        <v>#N/A</v>
      </c>
      <c r="O2366" s="72" t="e">
        <v>#N/A</v>
      </c>
    </row>
    <row r="2367" spans="1:15" x14ac:dyDescent="0.15">
      <c r="A2367" s="72" t="e">
        <v>#N/A</v>
      </c>
      <c r="B2367" s="72" t="e">
        <v>#N/A</v>
      </c>
      <c r="C2367" s="72" t="e">
        <v>#N/A</v>
      </c>
      <c r="D2367" s="72" t="e">
        <v>#N/A</v>
      </c>
      <c r="E2367" s="73" t="e">
        <v>#N/A</v>
      </c>
      <c r="F2367" s="72" t="e">
        <v>#N/A</v>
      </c>
      <c r="G2367" s="72" t="e">
        <v>#N/A</v>
      </c>
      <c r="H2367" s="72" t="e">
        <v>#N/A</v>
      </c>
      <c r="I2367" s="72" t="e">
        <v>#N/A</v>
      </c>
      <c r="J2367" s="72" t="e">
        <v>#N/A</v>
      </c>
      <c r="O2367" s="72" t="e">
        <v>#N/A</v>
      </c>
    </row>
    <row r="2368" spans="1:15" x14ac:dyDescent="0.15">
      <c r="A2368" s="72" t="e">
        <v>#N/A</v>
      </c>
      <c r="B2368" s="72" t="e">
        <v>#N/A</v>
      </c>
      <c r="C2368" s="72" t="e">
        <v>#N/A</v>
      </c>
      <c r="D2368" s="72" t="e">
        <v>#N/A</v>
      </c>
      <c r="E2368" s="73" t="e">
        <v>#N/A</v>
      </c>
      <c r="F2368" s="72" t="e">
        <v>#N/A</v>
      </c>
      <c r="G2368" s="72" t="e">
        <v>#N/A</v>
      </c>
      <c r="H2368" s="72" t="e">
        <v>#N/A</v>
      </c>
      <c r="I2368" s="72" t="e">
        <v>#N/A</v>
      </c>
      <c r="J2368" s="72" t="e">
        <v>#N/A</v>
      </c>
      <c r="O2368" s="72" t="e">
        <v>#N/A</v>
      </c>
    </row>
    <row r="2369" spans="1:15" x14ac:dyDescent="0.15">
      <c r="A2369" s="72" t="e">
        <v>#N/A</v>
      </c>
      <c r="B2369" s="72" t="e">
        <v>#N/A</v>
      </c>
      <c r="C2369" s="72" t="e">
        <v>#N/A</v>
      </c>
      <c r="D2369" s="72" t="e">
        <v>#N/A</v>
      </c>
      <c r="E2369" s="73" t="e">
        <v>#N/A</v>
      </c>
      <c r="F2369" s="72" t="e">
        <v>#N/A</v>
      </c>
      <c r="G2369" s="72" t="e">
        <v>#N/A</v>
      </c>
      <c r="H2369" s="72" t="e">
        <v>#N/A</v>
      </c>
      <c r="I2369" s="72" t="e">
        <v>#N/A</v>
      </c>
      <c r="J2369" s="72" t="e">
        <v>#N/A</v>
      </c>
      <c r="O2369" s="72" t="e">
        <v>#N/A</v>
      </c>
    </row>
    <row r="2370" spans="1:15" x14ac:dyDescent="0.15">
      <c r="A2370" s="72" t="e">
        <v>#N/A</v>
      </c>
      <c r="B2370" s="72" t="e">
        <v>#N/A</v>
      </c>
      <c r="C2370" s="72" t="e">
        <v>#N/A</v>
      </c>
      <c r="D2370" s="72" t="e">
        <v>#N/A</v>
      </c>
      <c r="E2370" s="73" t="e">
        <v>#N/A</v>
      </c>
      <c r="F2370" s="72" t="e">
        <v>#N/A</v>
      </c>
      <c r="G2370" s="72" t="e">
        <v>#N/A</v>
      </c>
      <c r="H2370" s="72" t="e">
        <v>#N/A</v>
      </c>
      <c r="I2370" s="72" t="e">
        <v>#N/A</v>
      </c>
      <c r="J2370" s="72" t="e">
        <v>#N/A</v>
      </c>
      <c r="O2370" s="72" t="e">
        <v>#N/A</v>
      </c>
    </row>
    <row r="2371" spans="1:15" x14ac:dyDescent="0.15">
      <c r="A2371" s="72" t="e">
        <v>#N/A</v>
      </c>
      <c r="B2371" s="72" t="e">
        <v>#N/A</v>
      </c>
      <c r="C2371" s="72" t="e">
        <v>#N/A</v>
      </c>
      <c r="D2371" s="72" t="e">
        <v>#N/A</v>
      </c>
      <c r="E2371" s="73" t="e">
        <v>#N/A</v>
      </c>
      <c r="F2371" s="72" t="e">
        <v>#N/A</v>
      </c>
      <c r="G2371" s="72" t="e">
        <v>#N/A</v>
      </c>
      <c r="H2371" s="72" t="e">
        <v>#N/A</v>
      </c>
      <c r="I2371" s="72" t="e">
        <v>#N/A</v>
      </c>
      <c r="J2371" s="72" t="e">
        <v>#N/A</v>
      </c>
      <c r="O2371" s="72" t="e">
        <v>#N/A</v>
      </c>
    </row>
    <row r="2372" spans="1:15" x14ac:dyDescent="0.15">
      <c r="A2372" s="72" t="e">
        <v>#N/A</v>
      </c>
      <c r="B2372" s="72" t="e">
        <v>#N/A</v>
      </c>
      <c r="C2372" s="72" t="e">
        <v>#N/A</v>
      </c>
      <c r="D2372" s="72" t="e">
        <v>#N/A</v>
      </c>
      <c r="E2372" s="73" t="e">
        <v>#N/A</v>
      </c>
      <c r="F2372" s="72" t="e">
        <v>#N/A</v>
      </c>
      <c r="G2372" s="72" t="e">
        <v>#N/A</v>
      </c>
      <c r="H2372" s="72" t="e">
        <v>#N/A</v>
      </c>
      <c r="I2372" s="72" t="e">
        <v>#N/A</v>
      </c>
      <c r="J2372" s="72" t="e">
        <v>#N/A</v>
      </c>
      <c r="O2372" s="72" t="e">
        <v>#N/A</v>
      </c>
    </row>
    <row r="2373" spans="1:15" x14ac:dyDescent="0.15">
      <c r="A2373" s="72" t="e">
        <v>#N/A</v>
      </c>
      <c r="B2373" s="72" t="e">
        <v>#N/A</v>
      </c>
      <c r="C2373" s="72" t="e">
        <v>#N/A</v>
      </c>
      <c r="D2373" s="72" t="e">
        <v>#N/A</v>
      </c>
      <c r="E2373" s="73" t="e">
        <v>#N/A</v>
      </c>
      <c r="F2373" s="72" t="e">
        <v>#N/A</v>
      </c>
      <c r="G2373" s="72" t="e">
        <v>#N/A</v>
      </c>
      <c r="H2373" s="72" t="e">
        <v>#N/A</v>
      </c>
      <c r="I2373" s="72" t="e">
        <v>#N/A</v>
      </c>
      <c r="J2373" s="72" t="e">
        <v>#N/A</v>
      </c>
      <c r="O2373" s="72" t="e">
        <v>#N/A</v>
      </c>
    </row>
    <row r="2374" spans="1:15" x14ac:dyDescent="0.15">
      <c r="A2374" s="72" t="e">
        <v>#N/A</v>
      </c>
      <c r="B2374" s="72" t="e">
        <v>#N/A</v>
      </c>
      <c r="C2374" s="72" t="e">
        <v>#N/A</v>
      </c>
      <c r="D2374" s="72" t="e">
        <v>#N/A</v>
      </c>
      <c r="E2374" s="73" t="e">
        <v>#N/A</v>
      </c>
      <c r="F2374" s="72" t="e">
        <v>#N/A</v>
      </c>
      <c r="G2374" s="72" t="e">
        <v>#N/A</v>
      </c>
      <c r="H2374" s="72" t="e">
        <v>#N/A</v>
      </c>
      <c r="I2374" s="72" t="e">
        <v>#N/A</v>
      </c>
      <c r="J2374" s="72" t="e">
        <v>#N/A</v>
      </c>
      <c r="O2374" s="72" t="e">
        <v>#N/A</v>
      </c>
    </row>
    <row r="2375" spans="1:15" x14ac:dyDescent="0.15">
      <c r="A2375" s="72" t="e">
        <v>#N/A</v>
      </c>
      <c r="B2375" s="72" t="e">
        <v>#N/A</v>
      </c>
      <c r="C2375" s="72" t="e">
        <v>#N/A</v>
      </c>
      <c r="D2375" s="72" t="e">
        <v>#N/A</v>
      </c>
      <c r="E2375" s="73" t="e">
        <v>#N/A</v>
      </c>
      <c r="F2375" s="72" t="e">
        <v>#N/A</v>
      </c>
      <c r="G2375" s="72" t="e">
        <v>#N/A</v>
      </c>
      <c r="H2375" s="72" t="e">
        <v>#N/A</v>
      </c>
      <c r="I2375" s="72" t="e">
        <v>#N/A</v>
      </c>
      <c r="J2375" s="72" t="e">
        <v>#N/A</v>
      </c>
      <c r="O2375" s="72" t="e">
        <v>#N/A</v>
      </c>
    </row>
    <row r="2376" spans="1:15" x14ac:dyDescent="0.15">
      <c r="A2376" s="72" t="e">
        <v>#N/A</v>
      </c>
      <c r="B2376" s="72" t="e">
        <v>#N/A</v>
      </c>
      <c r="C2376" s="72" t="e">
        <v>#N/A</v>
      </c>
      <c r="D2376" s="72" t="e">
        <v>#N/A</v>
      </c>
      <c r="E2376" s="73" t="e">
        <v>#N/A</v>
      </c>
      <c r="F2376" s="72" t="e">
        <v>#N/A</v>
      </c>
      <c r="G2376" s="72" t="e">
        <v>#N/A</v>
      </c>
      <c r="H2376" s="72" t="e">
        <v>#N/A</v>
      </c>
      <c r="I2376" s="72" t="e">
        <v>#N/A</v>
      </c>
      <c r="J2376" s="72" t="e">
        <v>#N/A</v>
      </c>
      <c r="O2376" s="72" t="e">
        <v>#N/A</v>
      </c>
    </row>
    <row r="2377" spans="1:15" x14ac:dyDescent="0.15">
      <c r="A2377" s="72" t="e">
        <v>#N/A</v>
      </c>
      <c r="B2377" s="72" t="e">
        <v>#N/A</v>
      </c>
      <c r="C2377" s="72" t="e">
        <v>#N/A</v>
      </c>
      <c r="D2377" s="72" t="e">
        <v>#N/A</v>
      </c>
      <c r="E2377" s="73" t="e">
        <v>#N/A</v>
      </c>
      <c r="F2377" s="72" t="e">
        <v>#N/A</v>
      </c>
      <c r="G2377" s="72" t="e">
        <v>#N/A</v>
      </c>
      <c r="H2377" s="72" t="e">
        <v>#N/A</v>
      </c>
      <c r="I2377" s="72" t="e">
        <v>#N/A</v>
      </c>
      <c r="J2377" s="72" t="e">
        <v>#N/A</v>
      </c>
      <c r="O2377" s="72" t="e">
        <v>#N/A</v>
      </c>
    </row>
    <row r="2378" spans="1:15" x14ac:dyDescent="0.15">
      <c r="A2378" s="72" t="e">
        <v>#N/A</v>
      </c>
      <c r="B2378" s="72" t="e">
        <v>#N/A</v>
      </c>
      <c r="C2378" s="72" t="e">
        <v>#N/A</v>
      </c>
      <c r="D2378" s="72" t="e">
        <v>#N/A</v>
      </c>
      <c r="E2378" s="73" t="e">
        <v>#N/A</v>
      </c>
      <c r="F2378" s="72" t="e">
        <v>#N/A</v>
      </c>
      <c r="G2378" s="72" t="e">
        <v>#N/A</v>
      </c>
      <c r="H2378" s="72" t="e">
        <v>#N/A</v>
      </c>
      <c r="I2378" s="72" t="e">
        <v>#N/A</v>
      </c>
      <c r="J2378" s="72" t="e">
        <v>#N/A</v>
      </c>
      <c r="O2378" s="72" t="e">
        <v>#N/A</v>
      </c>
    </row>
    <row r="2379" spans="1:15" x14ac:dyDescent="0.15">
      <c r="A2379" s="72" t="e">
        <v>#N/A</v>
      </c>
      <c r="B2379" s="72" t="e">
        <v>#N/A</v>
      </c>
      <c r="C2379" s="72" t="e">
        <v>#N/A</v>
      </c>
      <c r="D2379" s="72" t="e">
        <v>#N/A</v>
      </c>
      <c r="E2379" s="73" t="e">
        <v>#N/A</v>
      </c>
      <c r="F2379" s="72" t="e">
        <v>#N/A</v>
      </c>
      <c r="G2379" s="72" t="e">
        <v>#N/A</v>
      </c>
      <c r="H2379" s="72" t="e">
        <v>#N/A</v>
      </c>
      <c r="I2379" s="72" t="e">
        <v>#N/A</v>
      </c>
      <c r="J2379" s="72" t="e">
        <v>#N/A</v>
      </c>
      <c r="O2379" s="72" t="e">
        <v>#N/A</v>
      </c>
    </row>
    <row r="2380" spans="1:15" x14ac:dyDescent="0.15">
      <c r="A2380" s="72" t="e">
        <v>#N/A</v>
      </c>
      <c r="B2380" s="72" t="e">
        <v>#N/A</v>
      </c>
      <c r="C2380" s="72" t="e">
        <v>#N/A</v>
      </c>
      <c r="D2380" s="72" t="e">
        <v>#N/A</v>
      </c>
      <c r="E2380" s="73" t="e">
        <v>#N/A</v>
      </c>
      <c r="F2380" s="72" t="e">
        <v>#N/A</v>
      </c>
      <c r="G2380" s="72" t="e">
        <v>#N/A</v>
      </c>
      <c r="H2380" s="72" t="e">
        <v>#N/A</v>
      </c>
      <c r="I2380" s="72" t="e">
        <v>#N/A</v>
      </c>
      <c r="J2380" s="72" t="e">
        <v>#N/A</v>
      </c>
      <c r="O2380" s="72" t="e">
        <v>#N/A</v>
      </c>
    </row>
    <row r="2381" spans="1:15" x14ac:dyDescent="0.15">
      <c r="A2381" s="72" t="e">
        <v>#N/A</v>
      </c>
      <c r="B2381" s="72" t="e">
        <v>#N/A</v>
      </c>
      <c r="C2381" s="72" t="e">
        <v>#N/A</v>
      </c>
      <c r="D2381" s="72" t="e">
        <v>#N/A</v>
      </c>
      <c r="E2381" s="73" t="e">
        <v>#N/A</v>
      </c>
      <c r="F2381" s="72" t="e">
        <v>#N/A</v>
      </c>
      <c r="G2381" s="72" t="e">
        <v>#N/A</v>
      </c>
      <c r="H2381" s="72" t="e">
        <v>#N/A</v>
      </c>
      <c r="I2381" s="72" t="e">
        <v>#N/A</v>
      </c>
      <c r="J2381" s="72" t="e">
        <v>#N/A</v>
      </c>
      <c r="O2381" s="72" t="e">
        <v>#N/A</v>
      </c>
    </row>
    <row r="2382" spans="1:15" x14ac:dyDescent="0.15">
      <c r="A2382" s="72" t="e">
        <v>#N/A</v>
      </c>
      <c r="B2382" s="72" t="e">
        <v>#N/A</v>
      </c>
      <c r="C2382" s="72" t="e">
        <v>#N/A</v>
      </c>
      <c r="D2382" s="72" t="e">
        <v>#N/A</v>
      </c>
      <c r="E2382" s="73" t="e">
        <v>#N/A</v>
      </c>
      <c r="F2382" s="72" t="e">
        <v>#N/A</v>
      </c>
      <c r="G2382" s="72" t="e">
        <v>#N/A</v>
      </c>
      <c r="H2382" s="72" t="e">
        <v>#N/A</v>
      </c>
      <c r="I2382" s="72" t="e">
        <v>#N/A</v>
      </c>
      <c r="J2382" s="72" t="e">
        <v>#N/A</v>
      </c>
      <c r="O2382" s="72" t="e">
        <v>#N/A</v>
      </c>
    </row>
    <row r="2383" spans="1:15" x14ac:dyDescent="0.15">
      <c r="A2383" s="72" t="e">
        <v>#N/A</v>
      </c>
      <c r="B2383" s="72" t="e">
        <v>#N/A</v>
      </c>
      <c r="C2383" s="72" t="e">
        <v>#N/A</v>
      </c>
      <c r="D2383" s="72" t="e">
        <v>#N/A</v>
      </c>
      <c r="E2383" s="73" t="e">
        <v>#N/A</v>
      </c>
      <c r="F2383" s="72" t="e">
        <v>#N/A</v>
      </c>
      <c r="G2383" s="72" t="e">
        <v>#N/A</v>
      </c>
      <c r="H2383" s="72" t="e">
        <v>#N/A</v>
      </c>
      <c r="I2383" s="72" t="e">
        <v>#N/A</v>
      </c>
      <c r="J2383" s="72" t="e">
        <v>#N/A</v>
      </c>
      <c r="O2383" s="72" t="e">
        <v>#N/A</v>
      </c>
    </row>
    <row r="2384" spans="1:15" x14ac:dyDescent="0.15">
      <c r="A2384" s="72" t="e">
        <v>#N/A</v>
      </c>
      <c r="B2384" s="72" t="e">
        <v>#N/A</v>
      </c>
      <c r="C2384" s="72" t="e">
        <v>#N/A</v>
      </c>
      <c r="D2384" s="72" t="e">
        <v>#N/A</v>
      </c>
      <c r="E2384" s="73" t="e">
        <v>#N/A</v>
      </c>
      <c r="F2384" s="72" t="e">
        <v>#N/A</v>
      </c>
      <c r="G2384" s="72" t="e">
        <v>#N/A</v>
      </c>
      <c r="H2384" s="72" t="e">
        <v>#N/A</v>
      </c>
      <c r="I2384" s="72" t="e">
        <v>#N/A</v>
      </c>
      <c r="J2384" s="72" t="e">
        <v>#N/A</v>
      </c>
      <c r="O2384" s="72" t="e">
        <v>#N/A</v>
      </c>
    </row>
    <row r="2385" spans="1:15" x14ac:dyDescent="0.15">
      <c r="A2385" s="72" t="e">
        <v>#N/A</v>
      </c>
      <c r="B2385" s="72" t="e">
        <v>#N/A</v>
      </c>
      <c r="C2385" s="72" t="e">
        <v>#N/A</v>
      </c>
      <c r="D2385" s="72" t="e">
        <v>#N/A</v>
      </c>
      <c r="E2385" s="73" t="e">
        <v>#N/A</v>
      </c>
      <c r="F2385" s="72" t="e">
        <v>#N/A</v>
      </c>
      <c r="G2385" s="72" t="e">
        <v>#N/A</v>
      </c>
      <c r="H2385" s="72" t="e">
        <v>#N/A</v>
      </c>
      <c r="I2385" s="72" t="e">
        <v>#N/A</v>
      </c>
      <c r="J2385" s="72" t="e">
        <v>#N/A</v>
      </c>
      <c r="O2385" s="72" t="e">
        <v>#N/A</v>
      </c>
    </row>
    <row r="2386" spans="1:15" x14ac:dyDescent="0.15">
      <c r="A2386" s="72" t="e">
        <v>#N/A</v>
      </c>
      <c r="B2386" s="72" t="e">
        <v>#N/A</v>
      </c>
      <c r="C2386" s="72" t="e">
        <v>#N/A</v>
      </c>
      <c r="D2386" s="72" t="e">
        <v>#N/A</v>
      </c>
      <c r="E2386" s="73" t="e">
        <v>#N/A</v>
      </c>
      <c r="F2386" s="72" t="e">
        <v>#N/A</v>
      </c>
      <c r="G2386" s="72" t="e">
        <v>#N/A</v>
      </c>
      <c r="H2386" s="72" t="e">
        <v>#N/A</v>
      </c>
      <c r="I2386" s="72" t="e">
        <v>#N/A</v>
      </c>
      <c r="J2386" s="72" t="e">
        <v>#N/A</v>
      </c>
      <c r="O2386" s="72" t="e">
        <v>#N/A</v>
      </c>
    </row>
    <row r="2387" spans="1:15" x14ac:dyDescent="0.15">
      <c r="A2387" s="72" t="e">
        <v>#N/A</v>
      </c>
      <c r="B2387" s="72" t="e">
        <v>#N/A</v>
      </c>
      <c r="C2387" s="72" t="e">
        <v>#N/A</v>
      </c>
      <c r="D2387" s="72" t="e">
        <v>#N/A</v>
      </c>
      <c r="E2387" s="73" t="e">
        <v>#N/A</v>
      </c>
      <c r="F2387" s="72" t="e">
        <v>#N/A</v>
      </c>
      <c r="G2387" s="72" t="e">
        <v>#N/A</v>
      </c>
      <c r="H2387" s="72" t="e">
        <v>#N/A</v>
      </c>
      <c r="I2387" s="72" t="e">
        <v>#N/A</v>
      </c>
      <c r="J2387" s="72" t="e">
        <v>#N/A</v>
      </c>
      <c r="O2387" s="72" t="e">
        <v>#N/A</v>
      </c>
    </row>
    <row r="2388" spans="1:15" x14ac:dyDescent="0.15">
      <c r="A2388" s="72" t="e">
        <v>#N/A</v>
      </c>
      <c r="B2388" s="72" t="e">
        <v>#N/A</v>
      </c>
      <c r="C2388" s="72" t="e">
        <v>#N/A</v>
      </c>
      <c r="D2388" s="72" t="e">
        <v>#N/A</v>
      </c>
      <c r="E2388" s="73" t="e">
        <v>#N/A</v>
      </c>
      <c r="F2388" s="72" t="e">
        <v>#N/A</v>
      </c>
      <c r="G2388" s="72" t="e">
        <v>#N/A</v>
      </c>
      <c r="H2388" s="72" t="e">
        <v>#N/A</v>
      </c>
      <c r="I2388" s="72" t="e">
        <v>#N/A</v>
      </c>
      <c r="J2388" s="72" t="e">
        <v>#N/A</v>
      </c>
      <c r="O2388" s="72" t="e">
        <v>#N/A</v>
      </c>
    </row>
    <row r="2389" spans="1:15" x14ac:dyDescent="0.15">
      <c r="A2389" s="72" t="e">
        <v>#N/A</v>
      </c>
      <c r="B2389" s="72" t="e">
        <v>#N/A</v>
      </c>
      <c r="C2389" s="72" t="e">
        <v>#N/A</v>
      </c>
      <c r="D2389" s="72" t="e">
        <v>#N/A</v>
      </c>
      <c r="E2389" s="73" t="e">
        <v>#N/A</v>
      </c>
      <c r="F2389" s="72" t="e">
        <v>#N/A</v>
      </c>
      <c r="G2389" s="72" t="e">
        <v>#N/A</v>
      </c>
      <c r="H2389" s="72" t="e">
        <v>#N/A</v>
      </c>
      <c r="I2389" s="72" t="e">
        <v>#N/A</v>
      </c>
      <c r="J2389" s="72" t="e">
        <v>#N/A</v>
      </c>
      <c r="O2389" s="72" t="e">
        <v>#N/A</v>
      </c>
    </row>
    <row r="2390" spans="1:15" x14ac:dyDescent="0.15">
      <c r="A2390" s="72" t="e">
        <v>#N/A</v>
      </c>
      <c r="B2390" s="72" t="e">
        <v>#N/A</v>
      </c>
      <c r="C2390" s="72" t="e">
        <v>#N/A</v>
      </c>
      <c r="D2390" s="72" t="e">
        <v>#N/A</v>
      </c>
      <c r="E2390" s="73" t="e">
        <v>#N/A</v>
      </c>
      <c r="F2390" s="72" t="e">
        <v>#N/A</v>
      </c>
      <c r="G2390" s="72" t="e">
        <v>#N/A</v>
      </c>
      <c r="H2390" s="72" t="e">
        <v>#N/A</v>
      </c>
      <c r="I2390" s="72" t="e">
        <v>#N/A</v>
      </c>
      <c r="J2390" s="72" t="e">
        <v>#N/A</v>
      </c>
      <c r="O2390" s="72" t="e">
        <v>#N/A</v>
      </c>
    </row>
    <row r="2391" spans="1:15" x14ac:dyDescent="0.15">
      <c r="A2391" s="72" t="e">
        <v>#N/A</v>
      </c>
      <c r="B2391" s="72" t="e">
        <v>#N/A</v>
      </c>
      <c r="C2391" s="72" t="e">
        <v>#N/A</v>
      </c>
      <c r="D2391" s="72" t="e">
        <v>#N/A</v>
      </c>
      <c r="E2391" s="73" t="e">
        <v>#N/A</v>
      </c>
      <c r="F2391" s="72" t="e">
        <v>#N/A</v>
      </c>
      <c r="G2391" s="72" t="e">
        <v>#N/A</v>
      </c>
      <c r="H2391" s="72" t="e">
        <v>#N/A</v>
      </c>
      <c r="I2391" s="72" t="e">
        <v>#N/A</v>
      </c>
      <c r="J2391" s="72" t="e">
        <v>#N/A</v>
      </c>
      <c r="O2391" s="72" t="e">
        <v>#N/A</v>
      </c>
    </row>
    <row r="2392" spans="1:15" x14ac:dyDescent="0.15">
      <c r="A2392" s="72" t="e">
        <v>#N/A</v>
      </c>
      <c r="B2392" s="72" t="e">
        <v>#N/A</v>
      </c>
      <c r="C2392" s="72" t="e">
        <v>#N/A</v>
      </c>
      <c r="D2392" s="72" t="e">
        <v>#N/A</v>
      </c>
      <c r="E2392" s="73" t="e">
        <v>#N/A</v>
      </c>
      <c r="F2392" s="72" t="e">
        <v>#N/A</v>
      </c>
      <c r="G2392" s="72" t="e">
        <v>#N/A</v>
      </c>
      <c r="H2392" s="72" t="e">
        <v>#N/A</v>
      </c>
      <c r="I2392" s="72" t="e">
        <v>#N/A</v>
      </c>
      <c r="J2392" s="72" t="e">
        <v>#N/A</v>
      </c>
      <c r="O2392" s="72" t="e">
        <v>#N/A</v>
      </c>
    </row>
    <row r="2393" spans="1:15" x14ac:dyDescent="0.15">
      <c r="A2393" s="72" t="e">
        <v>#N/A</v>
      </c>
      <c r="B2393" s="72" t="e">
        <v>#N/A</v>
      </c>
      <c r="C2393" s="72" t="e">
        <v>#N/A</v>
      </c>
      <c r="D2393" s="72" t="e">
        <v>#N/A</v>
      </c>
      <c r="E2393" s="73" t="e">
        <v>#N/A</v>
      </c>
      <c r="F2393" s="72" t="e">
        <v>#N/A</v>
      </c>
      <c r="G2393" s="72" t="e">
        <v>#N/A</v>
      </c>
      <c r="H2393" s="72" t="e">
        <v>#N/A</v>
      </c>
      <c r="I2393" s="72" t="e">
        <v>#N/A</v>
      </c>
      <c r="J2393" s="72" t="e">
        <v>#N/A</v>
      </c>
      <c r="O2393" s="72" t="e">
        <v>#N/A</v>
      </c>
    </row>
    <row r="2394" spans="1:15" x14ac:dyDescent="0.15">
      <c r="A2394" s="72" t="e">
        <v>#N/A</v>
      </c>
      <c r="B2394" s="72" t="e">
        <v>#N/A</v>
      </c>
      <c r="C2394" s="72" t="e">
        <v>#N/A</v>
      </c>
      <c r="D2394" s="72" t="e">
        <v>#N/A</v>
      </c>
      <c r="E2394" s="73" t="e">
        <v>#N/A</v>
      </c>
      <c r="F2394" s="72" t="e">
        <v>#N/A</v>
      </c>
      <c r="G2394" s="72" t="e">
        <v>#N/A</v>
      </c>
      <c r="H2394" s="72" t="e">
        <v>#N/A</v>
      </c>
      <c r="I2394" s="72" t="e">
        <v>#N/A</v>
      </c>
      <c r="J2394" s="72" t="e">
        <v>#N/A</v>
      </c>
      <c r="O2394" s="72" t="e">
        <v>#N/A</v>
      </c>
    </row>
    <row r="2395" spans="1:15" x14ac:dyDescent="0.15">
      <c r="A2395" s="72" t="e">
        <v>#N/A</v>
      </c>
      <c r="B2395" s="72" t="e">
        <v>#N/A</v>
      </c>
      <c r="C2395" s="72" t="e">
        <v>#N/A</v>
      </c>
      <c r="D2395" s="72" t="e">
        <v>#N/A</v>
      </c>
      <c r="E2395" s="73" t="e">
        <v>#N/A</v>
      </c>
      <c r="F2395" s="72" t="e">
        <v>#N/A</v>
      </c>
      <c r="G2395" s="72" t="e">
        <v>#N/A</v>
      </c>
      <c r="H2395" s="72" t="e">
        <v>#N/A</v>
      </c>
      <c r="I2395" s="72" t="e">
        <v>#N/A</v>
      </c>
      <c r="J2395" s="72" t="e">
        <v>#N/A</v>
      </c>
      <c r="O2395" s="72" t="e">
        <v>#N/A</v>
      </c>
    </row>
    <row r="2396" spans="1:15" x14ac:dyDescent="0.15">
      <c r="A2396" s="72" t="e">
        <v>#N/A</v>
      </c>
      <c r="B2396" s="72" t="e">
        <v>#N/A</v>
      </c>
      <c r="C2396" s="72" t="e">
        <v>#N/A</v>
      </c>
      <c r="D2396" s="72" t="e">
        <v>#N/A</v>
      </c>
      <c r="E2396" s="73" t="e">
        <v>#N/A</v>
      </c>
      <c r="F2396" s="72" t="e">
        <v>#N/A</v>
      </c>
      <c r="G2396" s="72" t="e">
        <v>#N/A</v>
      </c>
      <c r="H2396" s="72" t="e">
        <v>#N/A</v>
      </c>
      <c r="I2396" s="72" t="e">
        <v>#N/A</v>
      </c>
      <c r="J2396" s="72" t="e">
        <v>#N/A</v>
      </c>
      <c r="O2396" s="72" t="e">
        <v>#N/A</v>
      </c>
    </row>
    <row r="2397" spans="1:15" x14ac:dyDescent="0.15">
      <c r="A2397" s="72" t="e">
        <v>#N/A</v>
      </c>
      <c r="B2397" s="72" t="e">
        <v>#N/A</v>
      </c>
      <c r="C2397" s="72" t="e">
        <v>#N/A</v>
      </c>
      <c r="D2397" s="72" t="e">
        <v>#N/A</v>
      </c>
      <c r="E2397" s="73" t="e">
        <v>#N/A</v>
      </c>
      <c r="F2397" s="72" t="e">
        <v>#N/A</v>
      </c>
      <c r="G2397" s="72" t="e">
        <v>#N/A</v>
      </c>
      <c r="H2397" s="72" t="e">
        <v>#N/A</v>
      </c>
      <c r="I2397" s="72" t="e">
        <v>#N/A</v>
      </c>
      <c r="J2397" s="72" t="e">
        <v>#N/A</v>
      </c>
      <c r="O2397" s="72" t="e">
        <v>#N/A</v>
      </c>
    </row>
    <row r="2398" spans="1:15" x14ac:dyDescent="0.15">
      <c r="A2398" s="72" t="e">
        <v>#N/A</v>
      </c>
      <c r="B2398" s="72" t="e">
        <v>#N/A</v>
      </c>
      <c r="C2398" s="72" t="e">
        <v>#N/A</v>
      </c>
      <c r="D2398" s="72" t="e">
        <v>#N/A</v>
      </c>
      <c r="E2398" s="73" t="e">
        <v>#N/A</v>
      </c>
      <c r="F2398" s="72" t="e">
        <v>#N/A</v>
      </c>
      <c r="G2398" s="72" t="e">
        <v>#N/A</v>
      </c>
      <c r="H2398" s="72" t="e">
        <v>#N/A</v>
      </c>
      <c r="I2398" s="72" t="e">
        <v>#N/A</v>
      </c>
      <c r="J2398" s="72" t="e">
        <v>#N/A</v>
      </c>
      <c r="O2398" s="72" t="e">
        <v>#N/A</v>
      </c>
    </row>
    <row r="2399" spans="1:15" x14ac:dyDescent="0.15">
      <c r="A2399" s="72" t="e">
        <v>#N/A</v>
      </c>
      <c r="B2399" s="72" t="e">
        <v>#N/A</v>
      </c>
      <c r="C2399" s="72" t="e">
        <v>#N/A</v>
      </c>
      <c r="D2399" s="72" t="e">
        <v>#N/A</v>
      </c>
      <c r="E2399" s="73" t="e">
        <v>#N/A</v>
      </c>
      <c r="F2399" s="72" t="e">
        <v>#N/A</v>
      </c>
      <c r="G2399" s="72" t="e">
        <v>#N/A</v>
      </c>
      <c r="H2399" s="72" t="e">
        <v>#N/A</v>
      </c>
      <c r="I2399" s="72" t="e">
        <v>#N/A</v>
      </c>
      <c r="J2399" s="72" t="e">
        <v>#N/A</v>
      </c>
      <c r="O2399" s="72" t="e">
        <v>#N/A</v>
      </c>
    </row>
    <row r="2400" spans="1:15" x14ac:dyDescent="0.15">
      <c r="A2400" s="72" t="e">
        <v>#N/A</v>
      </c>
      <c r="B2400" s="72" t="e">
        <v>#N/A</v>
      </c>
      <c r="C2400" s="72" t="e">
        <v>#N/A</v>
      </c>
      <c r="D2400" s="72" t="e">
        <v>#N/A</v>
      </c>
      <c r="E2400" s="73" t="e">
        <v>#N/A</v>
      </c>
      <c r="F2400" s="72" t="e">
        <v>#N/A</v>
      </c>
      <c r="G2400" s="72" t="e">
        <v>#N/A</v>
      </c>
      <c r="H2400" s="72" t="e">
        <v>#N/A</v>
      </c>
      <c r="I2400" s="72" t="e">
        <v>#N/A</v>
      </c>
      <c r="J2400" s="72" t="e">
        <v>#N/A</v>
      </c>
      <c r="O2400" s="72" t="e">
        <v>#N/A</v>
      </c>
    </row>
    <row r="2401" spans="1:15" x14ac:dyDescent="0.15">
      <c r="A2401" s="72" t="e">
        <v>#N/A</v>
      </c>
      <c r="B2401" s="72" t="e">
        <v>#N/A</v>
      </c>
      <c r="C2401" s="72" t="e">
        <v>#N/A</v>
      </c>
      <c r="D2401" s="72" t="e">
        <v>#N/A</v>
      </c>
      <c r="E2401" s="73" t="e">
        <v>#N/A</v>
      </c>
      <c r="F2401" s="72" t="e">
        <v>#N/A</v>
      </c>
      <c r="G2401" s="72" t="e">
        <v>#N/A</v>
      </c>
      <c r="H2401" s="72" t="e">
        <v>#N/A</v>
      </c>
      <c r="I2401" s="72" t="e">
        <v>#N/A</v>
      </c>
      <c r="J2401" s="72" t="e">
        <v>#N/A</v>
      </c>
      <c r="O2401" s="72" t="e">
        <v>#N/A</v>
      </c>
    </row>
    <row r="2402" spans="1:15" x14ac:dyDescent="0.15">
      <c r="A2402" s="72" t="e">
        <v>#N/A</v>
      </c>
      <c r="B2402" s="72" t="e">
        <v>#N/A</v>
      </c>
      <c r="C2402" s="72" t="e">
        <v>#N/A</v>
      </c>
      <c r="D2402" s="72" t="e">
        <v>#N/A</v>
      </c>
      <c r="E2402" s="73" t="e">
        <v>#N/A</v>
      </c>
      <c r="F2402" s="72" t="e">
        <v>#N/A</v>
      </c>
      <c r="G2402" s="72" t="e">
        <v>#N/A</v>
      </c>
      <c r="H2402" s="72" t="e">
        <v>#N/A</v>
      </c>
      <c r="I2402" s="72" t="e">
        <v>#N/A</v>
      </c>
      <c r="J2402" s="72" t="e">
        <v>#N/A</v>
      </c>
      <c r="O2402" s="72" t="e">
        <v>#N/A</v>
      </c>
    </row>
    <row r="2403" spans="1:15" x14ac:dyDescent="0.15">
      <c r="A2403" s="72" t="e">
        <v>#N/A</v>
      </c>
      <c r="B2403" s="72" t="e">
        <v>#N/A</v>
      </c>
      <c r="C2403" s="72" t="e">
        <v>#N/A</v>
      </c>
      <c r="D2403" s="72" t="e">
        <v>#N/A</v>
      </c>
      <c r="E2403" s="73" t="e">
        <v>#N/A</v>
      </c>
      <c r="F2403" s="72" t="e">
        <v>#N/A</v>
      </c>
      <c r="G2403" s="72" t="e">
        <v>#N/A</v>
      </c>
      <c r="H2403" s="72" t="e">
        <v>#N/A</v>
      </c>
      <c r="I2403" s="72" t="e">
        <v>#N/A</v>
      </c>
      <c r="J2403" s="72" t="e">
        <v>#N/A</v>
      </c>
      <c r="O2403" s="72" t="e">
        <v>#N/A</v>
      </c>
    </row>
    <row r="2404" spans="1:15" x14ac:dyDescent="0.15">
      <c r="A2404" s="72" t="e">
        <v>#N/A</v>
      </c>
      <c r="B2404" s="72" t="e">
        <v>#N/A</v>
      </c>
      <c r="C2404" s="72" t="e">
        <v>#N/A</v>
      </c>
      <c r="D2404" s="72" t="e">
        <v>#N/A</v>
      </c>
      <c r="E2404" s="73" t="e">
        <v>#N/A</v>
      </c>
      <c r="F2404" s="72" t="e">
        <v>#N/A</v>
      </c>
      <c r="G2404" s="72" t="e">
        <v>#N/A</v>
      </c>
      <c r="H2404" s="72" t="e">
        <v>#N/A</v>
      </c>
      <c r="I2404" s="72" t="e">
        <v>#N/A</v>
      </c>
      <c r="J2404" s="72" t="e">
        <v>#N/A</v>
      </c>
      <c r="O2404" s="72" t="e">
        <v>#N/A</v>
      </c>
    </row>
    <row r="2405" spans="1:15" x14ac:dyDescent="0.15">
      <c r="A2405" s="72" t="e">
        <v>#N/A</v>
      </c>
      <c r="B2405" s="72" t="e">
        <v>#N/A</v>
      </c>
      <c r="C2405" s="72" t="e">
        <v>#N/A</v>
      </c>
      <c r="D2405" s="72" t="e">
        <v>#N/A</v>
      </c>
      <c r="E2405" s="73" t="e">
        <v>#N/A</v>
      </c>
      <c r="F2405" s="72" t="e">
        <v>#N/A</v>
      </c>
      <c r="G2405" s="72" t="e">
        <v>#N/A</v>
      </c>
      <c r="H2405" s="72" t="e">
        <v>#N/A</v>
      </c>
      <c r="I2405" s="72" t="e">
        <v>#N/A</v>
      </c>
      <c r="J2405" s="72" t="e">
        <v>#N/A</v>
      </c>
      <c r="O2405" s="72" t="e">
        <v>#N/A</v>
      </c>
    </row>
    <row r="2406" spans="1:15" x14ac:dyDescent="0.15">
      <c r="A2406" s="72" t="e">
        <v>#N/A</v>
      </c>
      <c r="B2406" s="72" t="e">
        <v>#N/A</v>
      </c>
      <c r="C2406" s="72" t="e">
        <v>#N/A</v>
      </c>
      <c r="D2406" s="72" t="e">
        <v>#N/A</v>
      </c>
      <c r="E2406" s="73" t="e">
        <v>#N/A</v>
      </c>
      <c r="F2406" s="72" t="e">
        <v>#N/A</v>
      </c>
      <c r="G2406" s="72" t="e">
        <v>#N/A</v>
      </c>
      <c r="H2406" s="72" t="e">
        <v>#N/A</v>
      </c>
      <c r="I2406" s="72" t="e">
        <v>#N/A</v>
      </c>
      <c r="J2406" s="72" t="e">
        <v>#N/A</v>
      </c>
      <c r="O2406" s="72" t="e">
        <v>#N/A</v>
      </c>
    </row>
    <row r="2407" spans="1:15" x14ac:dyDescent="0.15">
      <c r="A2407" s="72" t="e">
        <v>#N/A</v>
      </c>
      <c r="B2407" s="72" t="e">
        <v>#N/A</v>
      </c>
      <c r="C2407" s="72" t="e">
        <v>#N/A</v>
      </c>
      <c r="D2407" s="72" t="e">
        <v>#N/A</v>
      </c>
      <c r="E2407" s="73" t="e">
        <v>#N/A</v>
      </c>
      <c r="F2407" s="72" t="e">
        <v>#N/A</v>
      </c>
      <c r="G2407" s="72" t="e">
        <v>#N/A</v>
      </c>
      <c r="H2407" s="72" t="e">
        <v>#N/A</v>
      </c>
      <c r="I2407" s="72" t="e">
        <v>#N/A</v>
      </c>
      <c r="J2407" s="72" t="e">
        <v>#N/A</v>
      </c>
      <c r="O2407" s="72" t="e">
        <v>#N/A</v>
      </c>
    </row>
    <row r="2408" spans="1:15" x14ac:dyDescent="0.15">
      <c r="A2408" s="72" t="e">
        <v>#N/A</v>
      </c>
      <c r="B2408" s="72" t="e">
        <v>#N/A</v>
      </c>
      <c r="C2408" s="72" t="e">
        <v>#N/A</v>
      </c>
      <c r="D2408" s="72" t="e">
        <v>#N/A</v>
      </c>
      <c r="E2408" s="73" t="e">
        <v>#N/A</v>
      </c>
      <c r="F2408" s="72" t="e">
        <v>#N/A</v>
      </c>
      <c r="G2408" s="72" t="e">
        <v>#N/A</v>
      </c>
      <c r="H2408" s="72" t="e">
        <v>#N/A</v>
      </c>
      <c r="I2408" s="72" t="e">
        <v>#N/A</v>
      </c>
      <c r="J2408" s="72" t="e">
        <v>#N/A</v>
      </c>
      <c r="O2408" s="72" t="e">
        <v>#N/A</v>
      </c>
    </row>
    <row r="2409" spans="1:15" x14ac:dyDescent="0.15">
      <c r="A2409" s="72" t="e">
        <v>#N/A</v>
      </c>
      <c r="B2409" s="72" t="e">
        <v>#N/A</v>
      </c>
      <c r="C2409" s="72" t="e">
        <v>#N/A</v>
      </c>
      <c r="D2409" s="72" t="e">
        <v>#N/A</v>
      </c>
      <c r="E2409" s="73" t="e">
        <v>#N/A</v>
      </c>
      <c r="F2409" s="72" t="e">
        <v>#N/A</v>
      </c>
      <c r="G2409" s="72" t="e">
        <v>#N/A</v>
      </c>
      <c r="H2409" s="72" t="e">
        <v>#N/A</v>
      </c>
      <c r="I2409" s="72" t="e">
        <v>#N/A</v>
      </c>
      <c r="J2409" s="72" t="e">
        <v>#N/A</v>
      </c>
      <c r="O2409" s="72" t="e">
        <v>#N/A</v>
      </c>
    </row>
    <row r="2410" spans="1:15" x14ac:dyDescent="0.15">
      <c r="A2410" s="72" t="e">
        <v>#N/A</v>
      </c>
      <c r="B2410" s="72" t="e">
        <v>#N/A</v>
      </c>
      <c r="C2410" s="72" t="e">
        <v>#N/A</v>
      </c>
      <c r="D2410" s="72" t="e">
        <v>#N/A</v>
      </c>
      <c r="E2410" s="73" t="e">
        <v>#N/A</v>
      </c>
      <c r="F2410" s="72" t="e">
        <v>#N/A</v>
      </c>
      <c r="G2410" s="72" t="e">
        <v>#N/A</v>
      </c>
      <c r="H2410" s="72" t="e">
        <v>#N/A</v>
      </c>
      <c r="I2410" s="72" t="e">
        <v>#N/A</v>
      </c>
      <c r="J2410" s="72" t="e">
        <v>#N/A</v>
      </c>
      <c r="O2410" s="72" t="e">
        <v>#N/A</v>
      </c>
    </row>
    <row r="2411" spans="1:15" x14ac:dyDescent="0.15">
      <c r="A2411" s="72" t="e">
        <v>#N/A</v>
      </c>
      <c r="B2411" s="72" t="e">
        <v>#N/A</v>
      </c>
      <c r="C2411" s="72" t="e">
        <v>#N/A</v>
      </c>
      <c r="D2411" s="72" t="e">
        <v>#N/A</v>
      </c>
      <c r="E2411" s="73" t="e">
        <v>#N/A</v>
      </c>
      <c r="F2411" s="72" t="e">
        <v>#N/A</v>
      </c>
      <c r="G2411" s="72" t="e">
        <v>#N/A</v>
      </c>
      <c r="H2411" s="72" t="e">
        <v>#N/A</v>
      </c>
      <c r="I2411" s="72" t="e">
        <v>#N/A</v>
      </c>
      <c r="J2411" s="72" t="e">
        <v>#N/A</v>
      </c>
      <c r="O2411" s="72" t="e">
        <v>#N/A</v>
      </c>
    </row>
    <row r="2412" spans="1:15" x14ac:dyDescent="0.15">
      <c r="A2412" s="72" t="e">
        <v>#N/A</v>
      </c>
      <c r="B2412" s="72" t="e">
        <v>#N/A</v>
      </c>
      <c r="C2412" s="72" t="e">
        <v>#N/A</v>
      </c>
      <c r="D2412" s="72" t="e">
        <v>#N/A</v>
      </c>
      <c r="E2412" s="73" t="e">
        <v>#N/A</v>
      </c>
      <c r="F2412" s="72" t="e">
        <v>#N/A</v>
      </c>
      <c r="G2412" s="72" t="e">
        <v>#N/A</v>
      </c>
      <c r="H2412" s="72" t="e">
        <v>#N/A</v>
      </c>
      <c r="I2412" s="72" t="e">
        <v>#N/A</v>
      </c>
      <c r="J2412" s="72" t="e">
        <v>#N/A</v>
      </c>
      <c r="O2412" s="72" t="e">
        <v>#N/A</v>
      </c>
    </row>
    <row r="2413" spans="1:15" x14ac:dyDescent="0.15">
      <c r="A2413" s="72" t="e">
        <v>#N/A</v>
      </c>
      <c r="B2413" s="72" t="e">
        <v>#N/A</v>
      </c>
      <c r="C2413" s="72" t="e">
        <v>#N/A</v>
      </c>
      <c r="D2413" s="72" t="e">
        <v>#N/A</v>
      </c>
      <c r="E2413" s="73" t="e">
        <v>#N/A</v>
      </c>
      <c r="F2413" s="72" t="e">
        <v>#N/A</v>
      </c>
      <c r="G2413" s="72" t="e">
        <v>#N/A</v>
      </c>
      <c r="H2413" s="72" t="e">
        <v>#N/A</v>
      </c>
      <c r="I2413" s="72" t="e">
        <v>#N/A</v>
      </c>
      <c r="J2413" s="72" t="e">
        <v>#N/A</v>
      </c>
      <c r="O2413" s="72" t="e">
        <v>#N/A</v>
      </c>
    </row>
    <row r="2414" spans="1:15" x14ac:dyDescent="0.15">
      <c r="A2414" s="72" t="e">
        <v>#N/A</v>
      </c>
      <c r="B2414" s="72" t="e">
        <v>#N/A</v>
      </c>
      <c r="C2414" s="72" t="e">
        <v>#N/A</v>
      </c>
      <c r="D2414" s="72" t="e">
        <v>#N/A</v>
      </c>
      <c r="E2414" s="73" t="e">
        <v>#N/A</v>
      </c>
      <c r="F2414" s="72" t="e">
        <v>#N/A</v>
      </c>
      <c r="G2414" s="72" t="e">
        <v>#N/A</v>
      </c>
      <c r="H2414" s="72" t="e">
        <v>#N/A</v>
      </c>
      <c r="I2414" s="72" t="e">
        <v>#N/A</v>
      </c>
      <c r="J2414" s="72" t="e">
        <v>#N/A</v>
      </c>
      <c r="O2414" s="72" t="e">
        <v>#N/A</v>
      </c>
    </row>
    <row r="2415" spans="1:15" x14ac:dyDescent="0.15">
      <c r="A2415" s="72" t="e">
        <v>#N/A</v>
      </c>
      <c r="B2415" s="72" t="e">
        <v>#N/A</v>
      </c>
      <c r="C2415" s="72" t="e">
        <v>#N/A</v>
      </c>
      <c r="D2415" s="72" t="e">
        <v>#N/A</v>
      </c>
      <c r="E2415" s="73" t="e">
        <v>#N/A</v>
      </c>
      <c r="F2415" s="72" t="e">
        <v>#N/A</v>
      </c>
      <c r="G2415" s="72" t="e">
        <v>#N/A</v>
      </c>
      <c r="H2415" s="72" t="e">
        <v>#N/A</v>
      </c>
      <c r="I2415" s="72" t="e">
        <v>#N/A</v>
      </c>
      <c r="J2415" s="72" t="e">
        <v>#N/A</v>
      </c>
      <c r="O2415" s="72" t="e">
        <v>#N/A</v>
      </c>
    </row>
    <row r="2416" spans="1:15" x14ac:dyDescent="0.15">
      <c r="A2416" s="72" t="e">
        <v>#N/A</v>
      </c>
      <c r="B2416" s="72" t="e">
        <v>#N/A</v>
      </c>
      <c r="C2416" s="72" t="e">
        <v>#N/A</v>
      </c>
      <c r="D2416" s="72" t="e">
        <v>#N/A</v>
      </c>
      <c r="E2416" s="73" t="e">
        <v>#N/A</v>
      </c>
      <c r="F2416" s="72" t="e">
        <v>#N/A</v>
      </c>
      <c r="G2416" s="72" t="e">
        <v>#N/A</v>
      </c>
      <c r="H2416" s="72" t="e">
        <v>#N/A</v>
      </c>
      <c r="I2416" s="72" t="e">
        <v>#N/A</v>
      </c>
      <c r="J2416" s="72" t="e">
        <v>#N/A</v>
      </c>
      <c r="O2416" s="72" t="e">
        <v>#N/A</v>
      </c>
    </row>
    <row r="2417" spans="1:15" x14ac:dyDescent="0.15">
      <c r="A2417" s="72" t="e">
        <v>#N/A</v>
      </c>
      <c r="B2417" s="72" t="e">
        <v>#N/A</v>
      </c>
      <c r="C2417" s="72" t="e">
        <v>#N/A</v>
      </c>
      <c r="D2417" s="72" t="e">
        <v>#N/A</v>
      </c>
      <c r="E2417" s="73" t="e">
        <v>#N/A</v>
      </c>
      <c r="F2417" s="72" t="e">
        <v>#N/A</v>
      </c>
      <c r="G2417" s="72" t="e">
        <v>#N/A</v>
      </c>
      <c r="H2417" s="72" t="e">
        <v>#N/A</v>
      </c>
      <c r="I2417" s="72" t="e">
        <v>#N/A</v>
      </c>
      <c r="J2417" s="72" t="e">
        <v>#N/A</v>
      </c>
      <c r="O2417" s="72" t="e">
        <v>#N/A</v>
      </c>
    </row>
    <row r="2418" spans="1:15" x14ac:dyDescent="0.15">
      <c r="A2418" s="72" t="e">
        <v>#N/A</v>
      </c>
      <c r="B2418" s="72" t="e">
        <v>#N/A</v>
      </c>
      <c r="C2418" s="72" t="e">
        <v>#N/A</v>
      </c>
      <c r="D2418" s="72" t="e">
        <v>#N/A</v>
      </c>
      <c r="E2418" s="73" t="e">
        <v>#N/A</v>
      </c>
      <c r="F2418" s="72" t="e">
        <v>#N/A</v>
      </c>
      <c r="G2418" s="72" t="e">
        <v>#N/A</v>
      </c>
      <c r="H2418" s="72" t="e">
        <v>#N/A</v>
      </c>
      <c r="I2418" s="72" t="e">
        <v>#N/A</v>
      </c>
      <c r="J2418" s="72" t="e">
        <v>#N/A</v>
      </c>
      <c r="O2418" s="72" t="e">
        <v>#N/A</v>
      </c>
    </row>
    <row r="2419" spans="1:15" x14ac:dyDescent="0.15">
      <c r="A2419" s="72" t="e">
        <v>#N/A</v>
      </c>
      <c r="B2419" s="72" t="e">
        <v>#N/A</v>
      </c>
      <c r="C2419" s="72" t="e">
        <v>#N/A</v>
      </c>
      <c r="D2419" s="72" t="e">
        <v>#N/A</v>
      </c>
      <c r="E2419" s="73" t="e">
        <v>#N/A</v>
      </c>
      <c r="F2419" s="72" t="e">
        <v>#N/A</v>
      </c>
      <c r="G2419" s="72" t="e">
        <v>#N/A</v>
      </c>
      <c r="H2419" s="72" t="e">
        <v>#N/A</v>
      </c>
      <c r="I2419" s="72" t="e">
        <v>#N/A</v>
      </c>
      <c r="J2419" s="72" t="e">
        <v>#N/A</v>
      </c>
      <c r="O2419" s="72" t="e">
        <v>#N/A</v>
      </c>
    </row>
    <row r="2420" spans="1:15" x14ac:dyDescent="0.15">
      <c r="A2420" s="72" t="e">
        <v>#N/A</v>
      </c>
      <c r="B2420" s="72" t="e">
        <v>#N/A</v>
      </c>
      <c r="C2420" s="72" t="e">
        <v>#N/A</v>
      </c>
      <c r="D2420" s="72" t="e">
        <v>#N/A</v>
      </c>
      <c r="E2420" s="73" t="e">
        <v>#N/A</v>
      </c>
      <c r="F2420" s="72" t="e">
        <v>#N/A</v>
      </c>
      <c r="G2420" s="72" t="e">
        <v>#N/A</v>
      </c>
      <c r="H2420" s="72" t="e">
        <v>#N/A</v>
      </c>
      <c r="I2420" s="72" t="e">
        <v>#N/A</v>
      </c>
      <c r="J2420" s="72" t="e">
        <v>#N/A</v>
      </c>
      <c r="O2420" s="72" t="e">
        <v>#N/A</v>
      </c>
    </row>
    <row r="2421" spans="1:15" x14ac:dyDescent="0.15">
      <c r="A2421" s="72" t="e">
        <v>#N/A</v>
      </c>
      <c r="B2421" s="72" t="e">
        <v>#N/A</v>
      </c>
      <c r="C2421" s="72" t="e">
        <v>#N/A</v>
      </c>
      <c r="D2421" s="72" t="e">
        <v>#N/A</v>
      </c>
      <c r="E2421" s="73" t="e">
        <v>#N/A</v>
      </c>
      <c r="F2421" s="72" t="e">
        <v>#N/A</v>
      </c>
      <c r="G2421" s="72" t="e">
        <v>#N/A</v>
      </c>
      <c r="H2421" s="72" t="e">
        <v>#N/A</v>
      </c>
      <c r="I2421" s="72" t="e">
        <v>#N/A</v>
      </c>
      <c r="J2421" s="72" t="e">
        <v>#N/A</v>
      </c>
      <c r="O2421" s="72" t="e">
        <v>#N/A</v>
      </c>
    </row>
    <row r="2422" spans="1:15" x14ac:dyDescent="0.15">
      <c r="A2422" s="72" t="e">
        <v>#N/A</v>
      </c>
      <c r="B2422" s="72" t="e">
        <v>#N/A</v>
      </c>
      <c r="C2422" s="72" t="e">
        <v>#N/A</v>
      </c>
      <c r="D2422" s="72" t="e">
        <v>#N/A</v>
      </c>
      <c r="E2422" s="73" t="e">
        <v>#N/A</v>
      </c>
      <c r="F2422" s="72" t="e">
        <v>#N/A</v>
      </c>
      <c r="G2422" s="72" t="e">
        <v>#N/A</v>
      </c>
      <c r="H2422" s="72" t="e">
        <v>#N/A</v>
      </c>
      <c r="I2422" s="72" t="e">
        <v>#N/A</v>
      </c>
      <c r="J2422" s="72" t="e">
        <v>#N/A</v>
      </c>
      <c r="O2422" s="72" t="e">
        <v>#N/A</v>
      </c>
    </row>
    <row r="2423" spans="1:15" x14ac:dyDescent="0.15">
      <c r="A2423" s="72" t="e">
        <v>#N/A</v>
      </c>
      <c r="B2423" s="72" t="e">
        <v>#N/A</v>
      </c>
      <c r="C2423" s="72" t="e">
        <v>#N/A</v>
      </c>
      <c r="D2423" s="72" t="e">
        <v>#N/A</v>
      </c>
      <c r="E2423" s="73" t="e">
        <v>#N/A</v>
      </c>
      <c r="F2423" s="72" t="e">
        <v>#N/A</v>
      </c>
      <c r="G2423" s="72" t="e">
        <v>#N/A</v>
      </c>
      <c r="H2423" s="72" t="e">
        <v>#N/A</v>
      </c>
      <c r="I2423" s="72" t="e">
        <v>#N/A</v>
      </c>
      <c r="J2423" s="72" t="e">
        <v>#N/A</v>
      </c>
      <c r="O2423" s="72" t="e">
        <v>#N/A</v>
      </c>
    </row>
    <row r="2424" spans="1:15" x14ac:dyDescent="0.15">
      <c r="A2424" s="72" t="e">
        <v>#N/A</v>
      </c>
      <c r="B2424" s="72" t="e">
        <v>#N/A</v>
      </c>
      <c r="C2424" s="72" t="e">
        <v>#N/A</v>
      </c>
      <c r="D2424" s="72" t="e">
        <v>#N/A</v>
      </c>
      <c r="E2424" s="73" t="e">
        <v>#N/A</v>
      </c>
      <c r="F2424" s="72" t="e">
        <v>#N/A</v>
      </c>
      <c r="G2424" s="72" t="e">
        <v>#N/A</v>
      </c>
      <c r="H2424" s="72" t="e">
        <v>#N/A</v>
      </c>
      <c r="I2424" s="72" t="e">
        <v>#N/A</v>
      </c>
      <c r="J2424" s="72" t="e">
        <v>#N/A</v>
      </c>
      <c r="O2424" s="72" t="e">
        <v>#N/A</v>
      </c>
    </row>
    <row r="2425" spans="1:15" x14ac:dyDescent="0.15">
      <c r="A2425" s="72" t="e">
        <v>#N/A</v>
      </c>
      <c r="B2425" s="72" t="e">
        <v>#N/A</v>
      </c>
      <c r="C2425" s="72" t="e">
        <v>#N/A</v>
      </c>
      <c r="D2425" s="72" t="e">
        <v>#N/A</v>
      </c>
      <c r="E2425" s="73" t="e">
        <v>#N/A</v>
      </c>
      <c r="F2425" s="72" t="e">
        <v>#N/A</v>
      </c>
      <c r="G2425" s="72" t="e">
        <v>#N/A</v>
      </c>
      <c r="H2425" s="72" t="e">
        <v>#N/A</v>
      </c>
      <c r="I2425" s="72" t="e">
        <v>#N/A</v>
      </c>
      <c r="J2425" s="72" t="e">
        <v>#N/A</v>
      </c>
      <c r="O2425" s="72" t="e">
        <v>#N/A</v>
      </c>
    </row>
    <row r="2426" spans="1:15" x14ac:dyDescent="0.15">
      <c r="A2426" s="72" t="e">
        <v>#N/A</v>
      </c>
      <c r="B2426" s="72" t="e">
        <v>#N/A</v>
      </c>
      <c r="C2426" s="72" t="e">
        <v>#N/A</v>
      </c>
      <c r="D2426" s="72" t="e">
        <v>#N/A</v>
      </c>
      <c r="E2426" s="73" t="e">
        <v>#N/A</v>
      </c>
      <c r="F2426" s="72" t="e">
        <v>#N/A</v>
      </c>
      <c r="G2426" s="72" t="e">
        <v>#N/A</v>
      </c>
      <c r="H2426" s="72" t="e">
        <v>#N/A</v>
      </c>
      <c r="I2426" s="72" t="e">
        <v>#N/A</v>
      </c>
      <c r="J2426" s="72" t="e">
        <v>#N/A</v>
      </c>
      <c r="O2426" s="72" t="e">
        <v>#N/A</v>
      </c>
    </row>
    <row r="2427" spans="1:15" x14ac:dyDescent="0.15">
      <c r="A2427" s="72" t="e">
        <v>#N/A</v>
      </c>
      <c r="B2427" s="72" t="e">
        <v>#N/A</v>
      </c>
      <c r="C2427" s="72" t="e">
        <v>#N/A</v>
      </c>
      <c r="D2427" s="72" t="e">
        <v>#N/A</v>
      </c>
      <c r="E2427" s="73" t="e">
        <v>#N/A</v>
      </c>
      <c r="F2427" s="72" t="e">
        <v>#N/A</v>
      </c>
      <c r="G2427" s="72" t="e">
        <v>#N/A</v>
      </c>
      <c r="H2427" s="72" t="e">
        <v>#N/A</v>
      </c>
      <c r="I2427" s="72" t="e">
        <v>#N/A</v>
      </c>
      <c r="J2427" s="72" t="e">
        <v>#N/A</v>
      </c>
      <c r="O2427" s="72" t="e">
        <v>#N/A</v>
      </c>
    </row>
    <row r="2428" spans="1:15" x14ac:dyDescent="0.15">
      <c r="A2428" s="72" t="e">
        <v>#N/A</v>
      </c>
      <c r="B2428" s="72" t="e">
        <v>#N/A</v>
      </c>
      <c r="C2428" s="72" t="e">
        <v>#N/A</v>
      </c>
      <c r="D2428" s="72" t="e">
        <v>#N/A</v>
      </c>
      <c r="E2428" s="73" t="e">
        <v>#N/A</v>
      </c>
      <c r="F2428" s="72" t="e">
        <v>#N/A</v>
      </c>
      <c r="G2428" s="72" t="e">
        <v>#N/A</v>
      </c>
      <c r="H2428" s="72" t="e">
        <v>#N/A</v>
      </c>
      <c r="I2428" s="72" t="e">
        <v>#N/A</v>
      </c>
      <c r="J2428" s="72" t="e">
        <v>#N/A</v>
      </c>
      <c r="O2428" s="72" t="e">
        <v>#N/A</v>
      </c>
    </row>
    <row r="2429" spans="1:15" x14ac:dyDescent="0.15">
      <c r="A2429" s="72" t="e">
        <v>#N/A</v>
      </c>
      <c r="B2429" s="72" t="e">
        <v>#N/A</v>
      </c>
      <c r="C2429" s="72" t="e">
        <v>#N/A</v>
      </c>
      <c r="D2429" s="72" t="e">
        <v>#N/A</v>
      </c>
      <c r="E2429" s="73" t="e">
        <v>#N/A</v>
      </c>
      <c r="F2429" s="72" t="e">
        <v>#N/A</v>
      </c>
      <c r="G2429" s="72" t="e">
        <v>#N/A</v>
      </c>
      <c r="H2429" s="72" t="e">
        <v>#N/A</v>
      </c>
      <c r="I2429" s="72" t="e">
        <v>#N/A</v>
      </c>
      <c r="J2429" s="72" t="e">
        <v>#N/A</v>
      </c>
      <c r="O2429" s="72" t="e">
        <v>#N/A</v>
      </c>
    </row>
    <row r="2430" spans="1:15" x14ac:dyDescent="0.15">
      <c r="A2430" s="72" t="e">
        <v>#N/A</v>
      </c>
      <c r="B2430" s="72" t="e">
        <v>#N/A</v>
      </c>
      <c r="C2430" s="72" t="e">
        <v>#N/A</v>
      </c>
      <c r="D2430" s="72" t="e">
        <v>#N/A</v>
      </c>
      <c r="E2430" s="73" t="e">
        <v>#N/A</v>
      </c>
      <c r="F2430" s="72" t="e">
        <v>#N/A</v>
      </c>
      <c r="G2430" s="72" t="e">
        <v>#N/A</v>
      </c>
      <c r="H2430" s="72" t="e">
        <v>#N/A</v>
      </c>
      <c r="I2430" s="72" t="e">
        <v>#N/A</v>
      </c>
      <c r="J2430" s="72" t="e">
        <v>#N/A</v>
      </c>
      <c r="O2430" s="72" t="e">
        <v>#N/A</v>
      </c>
    </row>
    <row r="2431" spans="1:15" x14ac:dyDescent="0.15">
      <c r="A2431" s="72" t="e">
        <v>#N/A</v>
      </c>
      <c r="B2431" s="72" t="e">
        <v>#N/A</v>
      </c>
      <c r="C2431" s="72" t="e">
        <v>#N/A</v>
      </c>
      <c r="D2431" s="72" t="e">
        <v>#N/A</v>
      </c>
      <c r="E2431" s="73" t="e">
        <v>#N/A</v>
      </c>
      <c r="F2431" s="72" t="e">
        <v>#N/A</v>
      </c>
      <c r="G2431" s="72" t="e">
        <v>#N/A</v>
      </c>
      <c r="H2431" s="72" t="e">
        <v>#N/A</v>
      </c>
      <c r="I2431" s="72" t="e">
        <v>#N/A</v>
      </c>
      <c r="J2431" s="72" t="e">
        <v>#N/A</v>
      </c>
      <c r="O2431" s="72" t="e">
        <v>#N/A</v>
      </c>
    </row>
    <row r="2432" spans="1:15" x14ac:dyDescent="0.15">
      <c r="A2432" s="72" t="e">
        <v>#N/A</v>
      </c>
      <c r="B2432" s="72" t="e">
        <v>#N/A</v>
      </c>
      <c r="C2432" s="72" t="e">
        <v>#N/A</v>
      </c>
      <c r="D2432" s="72" t="e">
        <v>#N/A</v>
      </c>
      <c r="E2432" s="73" t="e">
        <v>#N/A</v>
      </c>
      <c r="F2432" s="72" t="e">
        <v>#N/A</v>
      </c>
      <c r="G2432" s="72" t="e">
        <v>#N/A</v>
      </c>
      <c r="H2432" s="72" t="e">
        <v>#N/A</v>
      </c>
      <c r="I2432" s="72" t="e">
        <v>#N/A</v>
      </c>
      <c r="J2432" s="72" t="e">
        <v>#N/A</v>
      </c>
      <c r="O2432" s="72" t="e">
        <v>#N/A</v>
      </c>
    </row>
    <row r="2433" spans="1:15" x14ac:dyDescent="0.15">
      <c r="A2433" s="72" t="e">
        <v>#N/A</v>
      </c>
      <c r="B2433" s="72" t="e">
        <v>#N/A</v>
      </c>
      <c r="C2433" s="72" t="e">
        <v>#N/A</v>
      </c>
      <c r="D2433" s="72" t="e">
        <v>#N/A</v>
      </c>
      <c r="E2433" s="73" t="e">
        <v>#N/A</v>
      </c>
      <c r="F2433" s="72" t="e">
        <v>#N/A</v>
      </c>
      <c r="G2433" s="72" t="e">
        <v>#N/A</v>
      </c>
      <c r="H2433" s="72" t="e">
        <v>#N/A</v>
      </c>
      <c r="I2433" s="72" t="e">
        <v>#N/A</v>
      </c>
      <c r="J2433" s="72" t="e">
        <v>#N/A</v>
      </c>
      <c r="O2433" s="72" t="e">
        <v>#N/A</v>
      </c>
    </row>
    <row r="2434" spans="1:15" x14ac:dyDescent="0.15">
      <c r="A2434" s="72" t="e">
        <v>#N/A</v>
      </c>
      <c r="B2434" s="72" t="e">
        <v>#N/A</v>
      </c>
      <c r="C2434" s="72" t="e">
        <v>#N/A</v>
      </c>
      <c r="D2434" s="72" t="e">
        <v>#N/A</v>
      </c>
      <c r="E2434" s="73" t="e">
        <v>#N/A</v>
      </c>
      <c r="F2434" s="72" t="e">
        <v>#N/A</v>
      </c>
      <c r="G2434" s="72" t="e">
        <v>#N/A</v>
      </c>
      <c r="H2434" s="72" t="e">
        <v>#N/A</v>
      </c>
      <c r="I2434" s="72" t="e">
        <v>#N/A</v>
      </c>
      <c r="J2434" s="72" t="e">
        <v>#N/A</v>
      </c>
      <c r="O2434" s="72" t="e">
        <v>#N/A</v>
      </c>
    </row>
    <row r="2435" spans="1:15" x14ac:dyDescent="0.15">
      <c r="A2435" s="72" t="e">
        <v>#N/A</v>
      </c>
      <c r="B2435" s="72" t="e">
        <v>#N/A</v>
      </c>
      <c r="C2435" s="72" t="e">
        <v>#N/A</v>
      </c>
      <c r="D2435" s="72" t="e">
        <v>#N/A</v>
      </c>
      <c r="E2435" s="73" t="e">
        <v>#N/A</v>
      </c>
      <c r="F2435" s="72" t="e">
        <v>#N/A</v>
      </c>
      <c r="G2435" s="72" t="e">
        <v>#N/A</v>
      </c>
      <c r="H2435" s="72" t="e">
        <v>#N/A</v>
      </c>
      <c r="I2435" s="72" t="e">
        <v>#N/A</v>
      </c>
      <c r="J2435" s="72" t="e">
        <v>#N/A</v>
      </c>
      <c r="O2435" s="72" t="e">
        <v>#N/A</v>
      </c>
    </row>
    <row r="2436" spans="1:15" x14ac:dyDescent="0.15">
      <c r="A2436" s="72" t="e">
        <v>#N/A</v>
      </c>
      <c r="B2436" s="72" t="e">
        <v>#N/A</v>
      </c>
      <c r="C2436" s="72" t="e">
        <v>#N/A</v>
      </c>
      <c r="D2436" s="72" t="e">
        <v>#N/A</v>
      </c>
      <c r="E2436" s="73" t="e">
        <v>#N/A</v>
      </c>
      <c r="F2436" s="72" t="e">
        <v>#N/A</v>
      </c>
      <c r="G2436" s="72" t="e">
        <v>#N/A</v>
      </c>
      <c r="H2436" s="72" t="e">
        <v>#N/A</v>
      </c>
      <c r="I2436" s="72" t="e">
        <v>#N/A</v>
      </c>
      <c r="J2436" s="72" t="e">
        <v>#N/A</v>
      </c>
      <c r="O2436" s="72" t="e">
        <v>#N/A</v>
      </c>
    </row>
    <row r="2437" spans="1:15" x14ac:dyDescent="0.15">
      <c r="A2437" s="72" t="e">
        <v>#N/A</v>
      </c>
      <c r="B2437" s="72" t="e">
        <v>#N/A</v>
      </c>
      <c r="C2437" s="72" t="e">
        <v>#N/A</v>
      </c>
      <c r="D2437" s="72" t="e">
        <v>#N/A</v>
      </c>
      <c r="E2437" s="73" t="e">
        <v>#N/A</v>
      </c>
      <c r="F2437" s="72" t="e">
        <v>#N/A</v>
      </c>
      <c r="G2437" s="72" t="e">
        <v>#N/A</v>
      </c>
      <c r="H2437" s="72" t="e">
        <v>#N/A</v>
      </c>
      <c r="I2437" s="72" t="e">
        <v>#N/A</v>
      </c>
      <c r="J2437" s="72" t="e">
        <v>#N/A</v>
      </c>
      <c r="O2437" s="72" t="e">
        <v>#N/A</v>
      </c>
    </row>
    <row r="2438" spans="1:15" x14ac:dyDescent="0.15">
      <c r="A2438" s="72" t="e">
        <v>#N/A</v>
      </c>
      <c r="B2438" s="72" t="e">
        <v>#N/A</v>
      </c>
      <c r="C2438" s="72" t="e">
        <v>#N/A</v>
      </c>
      <c r="D2438" s="72" t="e">
        <v>#N/A</v>
      </c>
      <c r="E2438" s="73" t="e">
        <v>#N/A</v>
      </c>
      <c r="F2438" s="72" t="e">
        <v>#N/A</v>
      </c>
      <c r="G2438" s="72" t="e">
        <v>#N/A</v>
      </c>
      <c r="H2438" s="72" t="e">
        <v>#N/A</v>
      </c>
      <c r="I2438" s="72" t="e">
        <v>#N/A</v>
      </c>
      <c r="J2438" s="72" t="e">
        <v>#N/A</v>
      </c>
      <c r="O2438" s="72" t="e">
        <v>#N/A</v>
      </c>
    </row>
    <row r="2439" spans="1:15" x14ac:dyDescent="0.15">
      <c r="A2439" s="72" t="e">
        <v>#N/A</v>
      </c>
      <c r="B2439" s="72" t="e">
        <v>#N/A</v>
      </c>
      <c r="C2439" s="72" t="e">
        <v>#N/A</v>
      </c>
      <c r="D2439" s="72" t="e">
        <v>#N/A</v>
      </c>
      <c r="E2439" s="73" t="e">
        <v>#N/A</v>
      </c>
      <c r="F2439" s="72" t="e">
        <v>#N/A</v>
      </c>
      <c r="G2439" s="72" t="e">
        <v>#N/A</v>
      </c>
      <c r="H2439" s="72" t="e">
        <v>#N/A</v>
      </c>
      <c r="I2439" s="72" t="e">
        <v>#N/A</v>
      </c>
      <c r="J2439" s="72" t="e">
        <v>#N/A</v>
      </c>
      <c r="O2439" s="72" t="e">
        <v>#N/A</v>
      </c>
    </row>
    <row r="2440" spans="1:15" x14ac:dyDescent="0.15">
      <c r="A2440" s="72" t="e">
        <v>#N/A</v>
      </c>
      <c r="B2440" s="72" t="e">
        <v>#N/A</v>
      </c>
      <c r="C2440" s="72" t="e">
        <v>#N/A</v>
      </c>
      <c r="D2440" s="72" t="e">
        <v>#N/A</v>
      </c>
      <c r="E2440" s="73" t="e">
        <v>#N/A</v>
      </c>
      <c r="F2440" s="72" t="e">
        <v>#N/A</v>
      </c>
      <c r="G2440" s="72" t="e">
        <v>#N/A</v>
      </c>
      <c r="H2440" s="72" t="e">
        <v>#N/A</v>
      </c>
      <c r="I2440" s="72" t="e">
        <v>#N/A</v>
      </c>
      <c r="J2440" s="72" t="e">
        <v>#N/A</v>
      </c>
      <c r="O2440" s="72" t="e">
        <v>#N/A</v>
      </c>
    </row>
    <row r="2441" spans="1:15" x14ac:dyDescent="0.15">
      <c r="A2441" s="72" t="e">
        <v>#N/A</v>
      </c>
      <c r="B2441" s="72" t="e">
        <v>#N/A</v>
      </c>
      <c r="C2441" s="72" t="e">
        <v>#N/A</v>
      </c>
      <c r="D2441" s="72" t="e">
        <v>#N/A</v>
      </c>
      <c r="E2441" s="73" t="e">
        <v>#N/A</v>
      </c>
      <c r="F2441" s="72" t="e">
        <v>#N/A</v>
      </c>
      <c r="G2441" s="72" t="e">
        <v>#N/A</v>
      </c>
      <c r="H2441" s="72" t="e">
        <v>#N/A</v>
      </c>
      <c r="I2441" s="72" t="e">
        <v>#N/A</v>
      </c>
      <c r="J2441" s="72" t="e">
        <v>#N/A</v>
      </c>
      <c r="O2441" s="72" t="e">
        <v>#N/A</v>
      </c>
    </row>
    <row r="2442" spans="1:15" x14ac:dyDescent="0.15">
      <c r="A2442" s="72" t="e">
        <v>#N/A</v>
      </c>
      <c r="B2442" s="72" t="e">
        <v>#N/A</v>
      </c>
      <c r="C2442" s="72" t="e">
        <v>#N/A</v>
      </c>
      <c r="D2442" s="72" t="e">
        <v>#N/A</v>
      </c>
      <c r="E2442" s="73" t="e">
        <v>#N/A</v>
      </c>
      <c r="F2442" s="72" t="e">
        <v>#N/A</v>
      </c>
      <c r="G2442" s="72" t="e">
        <v>#N/A</v>
      </c>
      <c r="H2442" s="72" t="e">
        <v>#N/A</v>
      </c>
      <c r="I2442" s="72" t="e">
        <v>#N/A</v>
      </c>
      <c r="J2442" s="72" t="e">
        <v>#N/A</v>
      </c>
      <c r="O2442" s="72" t="e">
        <v>#N/A</v>
      </c>
    </row>
    <row r="2443" spans="1:15" x14ac:dyDescent="0.15">
      <c r="A2443" s="72" t="e">
        <v>#N/A</v>
      </c>
      <c r="B2443" s="72" t="e">
        <v>#N/A</v>
      </c>
      <c r="C2443" s="72" t="e">
        <v>#N/A</v>
      </c>
      <c r="D2443" s="72" t="e">
        <v>#N/A</v>
      </c>
      <c r="E2443" s="73" t="e">
        <v>#N/A</v>
      </c>
      <c r="F2443" s="72" t="e">
        <v>#N/A</v>
      </c>
      <c r="G2443" s="72" t="e">
        <v>#N/A</v>
      </c>
      <c r="H2443" s="72" t="e">
        <v>#N/A</v>
      </c>
      <c r="I2443" s="72" t="e">
        <v>#N/A</v>
      </c>
      <c r="J2443" s="72" t="e">
        <v>#N/A</v>
      </c>
      <c r="O2443" s="72" t="e">
        <v>#N/A</v>
      </c>
    </row>
    <row r="2444" spans="1:15" x14ac:dyDescent="0.15">
      <c r="A2444" s="72" t="e">
        <v>#N/A</v>
      </c>
      <c r="B2444" s="72" t="e">
        <v>#N/A</v>
      </c>
      <c r="C2444" s="72" t="e">
        <v>#N/A</v>
      </c>
      <c r="D2444" s="72" t="e">
        <v>#N/A</v>
      </c>
      <c r="E2444" s="73" t="e">
        <v>#N/A</v>
      </c>
      <c r="F2444" s="72" t="e">
        <v>#N/A</v>
      </c>
      <c r="G2444" s="72" t="e">
        <v>#N/A</v>
      </c>
      <c r="H2444" s="72" t="e">
        <v>#N/A</v>
      </c>
      <c r="I2444" s="72" t="e">
        <v>#N/A</v>
      </c>
      <c r="J2444" s="72" t="e">
        <v>#N/A</v>
      </c>
      <c r="O2444" s="72" t="e">
        <v>#N/A</v>
      </c>
    </row>
    <row r="2445" spans="1:15" x14ac:dyDescent="0.15">
      <c r="A2445" s="72" t="e">
        <v>#N/A</v>
      </c>
      <c r="B2445" s="72" t="e">
        <v>#N/A</v>
      </c>
      <c r="C2445" s="72" t="e">
        <v>#N/A</v>
      </c>
      <c r="D2445" s="72" t="e">
        <v>#N/A</v>
      </c>
      <c r="E2445" s="73" t="e">
        <v>#N/A</v>
      </c>
      <c r="F2445" s="72" t="e">
        <v>#N/A</v>
      </c>
      <c r="G2445" s="72" t="e">
        <v>#N/A</v>
      </c>
      <c r="H2445" s="72" t="e">
        <v>#N/A</v>
      </c>
      <c r="I2445" s="72" t="e">
        <v>#N/A</v>
      </c>
      <c r="J2445" s="72" t="e">
        <v>#N/A</v>
      </c>
      <c r="O2445" s="72" t="e">
        <v>#N/A</v>
      </c>
    </row>
    <row r="2446" spans="1:15" x14ac:dyDescent="0.15">
      <c r="A2446" s="72" t="e">
        <v>#N/A</v>
      </c>
      <c r="B2446" s="72" t="e">
        <v>#N/A</v>
      </c>
      <c r="C2446" s="72" t="e">
        <v>#N/A</v>
      </c>
      <c r="D2446" s="72" t="e">
        <v>#N/A</v>
      </c>
      <c r="E2446" s="73" t="e">
        <v>#N/A</v>
      </c>
      <c r="F2446" s="72" t="e">
        <v>#N/A</v>
      </c>
      <c r="G2446" s="72" t="e">
        <v>#N/A</v>
      </c>
      <c r="H2446" s="72" t="e">
        <v>#N/A</v>
      </c>
      <c r="I2446" s="72" t="e">
        <v>#N/A</v>
      </c>
      <c r="J2446" s="72" t="e">
        <v>#N/A</v>
      </c>
      <c r="O2446" s="72" t="e">
        <v>#N/A</v>
      </c>
    </row>
    <row r="2447" spans="1:15" x14ac:dyDescent="0.15">
      <c r="A2447" s="72" t="e">
        <v>#N/A</v>
      </c>
      <c r="B2447" s="72" t="e">
        <v>#N/A</v>
      </c>
      <c r="C2447" s="72" t="e">
        <v>#N/A</v>
      </c>
      <c r="D2447" s="72" t="e">
        <v>#N/A</v>
      </c>
      <c r="E2447" s="73" t="e">
        <v>#N/A</v>
      </c>
      <c r="F2447" s="72" t="e">
        <v>#N/A</v>
      </c>
      <c r="G2447" s="72" t="e">
        <v>#N/A</v>
      </c>
      <c r="H2447" s="72" t="e">
        <v>#N/A</v>
      </c>
      <c r="I2447" s="72" t="e">
        <v>#N/A</v>
      </c>
      <c r="J2447" s="72" t="e">
        <v>#N/A</v>
      </c>
      <c r="O2447" s="72" t="e">
        <v>#N/A</v>
      </c>
    </row>
    <row r="2448" spans="1:15" x14ac:dyDescent="0.15">
      <c r="A2448" s="72" t="e">
        <v>#N/A</v>
      </c>
      <c r="B2448" s="72" t="e">
        <v>#N/A</v>
      </c>
      <c r="C2448" s="72" t="e">
        <v>#N/A</v>
      </c>
      <c r="D2448" s="72" t="e">
        <v>#N/A</v>
      </c>
      <c r="E2448" s="73" t="e">
        <v>#N/A</v>
      </c>
      <c r="F2448" s="72" t="e">
        <v>#N/A</v>
      </c>
      <c r="G2448" s="72" t="e">
        <v>#N/A</v>
      </c>
      <c r="H2448" s="72" t="e">
        <v>#N/A</v>
      </c>
      <c r="I2448" s="72" t="e">
        <v>#N/A</v>
      </c>
      <c r="J2448" s="72" t="e">
        <v>#N/A</v>
      </c>
      <c r="O2448" s="72" t="e">
        <v>#N/A</v>
      </c>
    </row>
    <row r="2449" spans="1:15" x14ac:dyDescent="0.15">
      <c r="A2449" s="72" t="e">
        <v>#N/A</v>
      </c>
      <c r="B2449" s="72" t="e">
        <v>#N/A</v>
      </c>
      <c r="C2449" s="72" t="e">
        <v>#N/A</v>
      </c>
      <c r="D2449" s="72" t="e">
        <v>#N/A</v>
      </c>
      <c r="E2449" s="73" t="e">
        <v>#N/A</v>
      </c>
      <c r="F2449" s="72" t="e">
        <v>#N/A</v>
      </c>
      <c r="G2449" s="72" t="e">
        <v>#N/A</v>
      </c>
      <c r="H2449" s="72" t="e">
        <v>#N/A</v>
      </c>
      <c r="I2449" s="72" t="e">
        <v>#N/A</v>
      </c>
      <c r="J2449" s="72" t="e">
        <v>#N/A</v>
      </c>
      <c r="O2449" s="72" t="e">
        <v>#N/A</v>
      </c>
    </row>
    <row r="2450" spans="1:15" x14ac:dyDescent="0.15">
      <c r="A2450" s="72" t="e">
        <v>#N/A</v>
      </c>
      <c r="B2450" s="72" t="e">
        <v>#N/A</v>
      </c>
      <c r="C2450" s="72" t="e">
        <v>#N/A</v>
      </c>
      <c r="D2450" s="72" t="e">
        <v>#N/A</v>
      </c>
      <c r="E2450" s="73" t="e">
        <v>#N/A</v>
      </c>
      <c r="F2450" s="72" t="e">
        <v>#N/A</v>
      </c>
      <c r="G2450" s="72" t="e">
        <v>#N/A</v>
      </c>
      <c r="H2450" s="72" t="e">
        <v>#N/A</v>
      </c>
      <c r="I2450" s="72" t="e">
        <v>#N/A</v>
      </c>
      <c r="J2450" s="72" t="e">
        <v>#N/A</v>
      </c>
      <c r="O2450" s="72" t="e">
        <v>#N/A</v>
      </c>
    </row>
    <row r="2451" spans="1:15" x14ac:dyDescent="0.15">
      <c r="A2451" s="72" t="e">
        <v>#N/A</v>
      </c>
      <c r="B2451" s="72" t="e">
        <v>#N/A</v>
      </c>
      <c r="C2451" s="72" t="e">
        <v>#N/A</v>
      </c>
      <c r="D2451" s="72" t="e">
        <v>#N/A</v>
      </c>
      <c r="E2451" s="73" t="e">
        <v>#N/A</v>
      </c>
      <c r="F2451" s="72" t="e">
        <v>#N/A</v>
      </c>
      <c r="G2451" s="72" t="e">
        <v>#N/A</v>
      </c>
      <c r="H2451" s="72" t="e">
        <v>#N/A</v>
      </c>
      <c r="I2451" s="72" t="e">
        <v>#N/A</v>
      </c>
      <c r="J2451" s="72" t="e">
        <v>#N/A</v>
      </c>
      <c r="O2451" s="72" t="e">
        <v>#N/A</v>
      </c>
    </row>
    <row r="2452" spans="1:15" x14ac:dyDescent="0.15">
      <c r="A2452" s="72" t="e">
        <v>#N/A</v>
      </c>
      <c r="B2452" s="72" t="e">
        <v>#N/A</v>
      </c>
      <c r="C2452" s="72" t="e">
        <v>#N/A</v>
      </c>
      <c r="D2452" s="72" t="e">
        <v>#N/A</v>
      </c>
      <c r="E2452" s="73" t="e">
        <v>#N/A</v>
      </c>
      <c r="F2452" s="72" t="e">
        <v>#N/A</v>
      </c>
      <c r="G2452" s="72" t="e">
        <v>#N/A</v>
      </c>
      <c r="H2452" s="72" t="e">
        <v>#N/A</v>
      </c>
      <c r="I2452" s="72" t="e">
        <v>#N/A</v>
      </c>
      <c r="J2452" s="72" t="e">
        <v>#N/A</v>
      </c>
      <c r="O2452" s="72" t="e">
        <v>#N/A</v>
      </c>
    </row>
    <row r="2453" spans="1:15" x14ac:dyDescent="0.15">
      <c r="A2453" s="72" t="e">
        <v>#N/A</v>
      </c>
      <c r="B2453" s="72" t="e">
        <v>#N/A</v>
      </c>
      <c r="C2453" s="72" t="e">
        <v>#N/A</v>
      </c>
      <c r="D2453" s="72" t="e">
        <v>#N/A</v>
      </c>
      <c r="E2453" s="73" t="e">
        <v>#N/A</v>
      </c>
      <c r="F2453" s="72" t="e">
        <v>#N/A</v>
      </c>
      <c r="G2453" s="72" t="e">
        <v>#N/A</v>
      </c>
      <c r="H2453" s="72" t="e">
        <v>#N/A</v>
      </c>
      <c r="I2453" s="72" t="e">
        <v>#N/A</v>
      </c>
      <c r="J2453" s="72" t="e">
        <v>#N/A</v>
      </c>
      <c r="O2453" s="72" t="e">
        <v>#N/A</v>
      </c>
    </row>
    <row r="2454" spans="1:15" x14ac:dyDescent="0.15">
      <c r="A2454" s="72" t="e">
        <v>#N/A</v>
      </c>
      <c r="B2454" s="72" t="e">
        <v>#N/A</v>
      </c>
      <c r="C2454" s="72" t="e">
        <v>#N/A</v>
      </c>
      <c r="D2454" s="72" t="e">
        <v>#N/A</v>
      </c>
      <c r="E2454" s="73" t="e">
        <v>#N/A</v>
      </c>
      <c r="F2454" s="72" t="e">
        <v>#N/A</v>
      </c>
      <c r="G2454" s="72" t="e">
        <v>#N/A</v>
      </c>
      <c r="H2454" s="72" t="e">
        <v>#N/A</v>
      </c>
      <c r="I2454" s="72" t="e">
        <v>#N/A</v>
      </c>
      <c r="J2454" s="72" t="e">
        <v>#N/A</v>
      </c>
      <c r="O2454" s="72" t="e">
        <v>#N/A</v>
      </c>
    </row>
    <row r="2455" spans="1:15" x14ac:dyDescent="0.15">
      <c r="A2455" s="72" t="e">
        <v>#N/A</v>
      </c>
      <c r="B2455" s="72" t="e">
        <v>#N/A</v>
      </c>
      <c r="C2455" s="72" t="e">
        <v>#N/A</v>
      </c>
      <c r="D2455" s="72" t="e">
        <v>#N/A</v>
      </c>
      <c r="E2455" s="73" t="e">
        <v>#N/A</v>
      </c>
      <c r="F2455" s="72" t="e">
        <v>#N/A</v>
      </c>
      <c r="G2455" s="72" t="e">
        <v>#N/A</v>
      </c>
      <c r="H2455" s="72" t="e">
        <v>#N/A</v>
      </c>
      <c r="I2455" s="72" t="e">
        <v>#N/A</v>
      </c>
      <c r="J2455" s="72" t="e">
        <v>#N/A</v>
      </c>
      <c r="O2455" s="72" t="e">
        <v>#N/A</v>
      </c>
    </row>
    <row r="2456" spans="1:15" x14ac:dyDescent="0.15">
      <c r="A2456" s="72" t="e">
        <v>#N/A</v>
      </c>
      <c r="B2456" s="72" t="e">
        <v>#N/A</v>
      </c>
      <c r="C2456" s="72" t="e">
        <v>#N/A</v>
      </c>
      <c r="D2456" s="72" t="e">
        <v>#N/A</v>
      </c>
      <c r="E2456" s="73" t="e">
        <v>#N/A</v>
      </c>
      <c r="F2456" s="72" t="e">
        <v>#N/A</v>
      </c>
      <c r="G2456" s="72" t="e">
        <v>#N/A</v>
      </c>
      <c r="H2456" s="72" t="e">
        <v>#N/A</v>
      </c>
      <c r="I2456" s="72" t="e">
        <v>#N/A</v>
      </c>
      <c r="J2456" s="72" t="e">
        <v>#N/A</v>
      </c>
      <c r="O2456" s="72" t="e">
        <v>#N/A</v>
      </c>
    </row>
    <row r="2457" spans="1:15" x14ac:dyDescent="0.15">
      <c r="A2457" s="72" t="e">
        <v>#N/A</v>
      </c>
      <c r="B2457" s="72" t="e">
        <v>#N/A</v>
      </c>
      <c r="C2457" s="72" t="e">
        <v>#N/A</v>
      </c>
      <c r="D2457" s="72" t="e">
        <v>#N/A</v>
      </c>
      <c r="E2457" s="73" t="e">
        <v>#N/A</v>
      </c>
      <c r="F2457" s="72" t="e">
        <v>#N/A</v>
      </c>
      <c r="G2457" s="72" t="e">
        <v>#N/A</v>
      </c>
      <c r="H2457" s="72" t="e">
        <v>#N/A</v>
      </c>
      <c r="I2457" s="72" t="e">
        <v>#N/A</v>
      </c>
      <c r="J2457" s="72" t="e">
        <v>#N/A</v>
      </c>
      <c r="O2457" s="72" t="e">
        <v>#N/A</v>
      </c>
    </row>
    <row r="2458" spans="1:15" x14ac:dyDescent="0.15">
      <c r="A2458" s="72" t="e">
        <v>#N/A</v>
      </c>
      <c r="B2458" s="72" t="e">
        <v>#N/A</v>
      </c>
      <c r="C2458" s="72" t="e">
        <v>#N/A</v>
      </c>
      <c r="D2458" s="72" t="e">
        <v>#N/A</v>
      </c>
      <c r="E2458" s="73" t="e">
        <v>#N/A</v>
      </c>
      <c r="F2458" s="72" t="e">
        <v>#N/A</v>
      </c>
      <c r="G2458" s="72" t="e">
        <v>#N/A</v>
      </c>
      <c r="H2458" s="72" t="e">
        <v>#N/A</v>
      </c>
      <c r="I2458" s="72" t="e">
        <v>#N/A</v>
      </c>
      <c r="J2458" s="72" t="e">
        <v>#N/A</v>
      </c>
      <c r="O2458" s="72" t="e">
        <v>#N/A</v>
      </c>
    </row>
    <row r="2459" spans="1:15" x14ac:dyDescent="0.15">
      <c r="A2459" s="72" t="e">
        <v>#N/A</v>
      </c>
      <c r="B2459" s="72" t="e">
        <v>#N/A</v>
      </c>
      <c r="C2459" s="72" t="e">
        <v>#N/A</v>
      </c>
      <c r="D2459" s="72" t="e">
        <v>#N/A</v>
      </c>
      <c r="E2459" s="73" t="e">
        <v>#N/A</v>
      </c>
      <c r="F2459" s="72" t="e">
        <v>#N/A</v>
      </c>
      <c r="G2459" s="72" t="e">
        <v>#N/A</v>
      </c>
      <c r="H2459" s="72" t="e">
        <v>#N/A</v>
      </c>
      <c r="I2459" s="72" t="e">
        <v>#N/A</v>
      </c>
      <c r="J2459" s="72" t="e">
        <v>#N/A</v>
      </c>
      <c r="O2459" s="72" t="e">
        <v>#N/A</v>
      </c>
    </row>
    <row r="2460" spans="1:15" x14ac:dyDescent="0.15">
      <c r="A2460" s="72" t="e">
        <v>#N/A</v>
      </c>
      <c r="B2460" s="72" t="e">
        <v>#N/A</v>
      </c>
      <c r="C2460" s="72" t="e">
        <v>#N/A</v>
      </c>
      <c r="D2460" s="72" t="e">
        <v>#N/A</v>
      </c>
      <c r="E2460" s="73" t="e">
        <v>#N/A</v>
      </c>
      <c r="F2460" s="72" t="e">
        <v>#N/A</v>
      </c>
      <c r="G2460" s="72" t="e">
        <v>#N/A</v>
      </c>
      <c r="H2460" s="72" t="e">
        <v>#N/A</v>
      </c>
      <c r="I2460" s="72" t="e">
        <v>#N/A</v>
      </c>
      <c r="J2460" s="72" t="e">
        <v>#N/A</v>
      </c>
      <c r="O2460" s="72" t="e">
        <v>#N/A</v>
      </c>
    </row>
    <row r="2461" spans="1:15" x14ac:dyDescent="0.15">
      <c r="A2461" s="72" t="e">
        <v>#N/A</v>
      </c>
      <c r="B2461" s="72" t="e">
        <v>#N/A</v>
      </c>
      <c r="C2461" s="72" t="e">
        <v>#N/A</v>
      </c>
      <c r="D2461" s="72" t="e">
        <v>#N/A</v>
      </c>
      <c r="E2461" s="73" t="e">
        <v>#N/A</v>
      </c>
      <c r="F2461" s="72" t="e">
        <v>#N/A</v>
      </c>
      <c r="G2461" s="72" t="e">
        <v>#N/A</v>
      </c>
      <c r="H2461" s="72" t="e">
        <v>#N/A</v>
      </c>
      <c r="I2461" s="72" t="e">
        <v>#N/A</v>
      </c>
      <c r="J2461" s="72" t="e">
        <v>#N/A</v>
      </c>
      <c r="O2461" s="72" t="e">
        <v>#N/A</v>
      </c>
    </row>
    <row r="2462" spans="1:15" x14ac:dyDescent="0.15">
      <c r="A2462" s="72" t="e">
        <v>#N/A</v>
      </c>
      <c r="B2462" s="72" t="e">
        <v>#N/A</v>
      </c>
      <c r="C2462" s="72" t="e">
        <v>#N/A</v>
      </c>
      <c r="D2462" s="72" t="e">
        <v>#N/A</v>
      </c>
      <c r="E2462" s="73" t="e">
        <v>#N/A</v>
      </c>
      <c r="F2462" s="72" t="e">
        <v>#N/A</v>
      </c>
      <c r="G2462" s="72" t="e">
        <v>#N/A</v>
      </c>
      <c r="H2462" s="72" t="e">
        <v>#N/A</v>
      </c>
      <c r="I2462" s="72" t="e">
        <v>#N/A</v>
      </c>
      <c r="J2462" s="72" t="e">
        <v>#N/A</v>
      </c>
      <c r="O2462" s="72" t="e">
        <v>#N/A</v>
      </c>
    </row>
    <row r="2463" spans="1:15" x14ac:dyDescent="0.15">
      <c r="A2463" s="72" t="e">
        <v>#N/A</v>
      </c>
      <c r="B2463" s="72" t="e">
        <v>#N/A</v>
      </c>
      <c r="C2463" s="72" t="e">
        <v>#N/A</v>
      </c>
      <c r="D2463" s="72" t="e">
        <v>#N/A</v>
      </c>
      <c r="E2463" s="73" t="e">
        <v>#N/A</v>
      </c>
      <c r="F2463" s="72" t="e">
        <v>#N/A</v>
      </c>
      <c r="G2463" s="72" t="e">
        <v>#N/A</v>
      </c>
      <c r="H2463" s="72" t="e">
        <v>#N/A</v>
      </c>
      <c r="I2463" s="72" t="e">
        <v>#N/A</v>
      </c>
      <c r="J2463" s="72" t="e">
        <v>#N/A</v>
      </c>
      <c r="O2463" s="72" t="e">
        <v>#N/A</v>
      </c>
    </row>
    <row r="2464" spans="1:15" x14ac:dyDescent="0.15">
      <c r="A2464" s="72" t="e">
        <v>#N/A</v>
      </c>
      <c r="B2464" s="72" t="e">
        <v>#N/A</v>
      </c>
      <c r="C2464" s="72" t="e">
        <v>#N/A</v>
      </c>
      <c r="D2464" s="72" t="e">
        <v>#N/A</v>
      </c>
      <c r="E2464" s="73" t="e">
        <v>#N/A</v>
      </c>
      <c r="F2464" s="72" t="e">
        <v>#N/A</v>
      </c>
      <c r="G2464" s="72" t="e">
        <v>#N/A</v>
      </c>
      <c r="H2464" s="72" t="e">
        <v>#N/A</v>
      </c>
      <c r="I2464" s="72" t="e">
        <v>#N/A</v>
      </c>
      <c r="J2464" s="72" t="e">
        <v>#N/A</v>
      </c>
      <c r="O2464" s="72" t="e">
        <v>#N/A</v>
      </c>
    </row>
    <row r="2465" spans="1:15" x14ac:dyDescent="0.15">
      <c r="A2465" s="72" t="e">
        <v>#N/A</v>
      </c>
      <c r="B2465" s="72" t="e">
        <v>#N/A</v>
      </c>
      <c r="C2465" s="72" t="e">
        <v>#N/A</v>
      </c>
      <c r="D2465" s="72" t="e">
        <v>#N/A</v>
      </c>
      <c r="E2465" s="73" t="e">
        <v>#N/A</v>
      </c>
      <c r="F2465" s="72" t="e">
        <v>#N/A</v>
      </c>
      <c r="G2465" s="72" t="e">
        <v>#N/A</v>
      </c>
      <c r="H2465" s="72" t="e">
        <v>#N/A</v>
      </c>
      <c r="I2465" s="72" t="e">
        <v>#N/A</v>
      </c>
      <c r="J2465" s="72" t="e">
        <v>#N/A</v>
      </c>
      <c r="O2465" s="72" t="e">
        <v>#N/A</v>
      </c>
    </row>
    <row r="2466" spans="1:15" x14ac:dyDescent="0.15">
      <c r="A2466" s="72" t="e">
        <v>#N/A</v>
      </c>
      <c r="B2466" s="72" t="e">
        <v>#N/A</v>
      </c>
      <c r="C2466" s="72" t="e">
        <v>#N/A</v>
      </c>
      <c r="D2466" s="72" t="e">
        <v>#N/A</v>
      </c>
      <c r="E2466" s="73" t="e">
        <v>#N/A</v>
      </c>
      <c r="F2466" s="72" t="e">
        <v>#N/A</v>
      </c>
      <c r="G2466" s="72" t="e">
        <v>#N/A</v>
      </c>
      <c r="H2466" s="72" t="e">
        <v>#N/A</v>
      </c>
      <c r="I2466" s="72" t="e">
        <v>#N/A</v>
      </c>
      <c r="J2466" s="72" t="e">
        <v>#N/A</v>
      </c>
      <c r="O2466" s="72" t="e">
        <v>#N/A</v>
      </c>
    </row>
    <row r="2467" spans="1:15" x14ac:dyDescent="0.15">
      <c r="A2467" s="72" t="e">
        <v>#N/A</v>
      </c>
      <c r="B2467" s="72" t="e">
        <v>#N/A</v>
      </c>
      <c r="C2467" s="72" t="e">
        <v>#N/A</v>
      </c>
      <c r="D2467" s="72" t="e">
        <v>#N/A</v>
      </c>
      <c r="E2467" s="73" t="e">
        <v>#N/A</v>
      </c>
      <c r="F2467" s="72" t="e">
        <v>#N/A</v>
      </c>
      <c r="G2467" s="72" t="e">
        <v>#N/A</v>
      </c>
      <c r="H2467" s="72" t="e">
        <v>#N/A</v>
      </c>
      <c r="I2467" s="72" t="e">
        <v>#N/A</v>
      </c>
      <c r="J2467" s="72" t="e">
        <v>#N/A</v>
      </c>
      <c r="O2467" s="72" t="e">
        <v>#N/A</v>
      </c>
    </row>
    <row r="2468" spans="1:15" x14ac:dyDescent="0.15">
      <c r="A2468" s="72" t="e">
        <v>#N/A</v>
      </c>
      <c r="B2468" s="72" t="e">
        <v>#N/A</v>
      </c>
      <c r="C2468" s="72" t="e">
        <v>#N/A</v>
      </c>
      <c r="D2468" s="72" t="e">
        <v>#N/A</v>
      </c>
      <c r="E2468" s="73" t="e">
        <v>#N/A</v>
      </c>
      <c r="F2468" s="72" t="e">
        <v>#N/A</v>
      </c>
      <c r="G2468" s="72" t="e">
        <v>#N/A</v>
      </c>
      <c r="H2468" s="72" t="e">
        <v>#N/A</v>
      </c>
      <c r="I2468" s="72" t="e">
        <v>#N/A</v>
      </c>
      <c r="J2468" s="72" t="e">
        <v>#N/A</v>
      </c>
      <c r="O2468" s="72" t="e">
        <v>#N/A</v>
      </c>
    </row>
    <row r="2469" spans="1:15" x14ac:dyDescent="0.15">
      <c r="A2469" s="72" t="e">
        <v>#N/A</v>
      </c>
      <c r="B2469" s="72" t="e">
        <v>#N/A</v>
      </c>
      <c r="C2469" s="72" t="e">
        <v>#N/A</v>
      </c>
      <c r="D2469" s="72" t="e">
        <v>#N/A</v>
      </c>
      <c r="E2469" s="73" t="e">
        <v>#N/A</v>
      </c>
      <c r="F2469" s="72" t="e">
        <v>#N/A</v>
      </c>
      <c r="G2469" s="72" t="e">
        <v>#N/A</v>
      </c>
      <c r="H2469" s="72" t="e">
        <v>#N/A</v>
      </c>
      <c r="I2469" s="72" t="e">
        <v>#N/A</v>
      </c>
      <c r="J2469" s="72" t="e">
        <v>#N/A</v>
      </c>
      <c r="O2469" s="72" t="e">
        <v>#N/A</v>
      </c>
    </row>
    <row r="2470" spans="1:15" x14ac:dyDescent="0.15">
      <c r="A2470" s="72" t="e">
        <v>#N/A</v>
      </c>
      <c r="B2470" s="72" t="e">
        <v>#N/A</v>
      </c>
      <c r="C2470" s="72" t="e">
        <v>#N/A</v>
      </c>
      <c r="D2470" s="72" t="e">
        <v>#N/A</v>
      </c>
      <c r="E2470" s="73" t="e">
        <v>#N/A</v>
      </c>
      <c r="F2470" s="72" t="e">
        <v>#N/A</v>
      </c>
      <c r="G2470" s="72" t="e">
        <v>#N/A</v>
      </c>
      <c r="H2470" s="72" t="e">
        <v>#N/A</v>
      </c>
      <c r="I2470" s="72" t="e">
        <v>#N/A</v>
      </c>
      <c r="J2470" s="72" t="e">
        <v>#N/A</v>
      </c>
      <c r="O2470" s="72" t="e">
        <v>#N/A</v>
      </c>
    </row>
    <row r="2471" spans="1:15" x14ac:dyDescent="0.15">
      <c r="A2471" s="72" t="e">
        <v>#N/A</v>
      </c>
      <c r="B2471" s="72" t="e">
        <v>#N/A</v>
      </c>
      <c r="C2471" s="72" t="e">
        <v>#N/A</v>
      </c>
      <c r="D2471" s="72" t="e">
        <v>#N/A</v>
      </c>
      <c r="E2471" s="73" t="e">
        <v>#N/A</v>
      </c>
      <c r="F2471" s="72" t="e">
        <v>#N/A</v>
      </c>
      <c r="G2471" s="72" t="e">
        <v>#N/A</v>
      </c>
      <c r="H2471" s="72" t="e">
        <v>#N/A</v>
      </c>
      <c r="I2471" s="72" t="e">
        <v>#N/A</v>
      </c>
      <c r="J2471" s="72" t="e">
        <v>#N/A</v>
      </c>
      <c r="O2471" s="72" t="e">
        <v>#N/A</v>
      </c>
    </row>
    <row r="2472" spans="1:15" x14ac:dyDescent="0.15">
      <c r="A2472" s="72" t="e">
        <v>#N/A</v>
      </c>
      <c r="B2472" s="72" t="e">
        <v>#N/A</v>
      </c>
      <c r="C2472" s="72" t="e">
        <v>#N/A</v>
      </c>
      <c r="D2472" s="72" t="e">
        <v>#N/A</v>
      </c>
      <c r="E2472" s="73" t="e">
        <v>#N/A</v>
      </c>
      <c r="F2472" s="72" t="e">
        <v>#N/A</v>
      </c>
      <c r="G2472" s="72" t="e">
        <v>#N/A</v>
      </c>
      <c r="H2472" s="72" t="e">
        <v>#N/A</v>
      </c>
      <c r="I2472" s="72" t="e">
        <v>#N/A</v>
      </c>
      <c r="J2472" s="72" t="e">
        <v>#N/A</v>
      </c>
      <c r="O2472" s="72" t="e">
        <v>#N/A</v>
      </c>
    </row>
    <row r="2473" spans="1:15" x14ac:dyDescent="0.15">
      <c r="A2473" s="72" t="e">
        <v>#N/A</v>
      </c>
      <c r="B2473" s="72" t="e">
        <v>#N/A</v>
      </c>
      <c r="C2473" s="72" t="e">
        <v>#N/A</v>
      </c>
      <c r="D2473" s="72" t="e">
        <v>#N/A</v>
      </c>
      <c r="E2473" s="73" t="e">
        <v>#N/A</v>
      </c>
      <c r="F2473" s="72" t="e">
        <v>#N/A</v>
      </c>
      <c r="G2473" s="72" t="e">
        <v>#N/A</v>
      </c>
      <c r="H2473" s="72" t="e">
        <v>#N/A</v>
      </c>
      <c r="I2473" s="72" t="e">
        <v>#N/A</v>
      </c>
      <c r="J2473" s="72" t="e">
        <v>#N/A</v>
      </c>
      <c r="O2473" s="72" t="e">
        <v>#N/A</v>
      </c>
    </row>
    <row r="2474" spans="1:15" x14ac:dyDescent="0.15">
      <c r="A2474" s="72" t="e">
        <v>#N/A</v>
      </c>
      <c r="B2474" s="72" t="e">
        <v>#N/A</v>
      </c>
      <c r="C2474" s="72" t="e">
        <v>#N/A</v>
      </c>
      <c r="D2474" s="72" t="e">
        <v>#N/A</v>
      </c>
      <c r="E2474" s="73" t="e">
        <v>#N/A</v>
      </c>
      <c r="F2474" s="72" t="e">
        <v>#N/A</v>
      </c>
      <c r="G2474" s="72" t="e">
        <v>#N/A</v>
      </c>
      <c r="H2474" s="72" t="e">
        <v>#N/A</v>
      </c>
      <c r="I2474" s="72" t="e">
        <v>#N/A</v>
      </c>
      <c r="J2474" s="72" t="e">
        <v>#N/A</v>
      </c>
      <c r="O2474" s="72" t="e">
        <v>#N/A</v>
      </c>
    </row>
    <row r="2475" spans="1:15" x14ac:dyDescent="0.15">
      <c r="A2475" s="72" t="e">
        <v>#N/A</v>
      </c>
      <c r="B2475" s="72" t="e">
        <v>#N/A</v>
      </c>
      <c r="C2475" s="72" t="e">
        <v>#N/A</v>
      </c>
      <c r="D2475" s="72" t="e">
        <v>#N/A</v>
      </c>
      <c r="E2475" s="73" t="e">
        <v>#N/A</v>
      </c>
      <c r="F2475" s="72" t="e">
        <v>#N/A</v>
      </c>
      <c r="G2475" s="72" t="e">
        <v>#N/A</v>
      </c>
      <c r="H2475" s="72" t="e">
        <v>#N/A</v>
      </c>
      <c r="I2475" s="72" t="e">
        <v>#N/A</v>
      </c>
      <c r="J2475" s="72" t="e">
        <v>#N/A</v>
      </c>
      <c r="O2475" s="72" t="e">
        <v>#N/A</v>
      </c>
    </row>
    <row r="2476" spans="1:15" x14ac:dyDescent="0.15">
      <c r="A2476" s="72" t="e">
        <v>#N/A</v>
      </c>
      <c r="B2476" s="72" t="e">
        <v>#N/A</v>
      </c>
      <c r="C2476" s="72" t="e">
        <v>#N/A</v>
      </c>
      <c r="D2476" s="72" t="e">
        <v>#N/A</v>
      </c>
      <c r="E2476" s="73" t="e">
        <v>#N/A</v>
      </c>
      <c r="F2476" s="72" t="e">
        <v>#N/A</v>
      </c>
      <c r="G2476" s="72" t="e">
        <v>#N/A</v>
      </c>
      <c r="H2476" s="72" t="e">
        <v>#N/A</v>
      </c>
      <c r="I2476" s="72" t="e">
        <v>#N/A</v>
      </c>
      <c r="J2476" s="72" t="e">
        <v>#N/A</v>
      </c>
      <c r="O2476" s="72" t="e">
        <v>#N/A</v>
      </c>
    </row>
    <row r="2477" spans="1:15" x14ac:dyDescent="0.15">
      <c r="A2477" s="72" t="e">
        <v>#N/A</v>
      </c>
      <c r="B2477" s="72" t="e">
        <v>#N/A</v>
      </c>
      <c r="C2477" s="72" t="e">
        <v>#N/A</v>
      </c>
      <c r="D2477" s="72" t="e">
        <v>#N/A</v>
      </c>
      <c r="E2477" s="73" t="e">
        <v>#N/A</v>
      </c>
      <c r="F2477" s="72" t="e">
        <v>#N/A</v>
      </c>
      <c r="G2477" s="72" t="e">
        <v>#N/A</v>
      </c>
      <c r="H2477" s="72" t="e">
        <v>#N/A</v>
      </c>
      <c r="I2477" s="72" t="e">
        <v>#N/A</v>
      </c>
      <c r="J2477" s="72" t="e">
        <v>#N/A</v>
      </c>
      <c r="O2477" s="72" t="e">
        <v>#N/A</v>
      </c>
    </row>
    <row r="2478" spans="1:15" x14ac:dyDescent="0.15">
      <c r="A2478" s="72" t="e">
        <v>#N/A</v>
      </c>
      <c r="B2478" s="72" t="e">
        <v>#N/A</v>
      </c>
      <c r="C2478" s="72" t="e">
        <v>#N/A</v>
      </c>
      <c r="D2478" s="72" t="e">
        <v>#N/A</v>
      </c>
      <c r="E2478" s="73" t="e">
        <v>#N/A</v>
      </c>
      <c r="F2478" s="72" t="e">
        <v>#N/A</v>
      </c>
      <c r="G2478" s="72" t="e">
        <v>#N/A</v>
      </c>
      <c r="H2478" s="72" t="e">
        <v>#N/A</v>
      </c>
      <c r="I2478" s="72" t="e">
        <v>#N/A</v>
      </c>
      <c r="J2478" s="72" t="e">
        <v>#N/A</v>
      </c>
      <c r="O2478" s="72" t="e">
        <v>#N/A</v>
      </c>
    </row>
    <row r="2479" spans="1:15" x14ac:dyDescent="0.15">
      <c r="A2479" s="72" t="e">
        <v>#N/A</v>
      </c>
      <c r="B2479" s="72" t="e">
        <v>#N/A</v>
      </c>
      <c r="C2479" s="72" t="e">
        <v>#N/A</v>
      </c>
      <c r="D2479" s="72" t="e">
        <v>#N/A</v>
      </c>
      <c r="E2479" s="73" t="e">
        <v>#N/A</v>
      </c>
      <c r="F2479" s="72" t="e">
        <v>#N/A</v>
      </c>
      <c r="G2479" s="72" t="e">
        <v>#N/A</v>
      </c>
      <c r="H2479" s="72" t="e">
        <v>#N/A</v>
      </c>
      <c r="I2479" s="72" t="e">
        <v>#N/A</v>
      </c>
      <c r="J2479" s="72" t="e">
        <v>#N/A</v>
      </c>
      <c r="O2479" s="72" t="e">
        <v>#N/A</v>
      </c>
    </row>
    <row r="2480" spans="1:15" x14ac:dyDescent="0.15">
      <c r="A2480" s="72" t="e">
        <v>#N/A</v>
      </c>
      <c r="B2480" s="72" t="e">
        <v>#N/A</v>
      </c>
      <c r="C2480" s="72" t="e">
        <v>#N/A</v>
      </c>
      <c r="D2480" s="72" t="e">
        <v>#N/A</v>
      </c>
      <c r="E2480" s="73" t="e">
        <v>#N/A</v>
      </c>
      <c r="F2480" s="72" t="e">
        <v>#N/A</v>
      </c>
      <c r="G2480" s="72" t="e">
        <v>#N/A</v>
      </c>
      <c r="H2480" s="72" t="e">
        <v>#N/A</v>
      </c>
      <c r="I2480" s="72" t="e">
        <v>#N/A</v>
      </c>
      <c r="J2480" s="72" t="e">
        <v>#N/A</v>
      </c>
      <c r="O2480" s="72" t="e">
        <v>#N/A</v>
      </c>
    </row>
    <row r="2481" spans="1:15" x14ac:dyDescent="0.15">
      <c r="A2481" s="72" t="e">
        <v>#N/A</v>
      </c>
      <c r="B2481" s="72" t="e">
        <v>#N/A</v>
      </c>
      <c r="C2481" s="72" t="e">
        <v>#N/A</v>
      </c>
      <c r="D2481" s="72" t="e">
        <v>#N/A</v>
      </c>
      <c r="E2481" s="73" t="e">
        <v>#N/A</v>
      </c>
      <c r="F2481" s="72" t="e">
        <v>#N/A</v>
      </c>
      <c r="G2481" s="72" t="e">
        <v>#N/A</v>
      </c>
      <c r="H2481" s="72" t="e">
        <v>#N/A</v>
      </c>
      <c r="I2481" s="72" t="e">
        <v>#N/A</v>
      </c>
      <c r="J2481" s="72" t="e">
        <v>#N/A</v>
      </c>
      <c r="O2481" s="72" t="e">
        <v>#N/A</v>
      </c>
    </row>
    <row r="2482" spans="1:15" x14ac:dyDescent="0.15">
      <c r="A2482" s="72" t="e">
        <v>#N/A</v>
      </c>
      <c r="B2482" s="72" t="e">
        <v>#N/A</v>
      </c>
      <c r="C2482" s="72" t="e">
        <v>#N/A</v>
      </c>
      <c r="D2482" s="72" t="e">
        <v>#N/A</v>
      </c>
      <c r="E2482" s="73" t="e">
        <v>#N/A</v>
      </c>
      <c r="F2482" s="72" t="e">
        <v>#N/A</v>
      </c>
      <c r="G2482" s="72" t="e">
        <v>#N/A</v>
      </c>
      <c r="H2482" s="72" t="e">
        <v>#N/A</v>
      </c>
      <c r="I2482" s="72" t="e">
        <v>#N/A</v>
      </c>
      <c r="J2482" s="72" t="e">
        <v>#N/A</v>
      </c>
      <c r="O2482" s="72" t="e">
        <v>#N/A</v>
      </c>
    </row>
    <row r="2483" spans="1:15" x14ac:dyDescent="0.15">
      <c r="A2483" s="72" t="e">
        <v>#N/A</v>
      </c>
      <c r="B2483" s="72" t="e">
        <v>#N/A</v>
      </c>
      <c r="C2483" s="72" t="e">
        <v>#N/A</v>
      </c>
      <c r="D2483" s="72" t="e">
        <v>#N/A</v>
      </c>
      <c r="E2483" s="73" t="e">
        <v>#N/A</v>
      </c>
      <c r="F2483" s="72" t="e">
        <v>#N/A</v>
      </c>
      <c r="G2483" s="72" t="e">
        <v>#N/A</v>
      </c>
      <c r="H2483" s="72" t="e">
        <v>#N/A</v>
      </c>
      <c r="I2483" s="72" t="e">
        <v>#N/A</v>
      </c>
      <c r="J2483" s="72" t="e">
        <v>#N/A</v>
      </c>
      <c r="O2483" s="72" t="e">
        <v>#N/A</v>
      </c>
    </row>
    <row r="2484" spans="1:15" x14ac:dyDescent="0.15">
      <c r="A2484" s="72" t="e">
        <v>#N/A</v>
      </c>
      <c r="B2484" s="72" t="e">
        <v>#N/A</v>
      </c>
      <c r="C2484" s="72" t="e">
        <v>#N/A</v>
      </c>
      <c r="D2484" s="72" t="e">
        <v>#N/A</v>
      </c>
      <c r="E2484" s="73" t="e">
        <v>#N/A</v>
      </c>
      <c r="F2484" s="72" t="e">
        <v>#N/A</v>
      </c>
      <c r="G2484" s="72" t="e">
        <v>#N/A</v>
      </c>
      <c r="H2484" s="72" t="e">
        <v>#N/A</v>
      </c>
      <c r="I2484" s="72" t="e">
        <v>#N/A</v>
      </c>
      <c r="J2484" s="72" t="e">
        <v>#N/A</v>
      </c>
      <c r="O2484" s="72" t="e">
        <v>#N/A</v>
      </c>
    </row>
    <row r="2485" spans="1:15" x14ac:dyDescent="0.15">
      <c r="A2485" s="72" t="e">
        <v>#N/A</v>
      </c>
      <c r="B2485" s="72" t="e">
        <v>#N/A</v>
      </c>
      <c r="C2485" s="72" t="e">
        <v>#N/A</v>
      </c>
      <c r="D2485" s="72" t="e">
        <v>#N/A</v>
      </c>
      <c r="E2485" s="73" t="e">
        <v>#N/A</v>
      </c>
      <c r="F2485" s="72" t="e">
        <v>#N/A</v>
      </c>
      <c r="G2485" s="72" t="e">
        <v>#N/A</v>
      </c>
      <c r="H2485" s="72" t="e">
        <v>#N/A</v>
      </c>
      <c r="I2485" s="72" t="e">
        <v>#N/A</v>
      </c>
      <c r="J2485" s="72" t="e">
        <v>#N/A</v>
      </c>
      <c r="O2485" s="72" t="e">
        <v>#N/A</v>
      </c>
    </row>
    <row r="2486" spans="1:15" x14ac:dyDescent="0.15">
      <c r="A2486" s="72" t="e">
        <v>#N/A</v>
      </c>
      <c r="B2486" s="72" t="e">
        <v>#N/A</v>
      </c>
      <c r="C2486" s="72" t="e">
        <v>#N/A</v>
      </c>
      <c r="D2486" s="72" t="e">
        <v>#N/A</v>
      </c>
      <c r="E2486" s="73" t="e">
        <v>#N/A</v>
      </c>
      <c r="F2486" s="72" t="e">
        <v>#N/A</v>
      </c>
      <c r="G2486" s="72" t="e">
        <v>#N/A</v>
      </c>
      <c r="H2486" s="72" t="e">
        <v>#N/A</v>
      </c>
      <c r="I2486" s="72" t="e">
        <v>#N/A</v>
      </c>
      <c r="J2486" s="72" t="e">
        <v>#N/A</v>
      </c>
      <c r="O2486" s="72" t="e">
        <v>#N/A</v>
      </c>
    </row>
    <row r="2487" spans="1:15" x14ac:dyDescent="0.15">
      <c r="A2487" s="72" t="e">
        <v>#N/A</v>
      </c>
      <c r="B2487" s="72" t="e">
        <v>#N/A</v>
      </c>
      <c r="C2487" s="72" t="e">
        <v>#N/A</v>
      </c>
      <c r="D2487" s="72" t="e">
        <v>#N/A</v>
      </c>
      <c r="E2487" s="73" t="e">
        <v>#N/A</v>
      </c>
      <c r="F2487" s="72" t="e">
        <v>#N/A</v>
      </c>
      <c r="G2487" s="72" t="e">
        <v>#N/A</v>
      </c>
      <c r="H2487" s="72" t="e">
        <v>#N/A</v>
      </c>
      <c r="I2487" s="72" t="e">
        <v>#N/A</v>
      </c>
      <c r="J2487" s="72" t="e">
        <v>#N/A</v>
      </c>
      <c r="O2487" s="72" t="e">
        <v>#N/A</v>
      </c>
    </row>
    <row r="2488" spans="1:15" x14ac:dyDescent="0.15">
      <c r="A2488" s="72" t="e">
        <v>#N/A</v>
      </c>
      <c r="B2488" s="72" t="e">
        <v>#N/A</v>
      </c>
      <c r="C2488" s="72" t="e">
        <v>#N/A</v>
      </c>
      <c r="D2488" s="72" t="e">
        <v>#N/A</v>
      </c>
      <c r="E2488" s="73" t="e">
        <v>#N/A</v>
      </c>
      <c r="F2488" s="72" t="e">
        <v>#N/A</v>
      </c>
      <c r="G2488" s="72" t="e">
        <v>#N/A</v>
      </c>
      <c r="H2488" s="72" t="e">
        <v>#N/A</v>
      </c>
      <c r="I2488" s="72" t="e">
        <v>#N/A</v>
      </c>
      <c r="J2488" s="72" t="e">
        <v>#N/A</v>
      </c>
      <c r="O2488" s="72" t="e">
        <v>#N/A</v>
      </c>
    </row>
    <row r="2489" spans="1:15" x14ac:dyDescent="0.15">
      <c r="A2489" s="72" t="e">
        <v>#N/A</v>
      </c>
      <c r="B2489" s="72" t="e">
        <v>#N/A</v>
      </c>
      <c r="C2489" s="72" t="e">
        <v>#N/A</v>
      </c>
      <c r="D2489" s="72" t="e">
        <v>#N/A</v>
      </c>
      <c r="E2489" s="73" t="e">
        <v>#N/A</v>
      </c>
      <c r="F2489" s="72" t="e">
        <v>#N/A</v>
      </c>
      <c r="G2489" s="72" t="e">
        <v>#N/A</v>
      </c>
      <c r="H2489" s="72" t="e">
        <v>#N/A</v>
      </c>
      <c r="I2489" s="72" t="e">
        <v>#N/A</v>
      </c>
      <c r="J2489" s="72" t="e">
        <v>#N/A</v>
      </c>
      <c r="O2489" s="72" t="e">
        <v>#N/A</v>
      </c>
    </row>
    <row r="2490" spans="1:15" x14ac:dyDescent="0.15">
      <c r="A2490" s="72" t="e">
        <v>#N/A</v>
      </c>
      <c r="B2490" s="72" t="e">
        <v>#N/A</v>
      </c>
      <c r="C2490" s="72" t="e">
        <v>#N/A</v>
      </c>
      <c r="D2490" s="72" t="e">
        <v>#N/A</v>
      </c>
      <c r="E2490" s="73" t="e">
        <v>#N/A</v>
      </c>
      <c r="F2490" s="72" t="e">
        <v>#N/A</v>
      </c>
      <c r="G2490" s="72" t="e">
        <v>#N/A</v>
      </c>
      <c r="H2490" s="72" t="e">
        <v>#N/A</v>
      </c>
      <c r="I2490" s="72" t="e">
        <v>#N/A</v>
      </c>
      <c r="J2490" s="72" t="e">
        <v>#N/A</v>
      </c>
      <c r="O2490" s="72" t="e">
        <v>#N/A</v>
      </c>
    </row>
    <row r="2491" spans="1:15" x14ac:dyDescent="0.15">
      <c r="A2491" s="72" t="e">
        <v>#N/A</v>
      </c>
      <c r="B2491" s="72" t="e">
        <v>#N/A</v>
      </c>
      <c r="C2491" s="72" t="e">
        <v>#N/A</v>
      </c>
      <c r="D2491" s="72" t="e">
        <v>#N/A</v>
      </c>
      <c r="E2491" s="73" t="e">
        <v>#N/A</v>
      </c>
      <c r="F2491" s="72" t="e">
        <v>#N/A</v>
      </c>
      <c r="G2491" s="72" t="e">
        <v>#N/A</v>
      </c>
      <c r="H2491" s="72" t="e">
        <v>#N/A</v>
      </c>
      <c r="I2491" s="72" t="e">
        <v>#N/A</v>
      </c>
      <c r="J2491" s="72" t="e">
        <v>#N/A</v>
      </c>
      <c r="O2491" s="72" t="e">
        <v>#N/A</v>
      </c>
    </row>
    <row r="2492" spans="1:15" x14ac:dyDescent="0.15">
      <c r="A2492" s="72" t="e">
        <v>#N/A</v>
      </c>
      <c r="B2492" s="72" t="e">
        <v>#N/A</v>
      </c>
      <c r="C2492" s="72" t="e">
        <v>#N/A</v>
      </c>
      <c r="D2492" s="72" t="e">
        <v>#N/A</v>
      </c>
      <c r="E2492" s="73" t="e">
        <v>#N/A</v>
      </c>
      <c r="F2492" s="72" t="e">
        <v>#N/A</v>
      </c>
      <c r="G2492" s="72" t="e">
        <v>#N/A</v>
      </c>
      <c r="H2492" s="72" t="e">
        <v>#N/A</v>
      </c>
      <c r="I2492" s="72" t="e">
        <v>#N/A</v>
      </c>
      <c r="J2492" s="72" t="e">
        <v>#N/A</v>
      </c>
      <c r="O2492" s="72" t="e">
        <v>#N/A</v>
      </c>
    </row>
    <row r="2493" spans="1:15" x14ac:dyDescent="0.15">
      <c r="A2493" s="72" t="e">
        <v>#N/A</v>
      </c>
      <c r="B2493" s="72" t="e">
        <v>#N/A</v>
      </c>
      <c r="C2493" s="72" t="e">
        <v>#N/A</v>
      </c>
      <c r="D2493" s="72" t="e">
        <v>#N/A</v>
      </c>
      <c r="E2493" s="73" t="e">
        <v>#N/A</v>
      </c>
      <c r="F2493" s="72" t="e">
        <v>#N/A</v>
      </c>
      <c r="G2493" s="72" t="e">
        <v>#N/A</v>
      </c>
      <c r="H2493" s="72" t="e">
        <v>#N/A</v>
      </c>
      <c r="I2493" s="72" t="e">
        <v>#N/A</v>
      </c>
      <c r="J2493" s="72" t="e">
        <v>#N/A</v>
      </c>
      <c r="O2493" s="72" t="e">
        <v>#N/A</v>
      </c>
    </row>
    <row r="2494" spans="1:15" x14ac:dyDescent="0.15">
      <c r="A2494" s="72" t="e">
        <v>#N/A</v>
      </c>
      <c r="B2494" s="72" t="e">
        <v>#N/A</v>
      </c>
      <c r="C2494" s="72" t="e">
        <v>#N/A</v>
      </c>
      <c r="D2494" s="72" t="e">
        <v>#N/A</v>
      </c>
      <c r="E2494" s="73" t="e">
        <v>#N/A</v>
      </c>
      <c r="F2494" s="72" t="e">
        <v>#N/A</v>
      </c>
      <c r="G2494" s="72" t="e">
        <v>#N/A</v>
      </c>
      <c r="H2494" s="72" t="e">
        <v>#N/A</v>
      </c>
      <c r="I2494" s="72" t="e">
        <v>#N/A</v>
      </c>
      <c r="J2494" s="72" t="e">
        <v>#N/A</v>
      </c>
      <c r="O2494" s="72" t="e">
        <v>#N/A</v>
      </c>
    </row>
    <row r="2495" spans="1:15" x14ac:dyDescent="0.15">
      <c r="A2495" s="72" t="e">
        <v>#N/A</v>
      </c>
      <c r="B2495" s="72" t="e">
        <v>#N/A</v>
      </c>
      <c r="C2495" s="72" t="e">
        <v>#N/A</v>
      </c>
      <c r="D2495" s="72" t="e">
        <v>#N/A</v>
      </c>
      <c r="E2495" s="73" t="e">
        <v>#N/A</v>
      </c>
      <c r="F2495" s="72" t="e">
        <v>#N/A</v>
      </c>
      <c r="G2495" s="72" t="e">
        <v>#N/A</v>
      </c>
      <c r="H2495" s="72" t="e">
        <v>#N/A</v>
      </c>
      <c r="I2495" s="72" t="e">
        <v>#N/A</v>
      </c>
      <c r="J2495" s="72" t="e">
        <v>#N/A</v>
      </c>
      <c r="O2495" s="72" t="e">
        <v>#N/A</v>
      </c>
    </row>
    <row r="2496" spans="1:15" x14ac:dyDescent="0.15">
      <c r="A2496" s="72" t="e">
        <v>#N/A</v>
      </c>
      <c r="B2496" s="72" t="e">
        <v>#N/A</v>
      </c>
      <c r="C2496" s="72" t="e">
        <v>#N/A</v>
      </c>
      <c r="D2496" s="72" t="e">
        <v>#N/A</v>
      </c>
      <c r="E2496" s="73" t="e">
        <v>#N/A</v>
      </c>
      <c r="F2496" s="72" t="e">
        <v>#N/A</v>
      </c>
      <c r="G2496" s="72" t="e">
        <v>#N/A</v>
      </c>
      <c r="H2496" s="72" t="e">
        <v>#N/A</v>
      </c>
      <c r="I2496" s="72" t="e">
        <v>#N/A</v>
      </c>
      <c r="J2496" s="72" t="e">
        <v>#N/A</v>
      </c>
      <c r="O2496" s="72" t="e">
        <v>#N/A</v>
      </c>
    </row>
    <row r="2497" spans="1:15" x14ac:dyDescent="0.15">
      <c r="A2497" s="72" t="e">
        <v>#N/A</v>
      </c>
      <c r="B2497" s="72" t="e">
        <v>#N/A</v>
      </c>
      <c r="C2497" s="72" t="e">
        <v>#N/A</v>
      </c>
      <c r="D2497" s="72" t="e">
        <v>#N/A</v>
      </c>
      <c r="E2497" s="73" t="e">
        <v>#N/A</v>
      </c>
      <c r="F2497" s="72" t="e">
        <v>#N/A</v>
      </c>
      <c r="G2497" s="72" t="e">
        <v>#N/A</v>
      </c>
      <c r="H2497" s="72" t="e">
        <v>#N/A</v>
      </c>
      <c r="I2497" s="72" t="e">
        <v>#N/A</v>
      </c>
      <c r="J2497" s="72" t="e">
        <v>#N/A</v>
      </c>
      <c r="O2497" s="72" t="e">
        <v>#N/A</v>
      </c>
    </row>
    <row r="2498" spans="1:15" x14ac:dyDescent="0.15">
      <c r="A2498" s="72" t="e">
        <v>#N/A</v>
      </c>
      <c r="B2498" s="72" t="e">
        <v>#N/A</v>
      </c>
      <c r="C2498" s="72" t="e">
        <v>#N/A</v>
      </c>
      <c r="D2498" s="72" t="e">
        <v>#N/A</v>
      </c>
      <c r="E2498" s="73" t="e">
        <v>#N/A</v>
      </c>
      <c r="F2498" s="72" t="e">
        <v>#N/A</v>
      </c>
      <c r="G2498" s="72" t="e">
        <v>#N/A</v>
      </c>
      <c r="H2498" s="72" t="e">
        <v>#N/A</v>
      </c>
      <c r="I2498" s="72" t="e">
        <v>#N/A</v>
      </c>
      <c r="J2498" s="72" t="e">
        <v>#N/A</v>
      </c>
      <c r="O2498" s="72" t="e">
        <v>#N/A</v>
      </c>
    </row>
    <row r="2499" spans="1:15" x14ac:dyDescent="0.15">
      <c r="A2499" s="72" t="e">
        <v>#N/A</v>
      </c>
      <c r="B2499" s="72" t="e">
        <v>#N/A</v>
      </c>
      <c r="C2499" s="72" t="e">
        <v>#N/A</v>
      </c>
      <c r="D2499" s="72" t="e">
        <v>#N/A</v>
      </c>
      <c r="E2499" s="73" t="e">
        <v>#N/A</v>
      </c>
      <c r="F2499" s="72" t="e">
        <v>#N/A</v>
      </c>
      <c r="G2499" s="72" t="e">
        <v>#N/A</v>
      </c>
      <c r="H2499" s="72" t="e">
        <v>#N/A</v>
      </c>
      <c r="I2499" s="72" t="e">
        <v>#N/A</v>
      </c>
      <c r="J2499" s="72" t="e">
        <v>#N/A</v>
      </c>
      <c r="O2499" s="72" t="e">
        <v>#N/A</v>
      </c>
    </row>
    <row r="2500" spans="1:15" x14ac:dyDescent="0.15">
      <c r="A2500" s="72" t="e">
        <v>#N/A</v>
      </c>
      <c r="B2500" s="72" t="e">
        <v>#N/A</v>
      </c>
      <c r="C2500" s="72" t="e">
        <v>#N/A</v>
      </c>
      <c r="D2500" s="72" t="e">
        <v>#N/A</v>
      </c>
      <c r="E2500" s="73" t="e">
        <v>#N/A</v>
      </c>
      <c r="F2500" s="72" t="e">
        <v>#N/A</v>
      </c>
      <c r="G2500" s="72" t="e">
        <v>#N/A</v>
      </c>
      <c r="H2500" s="72" t="e">
        <v>#N/A</v>
      </c>
      <c r="I2500" s="72" t="e">
        <v>#N/A</v>
      </c>
      <c r="J2500" s="72" t="e">
        <v>#N/A</v>
      </c>
      <c r="O2500" s="72" t="e">
        <v>#N/A</v>
      </c>
    </row>
    <row r="2501" spans="1:15" x14ac:dyDescent="0.15">
      <c r="A2501" s="72" t="e">
        <v>#N/A</v>
      </c>
      <c r="B2501" s="72" t="e">
        <v>#N/A</v>
      </c>
      <c r="C2501" s="72" t="e">
        <v>#N/A</v>
      </c>
      <c r="D2501" s="72" t="e">
        <v>#N/A</v>
      </c>
      <c r="E2501" s="73" t="e">
        <v>#N/A</v>
      </c>
      <c r="F2501" s="72" t="e">
        <v>#N/A</v>
      </c>
      <c r="G2501" s="72" t="e">
        <v>#N/A</v>
      </c>
      <c r="H2501" s="72" t="e">
        <v>#N/A</v>
      </c>
      <c r="I2501" s="72" t="e">
        <v>#N/A</v>
      </c>
      <c r="J2501" s="72" t="e">
        <v>#N/A</v>
      </c>
      <c r="O2501" s="72" t="e">
        <v>#N/A</v>
      </c>
    </row>
    <row r="2502" spans="1:15" x14ac:dyDescent="0.15">
      <c r="A2502" s="72" t="e">
        <v>#N/A</v>
      </c>
      <c r="B2502" s="72" t="e">
        <v>#N/A</v>
      </c>
      <c r="C2502" s="72" t="e">
        <v>#N/A</v>
      </c>
      <c r="D2502" s="72" t="e">
        <v>#N/A</v>
      </c>
      <c r="E2502" s="73" t="e">
        <v>#N/A</v>
      </c>
      <c r="F2502" s="72" t="e">
        <v>#N/A</v>
      </c>
      <c r="G2502" s="72" t="e">
        <v>#N/A</v>
      </c>
      <c r="H2502" s="72" t="e">
        <v>#N/A</v>
      </c>
      <c r="I2502" s="72" t="e">
        <v>#N/A</v>
      </c>
      <c r="J2502" s="72" t="e">
        <v>#N/A</v>
      </c>
      <c r="O2502" s="72" t="e">
        <v>#N/A</v>
      </c>
    </row>
    <row r="2503" spans="1:15" x14ac:dyDescent="0.15">
      <c r="A2503" s="72" t="e">
        <v>#N/A</v>
      </c>
      <c r="B2503" s="72" t="e">
        <v>#N/A</v>
      </c>
      <c r="C2503" s="72" t="e">
        <v>#N/A</v>
      </c>
      <c r="D2503" s="72" t="e">
        <v>#N/A</v>
      </c>
      <c r="E2503" s="73" t="e">
        <v>#N/A</v>
      </c>
      <c r="F2503" s="72" t="e">
        <v>#N/A</v>
      </c>
      <c r="G2503" s="72" t="e">
        <v>#N/A</v>
      </c>
      <c r="H2503" s="72" t="e">
        <v>#N/A</v>
      </c>
      <c r="I2503" s="72" t="e">
        <v>#N/A</v>
      </c>
      <c r="J2503" s="72" t="e">
        <v>#N/A</v>
      </c>
      <c r="O2503" s="72" t="e">
        <v>#N/A</v>
      </c>
    </row>
    <row r="2504" spans="1:15" x14ac:dyDescent="0.15">
      <c r="A2504" s="72" t="e">
        <v>#N/A</v>
      </c>
      <c r="B2504" s="72" t="e">
        <v>#N/A</v>
      </c>
      <c r="C2504" s="72" t="e">
        <v>#N/A</v>
      </c>
      <c r="D2504" s="72" t="e">
        <v>#N/A</v>
      </c>
      <c r="E2504" s="73" t="e">
        <v>#N/A</v>
      </c>
      <c r="F2504" s="72" t="e">
        <v>#N/A</v>
      </c>
      <c r="G2504" s="72" t="e">
        <v>#N/A</v>
      </c>
      <c r="H2504" s="72" t="e">
        <v>#N/A</v>
      </c>
      <c r="I2504" s="72" t="e">
        <v>#N/A</v>
      </c>
      <c r="J2504" s="72" t="e">
        <v>#N/A</v>
      </c>
      <c r="O2504" s="72" t="e">
        <v>#N/A</v>
      </c>
    </row>
    <row r="2505" spans="1:15" x14ac:dyDescent="0.15">
      <c r="A2505" s="72" t="e">
        <v>#N/A</v>
      </c>
      <c r="B2505" s="72" t="e">
        <v>#N/A</v>
      </c>
      <c r="C2505" s="72" t="e">
        <v>#N/A</v>
      </c>
      <c r="D2505" s="72" t="e">
        <v>#N/A</v>
      </c>
      <c r="E2505" s="73" t="e">
        <v>#N/A</v>
      </c>
      <c r="F2505" s="72" t="e">
        <v>#N/A</v>
      </c>
      <c r="G2505" s="72" t="e">
        <v>#N/A</v>
      </c>
      <c r="H2505" s="72" t="e">
        <v>#N/A</v>
      </c>
      <c r="I2505" s="72" t="e">
        <v>#N/A</v>
      </c>
      <c r="J2505" s="72" t="e">
        <v>#N/A</v>
      </c>
      <c r="O2505" s="72" t="e">
        <v>#N/A</v>
      </c>
    </row>
    <row r="2506" spans="1:15" x14ac:dyDescent="0.15">
      <c r="A2506" s="72" t="e">
        <v>#N/A</v>
      </c>
      <c r="B2506" s="72" t="e">
        <v>#N/A</v>
      </c>
      <c r="C2506" s="72" t="e">
        <v>#N/A</v>
      </c>
      <c r="D2506" s="72" t="e">
        <v>#N/A</v>
      </c>
      <c r="E2506" s="73" t="e">
        <v>#N/A</v>
      </c>
      <c r="F2506" s="72" t="e">
        <v>#N/A</v>
      </c>
      <c r="G2506" s="72" t="e">
        <v>#N/A</v>
      </c>
      <c r="H2506" s="72" t="e">
        <v>#N/A</v>
      </c>
      <c r="I2506" s="72" t="e">
        <v>#N/A</v>
      </c>
      <c r="J2506" s="72" t="e">
        <v>#N/A</v>
      </c>
      <c r="O2506" s="72" t="e">
        <v>#N/A</v>
      </c>
    </row>
    <row r="2507" spans="1:15" x14ac:dyDescent="0.15">
      <c r="A2507" s="72" t="e">
        <v>#N/A</v>
      </c>
      <c r="B2507" s="72" t="e">
        <v>#N/A</v>
      </c>
      <c r="C2507" s="72" t="e">
        <v>#N/A</v>
      </c>
      <c r="D2507" s="72" t="e">
        <v>#N/A</v>
      </c>
      <c r="E2507" s="73" t="e">
        <v>#N/A</v>
      </c>
      <c r="F2507" s="72" t="e">
        <v>#N/A</v>
      </c>
      <c r="G2507" s="72" t="e">
        <v>#N/A</v>
      </c>
      <c r="H2507" s="72" t="e">
        <v>#N/A</v>
      </c>
      <c r="I2507" s="72" t="e">
        <v>#N/A</v>
      </c>
      <c r="J2507" s="72" t="e">
        <v>#N/A</v>
      </c>
      <c r="O2507" s="72" t="e">
        <v>#N/A</v>
      </c>
    </row>
    <row r="2508" spans="1:15" x14ac:dyDescent="0.15">
      <c r="A2508" s="72" t="e">
        <v>#N/A</v>
      </c>
      <c r="B2508" s="72" t="e">
        <v>#N/A</v>
      </c>
      <c r="C2508" s="72" t="e">
        <v>#N/A</v>
      </c>
      <c r="D2508" s="72" t="e">
        <v>#N/A</v>
      </c>
      <c r="E2508" s="73" t="e">
        <v>#N/A</v>
      </c>
      <c r="F2508" s="72" t="e">
        <v>#N/A</v>
      </c>
      <c r="G2508" s="72" t="e">
        <v>#N/A</v>
      </c>
      <c r="H2508" s="72" t="e">
        <v>#N/A</v>
      </c>
      <c r="I2508" s="72" t="e">
        <v>#N/A</v>
      </c>
      <c r="J2508" s="72" t="e">
        <v>#N/A</v>
      </c>
      <c r="O2508" s="72" t="e">
        <v>#N/A</v>
      </c>
    </row>
    <row r="2509" spans="1:15" x14ac:dyDescent="0.15">
      <c r="A2509" s="72" t="e">
        <v>#N/A</v>
      </c>
      <c r="B2509" s="72" t="e">
        <v>#N/A</v>
      </c>
      <c r="C2509" s="72" t="e">
        <v>#N/A</v>
      </c>
      <c r="D2509" s="72" t="e">
        <v>#N/A</v>
      </c>
      <c r="E2509" s="73" t="e">
        <v>#N/A</v>
      </c>
      <c r="F2509" s="72" t="e">
        <v>#N/A</v>
      </c>
      <c r="G2509" s="72" t="e">
        <v>#N/A</v>
      </c>
      <c r="H2509" s="72" t="e">
        <v>#N/A</v>
      </c>
      <c r="I2509" s="72" t="e">
        <v>#N/A</v>
      </c>
      <c r="J2509" s="72" t="e">
        <v>#N/A</v>
      </c>
      <c r="O2509" s="72" t="e">
        <v>#N/A</v>
      </c>
    </row>
    <row r="2510" spans="1:15" x14ac:dyDescent="0.15">
      <c r="A2510" s="72" t="e">
        <v>#N/A</v>
      </c>
      <c r="B2510" s="72" t="e">
        <v>#N/A</v>
      </c>
      <c r="C2510" s="72" t="e">
        <v>#N/A</v>
      </c>
      <c r="D2510" s="72" t="e">
        <v>#N/A</v>
      </c>
      <c r="E2510" s="73" t="e">
        <v>#N/A</v>
      </c>
      <c r="F2510" s="72" t="e">
        <v>#N/A</v>
      </c>
      <c r="G2510" s="72" t="e">
        <v>#N/A</v>
      </c>
      <c r="H2510" s="72" t="e">
        <v>#N/A</v>
      </c>
      <c r="I2510" s="72" t="e">
        <v>#N/A</v>
      </c>
      <c r="J2510" s="72" t="e">
        <v>#N/A</v>
      </c>
      <c r="O2510" s="72" t="e">
        <v>#N/A</v>
      </c>
    </row>
    <row r="2511" spans="1:15" x14ac:dyDescent="0.15">
      <c r="A2511" s="72" t="e">
        <v>#N/A</v>
      </c>
      <c r="B2511" s="72" t="e">
        <v>#N/A</v>
      </c>
      <c r="C2511" s="72" t="e">
        <v>#N/A</v>
      </c>
      <c r="D2511" s="72" t="e">
        <v>#N/A</v>
      </c>
      <c r="E2511" s="73" t="e">
        <v>#N/A</v>
      </c>
      <c r="F2511" s="72" t="e">
        <v>#N/A</v>
      </c>
      <c r="G2511" s="72" t="e">
        <v>#N/A</v>
      </c>
      <c r="H2511" s="72" t="e">
        <v>#N/A</v>
      </c>
      <c r="I2511" s="72" t="e">
        <v>#N/A</v>
      </c>
      <c r="J2511" s="72" t="e">
        <v>#N/A</v>
      </c>
      <c r="O2511" s="72" t="e">
        <v>#N/A</v>
      </c>
    </row>
    <row r="2512" spans="1:15" x14ac:dyDescent="0.15">
      <c r="A2512" s="72" t="e">
        <v>#N/A</v>
      </c>
      <c r="B2512" s="72" t="e">
        <v>#N/A</v>
      </c>
      <c r="C2512" s="72" t="e">
        <v>#N/A</v>
      </c>
      <c r="D2512" s="72" t="e">
        <v>#N/A</v>
      </c>
      <c r="E2512" s="73" t="e">
        <v>#N/A</v>
      </c>
      <c r="F2512" s="72" t="e">
        <v>#N/A</v>
      </c>
      <c r="G2512" s="72" t="e">
        <v>#N/A</v>
      </c>
      <c r="H2512" s="72" t="e">
        <v>#N/A</v>
      </c>
      <c r="I2512" s="72" t="e">
        <v>#N/A</v>
      </c>
      <c r="J2512" s="72" t="e">
        <v>#N/A</v>
      </c>
      <c r="O2512" s="72" t="e">
        <v>#N/A</v>
      </c>
    </row>
    <row r="2513" spans="1:15" x14ac:dyDescent="0.15">
      <c r="A2513" s="72" t="e">
        <v>#N/A</v>
      </c>
      <c r="B2513" s="72" t="e">
        <v>#N/A</v>
      </c>
      <c r="C2513" s="72" t="e">
        <v>#N/A</v>
      </c>
      <c r="D2513" s="72" t="e">
        <v>#N/A</v>
      </c>
      <c r="E2513" s="73" t="e">
        <v>#N/A</v>
      </c>
      <c r="F2513" s="72" t="e">
        <v>#N/A</v>
      </c>
      <c r="G2513" s="72" t="e">
        <v>#N/A</v>
      </c>
      <c r="H2513" s="72" t="e">
        <v>#N/A</v>
      </c>
      <c r="I2513" s="72" t="e">
        <v>#N/A</v>
      </c>
      <c r="J2513" s="72" t="e">
        <v>#N/A</v>
      </c>
      <c r="O2513" s="72" t="e">
        <v>#N/A</v>
      </c>
    </row>
    <row r="2514" spans="1:15" x14ac:dyDescent="0.15">
      <c r="A2514" s="72" t="e">
        <v>#N/A</v>
      </c>
      <c r="B2514" s="72" t="e">
        <v>#N/A</v>
      </c>
      <c r="C2514" s="72" t="e">
        <v>#N/A</v>
      </c>
      <c r="D2514" s="72" t="e">
        <v>#N/A</v>
      </c>
      <c r="E2514" s="73" t="e">
        <v>#N/A</v>
      </c>
      <c r="F2514" s="72" t="e">
        <v>#N/A</v>
      </c>
      <c r="G2514" s="72" t="e">
        <v>#N/A</v>
      </c>
      <c r="H2514" s="72" t="e">
        <v>#N/A</v>
      </c>
      <c r="I2514" s="72" t="e">
        <v>#N/A</v>
      </c>
      <c r="J2514" s="72" t="e">
        <v>#N/A</v>
      </c>
      <c r="O2514" s="72" t="e">
        <v>#N/A</v>
      </c>
    </row>
    <row r="2515" spans="1:15" x14ac:dyDescent="0.15">
      <c r="A2515" s="72" t="e">
        <v>#N/A</v>
      </c>
      <c r="B2515" s="72" t="e">
        <v>#N/A</v>
      </c>
      <c r="C2515" s="72" t="e">
        <v>#N/A</v>
      </c>
      <c r="D2515" s="72" t="e">
        <v>#N/A</v>
      </c>
      <c r="E2515" s="73" t="e">
        <v>#N/A</v>
      </c>
      <c r="F2515" s="72" t="e">
        <v>#N/A</v>
      </c>
      <c r="G2515" s="72" t="e">
        <v>#N/A</v>
      </c>
      <c r="H2515" s="72" t="e">
        <v>#N/A</v>
      </c>
      <c r="I2515" s="72" t="e">
        <v>#N/A</v>
      </c>
      <c r="J2515" s="72" t="e">
        <v>#N/A</v>
      </c>
      <c r="O2515" s="72" t="e">
        <v>#N/A</v>
      </c>
    </row>
    <row r="2516" spans="1:15" x14ac:dyDescent="0.15">
      <c r="A2516" s="72" t="e">
        <v>#N/A</v>
      </c>
      <c r="B2516" s="72" t="e">
        <v>#N/A</v>
      </c>
      <c r="C2516" s="72" t="e">
        <v>#N/A</v>
      </c>
      <c r="D2516" s="72" t="e">
        <v>#N/A</v>
      </c>
      <c r="E2516" s="73" t="e">
        <v>#N/A</v>
      </c>
      <c r="F2516" s="72" t="e">
        <v>#N/A</v>
      </c>
      <c r="G2516" s="72" t="e">
        <v>#N/A</v>
      </c>
      <c r="H2516" s="72" t="e">
        <v>#N/A</v>
      </c>
      <c r="I2516" s="72" t="e">
        <v>#N/A</v>
      </c>
      <c r="J2516" s="72" t="e">
        <v>#N/A</v>
      </c>
      <c r="O2516" s="72" t="e">
        <v>#N/A</v>
      </c>
    </row>
    <row r="2517" spans="1:15" x14ac:dyDescent="0.15">
      <c r="A2517" s="72" t="e">
        <v>#N/A</v>
      </c>
      <c r="B2517" s="72" t="e">
        <v>#N/A</v>
      </c>
      <c r="C2517" s="72" t="e">
        <v>#N/A</v>
      </c>
      <c r="D2517" s="72" t="e">
        <v>#N/A</v>
      </c>
      <c r="E2517" s="73" t="e">
        <v>#N/A</v>
      </c>
      <c r="F2517" s="72" t="e">
        <v>#N/A</v>
      </c>
      <c r="G2517" s="72" t="e">
        <v>#N/A</v>
      </c>
      <c r="H2517" s="72" t="e">
        <v>#N/A</v>
      </c>
      <c r="I2517" s="72" t="e">
        <v>#N/A</v>
      </c>
      <c r="J2517" s="72" t="e">
        <v>#N/A</v>
      </c>
      <c r="O2517" s="72" t="e">
        <v>#N/A</v>
      </c>
    </row>
    <row r="2518" spans="1:15" x14ac:dyDescent="0.15">
      <c r="A2518" s="72" t="e">
        <v>#N/A</v>
      </c>
      <c r="B2518" s="72" t="e">
        <v>#N/A</v>
      </c>
      <c r="C2518" s="72" t="e">
        <v>#N/A</v>
      </c>
      <c r="D2518" s="72" t="e">
        <v>#N/A</v>
      </c>
      <c r="E2518" s="73" t="e">
        <v>#N/A</v>
      </c>
      <c r="F2518" s="72" t="e">
        <v>#N/A</v>
      </c>
      <c r="G2518" s="72" t="e">
        <v>#N/A</v>
      </c>
      <c r="H2518" s="72" t="e">
        <v>#N/A</v>
      </c>
      <c r="I2518" s="72" t="e">
        <v>#N/A</v>
      </c>
      <c r="J2518" s="72" t="e">
        <v>#N/A</v>
      </c>
      <c r="O2518" s="72" t="e">
        <v>#N/A</v>
      </c>
    </row>
    <row r="2519" spans="1:15" x14ac:dyDescent="0.15">
      <c r="A2519" s="72" t="e">
        <v>#N/A</v>
      </c>
      <c r="B2519" s="72" t="e">
        <v>#N/A</v>
      </c>
      <c r="C2519" s="72" t="e">
        <v>#N/A</v>
      </c>
      <c r="D2519" s="72" t="e">
        <v>#N/A</v>
      </c>
      <c r="E2519" s="73" t="e">
        <v>#N/A</v>
      </c>
      <c r="F2519" s="72" t="e">
        <v>#N/A</v>
      </c>
      <c r="G2519" s="72" t="e">
        <v>#N/A</v>
      </c>
      <c r="H2519" s="72" t="e">
        <v>#N/A</v>
      </c>
      <c r="I2519" s="72" t="e">
        <v>#N/A</v>
      </c>
      <c r="J2519" s="72" t="e">
        <v>#N/A</v>
      </c>
      <c r="O2519" s="72" t="e">
        <v>#N/A</v>
      </c>
    </row>
    <row r="2520" spans="1:15" x14ac:dyDescent="0.15">
      <c r="A2520" s="72" t="e">
        <v>#N/A</v>
      </c>
      <c r="B2520" s="72" t="e">
        <v>#N/A</v>
      </c>
      <c r="C2520" s="72" t="e">
        <v>#N/A</v>
      </c>
      <c r="D2520" s="72" t="e">
        <v>#N/A</v>
      </c>
      <c r="E2520" s="73" t="e">
        <v>#N/A</v>
      </c>
      <c r="F2520" s="72" t="e">
        <v>#N/A</v>
      </c>
      <c r="G2520" s="72" t="e">
        <v>#N/A</v>
      </c>
      <c r="H2520" s="72" t="e">
        <v>#N/A</v>
      </c>
      <c r="I2520" s="72" t="e">
        <v>#N/A</v>
      </c>
      <c r="J2520" s="72" t="e">
        <v>#N/A</v>
      </c>
      <c r="O2520" s="72" t="e">
        <v>#N/A</v>
      </c>
    </row>
    <row r="2521" spans="1:15" x14ac:dyDescent="0.15">
      <c r="A2521" s="72" t="e">
        <v>#N/A</v>
      </c>
      <c r="B2521" s="72" t="e">
        <v>#N/A</v>
      </c>
      <c r="C2521" s="72" t="e">
        <v>#N/A</v>
      </c>
      <c r="D2521" s="72" t="e">
        <v>#N/A</v>
      </c>
      <c r="E2521" s="73" t="e">
        <v>#N/A</v>
      </c>
      <c r="F2521" s="72" t="e">
        <v>#N/A</v>
      </c>
      <c r="G2521" s="72" t="e">
        <v>#N/A</v>
      </c>
      <c r="H2521" s="72" t="e">
        <v>#N/A</v>
      </c>
      <c r="I2521" s="72" t="e">
        <v>#N/A</v>
      </c>
      <c r="J2521" s="72" t="e">
        <v>#N/A</v>
      </c>
      <c r="O2521" s="72" t="e">
        <v>#N/A</v>
      </c>
    </row>
    <row r="2522" spans="1:15" x14ac:dyDescent="0.15">
      <c r="A2522" s="72" t="e">
        <v>#N/A</v>
      </c>
      <c r="B2522" s="72" t="e">
        <v>#N/A</v>
      </c>
      <c r="C2522" s="72" t="e">
        <v>#N/A</v>
      </c>
      <c r="D2522" s="72" t="e">
        <v>#N/A</v>
      </c>
      <c r="E2522" s="73" t="e">
        <v>#N/A</v>
      </c>
      <c r="F2522" s="72" t="e">
        <v>#N/A</v>
      </c>
      <c r="G2522" s="72" t="e">
        <v>#N/A</v>
      </c>
      <c r="H2522" s="72" t="e">
        <v>#N/A</v>
      </c>
      <c r="I2522" s="72" t="e">
        <v>#N/A</v>
      </c>
      <c r="J2522" s="72" t="e">
        <v>#N/A</v>
      </c>
      <c r="O2522" s="72" t="e">
        <v>#N/A</v>
      </c>
    </row>
    <row r="2523" spans="1:15" x14ac:dyDescent="0.15">
      <c r="A2523" s="72" t="e">
        <v>#N/A</v>
      </c>
      <c r="B2523" s="72" t="e">
        <v>#N/A</v>
      </c>
      <c r="C2523" s="72" t="e">
        <v>#N/A</v>
      </c>
      <c r="D2523" s="72" t="e">
        <v>#N/A</v>
      </c>
      <c r="E2523" s="73" t="e">
        <v>#N/A</v>
      </c>
      <c r="F2523" s="72" t="e">
        <v>#N/A</v>
      </c>
      <c r="G2523" s="72" t="e">
        <v>#N/A</v>
      </c>
      <c r="H2523" s="72" t="e">
        <v>#N/A</v>
      </c>
      <c r="I2523" s="72" t="e">
        <v>#N/A</v>
      </c>
      <c r="J2523" s="72" t="e">
        <v>#N/A</v>
      </c>
      <c r="O2523" s="72" t="e">
        <v>#N/A</v>
      </c>
    </row>
    <row r="2524" spans="1:15" x14ac:dyDescent="0.15">
      <c r="A2524" s="72" t="e">
        <v>#N/A</v>
      </c>
      <c r="B2524" s="72" t="e">
        <v>#N/A</v>
      </c>
      <c r="C2524" s="72" t="e">
        <v>#N/A</v>
      </c>
      <c r="D2524" s="72" t="e">
        <v>#N/A</v>
      </c>
      <c r="E2524" s="73" t="e">
        <v>#N/A</v>
      </c>
      <c r="F2524" s="72" t="e">
        <v>#N/A</v>
      </c>
      <c r="G2524" s="72" t="e">
        <v>#N/A</v>
      </c>
      <c r="H2524" s="72" t="e">
        <v>#N/A</v>
      </c>
      <c r="I2524" s="72" t="e">
        <v>#N/A</v>
      </c>
      <c r="J2524" s="72" t="e">
        <v>#N/A</v>
      </c>
      <c r="O2524" s="72" t="e">
        <v>#N/A</v>
      </c>
    </row>
    <row r="2525" spans="1:15" x14ac:dyDescent="0.15">
      <c r="A2525" s="72" t="e">
        <v>#N/A</v>
      </c>
      <c r="B2525" s="72" t="e">
        <v>#N/A</v>
      </c>
      <c r="C2525" s="72" t="e">
        <v>#N/A</v>
      </c>
      <c r="D2525" s="72" t="e">
        <v>#N/A</v>
      </c>
      <c r="E2525" s="73" t="e">
        <v>#N/A</v>
      </c>
      <c r="F2525" s="72" t="e">
        <v>#N/A</v>
      </c>
      <c r="G2525" s="72" t="e">
        <v>#N/A</v>
      </c>
      <c r="H2525" s="72" t="e">
        <v>#N/A</v>
      </c>
      <c r="I2525" s="72" t="e">
        <v>#N/A</v>
      </c>
      <c r="J2525" s="72" t="e">
        <v>#N/A</v>
      </c>
      <c r="O2525" s="72" t="e">
        <v>#N/A</v>
      </c>
    </row>
    <row r="2526" spans="1:15" x14ac:dyDescent="0.15">
      <c r="A2526" s="72" t="e">
        <v>#N/A</v>
      </c>
      <c r="B2526" s="72" t="e">
        <v>#N/A</v>
      </c>
      <c r="C2526" s="72" t="e">
        <v>#N/A</v>
      </c>
      <c r="D2526" s="72" t="e">
        <v>#N/A</v>
      </c>
      <c r="E2526" s="73" t="e">
        <v>#N/A</v>
      </c>
      <c r="F2526" s="72" t="e">
        <v>#N/A</v>
      </c>
      <c r="G2526" s="72" t="e">
        <v>#N/A</v>
      </c>
      <c r="H2526" s="72" t="e">
        <v>#N/A</v>
      </c>
      <c r="I2526" s="72" t="e">
        <v>#N/A</v>
      </c>
      <c r="J2526" s="72" t="e">
        <v>#N/A</v>
      </c>
      <c r="O2526" s="72" t="e">
        <v>#N/A</v>
      </c>
    </row>
    <row r="2527" spans="1:15" x14ac:dyDescent="0.15">
      <c r="A2527" s="72" t="e">
        <v>#N/A</v>
      </c>
      <c r="B2527" s="72" t="e">
        <v>#N/A</v>
      </c>
      <c r="C2527" s="72" t="e">
        <v>#N/A</v>
      </c>
      <c r="D2527" s="72" t="e">
        <v>#N/A</v>
      </c>
      <c r="E2527" s="73" t="e">
        <v>#N/A</v>
      </c>
      <c r="F2527" s="72" t="e">
        <v>#N/A</v>
      </c>
      <c r="G2527" s="72" t="e">
        <v>#N/A</v>
      </c>
      <c r="H2527" s="72" t="e">
        <v>#N/A</v>
      </c>
      <c r="I2527" s="72" t="e">
        <v>#N/A</v>
      </c>
      <c r="J2527" s="72" t="e">
        <v>#N/A</v>
      </c>
      <c r="O2527" s="72" t="e">
        <v>#N/A</v>
      </c>
    </row>
    <row r="2528" spans="1:15" x14ac:dyDescent="0.15">
      <c r="A2528" s="72" t="e">
        <v>#N/A</v>
      </c>
      <c r="B2528" s="72" t="e">
        <v>#N/A</v>
      </c>
      <c r="C2528" s="72" t="e">
        <v>#N/A</v>
      </c>
      <c r="D2528" s="72" t="e">
        <v>#N/A</v>
      </c>
      <c r="E2528" s="73" t="e">
        <v>#N/A</v>
      </c>
      <c r="F2528" s="72" t="e">
        <v>#N/A</v>
      </c>
      <c r="G2528" s="72" t="e">
        <v>#N/A</v>
      </c>
      <c r="H2528" s="72" t="e">
        <v>#N/A</v>
      </c>
      <c r="I2528" s="72" t="e">
        <v>#N/A</v>
      </c>
      <c r="J2528" s="72" t="e">
        <v>#N/A</v>
      </c>
      <c r="O2528" s="72" t="e">
        <v>#N/A</v>
      </c>
    </row>
    <row r="2529" spans="1:15" x14ac:dyDescent="0.15">
      <c r="A2529" s="72" t="e">
        <v>#N/A</v>
      </c>
      <c r="B2529" s="72" t="e">
        <v>#N/A</v>
      </c>
      <c r="C2529" s="72" t="e">
        <v>#N/A</v>
      </c>
      <c r="D2529" s="72" t="e">
        <v>#N/A</v>
      </c>
      <c r="E2529" s="73" t="e">
        <v>#N/A</v>
      </c>
      <c r="F2529" s="72" t="e">
        <v>#N/A</v>
      </c>
      <c r="G2529" s="72" t="e">
        <v>#N/A</v>
      </c>
      <c r="H2529" s="72" t="e">
        <v>#N/A</v>
      </c>
      <c r="I2529" s="72" t="e">
        <v>#N/A</v>
      </c>
      <c r="J2529" s="72" t="e">
        <v>#N/A</v>
      </c>
      <c r="O2529" s="72" t="e">
        <v>#N/A</v>
      </c>
    </row>
    <row r="2530" spans="1:15" x14ac:dyDescent="0.15">
      <c r="A2530" s="72" t="e">
        <v>#N/A</v>
      </c>
      <c r="B2530" s="72" t="e">
        <v>#N/A</v>
      </c>
      <c r="C2530" s="72" t="e">
        <v>#N/A</v>
      </c>
      <c r="D2530" s="72" t="e">
        <v>#N/A</v>
      </c>
      <c r="E2530" s="73" t="e">
        <v>#N/A</v>
      </c>
      <c r="F2530" s="72" t="e">
        <v>#N/A</v>
      </c>
      <c r="G2530" s="72" t="e">
        <v>#N/A</v>
      </c>
      <c r="H2530" s="72" t="e">
        <v>#N/A</v>
      </c>
      <c r="I2530" s="72" t="e">
        <v>#N/A</v>
      </c>
      <c r="J2530" s="72" t="e">
        <v>#N/A</v>
      </c>
      <c r="O2530" s="72" t="e">
        <v>#N/A</v>
      </c>
    </row>
    <row r="2531" spans="1:15" x14ac:dyDescent="0.15">
      <c r="A2531" s="72" t="e">
        <v>#N/A</v>
      </c>
      <c r="B2531" s="72" t="e">
        <v>#N/A</v>
      </c>
      <c r="C2531" s="72" t="e">
        <v>#N/A</v>
      </c>
      <c r="D2531" s="72" t="e">
        <v>#N/A</v>
      </c>
      <c r="E2531" s="73" t="e">
        <v>#N/A</v>
      </c>
      <c r="F2531" s="72" t="e">
        <v>#N/A</v>
      </c>
      <c r="G2531" s="72" t="e">
        <v>#N/A</v>
      </c>
      <c r="H2531" s="72" t="e">
        <v>#N/A</v>
      </c>
      <c r="I2531" s="72" t="e">
        <v>#N/A</v>
      </c>
      <c r="J2531" s="72" t="e">
        <v>#N/A</v>
      </c>
      <c r="O2531" s="72" t="e">
        <v>#N/A</v>
      </c>
    </row>
    <row r="2532" spans="1:15" x14ac:dyDescent="0.15">
      <c r="A2532" s="72" t="e">
        <v>#N/A</v>
      </c>
      <c r="B2532" s="72" t="e">
        <v>#N/A</v>
      </c>
      <c r="C2532" s="72" t="e">
        <v>#N/A</v>
      </c>
      <c r="D2532" s="72" t="e">
        <v>#N/A</v>
      </c>
      <c r="E2532" s="73" t="e">
        <v>#N/A</v>
      </c>
      <c r="F2532" s="72" t="e">
        <v>#N/A</v>
      </c>
      <c r="G2532" s="72" t="e">
        <v>#N/A</v>
      </c>
      <c r="H2532" s="72" t="e">
        <v>#N/A</v>
      </c>
      <c r="I2532" s="72" t="e">
        <v>#N/A</v>
      </c>
      <c r="J2532" s="72" t="e">
        <v>#N/A</v>
      </c>
      <c r="O2532" s="72" t="e">
        <v>#N/A</v>
      </c>
    </row>
    <row r="2533" spans="1:15" x14ac:dyDescent="0.15">
      <c r="A2533" s="72" t="e">
        <v>#N/A</v>
      </c>
      <c r="B2533" s="72" t="e">
        <v>#N/A</v>
      </c>
      <c r="C2533" s="72" t="e">
        <v>#N/A</v>
      </c>
      <c r="D2533" s="72" t="e">
        <v>#N/A</v>
      </c>
      <c r="E2533" s="73" t="e">
        <v>#N/A</v>
      </c>
      <c r="F2533" s="72" t="e">
        <v>#N/A</v>
      </c>
      <c r="G2533" s="72" t="e">
        <v>#N/A</v>
      </c>
      <c r="H2533" s="72" t="e">
        <v>#N/A</v>
      </c>
      <c r="I2533" s="72" t="e">
        <v>#N/A</v>
      </c>
      <c r="J2533" s="72" t="e">
        <v>#N/A</v>
      </c>
      <c r="O2533" s="72" t="e">
        <v>#N/A</v>
      </c>
    </row>
    <row r="2534" spans="1:15" x14ac:dyDescent="0.15">
      <c r="A2534" s="72" t="e">
        <v>#N/A</v>
      </c>
      <c r="B2534" s="72" t="e">
        <v>#N/A</v>
      </c>
      <c r="C2534" s="72" t="e">
        <v>#N/A</v>
      </c>
      <c r="D2534" s="72" t="e">
        <v>#N/A</v>
      </c>
      <c r="E2534" s="73" t="e">
        <v>#N/A</v>
      </c>
      <c r="F2534" s="72" t="e">
        <v>#N/A</v>
      </c>
      <c r="G2534" s="72" t="e">
        <v>#N/A</v>
      </c>
      <c r="H2534" s="72" t="e">
        <v>#N/A</v>
      </c>
      <c r="I2534" s="72" t="e">
        <v>#N/A</v>
      </c>
      <c r="J2534" s="72" t="e">
        <v>#N/A</v>
      </c>
      <c r="O2534" s="72" t="e">
        <v>#N/A</v>
      </c>
    </row>
    <row r="2535" spans="1:15" x14ac:dyDescent="0.15">
      <c r="A2535" s="72" t="e">
        <v>#N/A</v>
      </c>
      <c r="B2535" s="72" t="e">
        <v>#N/A</v>
      </c>
      <c r="C2535" s="72" t="e">
        <v>#N/A</v>
      </c>
      <c r="D2535" s="72" t="e">
        <v>#N/A</v>
      </c>
      <c r="E2535" s="73" t="e">
        <v>#N/A</v>
      </c>
      <c r="F2535" s="72" t="e">
        <v>#N/A</v>
      </c>
      <c r="G2535" s="72" t="e">
        <v>#N/A</v>
      </c>
      <c r="H2535" s="72" t="e">
        <v>#N/A</v>
      </c>
      <c r="I2535" s="72" t="e">
        <v>#N/A</v>
      </c>
      <c r="J2535" s="72" t="e">
        <v>#N/A</v>
      </c>
      <c r="O2535" s="72" t="e">
        <v>#N/A</v>
      </c>
    </row>
    <row r="2536" spans="1:15" x14ac:dyDescent="0.15">
      <c r="A2536" s="72" t="e">
        <v>#N/A</v>
      </c>
      <c r="B2536" s="72" t="e">
        <v>#N/A</v>
      </c>
      <c r="C2536" s="72" t="e">
        <v>#N/A</v>
      </c>
      <c r="D2536" s="72" t="e">
        <v>#N/A</v>
      </c>
      <c r="E2536" s="73" t="e">
        <v>#N/A</v>
      </c>
      <c r="F2536" s="72" t="e">
        <v>#N/A</v>
      </c>
      <c r="G2536" s="72" t="e">
        <v>#N/A</v>
      </c>
      <c r="H2536" s="72" t="e">
        <v>#N/A</v>
      </c>
      <c r="I2536" s="72" t="e">
        <v>#N/A</v>
      </c>
      <c r="J2536" s="72" t="e">
        <v>#N/A</v>
      </c>
      <c r="O2536" s="72" t="e">
        <v>#N/A</v>
      </c>
    </row>
    <row r="2537" spans="1:15" x14ac:dyDescent="0.15">
      <c r="A2537" s="72" t="e">
        <v>#N/A</v>
      </c>
      <c r="B2537" s="72" t="e">
        <v>#N/A</v>
      </c>
      <c r="C2537" s="72" t="e">
        <v>#N/A</v>
      </c>
      <c r="D2537" s="72" t="e">
        <v>#N/A</v>
      </c>
      <c r="E2537" s="73" t="e">
        <v>#N/A</v>
      </c>
      <c r="F2537" s="72" t="e">
        <v>#N/A</v>
      </c>
      <c r="G2537" s="72" t="e">
        <v>#N/A</v>
      </c>
      <c r="H2537" s="72" t="e">
        <v>#N/A</v>
      </c>
      <c r="I2537" s="72" t="e">
        <v>#N/A</v>
      </c>
      <c r="J2537" s="72" t="e">
        <v>#N/A</v>
      </c>
      <c r="O2537" s="72" t="e">
        <v>#N/A</v>
      </c>
    </row>
    <row r="2538" spans="1:15" x14ac:dyDescent="0.15">
      <c r="A2538" s="72" t="e">
        <v>#N/A</v>
      </c>
      <c r="B2538" s="72" t="e">
        <v>#N/A</v>
      </c>
      <c r="C2538" s="72" t="e">
        <v>#N/A</v>
      </c>
      <c r="D2538" s="72" t="e">
        <v>#N/A</v>
      </c>
      <c r="E2538" s="73" t="e">
        <v>#N/A</v>
      </c>
      <c r="F2538" s="72" t="e">
        <v>#N/A</v>
      </c>
      <c r="G2538" s="72" t="e">
        <v>#N/A</v>
      </c>
      <c r="H2538" s="72" t="e">
        <v>#N/A</v>
      </c>
      <c r="I2538" s="72" t="e">
        <v>#N/A</v>
      </c>
      <c r="J2538" s="72" t="e">
        <v>#N/A</v>
      </c>
      <c r="O2538" s="72" t="e">
        <v>#N/A</v>
      </c>
    </row>
    <row r="2539" spans="1:15" x14ac:dyDescent="0.15">
      <c r="A2539" s="72" t="e">
        <v>#N/A</v>
      </c>
      <c r="B2539" s="72" t="e">
        <v>#N/A</v>
      </c>
      <c r="C2539" s="72" t="e">
        <v>#N/A</v>
      </c>
      <c r="D2539" s="72" t="e">
        <v>#N/A</v>
      </c>
      <c r="E2539" s="73" t="e">
        <v>#N/A</v>
      </c>
      <c r="F2539" s="72" t="e">
        <v>#N/A</v>
      </c>
      <c r="G2539" s="72" t="e">
        <v>#N/A</v>
      </c>
      <c r="H2539" s="72" t="e">
        <v>#N/A</v>
      </c>
      <c r="I2539" s="72" t="e">
        <v>#N/A</v>
      </c>
      <c r="J2539" s="72" t="e">
        <v>#N/A</v>
      </c>
      <c r="O2539" s="72" t="e">
        <v>#N/A</v>
      </c>
    </row>
    <row r="2540" spans="1:15" x14ac:dyDescent="0.15">
      <c r="A2540" s="72" t="e">
        <v>#N/A</v>
      </c>
      <c r="B2540" s="72" t="e">
        <v>#N/A</v>
      </c>
      <c r="C2540" s="72" t="e">
        <v>#N/A</v>
      </c>
      <c r="D2540" s="72" t="e">
        <v>#N/A</v>
      </c>
      <c r="E2540" s="73" t="e">
        <v>#N/A</v>
      </c>
      <c r="F2540" s="72" t="e">
        <v>#N/A</v>
      </c>
      <c r="G2540" s="72" t="e">
        <v>#N/A</v>
      </c>
      <c r="H2540" s="72" t="e">
        <v>#N/A</v>
      </c>
      <c r="I2540" s="72" t="e">
        <v>#N/A</v>
      </c>
      <c r="J2540" s="72" t="e">
        <v>#N/A</v>
      </c>
      <c r="O2540" s="72" t="e">
        <v>#N/A</v>
      </c>
    </row>
    <row r="2541" spans="1:15" x14ac:dyDescent="0.15">
      <c r="A2541" s="72" t="e">
        <v>#N/A</v>
      </c>
      <c r="B2541" s="72" t="e">
        <v>#N/A</v>
      </c>
      <c r="C2541" s="72" t="e">
        <v>#N/A</v>
      </c>
      <c r="D2541" s="72" t="e">
        <v>#N/A</v>
      </c>
      <c r="E2541" s="73" t="e">
        <v>#N/A</v>
      </c>
      <c r="F2541" s="72" t="e">
        <v>#N/A</v>
      </c>
      <c r="G2541" s="72" t="e">
        <v>#N/A</v>
      </c>
      <c r="H2541" s="72" t="e">
        <v>#N/A</v>
      </c>
      <c r="I2541" s="72" t="e">
        <v>#N/A</v>
      </c>
      <c r="J2541" s="72" t="e">
        <v>#N/A</v>
      </c>
      <c r="O2541" s="72" t="e">
        <v>#N/A</v>
      </c>
    </row>
    <row r="2542" spans="1:15" x14ac:dyDescent="0.15">
      <c r="A2542" s="72" t="e">
        <v>#N/A</v>
      </c>
      <c r="B2542" s="72" t="e">
        <v>#N/A</v>
      </c>
      <c r="C2542" s="72" t="e">
        <v>#N/A</v>
      </c>
      <c r="D2542" s="72" t="e">
        <v>#N/A</v>
      </c>
      <c r="E2542" s="73" t="e">
        <v>#N/A</v>
      </c>
      <c r="F2542" s="72" t="e">
        <v>#N/A</v>
      </c>
      <c r="G2542" s="72" t="e">
        <v>#N/A</v>
      </c>
      <c r="H2542" s="72" t="e">
        <v>#N/A</v>
      </c>
      <c r="I2542" s="72" t="e">
        <v>#N/A</v>
      </c>
      <c r="J2542" s="72" t="e">
        <v>#N/A</v>
      </c>
      <c r="O2542" s="72" t="e">
        <v>#N/A</v>
      </c>
    </row>
    <row r="2543" spans="1:15" x14ac:dyDescent="0.15">
      <c r="A2543" s="72" t="e">
        <v>#N/A</v>
      </c>
      <c r="B2543" s="72" t="e">
        <v>#N/A</v>
      </c>
      <c r="C2543" s="72" t="e">
        <v>#N/A</v>
      </c>
      <c r="D2543" s="72" t="e">
        <v>#N/A</v>
      </c>
      <c r="E2543" s="73" t="e">
        <v>#N/A</v>
      </c>
      <c r="F2543" s="72" t="e">
        <v>#N/A</v>
      </c>
      <c r="G2543" s="72" t="e">
        <v>#N/A</v>
      </c>
      <c r="H2543" s="72" t="e">
        <v>#N/A</v>
      </c>
      <c r="I2543" s="72" t="e">
        <v>#N/A</v>
      </c>
      <c r="J2543" s="72" t="e">
        <v>#N/A</v>
      </c>
      <c r="O2543" s="72" t="e">
        <v>#N/A</v>
      </c>
    </row>
    <row r="2544" spans="1:15" x14ac:dyDescent="0.15">
      <c r="A2544" s="72" t="e">
        <v>#N/A</v>
      </c>
      <c r="B2544" s="72" t="e">
        <v>#N/A</v>
      </c>
      <c r="C2544" s="72" t="e">
        <v>#N/A</v>
      </c>
      <c r="D2544" s="72" t="e">
        <v>#N/A</v>
      </c>
      <c r="E2544" s="73" t="e">
        <v>#N/A</v>
      </c>
      <c r="F2544" s="72" t="e">
        <v>#N/A</v>
      </c>
      <c r="G2544" s="72" t="e">
        <v>#N/A</v>
      </c>
      <c r="H2544" s="72" t="e">
        <v>#N/A</v>
      </c>
      <c r="I2544" s="72" t="e">
        <v>#N/A</v>
      </c>
      <c r="J2544" s="72" t="e">
        <v>#N/A</v>
      </c>
      <c r="O2544" s="72" t="e">
        <v>#N/A</v>
      </c>
    </row>
    <row r="2545" spans="1:15" x14ac:dyDescent="0.15">
      <c r="A2545" s="72" t="e">
        <v>#N/A</v>
      </c>
      <c r="B2545" s="72" t="e">
        <v>#N/A</v>
      </c>
      <c r="C2545" s="72" t="e">
        <v>#N/A</v>
      </c>
      <c r="D2545" s="72" t="e">
        <v>#N/A</v>
      </c>
      <c r="E2545" s="73" t="e">
        <v>#N/A</v>
      </c>
      <c r="F2545" s="72" t="e">
        <v>#N/A</v>
      </c>
      <c r="G2545" s="72" t="e">
        <v>#N/A</v>
      </c>
      <c r="H2545" s="72" t="e">
        <v>#N/A</v>
      </c>
      <c r="I2545" s="72" t="e">
        <v>#N/A</v>
      </c>
      <c r="J2545" s="72" t="e">
        <v>#N/A</v>
      </c>
      <c r="O2545" s="72" t="e">
        <v>#N/A</v>
      </c>
    </row>
    <row r="2546" spans="1:15" x14ac:dyDescent="0.15">
      <c r="A2546" s="72" t="e">
        <v>#N/A</v>
      </c>
      <c r="B2546" s="72" t="e">
        <v>#N/A</v>
      </c>
      <c r="C2546" s="72" t="e">
        <v>#N/A</v>
      </c>
      <c r="D2546" s="72" t="e">
        <v>#N/A</v>
      </c>
      <c r="E2546" s="73" t="e">
        <v>#N/A</v>
      </c>
      <c r="F2546" s="72" t="e">
        <v>#N/A</v>
      </c>
      <c r="G2546" s="72" t="e">
        <v>#N/A</v>
      </c>
      <c r="H2546" s="72" t="e">
        <v>#N/A</v>
      </c>
      <c r="I2546" s="72" t="e">
        <v>#N/A</v>
      </c>
      <c r="J2546" s="72" t="e">
        <v>#N/A</v>
      </c>
      <c r="O2546" s="72" t="e">
        <v>#N/A</v>
      </c>
    </row>
    <row r="2547" spans="1:15" x14ac:dyDescent="0.15">
      <c r="A2547" s="72" t="e">
        <v>#N/A</v>
      </c>
      <c r="B2547" s="72" t="e">
        <v>#N/A</v>
      </c>
      <c r="C2547" s="72" t="e">
        <v>#N/A</v>
      </c>
      <c r="D2547" s="72" t="e">
        <v>#N/A</v>
      </c>
      <c r="E2547" s="73" t="e">
        <v>#N/A</v>
      </c>
      <c r="F2547" s="72" t="e">
        <v>#N/A</v>
      </c>
      <c r="G2547" s="72" t="e">
        <v>#N/A</v>
      </c>
      <c r="H2547" s="72" t="e">
        <v>#N/A</v>
      </c>
      <c r="I2547" s="72" t="e">
        <v>#N/A</v>
      </c>
      <c r="J2547" s="72" t="e">
        <v>#N/A</v>
      </c>
      <c r="O2547" s="72" t="e">
        <v>#N/A</v>
      </c>
    </row>
    <row r="2548" spans="1:15" x14ac:dyDescent="0.15">
      <c r="A2548" s="72" t="e">
        <v>#N/A</v>
      </c>
      <c r="B2548" s="72" t="e">
        <v>#N/A</v>
      </c>
      <c r="C2548" s="72" t="e">
        <v>#N/A</v>
      </c>
      <c r="D2548" s="72" t="e">
        <v>#N/A</v>
      </c>
      <c r="E2548" s="73" t="e">
        <v>#N/A</v>
      </c>
      <c r="F2548" s="72" t="e">
        <v>#N/A</v>
      </c>
      <c r="G2548" s="72" t="e">
        <v>#N/A</v>
      </c>
      <c r="H2548" s="72" t="e">
        <v>#N/A</v>
      </c>
      <c r="I2548" s="72" t="e">
        <v>#N/A</v>
      </c>
      <c r="J2548" s="72" t="e">
        <v>#N/A</v>
      </c>
      <c r="O2548" s="72" t="e">
        <v>#N/A</v>
      </c>
    </row>
    <row r="2549" spans="1:15" x14ac:dyDescent="0.15">
      <c r="A2549" s="72" t="e">
        <v>#N/A</v>
      </c>
      <c r="B2549" s="72" t="e">
        <v>#N/A</v>
      </c>
      <c r="C2549" s="72" t="e">
        <v>#N/A</v>
      </c>
      <c r="D2549" s="72" t="e">
        <v>#N/A</v>
      </c>
      <c r="E2549" s="73" t="e">
        <v>#N/A</v>
      </c>
      <c r="F2549" s="72" t="e">
        <v>#N/A</v>
      </c>
      <c r="G2549" s="72" t="e">
        <v>#N/A</v>
      </c>
      <c r="H2549" s="72" t="e">
        <v>#N/A</v>
      </c>
      <c r="I2549" s="72" t="e">
        <v>#N/A</v>
      </c>
      <c r="J2549" s="72" t="e">
        <v>#N/A</v>
      </c>
      <c r="O2549" s="72" t="e">
        <v>#N/A</v>
      </c>
    </row>
    <row r="2550" spans="1:15" x14ac:dyDescent="0.15">
      <c r="A2550" s="72" t="e">
        <v>#N/A</v>
      </c>
      <c r="B2550" s="72" t="e">
        <v>#N/A</v>
      </c>
      <c r="C2550" s="72" t="e">
        <v>#N/A</v>
      </c>
      <c r="D2550" s="72" t="e">
        <v>#N/A</v>
      </c>
      <c r="E2550" s="73" t="e">
        <v>#N/A</v>
      </c>
      <c r="F2550" s="72" t="e">
        <v>#N/A</v>
      </c>
      <c r="G2550" s="72" t="e">
        <v>#N/A</v>
      </c>
      <c r="H2550" s="72" t="e">
        <v>#N/A</v>
      </c>
      <c r="I2550" s="72" t="e">
        <v>#N/A</v>
      </c>
      <c r="J2550" s="72" t="e">
        <v>#N/A</v>
      </c>
      <c r="O2550" s="72" t="e">
        <v>#N/A</v>
      </c>
    </row>
    <row r="2551" spans="1:15" x14ac:dyDescent="0.15">
      <c r="A2551" s="72" t="e">
        <v>#N/A</v>
      </c>
      <c r="B2551" s="72" t="e">
        <v>#N/A</v>
      </c>
      <c r="C2551" s="72" t="e">
        <v>#N/A</v>
      </c>
      <c r="D2551" s="72" t="e">
        <v>#N/A</v>
      </c>
      <c r="E2551" s="73" t="e">
        <v>#N/A</v>
      </c>
      <c r="F2551" s="72" t="e">
        <v>#N/A</v>
      </c>
      <c r="G2551" s="72" t="e">
        <v>#N/A</v>
      </c>
      <c r="H2551" s="72" t="e">
        <v>#N/A</v>
      </c>
      <c r="I2551" s="72" t="e">
        <v>#N/A</v>
      </c>
      <c r="J2551" s="72" t="e">
        <v>#N/A</v>
      </c>
      <c r="O2551" s="72" t="e">
        <v>#N/A</v>
      </c>
    </row>
    <row r="2552" spans="1:15" x14ac:dyDescent="0.15">
      <c r="A2552" s="72" t="e">
        <v>#N/A</v>
      </c>
      <c r="B2552" s="72" t="e">
        <v>#N/A</v>
      </c>
      <c r="C2552" s="72" t="e">
        <v>#N/A</v>
      </c>
      <c r="D2552" s="72" t="e">
        <v>#N/A</v>
      </c>
      <c r="E2552" s="73" t="e">
        <v>#N/A</v>
      </c>
      <c r="F2552" s="72" t="e">
        <v>#N/A</v>
      </c>
      <c r="G2552" s="72" t="e">
        <v>#N/A</v>
      </c>
      <c r="H2552" s="72" t="e">
        <v>#N/A</v>
      </c>
      <c r="I2552" s="72" t="e">
        <v>#N/A</v>
      </c>
      <c r="J2552" s="72" t="e">
        <v>#N/A</v>
      </c>
      <c r="O2552" s="72" t="e">
        <v>#N/A</v>
      </c>
    </row>
    <row r="2553" spans="1:15" x14ac:dyDescent="0.15">
      <c r="A2553" s="72" t="e">
        <v>#N/A</v>
      </c>
      <c r="B2553" s="72" t="e">
        <v>#N/A</v>
      </c>
      <c r="C2553" s="72" t="e">
        <v>#N/A</v>
      </c>
      <c r="D2553" s="72" t="e">
        <v>#N/A</v>
      </c>
      <c r="E2553" s="73" t="e">
        <v>#N/A</v>
      </c>
      <c r="F2553" s="72" t="e">
        <v>#N/A</v>
      </c>
      <c r="G2553" s="72" t="e">
        <v>#N/A</v>
      </c>
      <c r="H2553" s="72" t="e">
        <v>#N/A</v>
      </c>
      <c r="I2553" s="72" t="e">
        <v>#N/A</v>
      </c>
      <c r="J2553" s="72" t="e">
        <v>#N/A</v>
      </c>
      <c r="O2553" s="72" t="e">
        <v>#N/A</v>
      </c>
    </row>
    <row r="2554" spans="1:15" x14ac:dyDescent="0.15">
      <c r="A2554" s="72" t="e">
        <v>#N/A</v>
      </c>
      <c r="B2554" s="72" t="e">
        <v>#N/A</v>
      </c>
      <c r="C2554" s="72" t="e">
        <v>#N/A</v>
      </c>
      <c r="D2554" s="72" t="e">
        <v>#N/A</v>
      </c>
      <c r="E2554" s="73" t="e">
        <v>#N/A</v>
      </c>
      <c r="F2554" s="72" t="e">
        <v>#N/A</v>
      </c>
      <c r="G2554" s="72" t="e">
        <v>#N/A</v>
      </c>
      <c r="H2554" s="72" t="e">
        <v>#N/A</v>
      </c>
      <c r="I2554" s="72" t="e">
        <v>#N/A</v>
      </c>
      <c r="J2554" s="72" t="e">
        <v>#N/A</v>
      </c>
      <c r="O2554" s="72" t="e">
        <v>#N/A</v>
      </c>
    </row>
    <row r="2555" spans="1:15" x14ac:dyDescent="0.15">
      <c r="A2555" s="72" t="e">
        <v>#N/A</v>
      </c>
      <c r="B2555" s="72" t="e">
        <v>#N/A</v>
      </c>
      <c r="C2555" s="72" t="e">
        <v>#N/A</v>
      </c>
      <c r="D2555" s="72" t="e">
        <v>#N/A</v>
      </c>
      <c r="E2555" s="73" t="e">
        <v>#N/A</v>
      </c>
      <c r="F2555" s="72" t="e">
        <v>#N/A</v>
      </c>
      <c r="G2555" s="72" t="e">
        <v>#N/A</v>
      </c>
      <c r="H2555" s="72" t="e">
        <v>#N/A</v>
      </c>
      <c r="I2555" s="72" t="e">
        <v>#N/A</v>
      </c>
      <c r="J2555" s="72" t="e">
        <v>#N/A</v>
      </c>
      <c r="O2555" s="72" t="e">
        <v>#N/A</v>
      </c>
    </row>
    <row r="2556" spans="1:15" x14ac:dyDescent="0.15">
      <c r="A2556" s="72" t="e">
        <v>#N/A</v>
      </c>
      <c r="B2556" s="72" t="e">
        <v>#N/A</v>
      </c>
      <c r="C2556" s="72" t="e">
        <v>#N/A</v>
      </c>
      <c r="D2556" s="72" t="e">
        <v>#N/A</v>
      </c>
      <c r="E2556" s="73" t="e">
        <v>#N/A</v>
      </c>
      <c r="F2556" s="72" t="e">
        <v>#N/A</v>
      </c>
      <c r="G2556" s="72" t="e">
        <v>#N/A</v>
      </c>
      <c r="H2556" s="72" t="e">
        <v>#N/A</v>
      </c>
      <c r="I2556" s="72" t="e">
        <v>#N/A</v>
      </c>
      <c r="J2556" s="72" t="e">
        <v>#N/A</v>
      </c>
      <c r="O2556" s="72" t="e">
        <v>#N/A</v>
      </c>
    </row>
    <row r="2557" spans="1:15" x14ac:dyDescent="0.15">
      <c r="A2557" s="72" t="e">
        <v>#N/A</v>
      </c>
      <c r="B2557" s="72" t="e">
        <v>#N/A</v>
      </c>
      <c r="C2557" s="72" t="e">
        <v>#N/A</v>
      </c>
      <c r="D2557" s="72" t="e">
        <v>#N/A</v>
      </c>
      <c r="E2557" s="73" t="e">
        <v>#N/A</v>
      </c>
      <c r="F2557" s="72" t="e">
        <v>#N/A</v>
      </c>
      <c r="G2557" s="72" t="e">
        <v>#N/A</v>
      </c>
      <c r="H2557" s="72" t="e">
        <v>#N/A</v>
      </c>
      <c r="I2557" s="72" t="e">
        <v>#N/A</v>
      </c>
      <c r="J2557" s="72" t="e">
        <v>#N/A</v>
      </c>
      <c r="O2557" s="72" t="e">
        <v>#N/A</v>
      </c>
    </row>
    <row r="2558" spans="1:15" x14ac:dyDescent="0.15">
      <c r="A2558" s="72" t="e">
        <v>#N/A</v>
      </c>
      <c r="B2558" s="72" t="e">
        <v>#N/A</v>
      </c>
      <c r="C2558" s="72" t="e">
        <v>#N/A</v>
      </c>
      <c r="D2558" s="72" t="e">
        <v>#N/A</v>
      </c>
      <c r="E2558" s="73" t="e">
        <v>#N/A</v>
      </c>
      <c r="F2558" s="72" t="e">
        <v>#N/A</v>
      </c>
      <c r="G2558" s="72" t="e">
        <v>#N/A</v>
      </c>
      <c r="H2558" s="72" t="e">
        <v>#N/A</v>
      </c>
      <c r="I2558" s="72" t="e">
        <v>#N/A</v>
      </c>
      <c r="J2558" s="72" t="e">
        <v>#N/A</v>
      </c>
      <c r="O2558" s="72" t="e">
        <v>#N/A</v>
      </c>
    </row>
    <row r="2559" spans="1:15" x14ac:dyDescent="0.15">
      <c r="A2559" s="72" t="e">
        <v>#N/A</v>
      </c>
      <c r="B2559" s="72" t="e">
        <v>#N/A</v>
      </c>
      <c r="C2559" s="72" t="e">
        <v>#N/A</v>
      </c>
      <c r="D2559" s="72" t="e">
        <v>#N/A</v>
      </c>
      <c r="E2559" s="73" t="e">
        <v>#N/A</v>
      </c>
      <c r="F2559" s="72" t="e">
        <v>#N/A</v>
      </c>
      <c r="G2559" s="72" t="e">
        <v>#N/A</v>
      </c>
      <c r="H2559" s="72" t="e">
        <v>#N/A</v>
      </c>
      <c r="I2559" s="72" t="e">
        <v>#N/A</v>
      </c>
      <c r="J2559" s="72" t="e">
        <v>#N/A</v>
      </c>
      <c r="O2559" s="72" t="e">
        <v>#N/A</v>
      </c>
    </row>
    <row r="2560" spans="1:15" x14ac:dyDescent="0.15">
      <c r="A2560" s="72" t="e">
        <v>#N/A</v>
      </c>
      <c r="B2560" s="72" t="e">
        <v>#N/A</v>
      </c>
      <c r="C2560" s="72" t="e">
        <v>#N/A</v>
      </c>
      <c r="D2560" s="72" t="e">
        <v>#N/A</v>
      </c>
      <c r="E2560" s="73" t="e">
        <v>#N/A</v>
      </c>
      <c r="F2560" s="72" t="e">
        <v>#N/A</v>
      </c>
      <c r="G2560" s="72" t="e">
        <v>#N/A</v>
      </c>
      <c r="H2560" s="72" t="e">
        <v>#N/A</v>
      </c>
      <c r="I2560" s="72" t="e">
        <v>#N/A</v>
      </c>
      <c r="J2560" s="72" t="e">
        <v>#N/A</v>
      </c>
      <c r="O2560" s="72" t="e">
        <v>#N/A</v>
      </c>
    </row>
    <row r="2561" spans="1:15" x14ac:dyDescent="0.15">
      <c r="A2561" s="72" t="e">
        <v>#N/A</v>
      </c>
      <c r="B2561" s="72" t="e">
        <v>#N/A</v>
      </c>
      <c r="C2561" s="72" t="e">
        <v>#N/A</v>
      </c>
      <c r="D2561" s="72" t="e">
        <v>#N/A</v>
      </c>
      <c r="E2561" s="73" t="e">
        <v>#N/A</v>
      </c>
      <c r="F2561" s="72" t="e">
        <v>#N/A</v>
      </c>
      <c r="G2561" s="72" t="e">
        <v>#N/A</v>
      </c>
      <c r="H2561" s="72" t="e">
        <v>#N/A</v>
      </c>
      <c r="I2561" s="72" t="e">
        <v>#N/A</v>
      </c>
      <c r="J2561" s="72" t="e">
        <v>#N/A</v>
      </c>
      <c r="O2561" s="72" t="e">
        <v>#N/A</v>
      </c>
    </row>
    <row r="2562" spans="1:15" x14ac:dyDescent="0.15">
      <c r="A2562" s="72" t="e">
        <v>#N/A</v>
      </c>
      <c r="B2562" s="72" t="e">
        <v>#N/A</v>
      </c>
      <c r="C2562" s="72" t="e">
        <v>#N/A</v>
      </c>
      <c r="D2562" s="72" t="e">
        <v>#N/A</v>
      </c>
      <c r="E2562" s="73" t="e">
        <v>#N/A</v>
      </c>
      <c r="F2562" s="72" t="e">
        <v>#N/A</v>
      </c>
      <c r="G2562" s="72" t="e">
        <v>#N/A</v>
      </c>
      <c r="H2562" s="72" t="e">
        <v>#N/A</v>
      </c>
      <c r="I2562" s="72" t="e">
        <v>#N/A</v>
      </c>
      <c r="J2562" s="72" t="e">
        <v>#N/A</v>
      </c>
      <c r="O2562" s="72" t="e">
        <v>#N/A</v>
      </c>
    </row>
    <row r="2563" spans="1:15" x14ac:dyDescent="0.15">
      <c r="A2563" s="72" t="e">
        <v>#N/A</v>
      </c>
      <c r="B2563" s="72" t="e">
        <v>#N/A</v>
      </c>
      <c r="C2563" s="72" t="e">
        <v>#N/A</v>
      </c>
      <c r="D2563" s="72" t="e">
        <v>#N/A</v>
      </c>
      <c r="E2563" s="73" t="e">
        <v>#N/A</v>
      </c>
      <c r="F2563" s="72" t="e">
        <v>#N/A</v>
      </c>
      <c r="G2563" s="72" t="e">
        <v>#N/A</v>
      </c>
      <c r="H2563" s="72" t="e">
        <v>#N/A</v>
      </c>
      <c r="I2563" s="72" t="e">
        <v>#N/A</v>
      </c>
      <c r="J2563" s="72" t="e">
        <v>#N/A</v>
      </c>
      <c r="O2563" s="72" t="e">
        <v>#N/A</v>
      </c>
    </row>
    <row r="2564" spans="1:15" x14ac:dyDescent="0.15">
      <c r="A2564" s="72" t="e">
        <v>#N/A</v>
      </c>
      <c r="B2564" s="72" t="e">
        <v>#N/A</v>
      </c>
      <c r="C2564" s="72" t="e">
        <v>#N/A</v>
      </c>
      <c r="D2564" s="72" t="e">
        <v>#N/A</v>
      </c>
      <c r="E2564" s="73" t="e">
        <v>#N/A</v>
      </c>
      <c r="F2564" s="72" t="e">
        <v>#N/A</v>
      </c>
      <c r="G2564" s="72" t="e">
        <v>#N/A</v>
      </c>
      <c r="H2564" s="72" t="e">
        <v>#N/A</v>
      </c>
      <c r="I2564" s="72" t="e">
        <v>#N/A</v>
      </c>
      <c r="J2564" s="72" t="e">
        <v>#N/A</v>
      </c>
      <c r="O2564" s="72" t="e">
        <v>#N/A</v>
      </c>
    </row>
    <row r="2565" spans="1:15" x14ac:dyDescent="0.15">
      <c r="A2565" s="72" t="e">
        <v>#N/A</v>
      </c>
      <c r="B2565" s="72" t="e">
        <v>#N/A</v>
      </c>
      <c r="C2565" s="72" t="e">
        <v>#N/A</v>
      </c>
      <c r="D2565" s="72" t="e">
        <v>#N/A</v>
      </c>
      <c r="E2565" s="73" t="e">
        <v>#N/A</v>
      </c>
      <c r="F2565" s="72" t="e">
        <v>#N/A</v>
      </c>
      <c r="G2565" s="72" t="e">
        <v>#N/A</v>
      </c>
      <c r="H2565" s="72" t="e">
        <v>#N/A</v>
      </c>
      <c r="I2565" s="72" t="e">
        <v>#N/A</v>
      </c>
      <c r="J2565" s="72" t="e">
        <v>#N/A</v>
      </c>
      <c r="O2565" s="72" t="e">
        <v>#N/A</v>
      </c>
    </row>
    <row r="2566" spans="1:15" x14ac:dyDescent="0.15">
      <c r="A2566" s="72" t="e">
        <v>#N/A</v>
      </c>
      <c r="B2566" s="72" t="e">
        <v>#N/A</v>
      </c>
      <c r="C2566" s="72" t="e">
        <v>#N/A</v>
      </c>
      <c r="D2566" s="72" t="e">
        <v>#N/A</v>
      </c>
      <c r="E2566" s="73" t="e">
        <v>#N/A</v>
      </c>
      <c r="F2566" s="72" t="e">
        <v>#N/A</v>
      </c>
      <c r="G2566" s="72" t="e">
        <v>#N/A</v>
      </c>
      <c r="H2566" s="72" t="e">
        <v>#N/A</v>
      </c>
      <c r="I2566" s="72" t="e">
        <v>#N/A</v>
      </c>
      <c r="J2566" s="72" t="e">
        <v>#N/A</v>
      </c>
      <c r="O2566" s="72" t="e">
        <v>#N/A</v>
      </c>
    </row>
    <row r="2567" spans="1:15" x14ac:dyDescent="0.15">
      <c r="A2567" s="72" t="e">
        <v>#N/A</v>
      </c>
      <c r="B2567" s="72" t="e">
        <v>#N/A</v>
      </c>
      <c r="C2567" s="72" t="e">
        <v>#N/A</v>
      </c>
      <c r="D2567" s="72" t="e">
        <v>#N/A</v>
      </c>
      <c r="E2567" s="73" t="e">
        <v>#N/A</v>
      </c>
      <c r="F2567" s="72" t="e">
        <v>#N/A</v>
      </c>
      <c r="G2567" s="72" t="e">
        <v>#N/A</v>
      </c>
      <c r="H2567" s="72" t="e">
        <v>#N/A</v>
      </c>
      <c r="I2567" s="72" t="e">
        <v>#N/A</v>
      </c>
      <c r="J2567" s="72" t="e">
        <v>#N/A</v>
      </c>
      <c r="O2567" s="72" t="e">
        <v>#N/A</v>
      </c>
    </row>
    <row r="2568" spans="1:15" x14ac:dyDescent="0.15">
      <c r="A2568" s="72" t="e">
        <v>#N/A</v>
      </c>
      <c r="B2568" s="72" t="e">
        <v>#N/A</v>
      </c>
      <c r="C2568" s="72" t="e">
        <v>#N/A</v>
      </c>
      <c r="D2568" s="72" t="e">
        <v>#N/A</v>
      </c>
      <c r="E2568" s="73" t="e">
        <v>#N/A</v>
      </c>
      <c r="F2568" s="72" t="e">
        <v>#N/A</v>
      </c>
      <c r="G2568" s="72" t="e">
        <v>#N/A</v>
      </c>
      <c r="H2568" s="72" t="e">
        <v>#N/A</v>
      </c>
      <c r="I2568" s="72" t="e">
        <v>#N/A</v>
      </c>
      <c r="J2568" s="72" t="e">
        <v>#N/A</v>
      </c>
      <c r="O2568" s="72" t="e">
        <v>#N/A</v>
      </c>
    </row>
    <row r="2569" spans="1:15" x14ac:dyDescent="0.15">
      <c r="A2569" s="72" t="e">
        <v>#N/A</v>
      </c>
      <c r="B2569" s="72" t="e">
        <v>#N/A</v>
      </c>
      <c r="C2569" s="72" t="e">
        <v>#N/A</v>
      </c>
      <c r="D2569" s="72" t="e">
        <v>#N/A</v>
      </c>
      <c r="E2569" s="73" t="e">
        <v>#N/A</v>
      </c>
      <c r="F2569" s="72" t="e">
        <v>#N/A</v>
      </c>
      <c r="G2569" s="72" t="e">
        <v>#N/A</v>
      </c>
      <c r="H2569" s="72" t="e">
        <v>#N/A</v>
      </c>
      <c r="I2569" s="72" t="e">
        <v>#N/A</v>
      </c>
      <c r="J2569" s="72" t="e">
        <v>#N/A</v>
      </c>
      <c r="O2569" s="72" t="e">
        <v>#N/A</v>
      </c>
    </row>
    <row r="2570" spans="1:15" x14ac:dyDescent="0.15">
      <c r="A2570" s="72" t="e">
        <v>#N/A</v>
      </c>
      <c r="B2570" s="72" t="e">
        <v>#N/A</v>
      </c>
      <c r="C2570" s="72" t="e">
        <v>#N/A</v>
      </c>
      <c r="D2570" s="72" t="e">
        <v>#N/A</v>
      </c>
      <c r="E2570" s="73" t="e">
        <v>#N/A</v>
      </c>
      <c r="F2570" s="72" t="e">
        <v>#N/A</v>
      </c>
      <c r="G2570" s="72" t="e">
        <v>#N/A</v>
      </c>
      <c r="H2570" s="72" t="e">
        <v>#N/A</v>
      </c>
      <c r="I2570" s="72" t="e">
        <v>#N/A</v>
      </c>
      <c r="J2570" s="72" t="e">
        <v>#N/A</v>
      </c>
      <c r="O2570" s="72" t="e">
        <v>#N/A</v>
      </c>
    </row>
    <row r="2571" spans="1:15" x14ac:dyDescent="0.15">
      <c r="A2571" s="72" t="e">
        <v>#N/A</v>
      </c>
      <c r="B2571" s="72" t="e">
        <v>#N/A</v>
      </c>
      <c r="C2571" s="72" t="e">
        <v>#N/A</v>
      </c>
      <c r="D2571" s="72" t="e">
        <v>#N/A</v>
      </c>
      <c r="E2571" s="73" t="e">
        <v>#N/A</v>
      </c>
      <c r="F2571" s="72" t="e">
        <v>#N/A</v>
      </c>
      <c r="G2571" s="72" t="e">
        <v>#N/A</v>
      </c>
      <c r="H2571" s="72" t="e">
        <v>#N/A</v>
      </c>
      <c r="I2571" s="72" t="e">
        <v>#N/A</v>
      </c>
      <c r="J2571" s="72" t="e">
        <v>#N/A</v>
      </c>
      <c r="O2571" s="72" t="e">
        <v>#N/A</v>
      </c>
    </row>
    <row r="2572" spans="1:15" x14ac:dyDescent="0.15">
      <c r="A2572" s="72" t="e">
        <v>#N/A</v>
      </c>
      <c r="B2572" s="72" t="e">
        <v>#N/A</v>
      </c>
      <c r="C2572" s="72" t="e">
        <v>#N/A</v>
      </c>
      <c r="D2572" s="72" t="e">
        <v>#N/A</v>
      </c>
      <c r="E2572" s="73" t="e">
        <v>#N/A</v>
      </c>
      <c r="F2572" s="72" t="e">
        <v>#N/A</v>
      </c>
      <c r="G2572" s="72" t="e">
        <v>#N/A</v>
      </c>
      <c r="H2572" s="72" t="e">
        <v>#N/A</v>
      </c>
      <c r="I2572" s="72" t="e">
        <v>#N/A</v>
      </c>
      <c r="J2572" s="72" t="e">
        <v>#N/A</v>
      </c>
      <c r="O2572" s="72" t="e">
        <v>#N/A</v>
      </c>
    </row>
    <row r="2573" spans="1:15" x14ac:dyDescent="0.15">
      <c r="A2573" s="72" t="e">
        <v>#N/A</v>
      </c>
      <c r="B2573" s="72" t="e">
        <v>#N/A</v>
      </c>
      <c r="C2573" s="72" t="e">
        <v>#N/A</v>
      </c>
      <c r="D2573" s="72" t="e">
        <v>#N/A</v>
      </c>
      <c r="E2573" s="73" t="e">
        <v>#N/A</v>
      </c>
      <c r="F2573" s="72" t="e">
        <v>#N/A</v>
      </c>
      <c r="G2573" s="72" t="e">
        <v>#N/A</v>
      </c>
      <c r="H2573" s="72" t="e">
        <v>#N/A</v>
      </c>
      <c r="I2573" s="72" t="e">
        <v>#N/A</v>
      </c>
      <c r="J2573" s="72" t="e">
        <v>#N/A</v>
      </c>
      <c r="O2573" s="72" t="e">
        <v>#N/A</v>
      </c>
    </row>
    <row r="2574" spans="1:15" x14ac:dyDescent="0.15">
      <c r="A2574" s="72" t="e">
        <v>#N/A</v>
      </c>
      <c r="B2574" s="72" t="e">
        <v>#N/A</v>
      </c>
      <c r="C2574" s="72" t="e">
        <v>#N/A</v>
      </c>
      <c r="D2574" s="72" t="e">
        <v>#N/A</v>
      </c>
      <c r="E2574" s="73" t="e">
        <v>#N/A</v>
      </c>
      <c r="F2574" s="72" t="e">
        <v>#N/A</v>
      </c>
      <c r="G2574" s="72" t="e">
        <v>#N/A</v>
      </c>
      <c r="H2574" s="72" t="e">
        <v>#N/A</v>
      </c>
      <c r="I2574" s="72" t="e">
        <v>#N/A</v>
      </c>
      <c r="J2574" s="72" t="e">
        <v>#N/A</v>
      </c>
      <c r="O2574" s="72" t="e">
        <v>#N/A</v>
      </c>
    </row>
    <row r="2575" spans="1:15" x14ac:dyDescent="0.15">
      <c r="A2575" s="72" t="e">
        <v>#N/A</v>
      </c>
      <c r="B2575" s="72" t="e">
        <v>#N/A</v>
      </c>
      <c r="C2575" s="72" t="e">
        <v>#N/A</v>
      </c>
      <c r="D2575" s="72" t="e">
        <v>#N/A</v>
      </c>
      <c r="E2575" s="73" t="e">
        <v>#N/A</v>
      </c>
      <c r="F2575" s="72" t="e">
        <v>#N/A</v>
      </c>
      <c r="G2575" s="72" t="e">
        <v>#N/A</v>
      </c>
      <c r="H2575" s="72" t="e">
        <v>#N/A</v>
      </c>
      <c r="I2575" s="72" t="e">
        <v>#N/A</v>
      </c>
      <c r="J2575" s="72" t="e">
        <v>#N/A</v>
      </c>
      <c r="O2575" s="72" t="e">
        <v>#N/A</v>
      </c>
    </row>
    <row r="2576" spans="1:15" x14ac:dyDescent="0.15">
      <c r="A2576" s="72" t="e">
        <v>#N/A</v>
      </c>
      <c r="B2576" s="72" t="e">
        <v>#N/A</v>
      </c>
      <c r="C2576" s="72" t="e">
        <v>#N/A</v>
      </c>
      <c r="D2576" s="72" t="e">
        <v>#N/A</v>
      </c>
      <c r="E2576" s="73" t="e">
        <v>#N/A</v>
      </c>
      <c r="F2576" s="72" t="e">
        <v>#N/A</v>
      </c>
      <c r="G2576" s="72" t="e">
        <v>#N/A</v>
      </c>
      <c r="H2576" s="72" t="e">
        <v>#N/A</v>
      </c>
      <c r="I2576" s="72" t="e">
        <v>#N/A</v>
      </c>
      <c r="J2576" s="72" t="e">
        <v>#N/A</v>
      </c>
      <c r="O2576" s="72" t="e">
        <v>#N/A</v>
      </c>
    </row>
    <row r="2577" spans="1:15" x14ac:dyDescent="0.15">
      <c r="A2577" s="72" t="e">
        <v>#N/A</v>
      </c>
      <c r="B2577" s="72" t="e">
        <v>#N/A</v>
      </c>
      <c r="C2577" s="72" t="e">
        <v>#N/A</v>
      </c>
      <c r="D2577" s="72" t="e">
        <v>#N/A</v>
      </c>
      <c r="E2577" s="73" t="e">
        <v>#N/A</v>
      </c>
      <c r="F2577" s="72" t="e">
        <v>#N/A</v>
      </c>
      <c r="G2577" s="72" t="e">
        <v>#N/A</v>
      </c>
      <c r="H2577" s="72" t="e">
        <v>#N/A</v>
      </c>
      <c r="I2577" s="72" t="e">
        <v>#N/A</v>
      </c>
      <c r="J2577" s="72" t="e">
        <v>#N/A</v>
      </c>
      <c r="O2577" s="72" t="e">
        <v>#N/A</v>
      </c>
    </row>
    <row r="2578" spans="1:15" x14ac:dyDescent="0.15">
      <c r="A2578" s="72" t="e">
        <v>#N/A</v>
      </c>
      <c r="B2578" s="72" t="e">
        <v>#N/A</v>
      </c>
      <c r="C2578" s="72" t="e">
        <v>#N/A</v>
      </c>
      <c r="D2578" s="72" t="e">
        <v>#N/A</v>
      </c>
      <c r="E2578" s="73" t="e">
        <v>#N/A</v>
      </c>
      <c r="F2578" s="72" t="e">
        <v>#N/A</v>
      </c>
      <c r="G2578" s="72" t="e">
        <v>#N/A</v>
      </c>
      <c r="H2578" s="72" t="e">
        <v>#N/A</v>
      </c>
      <c r="I2578" s="72" t="e">
        <v>#N/A</v>
      </c>
      <c r="J2578" s="72" t="e">
        <v>#N/A</v>
      </c>
      <c r="O2578" s="72" t="e">
        <v>#N/A</v>
      </c>
    </row>
    <row r="2579" spans="1:15" x14ac:dyDescent="0.15">
      <c r="A2579" s="72" t="e">
        <v>#N/A</v>
      </c>
      <c r="B2579" s="72" t="e">
        <v>#N/A</v>
      </c>
      <c r="C2579" s="72" t="e">
        <v>#N/A</v>
      </c>
      <c r="D2579" s="72" t="e">
        <v>#N/A</v>
      </c>
      <c r="E2579" s="73" t="e">
        <v>#N/A</v>
      </c>
      <c r="F2579" s="72" t="e">
        <v>#N/A</v>
      </c>
      <c r="G2579" s="72" t="e">
        <v>#N/A</v>
      </c>
      <c r="H2579" s="72" t="e">
        <v>#N/A</v>
      </c>
      <c r="I2579" s="72" t="e">
        <v>#N/A</v>
      </c>
      <c r="J2579" s="72" t="e">
        <v>#N/A</v>
      </c>
      <c r="O2579" s="72" t="e">
        <v>#N/A</v>
      </c>
    </row>
    <row r="2580" spans="1:15" x14ac:dyDescent="0.15">
      <c r="A2580" s="72" t="e">
        <v>#N/A</v>
      </c>
      <c r="B2580" s="72" t="e">
        <v>#N/A</v>
      </c>
      <c r="C2580" s="72" t="e">
        <v>#N/A</v>
      </c>
      <c r="D2580" s="72" t="e">
        <v>#N/A</v>
      </c>
      <c r="E2580" s="73" t="e">
        <v>#N/A</v>
      </c>
      <c r="F2580" s="72" t="e">
        <v>#N/A</v>
      </c>
      <c r="G2580" s="72" t="e">
        <v>#N/A</v>
      </c>
      <c r="H2580" s="72" t="e">
        <v>#N/A</v>
      </c>
      <c r="I2580" s="72" t="e">
        <v>#N/A</v>
      </c>
      <c r="J2580" s="72" t="e">
        <v>#N/A</v>
      </c>
      <c r="O2580" s="72" t="e">
        <v>#N/A</v>
      </c>
    </row>
    <row r="2581" spans="1:15" x14ac:dyDescent="0.15">
      <c r="A2581" s="72" t="e">
        <v>#N/A</v>
      </c>
      <c r="B2581" s="72" t="e">
        <v>#N/A</v>
      </c>
      <c r="C2581" s="72" t="e">
        <v>#N/A</v>
      </c>
      <c r="D2581" s="72" t="e">
        <v>#N/A</v>
      </c>
      <c r="E2581" s="73" t="e">
        <v>#N/A</v>
      </c>
      <c r="F2581" s="72" t="e">
        <v>#N/A</v>
      </c>
      <c r="G2581" s="72" t="e">
        <v>#N/A</v>
      </c>
      <c r="H2581" s="72" t="e">
        <v>#N/A</v>
      </c>
      <c r="I2581" s="72" t="e">
        <v>#N/A</v>
      </c>
      <c r="J2581" s="72" t="e">
        <v>#N/A</v>
      </c>
      <c r="O2581" s="72" t="e">
        <v>#N/A</v>
      </c>
    </row>
    <row r="2582" spans="1:15" x14ac:dyDescent="0.15">
      <c r="A2582" s="72" t="e">
        <v>#N/A</v>
      </c>
      <c r="B2582" s="72" t="e">
        <v>#N/A</v>
      </c>
      <c r="C2582" s="72" t="e">
        <v>#N/A</v>
      </c>
      <c r="D2582" s="72" t="e">
        <v>#N/A</v>
      </c>
      <c r="E2582" s="73" t="e">
        <v>#N/A</v>
      </c>
      <c r="F2582" s="72" t="e">
        <v>#N/A</v>
      </c>
      <c r="G2582" s="72" t="e">
        <v>#N/A</v>
      </c>
      <c r="H2582" s="72" t="e">
        <v>#N/A</v>
      </c>
      <c r="I2582" s="72" t="e">
        <v>#N/A</v>
      </c>
      <c r="J2582" s="72" t="e">
        <v>#N/A</v>
      </c>
      <c r="O2582" s="72" t="e">
        <v>#N/A</v>
      </c>
    </row>
    <row r="2583" spans="1:15" x14ac:dyDescent="0.15">
      <c r="A2583" s="72" t="e">
        <v>#N/A</v>
      </c>
      <c r="B2583" s="72" t="e">
        <v>#N/A</v>
      </c>
      <c r="C2583" s="72" t="e">
        <v>#N/A</v>
      </c>
      <c r="D2583" s="72" t="e">
        <v>#N/A</v>
      </c>
      <c r="E2583" s="73" t="e">
        <v>#N/A</v>
      </c>
      <c r="F2583" s="72" t="e">
        <v>#N/A</v>
      </c>
      <c r="G2583" s="72" t="e">
        <v>#N/A</v>
      </c>
      <c r="H2583" s="72" t="e">
        <v>#N/A</v>
      </c>
      <c r="I2583" s="72" t="e">
        <v>#N/A</v>
      </c>
      <c r="J2583" s="72" t="e">
        <v>#N/A</v>
      </c>
      <c r="O2583" s="72" t="e">
        <v>#N/A</v>
      </c>
    </row>
    <row r="2584" spans="1:15" x14ac:dyDescent="0.15">
      <c r="A2584" s="72" t="e">
        <v>#N/A</v>
      </c>
      <c r="B2584" s="72" t="e">
        <v>#N/A</v>
      </c>
      <c r="C2584" s="72" t="e">
        <v>#N/A</v>
      </c>
      <c r="D2584" s="72" t="e">
        <v>#N/A</v>
      </c>
      <c r="E2584" s="73" t="e">
        <v>#N/A</v>
      </c>
      <c r="F2584" s="72" t="e">
        <v>#N/A</v>
      </c>
      <c r="G2584" s="72" t="e">
        <v>#N/A</v>
      </c>
      <c r="H2584" s="72" t="e">
        <v>#N/A</v>
      </c>
      <c r="I2584" s="72" t="e">
        <v>#N/A</v>
      </c>
      <c r="J2584" s="72" t="e">
        <v>#N/A</v>
      </c>
      <c r="O2584" s="72" t="e">
        <v>#N/A</v>
      </c>
    </row>
    <row r="2585" spans="1:15" x14ac:dyDescent="0.15">
      <c r="A2585" s="72" t="e">
        <v>#N/A</v>
      </c>
      <c r="B2585" s="72" t="e">
        <v>#N/A</v>
      </c>
      <c r="C2585" s="72" t="e">
        <v>#N/A</v>
      </c>
      <c r="D2585" s="72" t="e">
        <v>#N/A</v>
      </c>
      <c r="E2585" s="73" t="e">
        <v>#N/A</v>
      </c>
      <c r="F2585" s="72" t="e">
        <v>#N/A</v>
      </c>
      <c r="G2585" s="72" t="e">
        <v>#N/A</v>
      </c>
      <c r="H2585" s="72" t="e">
        <v>#N/A</v>
      </c>
      <c r="I2585" s="72" t="e">
        <v>#N/A</v>
      </c>
      <c r="J2585" s="72" t="e">
        <v>#N/A</v>
      </c>
      <c r="O2585" s="72" t="e">
        <v>#N/A</v>
      </c>
    </row>
    <row r="2586" spans="1:15" x14ac:dyDescent="0.15">
      <c r="A2586" s="72" t="e">
        <v>#N/A</v>
      </c>
      <c r="B2586" s="72" t="e">
        <v>#N/A</v>
      </c>
      <c r="C2586" s="72" t="e">
        <v>#N/A</v>
      </c>
      <c r="D2586" s="72" t="e">
        <v>#N/A</v>
      </c>
      <c r="E2586" s="73" t="e">
        <v>#N/A</v>
      </c>
      <c r="F2586" s="72" t="e">
        <v>#N/A</v>
      </c>
      <c r="G2586" s="72" t="e">
        <v>#N/A</v>
      </c>
      <c r="H2586" s="72" t="e">
        <v>#N/A</v>
      </c>
      <c r="I2586" s="72" t="e">
        <v>#N/A</v>
      </c>
      <c r="J2586" s="72" t="e">
        <v>#N/A</v>
      </c>
      <c r="O2586" s="72" t="e">
        <v>#N/A</v>
      </c>
    </row>
    <row r="2587" spans="1:15" x14ac:dyDescent="0.15">
      <c r="A2587" s="72" t="e">
        <v>#N/A</v>
      </c>
      <c r="B2587" s="72" t="e">
        <v>#N/A</v>
      </c>
      <c r="C2587" s="72" t="e">
        <v>#N/A</v>
      </c>
      <c r="D2587" s="72" t="e">
        <v>#N/A</v>
      </c>
      <c r="E2587" s="73" t="e">
        <v>#N/A</v>
      </c>
      <c r="F2587" s="72" t="e">
        <v>#N/A</v>
      </c>
      <c r="G2587" s="72" t="e">
        <v>#N/A</v>
      </c>
      <c r="H2587" s="72" t="e">
        <v>#N/A</v>
      </c>
      <c r="I2587" s="72" t="e">
        <v>#N/A</v>
      </c>
      <c r="J2587" s="72" t="e">
        <v>#N/A</v>
      </c>
      <c r="O2587" s="72" t="e">
        <v>#N/A</v>
      </c>
    </row>
    <row r="2588" spans="1:15" x14ac:dyDescent="0.15">
      <c r="A2588" s="72" t="e">
        <v>#N/A</v>
      </c>
      <c r="B2588" s="72" t="e">
        <v>#N/A</v>
      </c>
      <c r="C2588" s="72" t="e">
        <v>#N/A</v>
      </c>
      <c r="D2588" s="72" t="e">
        <v>#N/A</v>
      </c>
      <c r="E2588" s="73" t="e">
        <v>#N/A</v>
      </c>
      <c r="F2588" s="72" t="e">
        <v>#N/A</v>
      </c>
      <c r="G2588" s="72" t="e">
        <v>#N/A</v>
      </c>
      <c r="H2588" s="72" t="e">
        <v>#N/A</v>
      </c>
      <c r="I2588" s="72" t="e">
        <v>#N/A</v>
      </c>
      <c r="J2588" s="72" t="e">
        <v>#N/A</v>
      </c>
      <c r="O2588" s="72" t="e">
        <v>#N/A</v>
      </c>
    </row>
    <row r="2589" spans="1:15" x14ac:dyDescent="0.15">
      <c r="A2589" s="72" t="e">
        <v>#N/A</v>
      </c>
      <c r="B2589" s="72" t="e">
        <v>#N/A</v>
      </c>
      <c r="C2589" s="72" t="e">
        <v>#N/A</v>
      </c>
      <c r="D2589" s="72" t="e">
        <v>#N/A</v>
      </c>
      <c r="E2589" s="73" t="e">
        <v>#N/A</v>
      </c>
      <c r="F2589" s="72" t="e">
        <v>#N/A</v>
      </c>
      <c r="G2589" s="72" t="e">
        <v>#N/A</v>
      </c>
      <c r="H2589" s="72" t="e">
        <v>#N/A</v>
      </c>
      <c r="I2589" s="72" t="e">
        <v>#N/A</v>
      </c>
      <c r="J2589" s="72" t="e">
        <v>#N/A</v>
      </c>
      <c r="O2589" s="72" t="e">
        <v>#N/A</v>
      </c>
    </row>
    <row r="2590" spans="1:15" x14ac:dyDescent="0.15">
      <c r="A2590" s="72" t="e">
        <v>#N/A</v>
      </c>
      <c r="B2590" s="72" t="e">
        <v>#N/A</v>
      </c>
      <c r="C2590" s="72" t="e">
        <v>#N/A</v>
      </c>
      <c r="D2590" s="72" t="e">
        <v>#N/A</v>
      </c>
      <c r="E2590" s="73" t="e">
        <v>#N/A</v>
      </c>
      <c r="F2590" s="72" t="e">
        <v>#N/A</v>
      </c>
      <c r="G2590" s="72" t="e">
        <v>#N/A</v>
      </c>
      <c r="H2590" s="72" t="e">
        <v>#N/A</v>
      </c>
      <c r="I2590" s="72" t="e">
        <v>#N/A</v>
      </c>
      <c r="J2590" s="72" t="e">
        <v>#N/A</v>
      </c>
      <c r="O2590" s="72" t="e">
        <v>#N/A</v>
      </c>
    </row>
    <row r="2591" spans="1:15" x14ac:dyDescent="0.15">
      <c r="A2591" s="72" t="e">
        <v>#N/A</v>
      </c>
      <c r="B2591" s="72" t="e">
        <v>#N/A</v>
      </c>
      <c r="C2591" s="72" t="e">
        <v>#N/A</v>
      </c>
      <c r="D2591" s="72" t="e">
        <v>#N/A</v>
      </c>
      <c r="E2591" s="73" t="e">
        <v>#N/A</v>
      </c>
      <c r="F2591" s="72" t="e">
        <v>#N/A</v>
      </c>
      <c r="G2591" s="72" t="e">
        <v>#N/A</v>
      </c>
      <c r="H2591" s="72" t="e">
        <v>#N/A</v>
      </c>
      <c r="I2591" s="72" t="e">
        <v>#N/A</v>
      </c>
      <c r="J2591" s="72" t="e">
        <v>#N/A</v>
      </c>
      <c r="O2591" s="72" t="e">
        <v>#N/A</v>
      </c>
    </row>
    <row r="2592" spans="1:15" x14ac:dyDescent="0.15">
      <c r="A2592" s="72" t="e">
        <v>#N/A</v>
      </c>
      <c r="B2592" s="72" t="e">
        <v>#N/A</v>
      </c>
      <c r="C2592" s="72" t="e">
        <v>#N/A</v>
      </c>
      <c r="D2592" s="72" t="e">
        <v>#N/A</v>
      </c>
      <c r="E2592" s="73" t="e">
        <v>#N/A</v>
      </c>
      <c r="F2592" s="72" t="e">
        <v>#N/A</v>
      </c>
      <c r="G2592" s="72" t="e">
        <v>#N/A</v>
      </c>
      <c r="H2592" s="72" t="e">
        <v>#N/A</v>
      </c>
      <c r="I2592" s="72" t="e">
        <v>#N/A</v>
      </c>
      <c r="J2592" s="72" t="e">
        <v>#N/A</v>
      </c>
      <c r="O2592" s="72" t="e">
        <v>#N/A</v>
      </c>
    </row>
    <row r="2593" spans="1:15" x14ac:dyDescent="0.15">
      <c r="A2593" s="72" t="e">
        <v>#N/A</v>
      </c>
      <c r="B2593" s="72" t="e">
        <v>#N/A</v>
      </c>
      <c r="C2593" s="72" t="e">
        <v>#N/A</v>
      </c>
      <c r="D2593" s="72" t="e">
        <v>#N/A</v>
      </c>
      <c r="E2593" s="73" t="e">
        <v>#N/A</v>
      </c>
      <c r="F2593" s="72" t="e">
        <v>#N/A</v>
      </c>
      <c r="G2593" s="72" t="e">
        <v>#N/A</v>
      </c>
      <c r="H2593" s="72" t="e">
        <v>#N/A</v>
      </c>
      <c r="I2593" s="72" t="e">
        <v>#N/A</v>
      </c>
      <c r="J2593" s="72" t="e">
        <v>#N/A</v>
      </c>
      <c r="O2593" s="72" t="e">
        <v>#N/A</v>
      </c>
    </row>
    <row r="2594" spans="1:15" x14ac:dyDescent="0.15">
      <c r="A2594" s="72" t="e">
        <v>#N/A</v>
      </c>
      <c r="B2594" s="72" t="e">
        <v>#N/A</v>
      </c>
      <c r="C2594" s="72" t="e">
        <v>#N/A</v>
      </c>
      <c r="D2594" s="72" t="e">
        <v>#N/A</v>
      </c>
      <c r="E2594" s="73" t="e">
        <v>#N/A</v>
      </c>
      <c r="F2594" s="72" t="e">
        <v>#N/A</v>
      </c>
      <c r="G2594" s="72" t="e">
        <v>#N/A</v>
      </c>
      <c r="H2594" s="72" t="e">
        <v>#N/A</v>
      </c>
      <c r="I2594" s="72" t="e">
        <v>#N/A</v>
      </c>
      <c r="J2594" s="72" t="e">
        <v>#N/A</v>
      </c>
      <c r="O2594" s="72" t="e">
        <v>#N/A</v>
      </c>
    </row>
    <row r="2595" spans="1:15" x14ac:dyDescent="0.15">
      <c r="A2595" s="72" t="e">
        <v>#N/A</v>
      </c>
      <c r="B2595" s="72" t="e">
        <v>#N/A</v>
      </c>
      <c r="C2595" s="72" t="e">
        <v>#N/A</v>
      </c>
      <c r="D2595" s="72" t="e">
        <v>#N/A</v>
      </c>
      <c r="E2595" s="73" t="e">
        <v>#N/A</v>
      </c>
      <c r="F2595" s="72" t="e">
        <v>#N/A</v>
      </c>
      <c r="G2595" s="72" t="e">
        <v>#N/A</v>
      </c>
      <c r="H2595" s="72" t="e">
        <v>#N/A</v>
      </c>
      <c r="I2595" s="72" t="e">
        <v>#N/A</v>
      </c>
      <c r="J2595" s="72" t="e">
        <v>#N/A</v>
      </c>
      <c r="O2595" s="72" t="e">
        <v>#N/A</v>
      </c>
    </row>
    <row r="2596" spans="1:15" x14ac:dyDescent="0.15">
      <c r="A2596" s="72" t="e">
        <v>#N/A</v>
      </c>
      <c r="B2596" s="72" t="e">
        <v>#N/A</v>
      </c>
      <c r="C2596" s="72" t="e">
        <v>#N/A</v>
      </c>
      <c r="D2596" s="72" t="e">
        <v>#N/A</v>
      </c>
      <c r="E2596" s="73" t="e">
        <v>#N/A</v>
      </c>
      <c r="F2596" s="72" t="e">
        <v>#N/A</v>
      </c>
      <c r="G2596" s="72" t="e">
        <v>#N/A</v>
      </c>
      <c r="H2596" s="72" t="e">
        <v>#N/A</v>
      </c>
      <c r="I2596" s="72" t="e">
        <v>#N/A</v>
      </c>
      <c r="J2596" s="72" t="e">
        <v>#N/A</v>
      </c>
      <c r="O2596" s="72" t="e">
        <v>#N/A</v>
      </c>
    </row>
    <row r="2597" spans="1:15" x14ac:dyDescent="0.15">
      <c r="A2597" s="72" t="e">
        <v>#N/A</v>
      </c>
      <c r="B2597" s="72" t="e">
        <v>#N/A</v>
      </c>
      <c r="C2597" s="72" t="e">
        <v>#N/A</v>
      </c>
      <c r="D2597" s="72" t="e">
        <v>#N/A</v>
      </c>
      <c r="E2597" s="73" t="e">
        <v>#N/A</v>
      </c>
      <c r="F2597" s="72" t="e">
        <v>#N/A</v>
      </c>
      <c r="G2597" s="72" t="e">
        <v>#N/A</v>
      </c>
      <c r="H2597" s="72" t="e">
        <v>#N/A</v>
      </c>
      <c r="I2597" s="72" t="e">
        <v>#N/A</v>
      </c>
      <c r="J2597" s="72" t="e">
        <v>#N/A</v>
      </c>
      <c r="O2597" s="72" t="e">
        <v>#N/A</v>
      </c>
    </row>
    <row r="2598" spans="1:15" x14ac:dyDescent="0.15">
      <c r="A2598" s="72" t="e">
        <v>#N/A</v>
      </c>
      <c r="B2598" s="72" t="e">
        <v>#N/A</v>
      </c>
      <c r="C2598" s="72" t="e">
        <v>#N/A</v>
      </c>
      <c r="D2598" s="72" t="e">
        <v>#N/A</v>
      </c>
      <c r="E2598" s="73" t="e">
        <v>#N/A</v>
      </c>
      <c r="F2598" s="72" t="e">
        <v>#N/A</v>
      </c>
      <c r="G2598" s="72" t="e">
        <v>#N/A</v>
      </c>
      <c r="H2598" s="72" t="e">
        <v>#N/A</v>
      </c>
      <c r="I2598" s="72" t="e">
        <v>#N/A</v>
      </c>
      <c r="J2598" s="72" t="e">
        <v>#N/A</v>
      </c>
      <c r="O2598" s="72" t="e">
        <v>#N/A</v>
      </c>
    </row>
    <row r="2599" spans="1:15" x14ac:dyDescent="0.15">
      <c r="A2599" s="72" t="e">
        <v>#N/A</v>
      </c>
      <c r="B2599" s="72" t="e">
        <v>#N/A</v>
      </c>
      <c r="C2599" s="72" t="e">
        <v>#N/A</v>
      </c>
      <c r="D2599" s="72" t="e">
        <v>#N/A</v>
      </c>
      <c r="E2599" s="73" t="e">
        <v>#N/A</v>
      </c>
      <c r="F2599" s="72" t="e">
        <v>#N/A</v>
      </c>
      <c r="G2599" s="72" t="e">
        <v>#N/A</v>
      </c>
      <c r="H2599" s="72" t="e">
        <v>#N/A</v>
      </c>
      <c r="I2599" s="72" t="e">
        <v>#N/A</v>
      </c>
      <c r="J2599" s="72" t="e">
        <v>#N/A</v>
      </c>
      <c r="O2599" s="72" t="e">
        <v>#N/A</v>
      </c>
    </row>
    <row r="2600" spans="1:15" x14ac:dyDescent="0.15">
      <c r="A2600" s="72" t="e">
        <v>#N/A</v>
      </c>
      <c r="B2600" s="72" t="e">
        <v>#N/A</v>
      </c>
      <c r="C2600" s="72" t="e">
        <v>#N/A</v>
      </c>
      <c r="D2600" s="72" t="e">
        <v>#N/A</v>
      </c>
      <c r="E2600" s="73" t="e">
        <v>#N/A</v>
      </c>
      <c r="F2600" s="72" t="e">
        <v>#N/A</v>
      </c>
      <c r="G2600" s="72" t="e">
        <v>#N/A</v>
      </c>
      <c r="H2600" s="72" t="e">
        <v>#N/A</v>
      </c>
      <c r="I2600" s="72" t="e">
        <v>#N/A</v>
      </c>
      <c r="J2600" s="72" t="e">
        <v>#N/A</v>
      </c>
      <c r="O2600" s="72" t="e">
        <v>#N/A</v>
      </c>
    </row>
    <row r="2601" spans="1:15" x14ac:dyDescent="0.15">
      <c r="A2601" s="72" t="e">
        <v>#N/A</v>
      </c>
      <c r="B2601" s="72" t="e">
        <v>#N/A</v>
      </c>
      <c r="C2601" s="72" t="e">
        <v>#N/A</v>
      </c>
      <c r="D2601" s="72" t="e">
        <v>#N/A</v>
      </c>
      <c r="E2601" s="73" t="e">
        <v>#N/A</v>
      </c>
      <c r="F2601" s="72" t="e">
        <v>#N/A</v>
      </c>
      <c r="G2601" s="72" t="e">
        <v>#N/A</v>
      </c>
      <c r="H2601" s="72" t="e">
        <v>#N/A</v>
      </c>
      <c r="I2601" s="72" t="e">
        <v>#N/A</v>
      </c>
      <c r="J2601" s="72" t="e">
        <v>#N/A</v>
      </c>
      <c r="O2601" s="72" t="e">
        <v>#N/A</v>
      </c>
    </row>
    <row r="2602" spans="1:15" x14ac:dyDescent="0.15">
      <c r="A2602" s="72" t="e">
        <v>#N/A</v>
      </c>
      <c r="B2602" s="72" t="e">
        <v>#N/A</v>
      </c>
      <c r="C2602" s="72" t="e">
        <v>#N/A</v>
      </c>
      <c r="D2602" s="72" t="e">
        <v>#N/A</v>
      </c>
      <c r="E2602" s="73" t="e">
        <v>#N/A</v>
      </c>
      <c r="F2602" s="72" t="e">
        <v>#N/A</v>
      </c>
      <c r="G2602" s="72" t="e">
        <v>#N/A</v>
      </c>
      <c r="H2602" s="72" t="e">
        <v>#N/A</v>
      </c>
      <c r="I2602" s="72" t="e">
        <v>#N/A</v>
      </c>
      <c r="J2602" s="72" t="e">
        <v>#N/A</v>
      </c>
      <c r="O2602" s="72" t="e">
        <v>#N/A</v>
      </c>
    </row>
    <row r="2603" spans="1:15" x14ac:dyDescent="0.15">
      <c r="A2603" s="72" t="e">
        <v>#N/A</v>
      </c>
      <c r="B2603" s="72" t="e">
        <v>#N/A</v>
      </c>
      <c r="C2603" s="72" t="e">
        <v>#N/A</v>
      </c>
      <c r="D2603" s="72" t="e">
        <v>#N/A</v>
      </c>
      <c r="E2603" s="73" t="e">
        <v>#N/A</v>
      </c>
      <c r="F2603" s="72" t="e">
        <v>#N/A</v>
      </c>
      <c r="G2603" s="72" t="e">
        <v>#N/A</v>
      </c>
      <c r="H2603" s="72" t="e">
        <v>#N/A</v>
      </c>
      <c r="I2603" s="72" t="e">
        <v>#N/A</v>
      </c>
      <c r="J2603" s="72" t="e">
        <v>#N/A</v>
      </c>
      <c r="O2603" s="72" t="e">
        <v>#N/A</v>
      </c>
    </row>
    <row r="2604" spans="1:15" x14ac:dyDescent="0.15">
      <c r="A2604" s="72" t="e">
        <v>#N/A</v>
      </c>
      <c r="B2604" s="72" t="e">
        <v>#N/A</v>
      </c>
      <c r="C2604" s="72" t="e">
        <v>#N/A</v>
      </c>
      <c r="D2604" s="72" t="e">
        <v>#N/A</v>
      </c>
      <c r="E2604" s="73" t="e">
        <v>#N/A</v>
      </c>
      <c r="F2604" s="72" t="e">
        <v>#N/A</v>
      </c>
      <c r="G2604" s="72" t="e">
        <v>#N/A</v>
      </c>
      <c r="H2604" s="72" t="e">
        <v>#N/A</v>
      </c>
      <c r="I2604" s="72" t="e">
        <v>#N/A</v>
      </c>
      <c r="J2604" s="72" t="e">
        <v>#N/A</v>
      </c>
      <c r="O2604" s="72" t="e">
        <v>#N/A</v>
      </c>
    </row>
    <row r="2605" spans="1:15" x14ac:dyDescent="0.15">
      <c r="A2605" s="72" t="e">
        <v>#N/A</v>
      </c>
      <c r="B2605" s="72" t="e">
        <v>#N/A</v>
      </c>
      <c r="C2605" s="72" t="e">
        <v>#N/A</v>
      </c>
      <c r="D2605" s="72" t="e">
        <v>#N/A</v>
      </c>
      <c r="E2605" s="73" t="e">
        <v>#N/A</v>
      </c>
      <c r="F2605" s="72" t="e">
        <v>#N/A</v>
      </c>
      <c r="G2605" s="72" t="e">
        <v>#N/A</v>
      </c>
      <c r="H2605" s="72" t="e">
        <v>#N/A</v>
      </c>
      <c r="I2605" s="72" t="e">
        <v>#N/A</v>
      </c>
      <c r="J2605" s="72" t="e">
        <v>#N/A</v>
      </c>
      <c r="O2605" s="72" t="e">
        <v>#N/A</v>
      </c>
    </row>
    <row r="2606" spans="1:15" x14ac:dyDescent="0.15">
      <c r="A2606" s="72" t="e">
        <v>#N/A</v>
      </c>
      <c r="B2606" s="72" t="e">
        <v>#N/A</v>
      </c>
      <c r="C2606" s="72" t="e">
        <v>#N/A</v>
      </c>
      <c r="D2606" s="72" t="e">
        <v>#N/A</v>
      </c>
      <c r="E2606" s="73" t="e">
        <v>#N/A</v>
      </c>
      <c r="F2606" s="72" t="e">
        <v>#N/A</v>
      </c>
      <c r="G2606" s="72" t="e">
        <v>#N/A</v>
      </c>
      <c r="H2606" s="72" t="e">
        <v>#N/A</v>
      </c>
      <c r="I2606" s="72" t="e">
        <v>#N/A</v>
      </c>
      <c r="J2606" s="72" t="e">
        <v>#N/A</v>
      </c>
      <c r="O2606" s="72" t="e">
        <v>#N/A</v>
      </c>
    </row>
    <row r="2607" spans="1:15" x14ac:dyDescent="0.15">
      <c r="A2607" s="72" t="e">
        <v>#N/A</v>
      </c>
      <c r="B2607" s="72" t="e">
        <v>#N/A</v>
      </c>
      <c r="C2607" s="72" t="e">
        <v>#N/A</v>
      </c>
      <c r="D2607" s="72" t="e">
        <v>#N/A</v>
      </c>
      <c r="E2607" s="73" t="e">
        <v>#N/A</v>
      </c>
      <c r="F2607" s="72" t="e">
        <v>#N/A</v>
      </c>
      <c r="G2607" s="72" t="e">
        <v>#N/A</v>
      </c>
      <c r="H2607" s="72" t="e">
        <v>#N/A</v>
      </c>
      <c r="I2607" s="72" t="e">
        <v>#N/A</v>
      </c>
      <c r="J2607" s="72" t="e">
        <v>#N/A</v>
      </c>
      <c r="O2607" s="72" t="e">
        <v>#N/A</v>
      </c>
    </row>
    <row r="2608" spans="1:15" x14ac:dyDescent="0.15">
      <c r="A2608" s="72" t="e">
        <v>#N/A</v>
      </c>
      <c r="B2608" s="72" t="e">
        <v>#N/A</v>
      </c>
      <c r="C2608" s="72" t="e">
        <v>#N/A</v>
      </c>
      <c r="D2608" s="72" t="e">
        <v>#N/A</v>
      </c>
      <c r="E2608" s="73" t="e">
        <v>#N/A</v>
      </c>
      <c r="F2608" s="72" t="e">
        <v>#N/A</v>
      </c>
      <c r="G2608" s="72" t="e">
        <v>#N/A</v>
      </c>
      <c r="H2608" s="72" t="e">
        <v>#N/A</v>
      </c>
      <c r="I2608" s="72" t="e">
        <v>#N/A</v>
      </c>
      <c r="J2608" s="72" t="e">
        <v>#N/A</v>
      </c>
      <c r="O2608" s="72" t="e">
        <v>#N/A</v>
      </c>
    </row>
    <row r="2609" spans="1:15" x14ac:dyDescent="0.15">
      <c r="A2609" s="72" t="e">
        <v>#N/A</v>
      </c>
      <c r="B2609" s="72" t="e">
        <v>#N/A</v>
      </c>
      <c r="C2609" s="72" t="e">
        <v>#N/A</v>
      </c>
      <c r="D2609" s="72" t="e">
        <v>#N/A</v>
      </c>
      <c r="E2609" s="73" t="e">
        <v>#N/A</v>
      </c>
      <c r="F2609" s="72" t="e">
        <v>#N/A</v>
      </c>
      <c r="G2609" s="72" t="e">
        <v>#N/A</v>
      </c>
      <c r="H2609" s="72" t="e">
        <v>#N/A</v>
      </c>
      <c r="I2609" s="72" t="e">
        <v>#N/A</v>
      </c>
      <c r="J2609" s="72" t="e">
        <v>#N/A</v>
      </c>
      <c r="O2609" s="72" t="e">
        <v>#N/A</v>
      </c>
    </row>
    <row r="2610" spans="1:15" x14ac:dyDescent="0.15">
      <c r="A2610" s="72" t="e">
        <v>#N/A</v>
      </c>
      <c r="B2610" s="72" t="e">
        <v>#N/A</v>
      </c>
      <c r="C2610" s="72" t="e">
        <v>#N/A</v>
      </c>
      <c r="D2610" s="72" t="e">
        <v>#N/A</v>
      </c>
      <c r="E2610" s="73" t="e">
        <v>#N/A</v>
      </c>
      <c r="F2610" s="72" t="e">
        <v>#N/A</v>
      </c>
      <c r="G2610" s="72" t="e">
        <v>#N/A</v>
      </c>
      <c r="H2610" s="72" t="e">
        <v>#N/A</v>
      </c>
      <c r="I2610" s="72" t="e">
        <v>#N/A</v>
      </c>
      <c r="J2610" s="72" t="e">
        <v>#N/A</v>
      </c>
      <c r="O2610" s="72" t="e">
        <v>#N/A</v>
      </c>
    </row>
    <row r="2611" spans="1:15" x14ac:dyDescent="0.15">
      <c r="A2611" s="72" t="e">
        <v>#N/A</v>
      </c>
      <c r="B2611" s="72" t="e">
        <v>#N/A</v>
      </c>
      <c r="C2611" s="72" t="e">
        <v>#N/A</v>
      </c>
      <c r="D2611" s="72" t="e">
        <v>#N/A</v>
      </c>
      <c r="E2611" s="73" t="e">
        <v>#N/A</v>
      </c>
      <c r="F2611" s="72" t="e">
        <v>#N/A</v>
      </c>
      <c r="G2611" s="72" t="e">
        <v>#N/A</v>
      </c>
      <c r="H2611" s="72" t="e">
        <v>#N/A</v>
      </c>
      <c r="I2611" s="72" t="e">
        <v>#N/A</v>
      </c>
      <c r="J2611" s="72" t="e">
        <v>#N/A</v>
      </c>
      <c r="O2611" s="72" t="e">
        <v>#N/A</v>
      </c>
    </row>
    <row r="2612" spans="1:15" x14ac:dyDescent="0.15">
      <c r="A2612" s="72" t="e">
        <v>#N/A</v>
      </c>
      <c r="B2612" s="72" t="e">
        <v>#N/A</v>
      </c>
      <c r="C2612" s="72" t="e">
        <v>#N/A</v>
      </c>
      <c r="D2612" s="72" t="e">
        <v>#N/A</v>
      </c>
      <c r="E2612" s="73" t="e">
        <v>#N/A</v>
      </c>
      <c r="F2612" s="72" t="e">
        <v>#N/A</v>
      </c>
      <c r="G2612" s="72" t="e">
        <v>#N/A</v>
      </c>
      <c r="H2612" s="72" t="e">
        <v>#N/A</v>
      </c>
      <c r="I2612" s="72" t="e">
        <v>#N/A</v>
      </c>
      <c r="J2612" s="72" t="e">
        <v>#N/A</v>
      </c>
      <c r="O2612" s="72" t="e">
        <v>#N/A</v>
      </c>
    </row>
    <row r="2613" spans="1:15" x14ac:dyDescent="0.15">
      <c r="A2613" s="72" t="e">
        <v>#N/A</v>
      </c>
      <c r="B2613" s="72" t="e">
        <v>#N/A</v>
      </c>
      <c r="C2613" s="72" t="e">
        <v>#N/A</v>
      </c>
      <c r="D2613" s="72" t="e">
        <v>#N/A</v>
      </c>
      <c r="E2613" s="73" t="e">
        <v>#N/A</v>
      </c>
      <c r="F2613" s="72" t="e">
        <v>#N/A</v>
      </c>
      <c r="G2613" s="72" t="e">
        <v>#N/A</v>
      </c>
      <c r="H2613" s="72" t="e">
        <v>#N/A</v>
      </c>
      <c r="I2613" s="72" t="e">
        <v>#N/A</v>
      </c>
      <c r="J2613" s="72" t="e">
        <v>#N/A</v>
      </c>
      <c r="O2613" s="72" t="e">
        <v>#N/A</v>
      </c>
    </row>
    <row r="2614" spans="1:15" x14ac:dyDescent="0.15">
      <c r="A2614" s="72" t="e">
        <v>#N/A</v>
      </c>
      <c r="B2614" s="72" t="e">
        <v>#N/A</v>
      </c>
      <c r="C2614" s="72" t="e">
        <v>#N/A</v>
      </c>
      <c r="D2614" s="72" t="e">
        <v>#N/A</v>
      </c>
      <c r="E2614" s="73" t="e">
        <v>#N/A</v>
      </c>
      <c r="F2614" s="72" t="e">
        <v>#N/A</v>
      </c>
      <c r="G2614" s="72" t="e">
        <v>#N/A</v>
      </c>
      <c r="H2614" s="72" t="e">
        <v>#N/A</v>
      </c>
      <c r="I2614" s="72" t="e">
        <v>#N/A</v>
      </c>
      <c r="J2614" s="72" t="e">
        <v>#N/A</v>
      </c>
      <c r="O2614" s="72" t="e">
        <v>#N/A</v>
      </c>
    </row>
    <row r="2615" spans="1:15" x14ac:dyDescent="0.15">
      <c r="A2615" s="72" t="e">
        <v>#N/A</v>
      </c>
      <c r="B2615" s="72" t="e">
        <v>#N/A</v>
      </c>
      <c r="C2615" s="72" t="e">
        <v>#N/A</v>
      </c>
      <c r="D2615" s="72" t="e">
        <v>#N/A</v>
      </c>
      <c r="E2615" s="73" t="e">
        <v>#N/A</v>
      </c>
      <c r="F2615" s="72" t="e">
        <v>#N/A</v>
      </c>
      <c r="G2615" s="72" t="e">
        <v>#N/A</v>
      </c>
      <c r="H2615" s="72" t="e">
        <v>#N/A</v>
      </c>
      <c r="I2615" s="72" t="e">
        <v>#N/A</v>
      </c>
      <c r="J2615" s="72" t="e">
        <v>#N/A</v>
      </c>
      <c r="O2615" s="72" t="e">
        <v>#N/A</v>
      </c>
    </row>
    <row r="2616" spans="1:15" x14ac:dyDescent="0.15">
      <c r="A2616" s="72" t="e">
        <v>#N/A</v>
      </c>
      <c r="B2616" s="72" t="e">
        <v>#N/A</v>
      </c>
      <c r="C2616" s="72" t="e">
        <v>#N/A</v>
      </c>
      <c r="D2616" s="72" t="e">
        <v>#N/A</v>
      </c>
      <c r="E2616" s="73" t="e">
        <v>#N/A</v>
      </c>
      <c r="F2616" s="72" t="e">
        <v>#N/A</v>
      </c>
      <c r="G2616" s="72" t="e">
        <v>#N/A</v>
      </c>
      <c r="H2616" s="72" t="e">
        <v>#N/A</v>
      </c>
      <c r="I2616" s="72" t="e">
        <v>#N/A</v>
      </c>
      <c r="J2616" s="72" t="e">
        <v>#N/A</v>
      </c>
      <c r="O2616" s="72" t="e">
        <v>#N/A</v>
      </c>
    </row>
    <row r="2617" spans="1:15" x14ac:dyDescent="0.15">
      <c r="A2617" s="72" t="e">
        <v>#N/A</v>
      </c>
      <c r="B2617" s="72" t="e">
        <v>#N/A</v>
      </c>
      <c r="C2617" s="72" t="e">
        <v>#N/A</v>
      </c>
      <c r="D2617" s="72" t="e">
        <v>#N/A</v>
      </c>
      <c r="E2617" s="73" t="e">
        <v>#N/A</v>
      </c>
      <c r="F2617" s="72" t="e">
        <v>#N/A</v>
      </c>
      <c r="G2617" s="72" t="e">
        <v>#N/A</v>
      </c>
      <c r="H2617" s="72" t="e">
        <v>#N/A</v>
      </c>
      <c r="I2617" s="72" t="e">
        <v>#N/A</v>
      </c>
      <c r="J2617" s="72" t="e">
        <v>#N/A</v>
      </c>
      <c r="O2617" s="72" t="e">
        <v>#N/A</v>
      </c>
    </row>
    <row r="2618" spans="1:15" x14ac:dyDescent="0.15">
      <c r="A2618" s="72" t="e">
        <v>#N/A</v>
      </c>
      <c r="B2618" s="72" t="e">
        <v>#N/A</v>
      </c>
      <c r="C2618" s="72" t="e">
        <v>#N/A</v>
      </c>
      <c r="D2618" s="72" t="e">
        <v>#N/A</v>
      </c>
      <c r="E2618" s="73" t="e">
        <v>#N/A</v>
      </c>
      <c r="F2618" s="72" t="e">
        <v>#N/A</v>
      </c>
      <c r="G2618" s="72" t="e">
        <v>#N/A</v>
      </c>
      <c r="H2618" s="72" t="e">
        <v>#N/A</v>
      </c>
      <c r="I2618" s="72" t="e">
        <v>#N/A</v>
      </c>
      <c r="J2618" s="72" t="e">
        <v>#N/A</v>
      </c>
      <c r="O2618" s="72" t="e">
        <v>#N/A</v>
      </c>
    </row>
    <row r="2619" spans="1:15" x14ac:dyDescent="0.15">
      <c r="A2619" s="72" t="e">
        <v>#N/A</v>
      </c>
      <c r="B2619" s="72" t="e">
        <v>#N/A</v>
      </c>
      <c r="C2619" s="72" t="e">
        <v>#N/A</v>
      </c>
      <c r="D2619" s="72" t="e">
        <v>#N/A</v>
      </c>
      <c r="E2619" s="73" t="e">
        <v>#N/A</v>
      </c>
      <c r="F2619" s="72" t="e">
        <v>#N/A</v>
      </c>
      <c r="G2619" s="72" t="e">
        <v>#N/A</v>
      </c>
      <c r="H2619" s="72" t="e">
        <v>#N/A</v>
      </c>
      <c r="I2619" s="72" t="e">
        <v>#N/A</v>
      </c>
      <c r="J2619" s="72" t="e">
        <v>#N/A</v>
      </c>
      <c r="O2619" s="72" t="e">
        <v>#N/A</v>
      </c>
    </row>
    <row r="2620" spans="1:15" x14ac:dyDescent="0.15">
      <c r="A2620" s="72" t="e">
        <v>#N/A</v>
      </c>
      <c r="B2620" s="72" t="e">
        <v>#N/A</v>
      </c>
      <c r="C2620" s="72" t="e">
        <v>#N/A</v>
      </c>
      <c r="D2620" s="72" t="e">
        <v>#N/A</v>
      </c>
      <c r="E2620" s="73" t="e">
        <v>#N/A</v>
      </c>
      <c r="F2620" s="72" t="e">
        <v>#N/A</v>
      </c>
      <c r="G2620" s="72" t="e">
        <v>#N/A</v>
      </c>
      <c r="H2620" s="72" t="e">
        <v>#N/A</v>
      </c>
      <c r="I2620" s="72" t="e">
        <v>#N/A</v>
      </c>
      <c r="J2620" s="72" t="e">
        <v>#N/A</v>
      </c>
      <c r="O2620" s="72" t="e">
        <v>#N/A</v>
      </c>
    </row>
    <row r="2621" spans="1:15" x14ac:dyDescent="0.15">
      <c r="A2621" s="72" t="e">
        <v>#N/A</v>
      </c>
      <c r="B2621" s="72" t="e">
        <v>#N/A</v>
      </c>
      <c r="C2621" s="72" t="e">
        <v>#N/A</v>
      </c>
      <c r="D2621" s="72" t="e">
        <v>#N/A</v>
      </c>
      <c r="E2621" s="73" t="e">
        <v>#N/A</v>
      </c>
      <c r="F2621" s="72" t="e">
        <v>#N/A</v>
      </c>
      <c r="G2621" s="72" t="e">
        <v>#N/A</v>
      </c>
      <c r="H2621" s="72" t="e">
        <v>#N/A</v>
      </c>
      <c r="I2621" s="72" t="e">
        <v>#N/A</v>
      </c>
      <c r="J2621" s="72" t="e">
        <v>#N/A</v>
      </c>
      <c r="O2621" s="72" t="e">
        <v>#N/A</v>
      </c>
    </row>
    <row r="2622" spans="1:15" x14ac:dyDescent="0.15">
      <c r="A2622" s="72" t="e">
        <v>#N/A</v>
      </c>
      <c r="B2622" s="72" t="e">
        <v>#N/A</v>
      </c>
      <c r="C2622" s="72" t="e">
        <v>#N/A</v>
      </c>
      <c r="D2622" s="72" t="e">
        <v>#N/A</v>
      </c>
      <c r="E2622" s="73" t="e">
        <v>#N/A</v>
      </c>
      <c r="F2622" s="72" t="e">
        <v>#N/A</v>
      </c>
      <c r="G2622" s="72" t="e">
        <v>#N/A</v>
      </c>
      <c r="H2622" s="72" t="e">
        <v>#N/A</v>
      </c>
      <c r="I2622" s="72" t="e">
        <v>#N/A</v>
      </c>
      <c r="J2622" s="72" t="e">
        <v>#N/A</v>
      </c>
      <c r="O2622" s="72" t="e">
        <v>#N/A</v>
      </c>
    </row>
    <row r="2623" spans="1:15" x14ac:dyDescent="0.15">
      <c r="A2623" s="72" t="e">
        <v>#N/A</v>
      </c>
      <c r="B2623" s="72" t="e">
        <v>#N/A</v>
      </c>
      <c r="C2623" s="72" t="e">
        <v>#N/A</v>
      </c>
      <c r="D2623" s="72" t="e">
        <v>#N/A</v>
      </c>
      <c r="E2623" s="73" t="e">
        <v>#N/A</v>
      </c>
      <c r="F2623" s="72" t="e">
        <v>#N/A</v>
      </c>
      <c r="G2623" s="72" t="e">
        <v>#N/A</v>
      </c>
      <c r="H2623" s="72" t="e">
        <v>#N/A</v>
      </c>
      <c r="I2623" s="72" t="e">
        <v>#N/A</v>
      </c>
      <c r="J2623" s="72" t="e">
        <v>#N/A</v>
      </c>
      <c r="O2623" s="72" t="e">
        <v>#N/A</v>
      </c>
    </row>
    <row r="2624" spans="1:15" x14ac:dyDescent="0.15">
      <c r="A2624" s="72" t="e">
        <v>#N/A</v>
      </c>
      <c r="B2624" s="72" t="e">
        <v>#N/A</v>
      </c>
      <c r="C2624" s="72" t="e">
        <v>#N/A</v>
      </c>
      <c r="D2624" s="72" t="e">
        <v>#N/A</v>
      </c>
      <c r="E2624" s="73" t="e">
        <v>#N/A</v>
      </c>
      <c r="F2624" s="72" t="e">
        <v>#N/A</v>
      </c>
      <c r="G2624" s="72" t="e">
        <v>#N/A</v>
      </c>
      <c r="H2624" s="72" t="e">
        <v>#N/A</v>
      </c>
      <c r="I2624" s="72" t="e">
        <v>#N/A</v>
      </c>
      <c r="J2624" s="72" t="e">
        <v>#N/A</v>
      </c>
      <c r="O2624" s="72" t="e">
        <v>#N/A</v>
      </c>
    </row>
    <row r="2625" spans="1:15" x14ac:dyDescent="0.15">
      <c r="A2625" s="72" t="e">
        <v>#N/A</v>
      </c>
      <c r="B2625" s="72" t="e">
        <v>#N/A</v>
      </c>
      <c r="C2625" s="72" t="e">
        <v>#N/A</v>
      </c>
      <c r="D2625" s="72" t="e">
        <v>#N/A</v>
      </c>
      <c r="E2625" s="73" t="e">
        <v>#N/A</v>
      </c>
      <c r="F2625" s="72" t="e">
        <v>#N/A</v>
      </c>
      <c r="G2625" s="72" t="e">
        <v>#N/A</v>
      </c>
      <c r="H2625" s="72" t="e">
        <v>#N/A</v>
      </c>
      <c r="I2625" s="72" t="e">
        <v>#N/A</v>
      </c>
      <c r="J2625" s="72" t="e">
        <v>#N/A</v>
      </c>
      <c r="O2625" s="72" t="e">
        <v>#N/A</v>
      </c>
    </row>
    <row r="2626" spans="1:15" x14ac:dyDescent="0.15">
      <c r="A2626" s="72" t="e">
        <v>#N/A</v>
      </c>
      <c r="B2626" s="72" t="e">
        <v>#N/A</v>
      </c>
      <c r="C2626" s="72" t="e">
        <v>#N/A</v>
      </c>
      <c r="D2626" s="72" t="e">
        <v>#N/A</v>
      </c>
      <c r="E2626" s="73" t="e">
        <v>#N/A</v>
      </c>
      <c r="F2626" s="72" t="e">
        <v>#N/A</v>
      </c>
      <c r="G2626" s="72" t="e">
        <v>#N/A</v>
      </c>
      <c r="H2626" s="72" t="e">
        <v>#N/A</v>
      </c>
      <c r="I2626" s="72" t="e">
        <v>#N/A</v>
      </c>
      <c r="J2626" s="72" t="e">
        <v>#N/A</v>
      </c>
      <c r="O2626" s="72" t="e">
        <v>#N/A</v>
      </c>
    </row>
    <row r="2627" spans="1:15" x14ac:dyDescent="0.15">
      <c r="A2627" s="72" t="e">
        <v>#N/A</v>
      </c>
      <c r="B2627" s="72" t="e">
        <v>#N/A</v>
      </c>
      <c r="C2627" s="72" t="e">
        <v>#N/A</v>
      </c>
      <c r="D2627" s="72" t="e">
        <v>#N/A</v>
      </c>
      <c r="E2627" s="73" t="e">
        <v>#N/A</v>
      </c>
      <c r="F2627" s="72" t="e">
        <v>#N/A</v>
      </c>
      <c r="G2627" s="72" t="e">
        <v>#N/A</v>
      </c>
      <c r="H2627" s="72" t="e">
        <v>#N/A</v>
      </c>
      <c r="I2627" s="72" t="e">
        <v>#N/A</v>
      </c>
      <c r="J2627" s="72" t="e">
        <v>#N/A</v>
      </c>
      <c r="O2627" s="72" t="e">
        <v>#N/A</v>
      </c>
    </row>
    <row r="2628" spans="1:15" x14ac:dyDescent="0.15">
      <c r="A2628" s="72" t="e">
        <v>#N/A</v>
      </c>
      <c r="B2628" s="72" t="e">
        <v>#N/A</v>
      </c>
      <c r="C2628" s="72" t="e">
        <v>#N/A</v>
      </c>
      <c r="D2628" s="72" t="e">
        <v>#N/A</v>
      </c>
      <c r="E2628" s="73" t="e">
        <v>#N/A</v>
      </c>
      <c r="F2628" s="72" t="e">
        <v>#N/A</v>
      </c>
      <c r="G2628" s="72" t="e">
        <v>#N/A</v>
      </c>
      <c r="H2628" s="72" t="e">
        <v>#N/A</v>
      </c>
      <c r="I2628" s="72" t="e">
        <v>#N/A</v>
      </c>
      <c r="J2628" s="72" t="e">
        <v>#N/A</v>
      </c>
      <c r="O2628" s="72" t="e">
        <v>#N/A</v>
      </c>
    </row>
    <row r="2629" spans="1:15" x14ac:dyDescent="0.15">
      <c r="A2629" s="72" t="e">
        <v>#N/A</v>
      </c>
      <c r="B2629" s="72" t="e">
        <v>#N/A</v>
      </c>
      <c r="C2629" s="72" t="e">
        <v>#N/A</v>
      </c>
      <c r="D2629" s="72" t="e">
        <v>#N/A</v>
      </c>
      <c r="E2629" s="73" t="e">
        <v>#N/A</v>
      </c>
      <c r="F2629" s="72" t="e">
        <v>#N/A</v>
      </c>
      <c r="G2629" s="72" t="e">
        <v>#N/A</v>
      </c>
      <c r="H2629" s="72" t="e">
        <v>#N/A</v>
      </c>
      <c r="I2629" s="72" t="e">
        <v>#N/A</v>
      </c>
      <c r="J2629" s="72" t="e">
        <v>#N/A</v>
      </c>
      <c r="O2629" s="72" t="e">
        <v>#N/A</v>
      </c>
    </row>
    <row r="2630" spans="1:15" x14ac:dyDescent="0.15">
      <c r="A2630" s="72" t="e">
        <v>#N/A</v>
      </c>
      <c r="B2630" s="72" t="e">
        <v>#N/A</v>
      </c>
      <c r="C2630" s="72" t="e">
        <v>#N/A</v>
      </c>
      <c r="D2630" s="72" t="e">
        <v>#N/A</v>
      </c>
      <c r="E2630" s="73" t="e">
        <v>#N/A</v>
      </c>
      <c r="F2630" s="72" t="e">
        <v>#N/A</v>
      </c>
      <c r="G2630" s="72" t="e">
        <v>#N/A</v>
      </c>
      <c r="H2630" s="72" t="e">
        <v>#N/A</v>
      </c>
      <c r="I2630" s="72" t="e">
        <v>#N/A</v>
      </c>
      <c r="J2630" s="72" t="e">
        <v>#N/A</v>
      </c>
      <c r="O2630" s="72" t="e">
        <v>#N/A</v>
      </c>
    </row>
    <row r="2631" spans="1:15" x14ac:dyDescent="0.15">
      <c r="A2631" s="72" t="e">
        <v>#N/A</v>
      </c>
      <c r="B2631" s="72" t="e">
        <v>#N/A</v>
      </c>
      <c r="C2631" s="72" t="e">
        <v>#N/A</v>
      </c>
      <c r="D2631" s="72" t="e">
        <v>#N/A</v>
      </c>
      <c r="E2631" s="73" t="e">
        <v>#N/A</v>
      </c>
      <c r="F2631" s="72" t="e">
        <v>#N/A</v>
      </c>
      <c r="G2631" s="72" t="e">
        <v>#N/A</v>
      </c>
      <c r="H2631" s="72" t="e">
        <v>#N/A</v>
      </c>
      <c r="I2631" s="72" t="e">
        <v>#N/A</v>
      </c>
      <c r="J2631" s="72" t="e">
        <v>#N/A</v>
      </c>
      <c r="O2631" s="72" t="e">
        <v>#N/A</v>
      </c>
    </row>
    <row r="2632" spans="1:15" x14ac:dyDescent="0.15">
      <c r="A2632" s="72" t="e">
        <v>#N/A</v>
      </c>
      <c r="B2632" s="72" t="e">
        <v>#N/A</v>
      </c>
      <c r="C2632" s="72" t="e">
        <v>#N/A</v>
      </c>
      <c r="D2632" s="72" t="e">
        <v>#N/A</v>
      </c>
      <c r="E2632" s="73" t="e">
        <v>#N/A</v>
      </c>
      <c r="F2632" s="72" t="e">
        <v>#N/A</v>
      </c>
      <c r="G2632" s="72" t="e">
        <v>#N/A</v>
      </c>
      <c r="H2632" s="72" t="e">
        <v>#N/A</v>
      </c>
      <c r="I2632" s="72" t="e">
        <v>#N/A</v>
      </c>
      <c r="J2632" s="72" t="e">
        <v>#N/A</v>
      </c>
      <c r="O2632" s="72" t="e">
        <v>#N/A</v>
      </c>
    </row>
    <row r="2633" spans="1:15" x14ac:dyDescent="0.15">
      <c r="A2633" s="72" t="e">
        <v>#N/A</v>
      </c>
      <c r="B2633" s="72" t="e">
        <v>#N/A</v>
      </c>
      <c r="C2633" s="72" t="e">
        <v>#N/A</v>
      </c>
      <c r="D2633" s="72" t="e">
        <v>#N/A</v>
      </c>
      <c r="E2633" s="73" t="e">
        <v>#N/A</v>
      </c>
      <c r="F2633" s="72" t="e">
        <v>#N/A</v>
      </c>
      <c r="G2633" s="72" t="e">
        <v>#N/A</v>
      </c>
      <c r="H2633" s="72" t="e">
        <v>#N/A</v>
      </c>
      <c r="I2633" s="72" t="e">
        <v>#N/A</v>
      </c>
      <c r="J2633" s="72" t="e">
        <v>#N/A</v>
      </c>
      <c r="O2633" s="72" t="e">
        <v>#N/A</v>
      </c>
    </row>
    <row r="2634" spans="1:15" x14ac:dyDescent="0.15">
      <c r="A2634" s="72" t="e">
        <v>#N/A</v>
      </c>
      <c r="B2634" s="72" t="e">
        <v>#N/A</v>
      </c>
      <c r="C2634" s="72" t="e">
        <v>#N/A</v>
      </c>
      <c r="D2634" s="72" t="e">
        <v>#N/A</v>
      </c>
      <c r="E2634" s="73" t="e">
        <v>#N/A</v>
      </c>
      <c r="F2634" s="72" t="e">
        <v>#N/A</v>
      </c>
      <c r="G2634" s="72" t="e">
        <v>#N/A</v>
      </c>
      <c r="H2634" s="72" t="e">
        <v>#N/A</v>
      </c>
      <c r="I2634" s="72" t="e">
        <v>#N/A</v>
      </c>
      <c r="J2634" s="72" t="e">
        <v>#N/A</v>
      </c>
      <c r="O2634" s="72" t="e">
        <v>#N/A</v>
      </c>
    </row>
    <row r="2635" spans="1:15" x14ac:dyDescent="0.15">
      <c r="A2635" s="72" t="e">
        <v>#N/A</v>
      </c>
      <c r="B2635" s="72" t="e">
        <v>#N/A</v>
      </c>
      <c r="C2635" s="72" t="e">
        <v>#N/A</v>
      </c>
      <c r="D2635" s="72" t="e">
        <v>#N/A</v>
      </c>
      <c r="E2635" s="73" t="e">
        <v>#N/A</v>
      </c>
      <c r="F2635" s="72" t="e">
        <v>#N/A</v>
      </c>
      <c r="G2635" s="72" t="e">
        <v>#N/A</v>
      </c>
      <c r="H2635" s="72" t="e">
        <v>#N/A</v>
      </c>
      <c r="I2635" s="72" t="e">
        <v>#N/A</v>
      </c>
      <c r="J2635" s="72" t="e">
        <v>#N/A</v>
      </c>
      <c r="O2635" s="72" t="e">
        <v>#N/A</v>
      </c>
    </row>
    <row r="2636" spans="1:15" x14ac:dyDescent="0.15">
      <c r="A2636" s="72" t="e">
        <v>#N/A</v>
      </c>
      <c r="B2636" s="72" t="e">
        <v>#N/A</v>
      </c>
      <c r="C2636" s="72" t="e">
        <v>#N/A</v>
      </c>
      <c r="D2636" s="72" t="e">
        <v>#N/A</v>
      </c>
      <c r="E2636" s="73" t="e">
        <v>#N/A</v>
      </c>
      <c r="F2636" s="72" t="e">
        <v>#N/A</v>
      </c>
      <c r="G2636" s="72" t="e">
        <v>#N/A</v>
      </c>
      <c r="H2636" s="72" t="e">
        <v>#N/A</v>
      </c>
      <c r="I2636" s="72" t="e">
        <v>#N/A</v>
      </c>
      <c r="J2636" s="72" t="e">
        <v>#N/A</v>
      </c>
      <c r="O2636" s="72" t="e">
        <v>#N/A</v>
      </c>
    </row>
    <row r="2637" spans="1:15" x14ac:dyDescent="0.15">
      <c r="A2637" s="72" t="e">
        <v>#N/A</v>
      </c>
      <c r="B2637" s="72" t="e">
        <v>#N/A</v>
      </c>
      <c r="C2637" s="72" t="e">
        <v>#N/A</v>
      </c>
      <c r="D2637" s="72" t="e">
        <v>#N/A</v>
      </c>
      <c r="E2637" s="73" t="e">
        <v>#N/A</v>
      </c>
      <c r="F2637" s="72" t="e">
        <v>#N/A</v>
      </c>
      <c r="G2637" s="72" t="e">
        <v>#N/A</v>
      </c>
      <c r="H2637" s="72" t="e">
        <v>#N/A</v>
      </c>
      <c r="I2637" s="72" t="e">
        <v>#N/A</v>
      </c>
      <c r="J2637" s="72" t="e">
        <v>#N/A</v>
      </c>
      <c r="O2637" s="72" t="e">
        <v>#N/A</v>
      </c>
    </row>
    <row r="2638" spans="1:15" x14ac:dyDescent="0.15">
      <c r="A2638" s="72" t="e">
        <v>#N/A</v>
      </c>
      <c r="B2638" s="72" t="e">
        <v>#N/A</v>
      </c>
      <c r="C2638" s="72" t="e">
        <v>#N/A</v>
      </c>
      <c r="D2638" s="72" t="e">
        <v>#N/A</v>
      </c>
      <c r="E2638" s="73" t="e">
        <v>#N/A</v>
      </c>
      <c r="F2638" s="72" t="e">
        <v>#N/A</v>
      </c>
      <c r="G2638" s="72" t="e">
        <v>#N/A</v>
      </c>
      <c r="H2638" s="72" t="e">
        <v>#N/A</v>
      </c>
      <c r="I2638" s="72" t="e">
        <v>#N/A</v>
      </c>
      <c r="J2638" s="72" t="e">
        <v>#N/A</v>
      </c>
      <c r="O2638" s="72" t="e">
        <v>#N/A</v>
      </c>
    </row>
    <row r="2639" spans="1:15" x14ac:dyDescent="0.15">
      <c r="A2639" s="72" t="e">
        <v>#N/A</v>
      </c>
      <c r="B2639" s="72" t="e">
        <v>#N/A</v>
      </c>
      <c r="C2639" s="72" t="e">
        <v>#N/A</v>
      </c>
      <c r="D2639" s="72" t="e">
        <v>#N/A</v>
      </c>
      <c r="E2639" s="73" t="e">
        <v>#N/A</v>
      </c>
      <c r="F2639" s="72" t="e">
        <v>#N/A</v>
      </c>
      <c r="G2639" s="72" t="e">
        <v>#N/A</v>
      </c>
      <c r="H2639" s="72" t="e">
        <v>#N/A</v>
      </c>
      <c r="I2639" s="72" t="e">
        <v>#N/A</v>
      </c>
      <c r="J2639" s="72" t="e">
        <v>#N/A</v>
      </c>
      <c r="O2639" s="72" t="e">
        <v>#N/A</v>
      </c>
    </row>
    <row r="2640" spans="1:15" x14ac:dyDescent="0.15">
      <c r="A2640" s="72" t="e">
        <v>#N/A</v>
      </c>
      <c r="B2640" s="72" t="e">
        <v>#N/A</v>
      </c>
      <c r="C2640" s="72" t="e">
        <v>#N/A</v>
      </c>
      <c r="D2640" s="72" t="e">
        <v>#N/A</v>
      </c>
      <c r="E2640" s="73" t="e">
        <v>#N/A</v>
      </c>
      <c r="F2640" s="72" t="e">
        <v>#N/A</v>
      </c>
      <c r="G2640" s="72" t="e">
        <v>#N/A</v>
      </c>
      <c r="H2640" s="72" t="e">
        <v>#N/A</v>
      </c>
      <c r="I2640" s="72" t="e">
        <v>#N/A</v>
      </c>
      <c r="J2640" s="72" t="e">
        <v>#N/A</v>
      </c>
      <c r="O2640" s="72" t="e">
        <v>#N/A</v>
      </c>
    </row>
    <row r="2641" spans="1:15" x14ac:dyDescent="0.15">
      <c r="A2641" s="72" t="e">
        <v>#N/A</v>
      </c>
      <c r="B2641" s="72" t="e">
        <v>#N/A</v>
      </c>
      <c r="C2641" s="72" t="e">
        <v>#N/A</v>
      </c>
      <c r="D2641" s="72" t="e">
        <v>#N/A</v>
      </c>
      <c r="E2641" s="73" t="e">
        <v>#N/A</v>
      </c>
      <c r="F2641" s="72" t="e">
        <v>#N/A</v>
      </c>
      <c r="G2641" s="72" t="e">
        <v>#N/A</v>
      </c>
      <c r="H2641" s="72" t="e">
        <v>#N/A</v>
      </c>
      <c r="I2641" s="72" t="e">
        <v>#N/A</v>
      </c>
      <c r="J2641" s="72" t="e">
        <v>#N/A</v>
      </c>
      <c r="O2641" s="72" t="e">
        <v>#N/A</v>
      </c>
    </row>
    <row r="2642" spans="1:15" x14ac:dyDescent="0.15">
      <c r="A2642" s="72" t="e">
        <v>#N/A</v>
      </c>
      <c r="B2642" s="72" t="e">
        <v>#N/A</v>
      </c>
      <c r="C2642" s="72" t="e">
        <v>#N/A</v>
      </c>
      <c r="D2642" s="72" t="e">
        <v>#N/A</v>
      </c>
      <c r="E2642" s="73" t="e">
        <v>#N/A</v>
      </c>
      <c r="F2642" s="72" t="e">
        <v>#N/A</v>
      </c>
      <c r="G2642" s="72" t="e">
        <v>#N/A</v>
      </c>
      <c r="H2642" s="72" t="e">
        <v>#N/A</v>
      </c>
      <c r="I2642" s="72" t="e">
        <v>#N/A</v>
      </c>
      <c r="J2642" s="72" t="e">
        <v>#N/A</v>
      </c>
      <c r="O2642" s="72" t="e">
        <v>#N/A</v>
      </c>
    </row>
    <row r="2643" spans="1:15" x14ac:dyDescent="0.15">
      <c r="A2643" s="72" t="e">
        <v>#N/A</v>
      </c>
      <c r="B2643" s="72" t="e">
        <v>#N/A</v>
      </c>
      <c r="C2643" s="72" t="e">
        <v>#N/A</v>
      </c>
      <c r="D2643" s="72" t="e">
        <v>#N/A</v>
      </c>
      <c r="E2643" s="73" t="e">
        <v>#N/A</v>
      </c>
      <c r="F2643" s="72" t="e">
        <v>#N/A</v>
      </c>
      <c r="G2643" s="72" t="e">
        <v>#N/A</v>
      </c>
      <c r="H2643" s="72" t="e">
        <v>#N/A</v>
      </c>
      <c r="I2643" s="72" t="e">
        <v>#N/A</v>
      </c>
      <c r="J2643" s="72" t="e">
        <v>#N/A</v>
      </c>
      <c r="O2643" s="72" t="e">
        <v>#N/A</v>
      </c>
    </row>
    <row r="2644" spans="1:15" x14ac:dyDescent="0.15">
      <c r="A2644" s="72" t="e">
        <v>#N/A</v>
      </c>
      <c r="B2644" s="72" t="e">
        <v>#N/A</v>
      </c>
      <c r="C2644" s="72" t="e">
        <v>#N/A</v>
      </c>
      <c r="D2644" s="72" t="e">
        <v>#N/A</v>
      </c>
      <c r="E2644" s="73" t="e">
        <v>#N/A</v>
      </c>
      <c r="F2644" s="72" t="e">
        <v>#N/A</v>
      </c>
      <c r="G2644" s="72" t="e">
        <v>#N/A</v>
      </c>
      <c r="H2644" s="72" t="e">
        <v>#N/A</v>
      </c>
      <c r="I2644" s="72" t="e">
        <v>#N/A</v>
      </c>
      <c r="J2644" s="72" t="e">
        <v>#N/A</v>
      </c>
      <c r="O2644" s="72" t="e">
        <v>#N/A</v>
      </c>
    </row>
    <row r="2645" spans="1:15" x14ac:dyDescent="0.15">
      <c r="A2645" s="72" t="e">
        <v>#N/A</v>
      </c>
      <c r="B2645" s="72" t="e">
        <v>#N/A</v>
      </c>
      <c r="C2645" s="72" t="e">
        <v>#N/A</v>
      </c>
      <c r="D2645" s="72" t="e">
        <v>#N/A</v>
      </c>
      <c r="E2645" s="73" t="e">
        <v>#N/A</v>
      </c>
      <c r="F2645" s="72" t="e">
        <v>#N/A</v>
      </c>
      <c r="G2645" s="72" t="e">
        <v>#N/A</v>
      </c>
      <c r="H2645" s="72" t="e">
        <v>#N/A</v>
      </c>
      <c r="I2645" s="72" t="e">
        <v>#N/A</v>
      </c>
      <c r="J2645" s="72" t="e">
        <v>#N/A</v>
      </c>
      <c r="O2645" s="72" t="e">
        <v>#N/A</v>
      </c>
    </row>
    <row r="2646" spans="1:15" x14ac:dyDescent="0.15">
      <c r="A2646" s="72" t="e">
        <v>#N/A</v>
      </c>
      <c r="B2646" s="72" t="e">
        <v>#N/A</v>
      </c>
      <c r="C2646" s="72" t="e">
        <v>#N/A</v>
      </c>
      <c r="D2646" s="72" t="e">
        <v>#N/A</v>
      </c>
      <c r="E2646" s="73" t="e">
        <v>#N/A</v>
      </c>
      <c r="F2646" s="72" t="e">
        <v>#N/A</v>
      </c>
      <c r="G2646" s="72" t="e">
        <v>#N/A</v>
      </c>
      <c r="H2646" s="72" t="e">
        <v>#N/A</v>
      </c>
      <c r="I2646" s="72" t="e">
        <v>#N/A</v>
      </c>
      <c r="J2646" s="72" t="e">
        <v>#N/A</v>
      </c>
      <c r="O2646" s="72" t="e">
        <v>#N/A</v>
      </c>
    </row>
    <row r="2647" spans="1:15" x14ac:dyDescent="0.15">
      <c r="A2647" s="72" t="e">
        <v>#N/A</v>
      </c>
      <c r="B2647" s="72" t="e">
        <v>#N/A</v>
      </c>
      <c r="C2647" s="72" t="e">
        <v>#N/A</v>
      </c>
      <c r="D2647" s="72" t="e">
        <v>#N/A</v>
      </c>
      <c r="E2647" s="73" t="e">
        <v>#N/A</v>
      </c>
      <c r="F2647" s="72" t="e">
        <v>#N/A</v>
      </c>
      <c r="G2647" s="72" t="e">
        <v>#N/A</v>
      </c>
      <c r="H2647" s="72" t="e">
        <v>#N/A</v>
      </c>
      <c r="I2647" s="72" t="e">
        <v>#N/A</v>
      </c>
      <c r="J2647" s="72" t="e">
        <v>#N/A</v>
      </c>
      <c r="O2647" s="72" t="e">
        <v>#N/A</v>
      </c>
    </row>
    <row r="2648" spans="1:15" x14ac:dyDescent="0.15">
      <c r="A2648" s="72" t="e">
        <v>#N/A</v>
      </c>
      <c r="B2648" s="72" t="e">
        <v>#N/A</v>
      </c>
      <c r="C2648" s="72" t="e">
        <v>#N/A</v>
      </c>
      <c r="D2648" s="72" t="e">
        <v>#N/A</v>
      </c>
      <c r="E2648" s="73" t="e">
        <v>#N/A</v>
      </c>
      <c r="F2648" s="72" t="e">
        <v>#N/A</v>
      </c>
      <c r="G2648" s="72" t="e">
        <v>#N/A</v>
      </c>
      <c r="H2648" s="72" t="e">
        <v>#N/A</v>
      </c>
      <c r="I2648" s="72" t="e">
        <v>#N/A</v>
      </c>
      <c r="J2648" s="72" t="e">
        <v>#N/A</v>
      </c>
      <c r="O2648" s="72" t="e">
        <v>#N/A</v>
      </c>
    </row>
    <row r="2649" spans="1:15" x14ac:dyDescent="0.15">
      <c r="A2649" s="72" t="e">
        <v>#N/A</v>
      </c>
      <c r="B2649" s="72" t="e">
        <v>#N/A</v>
      </c>
      <c r="C2649" s="72" t="e">
        <v>#N/A</v>
      </c>
      <c r="D2649" s="72" t="e">
        <v>#N/A</v>
      </c>
      <c r="E2649" s="73" t="e">
        <v>#N/A</v>
      </c>
      <c r="F2649" s="72" t="e">
        <v>#N/A</v>
      </c>
      <c r="G2649" s="72" t="e">
        <v>#N/A</v>
      </c>
      <c r="H2649" s="72" t="e">
        <v>#N/A</v>
      </c>
      <c r="I2649" s="72" t="e">
        <v>#N/A</v>
      </c>
      <c r="J2649" s="72" t="e">
        <v>#N/A</v>
      </c>
      <c r="O2649" s="72" t="e">
        <v>#N/A</v>
      </c>
    </row>
    <row r="2650" spans="1:15" x14ac:dyDescent="0.15">
      <c r="A2650" s="72" t="e">
        <v>#N/A</v>
      </c>
      <c r="B2650" s="72" t="e">
        <v>#N/A</v>
      </c>
      <c r="C2650" s="72" t="e">
        <v>#N/A</v>
      </c>
      <c r="D2650" s="72" t="e">
        <v>#N/A</v>
      </c>
      <c r="E2650" s="73" t="e">
        <v>#N/A</v>
      </c>
      <c r="F2650" s="72" t="e">
        <v>#N/A</v>
      </c>
      <c r="G2650" s="72" t="e">
        <v>#N/A</v>
      </c>
      <c r="H2650" s="72" t="e">
        <v>#N/A</v>
      </c>
      <c r="I2650" s="72" t="e">
        <v>#N/A</v>
      </c>
      <c r="J2650" s="72" t="e">
        <v>#N/A</v>
      </c>
      <c r="O2650" s="72" t="e">
        <v>#N/A</v>
      </c>
    </row>
    <row r="2651" spans="1:15" x14ac:dyDescent="0.15">
      <c r="A2651" s="72" t="e">
        <v>#N/A</v>
      </c>
      <c r="B2651" s="72" t="e">
        <v>#N/A</v>
      </c>
      <c r="C2651" s="72" t="e">
        <v>#N/A</v>
      </c>
      <c r="D2651" s="72" t="e">
        <v>#N/A</v>
      </c>
      <c r="E2651" s="73" t="e">
        <v>#N/A</v>
      </c>
      <c r="F2651" s="72" t="e">
        <v>#N/A</v>
      </c>
      <c r="G2651" s="72" t="e">
        <v>#N/A</v>
      </c>
      <c r="H2651" s="72" t="e">
        <v>#N/A</v>
      </c>
      <c r="I2651" s="72" t="e">
        <v>#N/A</v>
      </c>
      <c r="J2651" s="72" t="e">
        <v>#N/A</v>
      </c>
      <c r="O2651" s="72" t="e">
        <v>#N/A</v>
      </c>
    </row>
    <row r="2652" spans="1:15" x14ac:dyDescent="0.15">
      <c r="A2652" s="72" t="e">
        <v>#N/A</v>
      </c>
      <c r="B2652" s="72" t="e">
        <v>#N/A</v>
      </c>
      <c r="C2652" s="72" t="e">
        <v>#N/A</v>
      </c>
      <c r="D2652" s="72" t="e">
        <v>#N/A</v>
      </c>
      <c r="E2652" s="73" t="e">
        <v>#N/A</v>
      </c>
      <c r="F2652" s="72" t="e">
        <v>#N/A</v>
      </c>
      <c r="G2652" s="72" t="e">
        <v>#N/A</v>
      </c>
      <c r="H2652" s="72" t="e">
        <v>#N/A</v>
      </c>
      <c r="I2652" s="72" t="e">
        <v>#N/A</v>
      </c>
      <c r="J2652" s="72" t="e">
        <v>#N/A</v>
      </c>
      <c r="O2652" s="72" t="e">
        <v>#N/A</v>
      </c>
    </row>
    <row r="2653" spans="1:15" x14ac:dyDescent="0.15">
      <c r="A2653" s="72" t="e">
        <v>#N/A</v>
      </c>
      <c r="B2653" s="72" t="e">
        <v>#N/A</v>
      </c>
      <c r="C2653" s="72" t="e">
        <v>#N/A</v>
      </c>
      <c r="D2653" s="72" t="e">
        <v>#N/A</v>
      </c>
      <c r="E2653" s="73" t="e">
        <v>#N/A</v>
      </c>
      <c r="F2653" s="72" t="e">
        <v>#N/A</v>
      </c>
      <c r="G2653" s="72" t="e">
        <v>#N/A</v>
      </c>
      <c r="H2653" s="72" t="e">
        <v>#N/A</v>
      </c>
      <c r="I2653" s="72" t="e">
        <v>#N/A</v>
      </c>
      <c r="J2653" s="72" t="e">
        <v>#N/A</v>
      </c>
      <c r="O2653" s="72" t="e">
        <v>#N/A</v>
      </c>
    </row>
    <row r="2654" spans="1:15" x14ac:dyDescent="0.15">
      <c r="A2654" s="72" t="e">
        <v>#N/A</v>
      </c>
      <c r="B2654" s="72" t="e">
        <v>#N/A</v>
      </c>
      <c r="C2654" s="72" t="e">
        <v>#N/A</v>
      </c>
      <c r="D2654" s="72" t="e">
        <v>#N/A</v>
      </c>
      <c r="E2654" s="73" t="e">
        <v>#N/A</v>
      </c>
      <c r="F2654" s="72" t="e">
        <v>#N/A</v>
      </c>
      <c r="G2654" s="72" t="e">
        <v>#N/A</v>
      </c>
      <c r="H2654" s="72" t="e">
        <v>#N/A</v>
      </c>
      <c r="I2654" s="72" t="e">
        <v>#N/A</v>
      </c>
      <c r="J2654" s="72" t="e">
        <v>#N/A</v>
      </c>
      <c r="O2654" s="72" t="e">
        <v>#N/A</v>
      </c>
    </row>
    <row r="2655" spans="1:15" x14ac:dyDescent="0.15">
      <c r="A2655" s="72" t="e">
        <v>#N/A</v>
      </c>
      <c r="B2655" s="72" t="e">
        <v>#N/A</v>
      </c>
      <c r="C2655" s="72" t="e">
        <v>#N/A</v>
      </c>
      <c r="D2655" s="72" t="e">
        <v>#N/A</v>
      </c>
      <c r="E2655" s="73" t="e">
        <v>#N/A</v>
      </c>
      <c r="F2655" s="72" t="e">
        <v>#N/A</v>
      </c>
      <c r="G2655" s="72" t="e">
        <v>#N/A</v>
      </c>
      <c r="H2655" s="72" t="e">
        <v>#N/A</v>
      </c>
      <c r="I2655" s="72" t="e">
        <v>#N/A</v>
      </c>
      <c r="J2655" s="72" t="e">
        <v>#N/A</v>
      </c>
      <c r="O2655" s="72" t="e">
        <v>#N/A</v>
      </c>
    </row>
    <row r="2656" spans="1:15" x14ac:dyDescent="0.15">
      <c r="A2656" s="72" t="e">
        <v>#N/A</v>
      </c>
      <c r="B2656" s="72" t="e">
        <v>#N/A</v>
      </c>
      <c r="C2656" s="72" t="e">
        <v>#N/A</v>
      </c>
      <c r="D2656" s="72" t="e">
        <v>#N/A</v>
      </c>
      <c r="E2656" s="73" t="e">
        <v>#N/A</v>
      </c>
      <c r="F2656" s="72" t="e">
        <v>#N/A</v>
      </c>
      <c r="G2656" s="72" t="e">
        <v>#N/A</v>
      </c>
      <c r="H2656" s="72" t="e">
        <v>#N/A</v>
      </c>
      <c r="I2656" s="72" t="e">
        <v>#N/A</v>
      </c>
      <c r="J2656" s="72" t="e">
        <v>#N/A</v>
      </c>
      <c r="O2656" s="72" t="e">
        <v>#N/A</v>
      </c>
    </row>
    <row r="2657" spans="1:15" x14ac:dyDescent="0.15">
      <c r="A2657" s="72" t="e">
        <v>#N/A</v>
      </c>
      <c r="B2657" s="72" t="e">
        <v>#N/A</v>
      </c>
      <c r="C2657" s="72" t="e">
        <v>#N/A</v>
      </c>
      <c r="D2657" s="72" t="e">
        <v>#N/A</v>
      </c>
      <c r="E2657" s="73" t="e">
        <v>#N/A</v>
      </c>
      <c r="F2657" s="72" t="e">
        <v>#N/A</v>
      </c>
      <c r="G2657" s="72" t="e">
        <v>#N/A</v>
      </c>
      <c r="H2657" s="72" t="e">
        <v>#N/A</v>
      </c>
      <c r="I2657" s="72" t="e">
        <v>#N/A</v>
      </c>
      <c r="J2657" s="72" t="e">
        <v>#N/A</v>
      </c>
      <c r="O2657" s="72" t="e">
        <v>#N/A</v>
      </c>
    </row>
    <row r="2658" spans="1:15" x14ac:dyDescent="0.15">
      <c r="A2658" s="72" t="e">
        <v>#N/A</v>
      </c>
      <c r="B2658" s="72" t="e">
        <v>#N/A</v>
      </c>
      <c r="C2658" s="72" t="e">
        <v>#N/A</v>
      </c>
      <c r="D2658" s="72" t="e">
        <v>#N/A</v>
      </c>
      <c r="E2658" s="73" t="e">
        <v>#N/A</v>
      </c>
      <c r="F2658" s="72" t="e">
        <v>#N/A</v>
      </c>
      <c r="G2658" s="72" t="e">
        <v>#N/A</v>
      </c>
      <c r="H2658" s="72" t="e">
        <v>#N/A</v>
      </c>
      <c r="I2658" s="72" t="e">
        <v>#N/A</v>
      </c>
      <c r="J2658" s="72" t="e">
        <v>#N/A</v>
      </c>
      <c r="O2658" s="72" t="e">
        <v>#N/A</v>
      </c>
    </row>
    <row r="2659" spans="1:15" x14ac:dyDescent="0.15">
      <c r="A2659" s="72" t="e">
        <v>#N/A</v>
      </c>
      <c r="B2659" s="72" t="e">
        <v>#N/A</v>
      </c>
      <c r="C2659" s="72" t="e">
        <v>#N/A</v>
      </c>
      <c r="D2659" s="72" t="e">
        <v>#N/A</v>
      </c>
      <c r="E2659" s="73" t="e">
        <v>#N/A</v>
      </c>
      <c r="F2659" s="72" t="e">
        <v>#N/A</v>
      </c>
      <c r="G2659" s="72" t="e">
        <v>#N/A</v>
      </c>
      <c r="H2659" s="72" t="e">
        <v>#N/A</v>
      </c>
      <c r="I2659" s="72" t="e">
        <v>#N/A</v>
      </c>
      <c r="J2659" s="72" t="e">
        <v>#N/A</v>
      </c>
      <c r="O2659" s="72" t="e">
        <v>#N/A</v>
      </c>
    </row>
    <row r="2660" spans="1:15" x14ac:dyDescent="0.15">
      <c r="A2660" s="72" t="e">
        <v>#N/A</v>
      </c>
      <c r="B2660" s="72" t="e">
        <v>#N/A</v>
      </c>
      <c r="C2660" s="72" t="e">
        <v>#N/A</v>
      </c>
      <c r="D2660" s="72" t="e">
        <v>#N/A</v>
      </c>
      <c r="E2660" s="73" t="e">
        <v>#N/A</v>
      </c>
      <c r="F2660" s="72" t="e">
        <v>#N/A</v>
      </c>
      <c r="G2660" s="72" t="e">
        <v>#N/A</v>
      </c>
      <c r="H2660" s="72" t="e">
        <v>#N/A</v>
      </c>
      <c r="I2660" s="72" t="e">
        <v>#N/A</v>
      </c>
      <c r="J2660" s="72" t="e">
        <v>#N/A</v>
      </c>
      <c r="O2660" s="72" t="e">
        <v>#N/A</v>
      </c>
    </row>
    <row r="2661" spans="1:15" x14ac:dyDescent="0.15">
      <c r="A2661" s="72" t="e">
        <v>#N/A</v>
      </c>
      <c r="B2661" s="72" t="e">
        <v>#N/A</v>
      </c>
      <c r="C2661" s="72" t="e">
        <v>#N/A</v>
      </c>
      <c r="D2661" s="72" t="e">
        <v>#N/A</v>
      </c>
      <c r="E2661" s="73" t="e">
        <v>#N/A</v>
      </c>
      <c r="F2661" s="72" t="e">
        <v>#N/A</v>
      </c>
      <c r="G2661" s="72" t="e">
        <v>#N/A</v>
      </c>
      <c r="H2661" s="72" t="e">
        <v>#N/A</v>
      </c>
      <c r="I2661" s="72" t="e">
        <v>#N/A</v>
      </c>
      <c r="J2661" s="72" t="e">
        <v>#N/A</v>
      </c>
      <c r="O2661" s="72" t="e">
        <v>#N/A</v>
      </c>
    </row>
    <row r="2662" spans="1:15" x14ac:dyDescent="0.15">
      <c r="A2662" s="72" t="e">
        <v>#N/A</v>
      </c>
      <c r="B2662" s="72" t="e">
        <v>#N/A</v>
      </c>
      <c r="C2662" s="72" t="e">
        <v>#N/A</v>
      </c>
      <c r="D2662" s="72" t="e">
        <v>#N/A</v>
      </c>
      <c r="E2662" s="73" t="e">
        <v>#N/A</v>
      </c>
      <c r="F2662" s="72" t="e">
        <v>#N/A</v>
      </c>
      <c r="G2662" s="72" t="e">
        <v>#N/A</v>
      </c>
      <c r="H2662" s="72" t="e">
        <v>#N/A</v>
      </c>
      <c r="I2662" s="72" t="e">
        <v>#N/A</v>
      </c>
      <c r="J2662" s="72" t="e">
        <v>#N/A</v>
      </c>
      <c r="O2662" s="72" t="e">
        <v>#N/A</v>
      </c>
    </row>
    <row r="2663" spans="1:15" x14ac:dyDescent="0.15">
      <c r="A2663" s="72" t="e">
        <v>#N/A</v>
      </c>
      <c r="B2663" s="72" t="e">
        <v>#N/A</v>
      </c>
      <c r="C2663" s="72" t="e">
        <v>#N/A</v>
      </c>
      <c r="D2663" s="72" t="e">
        <v>#N/A</v>
      </c>
      <c r="E2663" s="73" t="e">
        <v>#N/A</v>
      </c>
      <c r="F2663" s="72" t="e">
        <v>#N/A</v>
      </c>
      <c r="G2663" s="72" t="e">
        <v>#N/A</v>
      </c>
      <c r="H2663" s="72" t="e">
        <v>#N/A</v>
      </c>
      <c r="I2663" s="72" t="e">
        <v>#N/A</v>
      </c>
      <c r="J2663" s="72" t="e">
        <v>#N/A</v>
      </c>
      <c r="O2663" s="72" t="e">
        <v>#N/A</v>
      </c>
    </row>
    <row r="2664" spans="1:15" x14ac:dyDescent="0.15">
      <c r="A2664" s="72" t="e">
        <v>#N/A</v>
      </c>
      <c r="B2664" s="72" t="e">
        <v>#N/A</v>
      </c>
      <c r="C2664" s="72" t="e">
        <v>#N/A</v>
      </c>
      <c r="D2664" s="72" t="e">
        <v>#N/A</v>
      </c>
      <c r="E2664" s="73" t="e">
        <v>#N/A</v>
      </c>
      <c r="F2664" s="72" t="e">
        <v>#N/A</v>
      </c>
      <c r="G2664" s="72" t="e">
        <v>#N/A</v>
      </c>
      <c r="H2664" s="72" t="e">
        <v>#N/A</v>
      </c>
      <c r="I2664" s="72" t="e">
        <v>#N/A</v>
      </c>
      <c r="J2664" s="72" t="e">
        <v>#N/A</v>
      </c>
      <c r="O2664" s="72" t="e">
        <v>#N/A</v>
      </c>
    </row>
    <row r="2665" spans="1:15" x14ac:dyDescent="0.15">
      <c r="A2665" s="72" t="e">
        <v>#N/A</v>
      </c>
      <c r="B2665" s="72" t="e">
        <v>#N/A</v>
      </c>
      <c r="C2665" s="72" t="e">
        <v>#N/A</v>
      </c>
      <c r="D2665" s="72" t="e">
        <v>#N/A</v>
      </c>
      <c r="E2665" s="73" t="e">
        <v>#N/A</v>
      </c>
      <c r="F2665" s="72" t="e">
        <v>#N/A</v>
      </c>
      <c r="G2665" s="72" t="e">
        <v>#N/A</v>
      </c>
      <c r="H2665" s="72" t="e">
        <v>#N/A</v>
      </c>
      <c r="I2665" s="72" t="e">
        <v>#N/A</v>
      </c>
      <c r="J2665" s="72" t="e">
        <v>#N/A</v>
      </c>
      <c r="O2665" s="72" t="e">
        <v>#N/A</v>
      </c>
    </row>
    <row r="2666" spans="1:15" x14ac:dyDescent="0.15">
      <c r="A2666" s="72" t="e">
        <v>#N/A</v>
      </c>
      <c r="B2666" s="72" t="e">
        <v>#N/A</v>
      </c>
      <c r="C2666" s="72" t="e">
        <v>#N/A</v>
      </c>
      <c r="D2666" s="72" t="e">
        <v>#N/A</v>
      </c>
      <c r="E2666" s="73" t="e">
        <v>#N/A</v>
      </c>
      <c r="F2666" s="72" t="e">
        <v>#N/A</v>
      </c>
      <c r="G2666" s="72" t="e">
        <v>#N/A</v>
      </c>
      <c r="H2666" s="72" t="e">
        <v>#N/A</v>
      </c>
      <c r="I2666" s="72" t="e">
        <v>#N/A</v>
      </c>
      <c r="J2666" s="72" t="e">
        <v>#N/A</v>
      </c>
      <c r="O2666" s="72" t="e">
        <v>#N/A</v>
      </c>
    </row>
    <row r="2667" spans="1:15" x14ac:dyDescent="0.15">
      <c r="A2667" s="72" t="e">
        <v>#N/A</v>
      </c>
      <c r="B2667" s="72" t="e">
        <v>#N/A</v>
      </c>
      <c r="C2667" s="72" t="e">
        <v>#N/A</v>
      </c>
      <c r="D2667" s="72" t="e">
        <v>#N/A</v>
      </c>
      <c r="E2667" s="73" t="e">
        <v>#N/A</v>
      </c>
      <c r="F2667" s="72" t="e">
        <v>#N/A</v>
      </c>
      <c r="G2667" s="72" t="e">
        <v>#N/A</v>
      </c>
      <c r="H2667" s="72" t="e">
        <v>#N/A</v>
      </c>
      <c r="I2667" s="72" t="e">
        <v>#N/A</v>
      </c>
      <c r="J2667" s="72" t="e">
        <v>#N/A</v>
      </c>
      <c r="O2667" s="72" t="e">
        <v>#N/A</v>
      </c>
    </row>
    <row r="2668" spans="1:15" x14ac:dyDescent="0.15">
      <c r="A2668" s="72" t="e">
        <v>#N/A</v>
      </c>
      <c r="B2668" s="72" t="e">
        <v>#N/A</v>
      </c>
      <c r="C2668" s="72" t="e">
        <v>#N/A</v>
      </c>
      <c r="D2668" s="72" t="e">
        <v>#N/A</v>
      </c>
      <c r="E2668" s="73" t="e">
        <v>#N/A</v>
      </c>
      <c r="F2668" s="72" t="e">
        <v>#N/A</v>
      </c>
      <c r="G2668" s="72" t="e">
        <v>#N/A</v>
      </c>
      <c r="H2668" s="72" t="e">
        <v>#N/A</v>
      </c>
      <c r="I2668" s="72" t="e">
        <v>#N/A</v>
      </c>
      <c r="J2668" s="72" t="e">
        <v>#N/A</v>
      </c>
      <c r="O2668" s="72" t="e">
        <v>#N/A</v>
      </c>
    </row>
    <row r="2669" spans="1:15" x14ac:dyDescent="0.15">
      <c r="A2669" s="72" t="e">
        <v>#N/A</v>
      </c>
      <c r="B2669" s="72" t="e">
        <v>#N/A</v>
      </c>
      <c r="C2669" s="72" t="e">
        <v>#N/A</v>
      </c>
      <c r="D2669" s="72" t="e">
        <v>#N/A</v>
      </c>
      <c r="E2669" s="73" t="e">
        <v>#N/A</v>
      </c>
      <c r="F2669" s="72" t="e">
        <v>#N/A</v>
      </c>
      <c r="G2669" s="72" t="e">
        <v>#N/A</v>
      </c>
      <c r="H2669" s="72" t="e">
        <v>#N/A</v>
      </c>
      <c r="I2669" s="72" t="e">
        <v>#N/A</v>
      </c>
      <c r="J2669" s="72" t="e">
        <v>#N/A</v>
      </c>
      <c r="O2669" s="72" t="e">
        <v>#N/A</v>
      </c>
    </row>
    <row r="2670" spans="1:15" x14ac:dyDescent="0.15">
      <c r="A2670" s="72" t="e">
        <v>#N/A</v>
      </c>
      <c r="B2670" s="72" t="e">
        <v>#N/A</v>
      </c>
      <c r="C2670" s="72" t="e">
        <v>#N/A</v>
      </c>
      <c r="D2670" s="72" t="e">
        <v>#N/A</v>
      </c>
      <c r="E2670" s="73" t="e">
        <v>#N/A</v>
      </c>
      <c r="F2670" s="72" t="e">
        <v>#N/A</v>
      </c>
      <c r="G2670" s="72" t="e">
        <v>#N/A</v>
      </c>
      <c r="H2670" s="72" t="e">
        <v>#N/A</v>
      </c>
      <c r="I2670" s="72" t="e">
        <v>#N/A</v>
      </c>
      <c r="J2670" s="72" t="e">
        <v>#N/A</v>
      </c>
      <c r="O2670" s="72" t="e">
        <v>#N/A</v>
      </c>
    </row>
    <row r="2671" spans="1:15" x14ac:dyDescent="0.15">
      <c r="A2671" s="72" t="e">
        <v>#N/A</v>
      </c>
      <c r="B2671" s="72" t="e">
        <v>#N/A</v>
      </c>
      <c r="C2671" s="72" t="e">
        <v>#N/A</v>
      </c>
      <c r="D2671" s="72" t="e">
        <v>#N/A</v>
      </c>
      <c r="E2671" s="73" t="e">
        <v>#N/A</v>
      </c>
      <c r="F2671" s="72" t="e">
        <v>#N/A</v>
      </c>
      <c r="G2671" s="72" t="e">
        <v>#N/A</v>
      </c>
      <c r="H2671" s="72" t="e">
        <v>#N/A</v>
      </c>
      <c r="I2671" s="72" t="e">
        <v>#N/A</v>
      </c>
      <c r="J2671" s="72" t="e">
        <v>#N/A</v>
      </c>
      <c r="O2671" s="72" t="e">
        <v>#N/A</v>
      </c>
    </row>
    <row r="2672" spans="1:15" x14ac:dyDescent="0.15">
      <c r="A2672" s="72" t="e">
        <v>#N/A</v>
      </c>
      <c r="B2672" s="72" t="e">
        <v>#N/A</v>
      </c>
      <c r="C2672" s="72" t="e">
        <v>#N/A</v>
      </c>
      <c r="D2672" s="72" t="e">
        <v>#N/A</v>
      </c>
      <c r="E2672" s="73" t="e">
        <v>#N/A</v>
      </c>
      <c r="F2672" s="72" t="e">
        <v>#N/A</v>
      </c>
      <c r="G2672" s="72" t="e">
        <v>#N/A</v>
      </c>
      <c r="H2672" s="72" t="e">
        <v>#N/A</v>
      </c>
      <c r="I2672" s="72" t="e">
        <v>#N/A</v>
      </c>
      <c r="J2672" s="72" t="e">
        <v>#N/A</v>
      </c>
      <c r="O2672" s="72" t="e">
        <v>#N/A</v>
      </c>
    </row>
    <row r="2673" spans="1:15" x14ac:dyDescent="0.15">
      <c r="A2673" s="72" t="e">
        <v>#N/A</v>
      </c>
      <c r="B2673" s="72" t="e">
        <v>#N/A</v>
      </c>
      <c r="C2673" s="72" t="e">
        <v>#N/A</v>
      </c>
      <c r="D2673" s="72" t="e">
        <v>#N/A</v>
      </c>
      <c r="E2673" s="73" t="e">
        <v>#N/A</v>
      </c>
      <c r="F2673" s="72" t="e">
        <v>#N/A</v>
      </c>
      <c r="G2673" s="72" t="e">
        <v>#N/A</v>
      </c>
      <c r="H2673" s="72" t="e">
        <v>#N/A</v>
      </c>
      <c r="I2673" s="72" t="e">
        <v>#N/A</v>
      </c>
      <c r="J2673" s="72" t="e">
        <v>#N/A</v>
      </c>
      <c r="O2673" s="72" t="e">
        <v>#N/A</v>
      </c>
    </row>
    <row r="2674" spans="1:15" x14ac:dyDescent="0.15">
      <c r="A2674" s="72" t="e">
        <v>#N/A</v>
      </c>
      <c r="B2674" s="72" t="e">
        <v>#N/A</v>
      </c>
      <c r="C2674" s="72" t="e">
        <v>#N/A</v>
      </c>
      <c r="D2674" s="72" t="e">
        <v>#N/A</v>
      </c>
      <c r="E2674" s="73" t="e">
        <v>#N/A</v>
      </c>
      <c r="F2674" s="72" t="e">
        <v>#N/A</v>
      </c>
      <c r="G2674" s="72" t="e">
        <v>#N/A</v>
      </c>
      <c r="H2674" s="72" t="e">
        <v>#N/A</v>
      </c>
      <c r="I2674" s="72" t="e">
        <v>#N/A</v>
      </c>
      <c r="J2674" s="72" t="e">
        <v>#N/A</v>
      </c>
      <c r="O2674" s="72" t="e">
        <v>#N/A</v>
      </c>
    </row>
    <row r="2675" spans="1:15" x14ac:dyDescent="0.15">
      <c r="A2675" s="72" t="e">
        <v>#N/A</v>
      </c>
      <c r="B2675" s="72" t="e">
        <v>#N/A</v>
      </c>
      <c r="C2675" s="72" t="e">
        <v>#N/A</v>
      </c>
      <c r="D2675" s="72" t="e">
        <v>#N/A</v>
      </c>
      <c r="E2675" s="73" t="e">
        <v>#N/A</v>
      </c>
      <c r="F2675" s="72" t="e">
        <v>#N/A</v>
      </c>
      <c r="G2675" s="72" t="e">
        <v>#N/A</v>
      </c>
      <c r="H2675" s="72" t="e">
        <v>#N/A</v>
      </c>
      <c r="I2675" s="72" t="e">
        <v>#N/A</v>
      </c>
      <c r="J2675" s="72" t="e">
        <v>#N/A</v>
      </c>
      <c r="O2675" s="72" t="e">
        <v>#N/A</v>
      </c>
    </row>
    <row r="2676" spans="1:15" x14ac:dyDescent="0.15">
      <c r="A2676" s="72" t="e">
        <v>#N/A</v>
      </c>
      <c r="B2676" s="72" t="e">
        <v>#N/A</v>
      </c>
      <c r="C2676" s="72" t="e">
        <v>#N/A</v>
      </c>
      <c r="D2676" s="72" t="e">
        <v>#N/A</v>
      </c>
      <c r="E2676" s="73" t="e">
        <v>#N/A</v>
      </c>
      <c r="F2676" s="72" t="e">
        <v>#N/A</v>
      </c>
      <c r="G2676" s="72" t="e">
        <v>#N/A</v>
      </c>
      <c r="H2676" s="72" t="e">
        <v>#N/A</v>
      </c>
      <c r="I2676" s="72" t="e">
        <v>#N/A</v>
      </c>
      <c r="J2676" s="72" t="e">
        <v>#N/A</v>
      </c>
      <c r="O2676" s="72" t="e">
        <v>#N/A</v>
      </c>
    </row>
    <row r="2677" spans="1:15" x14ac:dyDescent="0.15">
      <c r="A2677" s="72" t="e">
        <v>#N/A</v>
      </c>
      <c r="B2677" s="72" t="e">
        <v>#N/A</v>
      </c>
      <c r="C2677" s="72" t="e">
        <v>#N/A</v>
      </c>
      <c r="D2677" s="72" t="e">
        <v>#N/A</v>
      </c>
      <c r="E2677" s="73" t="e">
        <v>#N/A</v>
      </c>
      <c r="F2677" s="72" t="e">
        <v>#N/A</v>
      </c>
      <c r="G2677" s="72" t="e">
        <v>#N/A</v>
      </c>
      <c r="H2677" s="72" t="e">
        <v>#N/A</v>
      </c>
      <c r="I2677" s="72" t="e">
        <v>#N/A</v>
      </c>
      <c r="J2677" s="72" t="e">
        <v>#N/A</v>
      </c>
      <c r="O2677" s="72" t="e">
        <v>#N/A</v>
      </c>
    </row>
    <row r="2678" spans="1:15" x14ac:dyDescent="0.15">
      <c r="A2678" s="72" t="e">
        <v>#N/A</v>
      </c>
      <c r="B2678" s="72" t="e">
        <v>#N/A</v>
      </c>
      <c r="C2678" s="72" t="e">
        <v>#N/A</v>
      </c>
      <c r="D2678" s="72" t="e">
        <v>#N/A</v>
      </c>
      <c r="E2678" s="73" t="e">
        <v>#N/A</v>
      </c>
      <c r="F2678" s="72" t="e">
        <v>#N/A</v>
      </c>
      <c r="G2678" s="72" t="e">
        <v>#N/A</v>
      </c>
      <c r="H2678" s="72" t="e">
        <v>#N/A</v>
      </c>
      <c r="I2678" s="72" t="e">
        <v>#N/A</v>
      </c>
      <c r="J2678" s="72" t="e">
        <v>#N/A</v>
      </c>
      <c r="O2678" s="72" t="e">
        <v>#N/A</v>
      </c>
    </row>
    <row r="2679" spans="1:15" x14ac:dyDescent="0.15">
      <c r="A2679" s="72" t="e">
        <v>#N/A</v>
      </c>
      <c r="B2679" s="72" t="e">
        <v>#N/A</v>
      </c>
      <c r="C2679" s="72" t="e">
        <v>#N/A</v>
      </c>
      <c r="D2679" s="72" t="e">
        <v>#N/A</v>
      </c>
      <c r="E2679" s="73" t="e">
        <v>#N/A</v>
      </c>
      <c r="F2679" s="72" t="e">
        <v>#N/A</v>
      </c>
      <c r="G2679" s="72" t="e">
        <v>#N/A</v>
      </c>
      <c r="H2679" s="72" t="e">
        <v>#N/A</v>
      </c>
      <c r="I2679" s="72" t="e">
        <v>#N/A</v>
      </c>
      <c r="J2679" s="72" t="e">
        <v>#N/A</v>
      </c>
      <c r="O2679" s="72" t="e">
        <v>#N/A</v>
      </c>
    </row>
    <row r="2680" spans="1:15" x14ac:dyDescent="0.15">
      <c r="A2680" s="72" t="e">
        <v>#N/A</v>
      </c>
      <c r="B2680" s="72" t="e">
        <v>#N/A</v>
      </c>
      <c r="C2680" s="72" t="e">
        <v>#N/A</v>
      </c>
      <c r="D2680" s="72" t="e">
        <v>#N/A</v>
      </c>
      <c r="E2680" s="73" t="e">
        <v>#N/A</v>
      </c>
      <c r="F2680" s="72" t="e">
        <v>#N/A</v>
      </c>
      <c r="G2680" s="72" t="e">
        <v>#N/A</v>
      </c>
      <c r="H2680" s="72" t="e">
        <v>#N/A</v>
      </c>
      <c r="I2680" s="72" t="e">
        <v>#N/A</v>
      </c>
      <c r="J2680" s="72" t="e">
        <v>#N/A</v>
      </c>
      <c r="O2680" s="72" t="e">
        <v>#N/A</v>
      </c>
    </row>
    <row r="2681" spans="1:15" x14ac:dyDescent="0.15">
      <c r="A2681" s="72" t="e">
        <v>#N/A</v>
      </c>
      <c r="B2681" s="72" t="e">
        <v>#N/A</v>
      </c>
      <c r="C2681" s="72" t="e">
        <v>#N/A</v>
      </c>
      <c r="D2681" s="72" t="e">
        <v>#N/A</v>
      </c>
      <c r="E2681" s="73" t="e">
        <v>#N/A</v>
      </c>
      <c r="F2681" s="72" t="e">
        <v>#N/A</v>
      </c>
      <c r="G2681" s="72" t="e">
        <v>#N/A</v>
      </c>
      <c r="H2681" s="72" t="e">
        <v>#N/A</v>
      </c>
      <c r="I2681" s="72" t="e">
        <v>#N/A</v>
      </c>
      <c r="J2681" s="72" t="e">
        <v>#N/A</v>
      </c>
      <c r="O2681" s="72" t="e">
        <v>#N/A</v>
      </c>
    </row>
    <row r="2682" spans="1:15" x14ac:dyDescent="0.15">
      <c r="A2682" s="72" t="e">
        <v>#N/A</v>
      </c>
      <c r="B2682" s="72" t="e">
        <v>#N/A</v>
      </c>
      <c r="C2682" s="72" t="e">
        <v>#N/A</v>
      </c>
      <c r="D2682" s="72" t="e">
        <v>#N/A</v>
      </c>
      <c r="E2682" s="73" t="e">
        <v>#N/A</v>
      </c>
      <c r="F2682" s="72" t="e">
        <v>#N/A</v>
      </c>
      <c r="G2682" s="72" t="e">
        <v>#N/A</v>
      </c>
      <c r="H2682" s="72" t="e">
        <v>#N/A</v>
      </c>
      <c r="I2682" s="72" t="e">
        <v>#N/A</v>
      </c>
      <c r="J2682" s="72" t="e">
        <v>#N/A</v>
      </c>
      <c r="O2682" s="72" t="e">
        <v>#N/A</v>
      </c>
    </row>
    <row r="2683" spans="1:15" x14ac:dyDescent="0.15">
      <c r="A2683" s="72" t="e">
        <v>#N/A</v>
      </c>
      <c r="B2683" s="72" t="e">
        <v>#N/A</v>
      </c>
      <c r="C2683" s="72" t="e">
        <v>#N/A</v>
      </c>
      <c r="D2683" s="72" t="e">
        <v>#N/A</v>
      </c>
      <c r="E2683" s="73" t="e">
        <v>#N/A</v>
      </c>
      <c r="F2683" s="72" t="e">
        <v>#N/A</v>
      </c>
      <c r="G2683" s="72" t="e">
        <v>#N/A</v>
      </c>
      <c r="H2683" s="72" t="e">
        <v>#N/A</v>
      </c>
      <c r="I2683" s="72" t="e">
        <v>#N/A</v>
      </c>
      <c r="J2683" s="72" t="e">
        <v>#N/A</v>
      </c>
      <c r="O2683" s="72" t="e">
        <v>#N/A</v>
      </c>
    </row>
    <row r="2684" spans="1:15" x14ac:dyDescent="0.15">
      <c r="A2684" s="72" t="e">
        <v>#N/A</v>
      </c>
      <c r="B2684" s="72" t="e">
        <v>#N/A</v>
      </c>
      <c r="C2684" s="72" t="e">
        <v>#N/A</v>
      </c>
      <c r="D2684" s="72" t="e">
        <v>#N/A</v>
      </c>
      <c r="E2684" s="73" t="e">
        <v>#N/A</v>
      </c>
      <c r="F2684" s="72" t="e">
        <v>#N/A</v>
      </c>
      <c r="G2684" s="72" t="e">
        <v>#N/A</v>
      </c>
      <c r="H2684" s="72" t="e">
        <v>#N/A</v>
      </c>
      <c r="I2684" s="72" t="e">
        <v>#N/A</v>
      </c>
      <c r="J2684" s="72" t="e">
        <v>#N/A</v>
      </c>
      <c r="O2684" s="72" t="e">
        <v>#N/A</v>
      </c>
    </row>
    <row r="2685" spans="1:15" x14ac:dyDescent="0.15">
      <c r="A2685" s="72" t="e">
        <v>#N/A</v>
      </c>
      <c r="B2685" s="72" t="e">
        <v>#N/A</v>
      </c>
      <c r="C2685" s="72" t="e">
        <v>#N/A</v>
      </c>
      <c r="D2685" s="72" t="e">
        <v>#N/A</v>
      </c>
      <c r="E2685" s="73" t="e">
        <v>#N/A</v>
      </c>
      <c r="F2685" s="72" t="e">
        <v>#N/A</v>
      </c>
      <c r="G2685" s="72" t="e">
        <v>#N/A</v>
      </c>
      <c r="H2685" s="72" t="e">
        <v>#N/A</v>
      </c>
      <c r="I2685" s="72" t="e">
        <v>#N/A</v>
      </c>
      <c r="J2685" s="72" t="e">
        <v>#N/A</v>
      </c>
      <c r="O2685" s="72" t="e">
        <v>#N/A</v>
      </c>
    </row>
    <row r="2686" spans="1:15" x14ac:dyDescent="0.15">
      <c r="A2686" s="72" t="e">
        <v>#N/A</v>
      </c>
      <c r="B2686" s="72" t="e">
        <v>#N/A</v>
      </c>
      <c r="C2686" s="72" t="e">
        <v>#N/A</v>
      </c>
      <c r="D2686" s="72" t="e">
        <v>#N/A</v>
      </c>
      <c r="E2686" s="73" t="e">
        <v>#N/A</v>
      </c>
      <c r="F2686" s="72" t="e">
        <v>#N/A</v>
      </c>
      <c r="G2686" s="72" t="e">
        <v>#N/A</v>
      </c>
      <c r="H2686" s="72" t="e">
        <v>#N/A</v>
      </c>
      <c r="I2686" s="72" t="e">
        <v>#N/A</v>
      </c>
      <c r="J2686" s="72" t="e">
        <v>#N/A</v>
      </c>
      <c r="O2686" s="72" t="e">
        <v>#N/A</v>
      </c>
    </row>
    <row r="2687" spans="1:15" x14ac:dyDescent="0.15">
      <c r="A2687" s="72" t="e">
        <v>#N/A</v>
      </c>
      <c r="B2687" s="72" t="e">
        <v>#N/A</v>
      </c>
      <c r="C2687" s="72" t="e">
        <v>#N/A</v>
      </c>
      <c r="D2687" s="72" t="e">
        <v>#N/A</v>
      </c>
      <c r="E2687" s="73" t="e">
        <v>#N/A</v>
      </c>
      <c r="F2687" s="72" t="e">
        <v>#N/A</v>
      </c>
      <c r="G2687" s="72" t="e">
        <v>#N/A</v>
      </c>
      <c r="H2687" s="72" t="e">
        <v>#N/A</v>
      </c>
      <c r="I2687" s="72" t="e">
        <v>#N/A</v>
      </c>
      <c r="J2687" s="72" t="e">
        <v>#N/A</v>
      </c>
      <c r="O2687" s="72" t="e">
        <v>#N/A</v>
      </c>
    </row>
    <row r="2688" spans="1:15" x14ac:dyDescent="0.15">
      <c r="A2688" s="72" t="e">
        <v>#N/A</v>
      </c>
      <c r="B2688" s="72" t="e">
        <v>#N/A</v>
      </c>
      <c r="C2688" s="72" t="e">
        <v>#N/A</v>
      </c>
      <c r="D2688" s="72" t="e">
        <v>#N/A</v>
      </c>
      <c r="E2688" s="73" t="e">
        <v>#N/A</v>
      </c>
      <c r="F2688" s="72" t="e">
        <v>#N/A</v>
      </c>
      <c r="G2688" s="72" t="e">
        <v>#N/A</v>
      </c>
      <c r="H2688" s="72" t="e">
        <v>#N/A</v>
      </c>
      <c r="I2688" s="72" t="e">
        <v>#N/A</v>
      </c>
      <c r="J2688" s="72" t="e">
        <v>#N/A</v>
      </c>
      <c r="O2688" s="72" t="e">
        <v>#N/A</v>
      </c>
    </row>
    <row r="2689" spans="1:15" x14ac:dyDescent="0.15">
      <c r="A2689" s="72" t="e">
        <v>#N/A</v>
      </c>
      <c r="B2689" s="72" t="e">
        <v>#N/A</v>
      </c>
      <c r="C2689" s="72" t="e">
        <v>#N/A</v>
      </c>
      <c r="D2689" s="72" t="e">
        <v>#N/A</v>
      </c>
      <c r="E2689" s="73" t="e">
        <v>#N/A</v>
      </c>
      <c r="F2689" s="72" t="e">
        <v>#N/A</v>
      </c>
      <c r="G2689" s="72" t="e">
        <v>#N/A</v>
      </c>
      <c r="H2689" s="72" t="e">
        <v>#N/A</v>
      </c>
      <c r="I2689" s="72" t="e">
        <v>#N/A</v>
      </c>
      <c r="J2689" s="72" t="e">
        <v>#N/A</v>
      </c>
      <c r="O2689" s="72" t="e">
        <v>#N/A</v>
      </c>
    </row>
    <row r="2690" spans="1:15" x14ac:dyDescent="0.15">
      <c r="A2690" s="72" t="e">
        <v>#N/A</v>
      </c>
      <c r="B2690" s="72" t="e">
        <v>#N/A</v>
      </c>
      <c r="C2690" s="72" t="e">
        <v>#N/A</v>
      </c>
      <c r="D2690" s="72" t="e">
        <v>#N/A</v>
      </c>
      <c r="E2690" s="73" t="e">
        <v>#N/A</v>
      </c>
      <c r="F2690" s="72" t="e">
        <v>#N/A</v>
      </c>
      <c r="G2690" s="72" t="e">
        <v>#N/A</v>
      </c>
      <c r="H2690" s="72" t="e">
        <v>#N/A</v>
      </c>
      <c r="I2690" s="72" t="e">
        <v>#N/A</v>
      </c>
      <c r="J2690" s="72" t="e">
        <v>#N/A</v>
      </c>
      <c r="O2690" s="72" t="e">
        <v>#N/A</v>
      </c>
    </row>
    <row r="2691" spans="1:15" x14ac:dyDescent="0.15">
      <c r="A2691" s="72" t="e">
        <v>#N/A</v>
      </c>
      <c r="B2691" s="72" t="e">
        <v>#N/A</v>
      </c>
      <c r="C2691" s="72" t="e">
        <v>#N/A</v>
      </c>
      <c r="D2691" s="72" t="e">
        <v>#N/A</v>
      </c>
      <c r="E2691" s="73" t="e">
        <v>#N/A</v>
      </c>
      <c r="F2691" s="72" t="e">
        <v>#N/A</v>
      </c>
      <c r="G2691" s="72" t="e">
        <v>#N/A</v>
      </c>
      <c r="H2691" s="72" t="e">
        <v>#N/A</v>
      </c>
      <c r="I2691" s="72" t="e">
        <v>#N/A</v>
      </c>
      <c r="J2691" s="72" t="e">
        <v>#N/A</v>
      </c>
      <c r="O2691" s="72" t="e">
        <v>#N/A</v>
      </c>
    </row>
    <row r="2692" spans="1:15" x14ac:dyDescent="0.15">
      <c r="A2692" s="72" t="e">
        <v>#N/A</v>
      </c>
      <c r="B2692" s="72" t="e">
        <v>#N/A</v>
      </c>
      <c r="C2692" s="72" t="e">
        <v>#N/A</v>
      </c>
      <c r="D2692" s="72" t="e">
        <v>#N/A</v>
      </c>
      <c r="E2692" s="73" t="e">
        <v>#N/A</v>
      </c>
      <c r="F2692" s="72" t="e">
        <v>#N/A</v>
      </c>
      <c r="G2692" s="72" t="e">
        <v>#N/A</v>
      </c>
      <c r="H2692" s="72" t="e">
        <v>#N/A</v>
      </c>
      <c r="I2692" s="72" t="e">
        <v>#N/A</v>
      </c>
      <c r="J2692" s="72" t="e">
        <v>#N/A</v>
      </c>
      <c r="O2692" s="72" t="e">
        <v>#N/A</v>
      </c>
    </row>
    <row r="2693" spans="1:15" x14ac:dyDescent="0.15">
      <c r="A2693" s="72" t="e">
        <v>#N/A</v>
      </c>
      <c r="B2693" s="72" t="e">
        <v>#N/A</v>
      </c>
      <c r="C2693" s="72" t="e">
        <v>#N/A</v>
      </c>
      <c r="D2693" s="72" t="e">
        <v>#N/A</v>
      </c>
      <c r="E2693" s="73" t="e">
        <v>#N/A</v>
      </c>
      <c r="F2693" s="72" t="e">
        <v>#N/A</v>
      </c>
      <c r="G2693" s="72" t="e">
        <v>#N/A</v>
      </c>
      <c r="H2693" s="72" t="e">
        <v>#N/A</v>
      </c>
      <c r="I2693" s="72" t="e">
        <v>#N/A</v>
      </c>
      <c r="J2693" s="72" t="e">
        <v>#N/A</v>
      </c>
      <c r="O2693" s="72" t="e">
        <v>#N/A</v>
      </c>
    </row>
    <row r="2694" spans="1:15" x14ac:dyDescent="0.15">
      <c r="A2694" s="72" t="e">
        <v>#N/A</v>
      </c>
      <c r="B2694" s="72" t="e">
        <v>#N/A</v>
      </c>
      <c r="C2694" s="72" t="e">
        <v>#N/A</v>
      </c>
      <c r="D2694" s="72" t="e">
        <v>#N/A</v>
      </c>
      <c r="E2694" s="73" t="e">
        <v>#N/A</v>
      </c>
      <c r="F2694" s="72" t="e">
        <v>#N/A</v>
      </c>
      <c r="G2694" s="72" t="e">
        <v>#N/A</v>
      </c>
      <c r="H2694" s="72" t="e">
        <v>#N/A</v>
      </c>
      <c r="I2694" s="72" t="e">
        <v>#N/A</v>
      </c>
      <c r="J2694" s="72" t="e">
        <v>#N/A</v>
      </c>
      <c r="O2694" s="72" t="e">
        <v>#N/A</v>
      </c>
    </row>
    <row r="2695" spans="1:15" x14ac:dyDescent="0.15">
      <c r="A2695" s="72" t="e">
        <v>#N/A</v>
      </c>
      <c r="B2695" s="72" t="e">
        <v>#N/A</v>
      </c>
      <c r="C2695" s="72" t="e">
        <v>#N/A</v>
      </c>
      <c r="D2695" s="72" t="e">
        <v>#N/A</v>
      </c>
      <c r="E2695" s="73" t="e">
        <v>#N/A</v>
      </c>
      <c r="F2695" s="72" t="e">
        <v>#N/A</v>
      </c>
      <c r="G2695" s="72" t="e">
        <v>#N/A</v>
      </c>
      <c r="H2695" s="72" t="e">
        <v>#N/A</v>
      </c>
      <c r="I2695" s="72" t="e">
        <v>#N/A</v>
      </c>
      <c r="J2695" s="72" t="e">
        <v>#N/A</v>
      </c>
      <c r="O2695" s="72" t="e">
        <v>#N/A</v>
      </c>
    </row>
    <row r="2696" spans="1:15" x14ac:dyDescent="0.15">
      <c r="A2696" s="72" t="e">
        <v>#N/A</v>
      </c>
      <c r="B2696" s="72" t="e">
        <v>#N/A</v>
      </c>
      <c r="C2696" s="72" t="e">
        <v>#N/A</v>
      </c>
      <c r="D2696" s="72" t="e">
        <v>#N/A</v>
      </c>
      <c r="E2696" s="73" t="e">
        <v>#N/A</v>
      </c>
      <c r="F2696" s="72" t="e">
        <v>#N/A</v>
      </c>
      <c r="G2696" s="72" t="e">
        <v>#N/A</v>
      </c>
      <c r="H2696" s="72" t="e">
        <v>#N/A</v>
      </c>
      <c r="I2696" s="72" t="e">
        <v>#N/A</v>
      </c>
      <c r="J2696" s="72" t="e">
        <v>#N/A</v>
      </c>
      <c r="O2696" s="72" t="e">
        <v>#N/A</v>
      </c>
    </row>
    <row r="2697" spans="1:15" x14ac:dyDescent="0.15">
      <c r="A2697" s="72" t="e">
        <v>#N/A</v>
      </c>
      <c r="B2697" s="72" t="e">
        <v>#N/A</v>
      </c>
      <c r="C2697" s="72" t="e">
        <v>#N/A</v>
      </c>
      <c r="D2697" s="72" t="e">
        <v>#N/A</v>
      </c>
      <c r="E2697" s="73" t="e">
        <v>#N/A</v>
      </c>
      <c r="F2697" s="72" t="e">
        <v>#N/A</v>
      </c>
      <c r="G2697" s="72" t="e">
        <v>#N/A</v>
      </c>
      <c r="H2697" s="72" t="e">
        <v>#N/A</v>
      </c>
      <c r="I2697" s="72" t="e">
        <v>#N/A</v>
      </c>
      <c r="J2697" s="72" t="e">
        <v>#N/A</v>
      </c>
      <c r="O2697" s="72" t="e">
        <v>#N/A</v>
      </c>
    </row>
    <row r="2698" spans="1:15" x14ac:dyDescent="0.15">
      <c r="A2698" s="72" t="e">
        <v>#N/A</v>
      </c>
      <c r="B2698" s="72" t="e">
        <v>#N/A</v>
      </c>
      <c r="C2698" s="72" t="e">
        <v>#N/A</v>
      </c>
      <c r="D2698" s="72" t="e">
        <v>#N/A</v>
      </c>
      <c r="E2698" s="73" t="e">
        <v>#N/A</v>
      </c>
      <c r="F2698" s="72" t="e">
        <v>#N/A</v>
      </c>
      <c r="G2698" s="72" t="e">
        <v>#N/A</v>
      </c>
      <c r="H2698" s="72" t="e">
        <v>#N/A</v>
      </c>
      <c r="I2698" s="72" t="e">
        <v>#N/A</v>
      </c>
      <c r="J2698" s="72" t="e">
        <v>#N/A</v>
      </c>
      <c r="O2698" s="72" t="e">
        <v>#N/A</v>
      </c>
    </row>
    <row r="2699" spans="1:15" x14ac:dyDescent="0.15">
      <c r="A2699" s="72" t="e">
        <v>#N/A</v>
      </c>
      <c r="B2699" s="72" t="e">
        <v>#N/A</v>
      </c>
      <c r="C2699" s="72" t="e">
        <v>#N/A</v>
      </c>
      <c r="D2699" s="72" t="e">
        <v>#N/A</v>
      </c>
      <c r="E2699" s="73" t="e">
        <v>#N/A</v>
      </c>
      <c r="F2699" s="72" t="e">
        <v>#N/A</v>
      </c>
      <c r="G2699" s="72" t="e">
        <v>#N/A</v>
      </c>
      <c r="H2699" s="72" t="e">
        <v>#N/A</v>
      </c>
      <c r="I2699" s="72" t="e">
        <v>#N/A</v>
      </c>
      <c r="J2699" s="72" t="e">
        <v>#N/A</v>
      </c>
      <c r="O2699" s="72" t="e">
        <v>#N/A</v>
      </c>
    </row>
    <row r="2700" spans="1:15" x14ac:dyDescent="0.15">
      <c r="A2700" s="72" t="e">
        <v>#N/A</v>
      </c>
      <c r="B2700" s="72" t="e">
        <v>#N/A</v>
      </c>
      <c r="C2700" s="72" t="e">
        <v>#N/A</v>
      </c>
      <c r="D2700" s="72" t="e">
        <v>#N/A</v>
      </c>
      <c r="E2700" s="73" t="e">
        <v>#N/A</v>
      </c>
      <c r="F2700" s="72" t="e">
        <v>#N/A</v>
      </c>
      <c r="G2700" s="72" t="e">
        <v>#N/A</v>
      </c>
      <c r="H2700" s="72" t="e">
        <v>#N/A</v>
      </c>
      <c r="I2700" s="72" t="e">
        <v>#N/A</v>
      </c>
      <c r="J2700" s="72" t="e">
        <v>#N/A</v>
      </c>
      <c r="O2700" s="72" t="e">
        <v>#N/A</v>
      </c>
    </row>
    <row r="2701" spans="1:15" x14ac:dyDescent="0.15">
      <c r="A2701" s="72" t="e">
        <v>#N/A</v>
      </c>
      <c r="B2701" s="72" t="e">
        <v>#N/A</v>
      </c>
      <c r="C2701" s="72" t="e">
        <v>#N/A</v>
      </c>
      <c r="D2701" s="72" t="e">
        <v>#N/A</v>
      </c>
      <c r="E2701" s="73" t="e">
        <v>#N/A</v>
      </c>
      <c r="F2701" s="72" t="e">
        <v>#N/A</v>
      </c>
      <c r="G2701" s="72" t="e">
        <v>#N/A</v>
      </c>
      <c r="H2701" s="72" t="e">
        <v>#N/A</v>
      </c>
      <c r="I2701" s="72" t="e">
        <v>#N/A</v>
      </c>
      <c r="J2701" s="72" t="e">
        <v>#N/A</v>
      </c>
      <c r="O2701" s="72" t="e">
        <v>#N/A</v>
      </c>
    </row>
    <row r="2702" spans="1:15" x14ac:dyDescent="0.15">
      <c r="A2702" s="72" t="e">
        <v>#N/A</v>
      </c>
      <c r="B2702" s="72" t="e">
        <v>#N/A</v>
      </c>
      <c r="C2702" s="72" t="e">
        <v>#N/A</v>
      </c>
      <c r="D2702" s="72" t="e">
        <v>#N/A</v>
      </c>
      <c r="E2702" s="73" t="e">
        <v>#N/A</v>
      </c>
      <c r="F2702" s="72" t="e">
        <v>#N/A</v>
      </c>
      <c r="G2702" s="72" t="e">
        <v>#N/A</v>
      </c>
      <c r="H2702" s="72" t="e">
        <v>#N/A</v>
      </c>
      <c r="I2702" s="72" t="e">
        <v>#N/A</v>
      </c>
      <c r="J2702" s="72" t="e">
        <v>#N/A</v>
      </c>
      <c r="O2702" s="72" t="e">
        <v>#N/A</v>
      </c>
    </row>
    <row r="2703" spans="1:15" x14ac:dyDescent="0.15">
      <c r="A2703" s="72" t="e">
        <v>#N/A</v>
      </c>
      <c r="B2703" s="72" t="e">
        <v>#N/A</v>
      </c>
      <c r="C2703" s="72" t="e">
        <v>#N/A</v>
      </c>
      <c r="D2703" s="72" t="e">
        <v>#N/A</v>
      </c>
      <c r="E2703" s="73" t="e">
        <v>#N/A</v>
      </c>
      <c r="F2703" s="72" t="e">
        <v>#N/A</v>
      </c>
      <c r="G2703" s="72" t="e">
        <v>#N/A</v>
      </c>
      <c r="H2703" s="72" t="e">
        <v>#N/A</v>
      </c>
      <c r="I2703" s="72" t="e">
        <v>#N/A</v>
      </c>
      <c r="J2703" s="72" t="e">
        <v>#N/A</v>
      </c>
      <c r="O2703" s="72" t="e">
        <v>#N/A</v>
      </c>
    </row>
    <row r="2704" spans="1:15" x14ac:dyDescent="0.15">
      <c r="A2704" s="72" t="e">
        <v>#N/A</v>
      </c>
      <c r="B2704" s="72" t="e">
        <v>#N/A</v>
      </c>
      <c r="C2704" s="72" t="e">
        <v>#N/A</v>
      </c>
      <c r="D2704" s="72" t="e">
        <v>#N/A</v>
      </c>
      <c r="E2704" s="73" t="e">
        <v>#N/A</v>
      </c>
      <c r="F2704" s="72" t="e">
        <v>#N/A</v>
      </c>
      <c r="G2704" s="72" t="e">
        <v>#N/A</v>
      </c>
      <c r="H2704" s="72" t="e">
        <v>#N/A</v>
      </c>
      <c r="I2704" s="72" t="e">
        <v>#N/A</v>
      </c>
      <c r="J2704" s="72" t="e">
        <v>#N/A</v>
      </c>
      <c r="O2704" s="72" t="e">
        <v>#N/A</v>
      </c>
    </row>
    <row r="2705" spans="1:15" x14ac:dyDescent="0.15">
      <c r="A2705" s="72" t="e">
        <v>#N/A</v>
      </c>
      <c r="B2705" s="72" t="e">
        <v>#N/A</v>
      </c>
      <c r="C2705" s="72" t="e">
        <v>#N/A</v>
      </c>
      <c r="D2705" s="72" t="e">
        <v>#N/A</v>
      </c>
      <c r="E2705" s="73" t="e">
        <v>#N/A</v>
      </c>
      <c r="F2705" s="72" t="e">
        <v>#N/A</v>
      </c>
      <c r="G2705" s="72" t="e">
        <v>#N/A</v>
      </c>
      <c r="H2705" s="72" t="e">
        <v>#N/A</v>
      </c>
      <c r="I2705" s="72" t="e">
        <v>#N/A</v>
      </c>
      <c r="J2705" s="72" t="e">
        <v>#N/A</v>
      </c>
      <c r="O2705" s="72" t="e">
        <v>#N/A</v>
      </c>
    </row>
    <row r="2706" spans="1:15" x14ac:dyDescent="0.15">
      <c r="A2706" s="72" t="e">
        <v>#N/A</v>
      </c>
      <c r="B2706" s="72" t="e">
        <v>#N/A</v>
      </c>
      <c r="C2706" s="72" t="e">
        <v>#N/A</v>
      </c>
      <c r="D2706" s="72" t="e">
        <v>#N/A</v>
      </c>
      <c r="E2706" s="73" t="e">
        <v>#N/A</v>
      </c>
      <c r="F2706" s="72" t="e">
        <v>#N/A</v>
      </c>
      <c r="G2706" s="72" t="e">
        <v>#N/A</v>
      </c>
      <c r="H2706" s="72" t="e">
        <v>#N/A</v>
      </c>
      <c r="I2706" s="72" t="e">
        <v>#N/A</v>
      </c>
      <c r="J2706" s="72" t="e">
        <v>#N/A</v>
      </c>
      <c r="O2706" s="72" t="e">
        <v>#N/A</v>
      </c>
    </row>
    <row r="2707" spans="1:15" x14ac:dyDescent="0.15">
      <c r="A2707" s="72" t="e">
        <v>#N/A</v>
      </c>
      <c r="B2707" s="72" t="e">
        <v>#N/A</v>
      </c>
      <c r="C2707" s="72" t="e">
        <v>#N/A</v>
      </c>
      <c r="D2707" s="72" t="e">
        <v>#N/A</v>
      </c>
      <c r="E2707" s="73" t="e">
        <v>#N/A</v>
      </c>
      <c r="F2707" s="72" t="e">
        <v>#N/A</v>
      </c>
      <c r="G2707" s="72" t="e">
        <v>#N/A</v>
      </c>
      <c r="H2707" s="72" t="e">
        <v>#N/A</v>
      </c>
      <c r="I2707" s="72" t="e">
        <v>#N/A</v>
      </c>
      <c r="J2707" s="72" t="e">
        <v>#N/A</v>
      </c>
      <c r="O2707" s="72" t="e">
        <v>#N/A</v>
      </c>
    </row>
    <row r="2708" spans="1:15" x14ac:dyDescent="0.15">
      <c r="A2708" s="72" t="e">
        <v>#N/A</v>
      </c>
      <c r="B2708" s="72" t="e">
        <v>#N/A</v>
      </c>
      <c r="C2708" s="72" t="e">
        <v>#N/A</v>
      </c>
      <c r="D2708" s="72" t="e">
        <v>#N/A</v>
      </c>
      <c r="E2708" s="73" t="e">
        <v>#N/A</v>
      </c>
      <c r="F2708" s="72" t="e">
        <v>#N/A</v>
      </c>
      <c r="G2708" s="72" t="e">
        <v>#N/A</v>
      </c>
      <c r="H2708" s="72" t="e">
        <v>#N/A</v>
      </c>
      <c r="I2708" s="72" t="e">
        <v>#N/A</v>
      </c>
      <c r="J2708" s="72" t="e">
        <v>#N/A</v>
      </c>
      <c r="O2708" s="72" t="e">
        <v>#N/A</v>
      </c>
    </row>
    <row r="2709" spans="1:15" x14ac:dyDescent="0.15">
      <c r="A2709" s="72" t="e">
        <v>#N/A</v>
      </c>
      <c r="B2709" s="72" t="e">
        <v>#N/A</v>
      </c>
      <c r="C2709" s="72" t="e">
        <v>#N/A</v>
      </c>
      <c r="D2709" s="72" t="e">
        <v>#N/A</v>
      </c>
      <c r="E2709" s="73" t="e">
        <v>#N/A</v>
      </c>
      <c r="F2709" s="72" t="e">
        <v>#N/A</v>
      </c>
      <c r="G2709" s="72" t="e">
        <v>#N/A</v>
      </c>
      <c r="H2709" s="72" t="e">
        <v>#N/A</v>
      </c>
      <c r="I2709" s="72" t="e">
        <v>#N/A</v>
      </c>
      <c r="J2709" s="72" t="e">
        <v>#N/A</v>
      </c>
      <c r="O2709" s="72" t="e">
        <v>#N/A</v>
      </c>
    </row>
    <row r="2710" spans="1:15" x14ac:dyDescent="0.15">
      <c r="A2710" s="72" t="e">
        <v>#N/A</v>
      </c>
      <c r="B2710" s="72" t="e">
        <v>#N/A</v>
      </c>
      <c r="C2710" s="72" t="e">
        <v>#N/A</v>
      </c>
      <c r="D2710" s="72" t="e">
        <v>#N/A</v>
      </c>
      <c r="E2710" s="73" t="e">
        <v>#N/A</v>
      </c>
      <c r="F2710" s="72" t="e">
        <v>#N/A</v>
      </c>
      <c r="G2710" s="72" t="e">
        <v>#N/A</v>
      </c>
      <c r="H2710" s="72" t="e">
        <v>#N/A</v>
      </c>
      <c r="I2710" s="72" t="e">
        <v>#N/A</v>
      </c>
      <c r="J2710" s="72" t="e">
        <v>#N/A</v>
      </c>
      <c r="O2710" s="72" t="e">
        <v>#N/A</v>
      </c>
    </row>
    <row r="2711" spans="1:15" x14ac:dyDescent="0.15">
      <c r="A2711" s="72" t="e">
        <v>#N/A</v>
      </c>
      <c r="B2711" s="72" t="e">
        <v>#N/A</v>
      </c>
      <c r="C2711" s="72" t="e">
        <v>#N/A</v>
      </c>
      <c r="D2711" s="72" t="e">
        <v>#N/A</v>
      </c>
      <c r="E2711" s="73" t="e">
        <v>#N/A</v>
      </c>
      <c r="F2711" s="72" t="e">
        <v>#N/A</v>
      </c>
      <c r="G2711" s="72" t="e">
        <v>#N/A</v>
      </c>
      <c r="H2711" s="72" t="e">
        <v>#N/A</v>
      </c>
      <c r="I2711" s="72" t="e">
        <v>#N/A</v>
      </c>
      <c r="J2711" s="72" t="e">
        <v>#N/A</v>
      </c>
      <c r="O2711" s="72" t="e">
        <v>#N/A</v>
      </c>
    </row>
    <row r="2712" spans="1:15" x14ac:dyDescent="0.15">
      <c r="A2712" s="72" t="e">
        <v>#N/A</v>
      </c>
      <c r="B2712" s="72" t="e">
        <v>#N/A</v>
      </c>
      <c r="C2712" s="72" t="e">
        <v>#N/A</v>
      </c>
      <c r="D2712" s="72" t="e">
        <v>#N/A</v>
      </c>
      <c r="E2712" s="73" t="e">
        <v>#N/A</v>
      </c>
      <c r="F2712" s="72" t="e">
        <v>#N/A</v>
      </c>
      <c r="G2712" s="72" t="e">
        <v>#N/A</v>
      </c>
      <c r="H2712" s="72" t="e">
        <v>#N/A</v>
      </c>
      <c r="I2712" s="72" t="e">
        <v>#N/A</v>
      </c>
      <c r="J2712" s="72" t="e">
        <v>#N/A</v>
      </c>
      <c r="O2712" s="72" t="e">
        <v>#N/A</v>
      </c>
    </row>
    <row r="2713" spans="1:15" x14ac:dyDescent="0.15">
      <c r="A2713" s="72" t="e">
        <v>#N/A</v>
      </c>
      <c r="B2713" s="72" t="e">
        <v>#N/A</v>
      </c>
      <c r="C2713" s="72" t="e">
        <v>#N/A</v>
      </c>
      <c r="D2713" s="72" t="e">
        <v>#N/A</v>
      </c>
      <c r="E2713" s="73" t="e">
        <v>#N/A</v>
      </c>
      <c r="F2713" s="72" t="e">
        <v>#N/A</v>
      </c>
      <c r="G2713" s="72" t="e">
        <v>#N/A</v>
      </c>
      <c r="H2713" s="72" t="e">
        <v>#N/A</v>
      </c>
      <c r="I2713" s="72" t="e">
        <v>#N/A</v>
      </c>
      <c r="J2713" s="72" t="e">
        <v>#N/A</v>
      </c>
      <c r="O2713" s="72" t="e">
        <v>#N/A</v>
      </c>
    </row>
    <row r="2714" spans="1:15" x14ac:dyDescent="0.15">
      <c r="A2714" s="72" t="e">
        <v>#N/A</v>
      </c>
      <c r="B2714" s="72" t="e">
        <v>#N/A</v>
      </c>
      <c r="C2714" s="72" t="e">
        <v>#N/A</v>
      </c>
      <c r="D2714" s="72" t="e">
        <v>#N/A</v>
      </c>
      <c r="E2714" s="73" t="e">
        <v>#N/A</v>
      </c>
      <c r="F2714" s="72" t="e">
        <v>#N/A</v>
      </c>
      <c r="G2714" s="72" t="e">
        <v>#N/A</v>
      </c>
      <c r="H2714" s="72" t="e">
        <v>#N/A</v>
      </c>
      <c r="I2714" s="72" t="e">
        <v>#N/A</v>
      </c>
      <c r="J2714" s="72" t="e">
        <v>#N/A</v>
      </c>
      <c r="O2714" s="72" t="e">
        <v>#N/A</v>
      </c>
    </row>
    <row r="2715" spans="1:15" x14ac:dyDescent="0.15">
      <c r="A2715" s="72" t="e">
        <v>#N/A</v>
      </c>
      <c r="B2715" s="72" t="e">
        <v>#N/A</v>
      </c>
      <c r="C2715" s="72" t="e">
        <v>#N/A</v>
      </c>
      <c r="D2715" s="72" t="e">
        <v>#N/A</v>
      </c>
      <c r="E2715" s="73" t="e">
        <v>#N/A</v>
      </c>
      <c r="F2715" s="72" t="e">
        <v>#N/A</v>
      </c>
      <c r="G2715" s="72" t="e">
        <v>#N/A</v>
      </c>
      <c r="H2715" s="72" t="e">
        <v>#N/A</v>
      </c>
      <c r="I2715" s="72" t="e">
        <v>#N/A</v>
      </c>
      <c r="J2715" s="72" t="e">
        <v>#N/A</v>
      </c>
      <c r="O2715" s="72" t="e">
        <v>#N/A</v>
      </c>
    </row>
    <row r="2716" spans="1:15" x14ac:dyDescent="0.15">
      <c r="A2716" s="72" t="e">
        <v>#N/A</v>
      </c>
      <c r="B2716" s="72" t="e">
        <v>#N/A</v>
      </c>
      <c r="C2716" s="72" t="e">
        <v>#N/A</v>
      </c>
      <c r="D2716" s="72" t="e">
        <v>#N/A</v>
      </c>
      <c r="E2716" s="73" t="e">
        <v>#N/A</v>
      </c>
      <c r="F2716" s="72" t="e">
        <v>#N/A</v>
      </c>
      <c r="G2716" s="72" t="e">
        <v>#N/A</v>
      </c>
      <c r="H2716" s="72" t="e">
        <v>#N/A</v>
      </c>
      <c r="I2716" s="72" t="e">
        <v>#N/A</v>
      </c>
      <c r="J2716" s="72" t="e">
        <v>#N/A</v>
      </c>
      <c r="O2716" s="72" t="e">
        <v>#N/A</v>
      </c>
    </row>
    <row r="2717" spans="1:15" x14ac:dyDescent="0.15">
      <c r="A2717" s="72" t="e">
        <v>#N/A</v>
      </c>
      <c r="B2717" s="72" t="e">
        <v>#N/A</v>
      </c>
      <c r="C2717" s="72" t="e">
        <v>#N/A</v>
      </c>
      <c r="D2717" s="72" t="e">
        <v>#N/A</v>
      </c>
      <c r="E2717" s="73" t="e">
        <v>#N/A</v>
      </c>
      <c r="F2717" s="72" t="e">
        <v>#N/A</v>
      </c>
      <c r="G2717" s="72" t="e">
        <v>#N/A</v>
      </c>
      <c r="H2717" s="72" t="e">
        <v>#N/A</v>
      </c>
      <c r="I2717" s="72" t="e">
        <v>#N/A</v>
      </c>
      <c r="J2717" s="72" t="e">
        <v>#N/A</v>
      </c>
      <c r="O2717" s="72" t="e">
        <v>#N/A</v>
      </c>
    </row>
    <row r="2718" spans="1:15" x14ac:dyDescent="0.15">
      <c r="A2718" s="72" t="e">
        <v>#N/A</v>
      </c>
      <c r="B2718" s="72" t="e">
        <v>#N/A</v>
      </c>
      <c r="C2718" s="72" t="e">
        <v>#N/A</v>
      </c>
      <c r="D2718" s="72" t="e">
        <v>#N/A</v>
      </c>
      <c r="E2718" s="73" t="e">
        <v>#N/A</v>
      </c>
      <c r="F2718" s="72" t="e">
        <v>#N/A</v>
      </c>
      <c r="G2718" s="72" t="e">
        <v>#N/A</v>
      </c>
      <c r="H2718" s="72" t="e">
        <v>#N/A</v>
      </c>
      <c r="I2718" s="72" t="e">
        <v>#N/A</v>
      </c>
      <c r="J2718" s="72" t="e">
        <v>#N/A</v>
      </c>
      <c r="O2718" s="72" t="e">
        <v>#N/A</v>
      </c>
    </row>
    <row r="2719" spans="1:15" x14ac:dyDescent="0.15">
      <c r="A2719" s="72" t="e">
        <v>#N/A</v>
      </c>
      <c r="B2719" s="72" t="e">
        <v>#N/A</v>
      </c>
      <c r="C2719" s="72" t="e">
        <v>#N/A</v>
      </c>
      <c r="D2719" s="72" t="e">
        <v>#N/A</v>
      </c>
      <c r="E2719" s="73" t="e">
        <v>#N/A</v>
      </c>
      <c r="F2719" s="72" t="e">
        <v>#N/A</v>
      </c>
      <c r="G2719" s="72" t="e">
        <v>#N/A</v>
      </c>
      <c r="H2719" s="72" t="e">
        <v>#N/A</v>
      </c>
      <c r="I2719" s="72" t="e">
        <v>#N/A</v>
      </c>
      <c r="J2719" s="72" t="e">
        <v>#N/A</v>
      </c>
      <c r="O2719" s="72" t="e">
        <v>#N/A</v>
      </c>
    </row>
    <row r="2720" spans="1:15" x14ac:dyDescent="0.15">
      <c r="A2720" s="72" t="e">
        <v>#N/A</v>
      </c>
      <c r="B2720" s="72" t="e">
        <v>#N/A</v>
      </c>
      <c r="C2720" s="72" t="e">
        <v>#N/A</v>
      </c>
      <c r="D2720" s="72" t="e">
        <v>#N/A</v>
      </c>
      <c r="E2720" s="73" t="e">
        <v>#N/A</v>
      </c>
      <c r="F2720" s="72" t="e">
        <v>#N/A</v>
      </c>
      <c r="G2720" s="72" t="e">
        <v>#N/A</v>
      </c>
      <c r="H2720" s="72" t="e">
        <v>#N/A</v>
      </c>
      <c r="I2720" s="72" t="e">
        <v>#N/A</v>
      </c>
      <c r="J2720" s="72" t="e">
        <v>#N/A</v>
      </c>
      <c r="O2720" s="72" t="e">
        <v>#N/A</v>
      </c>
    </row>
    <row r="2721" spans="1:15" x14ac:dyDescent="0.15">
      <c r="A2721" s="72" t="e">
        <v>#N/A</v>
      </c>
      <c r="B2721" s="72" t="e">
        <v>#N/A</v>
      </c>
      <c r="C2721" s="72" t="e">
        <v>#N/A</v>
      </c>
      <c r="D2721" s="72" t="e">
        <v>#N/A</v>
      </c>
      <c r="E2721" s="73" t="e">
        <v>#N/A</v>
      </c>
      <c r="F2721" s="72" t="e">
        <v>#N/A</v>
      </c>
      <c r="G2721" s="72" t="e">
        <v>#N/A</v>
      </c>
      <c r="H2721" s="72" t="e">
        <v>#N/A</v>
      </c>
      <c r="I2721" s="72" t="e">
        <v>#N/A</v>
      </c>
      <c r="J2721" s="72" t="e">
        <v>#N/A</v>
      </c>
      <c r="O2721" s="72" t="e">
        <v>#N/A</v>
      </c>
    </row>
    <row r="2722" spans="1:15" x14ac:dyDescent="0.15">
      <c r="A2722" s="72" t="e">
        <v>#N/A</v>
      </c>
      <c r="B2722" s="72" t="e">
        <v>#N/A</v>
      </c>
      <c r="C2722" s="72" t="e">
        <v>#N/A</v>
      </c>
      <c r="D2722" s="72" t="e">
        <v>#N/A</v>
      </c>
      <c r="E2722" s="73" t="e">
        <v>#N/A</v>
      </c>
      <c r="F2722" s="72" t="e">
        <v>#N/A</v>
      </c>
      <c r="G2722" s="72" t="e">
        <v>#N/A</v>
      </c>
      <c r="H2722" s="72" t="e">
        <v>#N/A</v>
      </c>
      <c r="I2722" s="72" t="e">
        <v>#N/A</v>
      </c>
      <c r="J2722" s="72" t="e">
        <v>#N/A</v>
      </c>
      <c r="O2722" s="72" t="e">
        <v>#N/A</v>
      </c>
    </row>
    <row r="2723" spans="1:15" x14ac:dyDescent="0.15">
      <c r="A2723" s="72" t="e">
        <v>#N/A</v>
      </c>
      <c r="B2723" s="72" t="e">
        <v>#N/A</v>
      </c>
      <c r="C2723" s="72" t="e">
        <v>#N/A</v>
      </c>
      <c r="D2723" s="72" t="e">
        <v>#N/A</v>
      </c>
      <c r="E2723" s="73" t="e">
        <v>#N/A</v>
      </c>
      <c r="F2723" s="72" t="e">
        <v>#N/A</v>
      </c>
      <c r="G2723" s="72" t="e">
        <v>#N/A</v>
      </c>
      <c r="H2723" s="72" t="e">
        <v>#N/A</v>
      </c>
      <c r="I2723" s="72" t="e">
        <v>#N/A</v>
      </c>
      <c r="J2723" s="72" t="e">
        <v>#N/A</v>
      </c>
      <c r="O2723" s="72" t="e">
        <v>#N/A</v>
      </c>
    </row>
    <row r="2724" spans="1:15" x14ac:dyDescent="0.15">
      <c r="A2724" s="72" t="e">
        <v>#N/A</v>
      </c>
      <c r="B2724" s="72" t="e">
        <v>#N/A</v>
      </c>
      <c r="C2724" s="72" t="e">
        <v>#N/A</v>
      </c>
      <c r="D2724" s="72" t="e">
        <v>#N/A</v>
      </c>
      <c r="E2724" s="73" t="e">
        <v>#N/A</v>
      </c>
      <c r="F2724" s="72" t="e">
        <v>#N/A</v>
      </c>
      <c r="G2724" s="72" t="e">
        <v>#N/A</v>
      </c>
      <c r="H2724" s="72" t="e">
        <v>#N/A</v>
      </c>
      <c r="I2724" s="72" t="e">
        <v>#N/A</v>
      </c>
      <c r="J2724" s="72" t="e">
        <v>#N/A</v>
      </c>
      <c r="O2724" s="72" t="e">
        <v>#N/A</v>
      </c>
    </row>
    <row r="2725" spans="1:15" x14ac:dyDescent="0.15">
      <c r="A2725" s="72" t="e">
        <v>#N/A</v>
      </c>
      <c r="B2725" s="72" t="e">
        <v>#N/A</v>
      </c>
      <c r="C2725" s="72" t="e">
        <v>#N/A</v>
      </c>
      <c r="D2725" s="72" t="e">
        <v>#N/A</v>
      </c>
      <c r="E2725" s="73" t="e">
        <v>#N/A</v>
      </c>
      <c r="F2725" s="72" t="e">
        <v>#N/A</v>
      </c>
      <c r="G2725" s="72" t="e">
        <v>#N/A</v>
      </c>
      <c r="H2725" s="72" t="e">
        <v>#N/A</v>
      </c>
      <c r="I2725" s="72" t="e">
        <v>#N/A</v>
      </c>
      <c r="J2725" s="72" t="e">
        <v>#N/A</v>
      </c>
      <c r="O2725" s="72" t="e">
        <v>#N/A</v>
      </c>
    </row>
    <row r="2726" spans="1:15" x14ac:dyDescent="0.15">
      <c r="A2726" s="72" t="e">
        <v>#N/A</v>
      </c>
      <c r="B2726" s="72" t="e">
        <v>#N/A</v>
      </c>
      <c r="C2726" s="72" t="e">
        <v>#N/A</v>
      </c>
      <c r="D2726" s="72" t="e">
        <v>#N/A</v>
      </c>
      <c r="E2726" s="73" t="e">
        <v>#N/A</v>
      </c>
      <c r="F2726" s="72" t="e">
        <v>#N/A</v>
      </c>
      <c r="G2726" s="72" t="e">
        <v>#N/A</v>
      </c>
      <c r="H2726" s="72" t="e">
        <v>#N/A</v>
      </c>
      <c r="I2726" s="72" t="e">
        <v>#N/A</v>
      </c>
      <c r="J2726" s="72" t="e">
        <v>#N/A</v>
      </c>
      <c r="O2726" s="72" t="e">
        <v>#N/A</v>
      </c>
    </row>
    <row r="2727" spans="1:15" x14ac:dyDescent="0.15">
      <c r="A2727" s="72" t="e">
        <v>#N/A</v>
      </c>
      <c r="B2727" s="72" t="e">
        <v>#N/A</v>
      </c>
      <c r="C2727" s="72" t="e">
        <v>#N/A</v>
      </c>
      <c r="D2727" s="72" t="e">
        <v>#N/A</v>
      </c>
      <c r="E2727" s="73" t="e">
        <v>#N/A</v>
      </c>
      <c r="F2727" s="72" t="e">
        <v>#N/A</v>
      </c>
      <c r="G2727" s="72" t="e">
        <v>#N/A</v>
      </c>
      <c r="H2727" s="72" t="e">
        <v>#N/A</v>
      </c>
      <c r="I2727" s="72" t="e">
        <v>#N/A</v>
      </c>
      <c r="J2727" s="72" t="e">
        <v>#N/A</v>
      </c>
      <c r="O2727" s="72" t="e">
        <v>#N/A</v>
      </c>
    </row>
    <row r="2728" spans="1:15" x14ac:dyDescent="0.15">
      <c r="A2728" s="72" t="e">
        <v>#N/A</v>
      </c>
      <c r="B2728" s="72" t="e">
        <v>#N/A</v>
      </c>
      <c r="C2728" s="72" t="e">
        <v>#N/A</v>
      </c>
      <c r="D2728" s="72" t="e">
        <v>#N/A</v>
      </c>
      <c r="E2728" s="73" t="e">
        <v>#N/A</v>
      </c>
      <c r="F2728" s="72" t="e">
        <v>#N/A</v>
      </c>
      <c r="G2728" s="72" t="e">
        <v>#N/A</v>
      </c>
      <c r="H2728" s="72" t="e">
        <v>#N/A</v>
      </c>
      <c r="I2728" s="72" t="e">
        <v>#N/A</v>
      </c>
      <c r="J2728" s="72" t="e">
        <v>#N/A</v>
      </c>
      <c r="O2728" s="72" t="e">
        <v>#N/A</v>
      </c>
    </row>
    <row r="2729" spans="1:15" x14ac:dyDescent="0.15">
      <c r="A2729" s="72" t="e">
        <v>#N/A</v>
      </c>
      <c r="B2729" s="72" t="e">
        <v>#N/A</v>
      </c>
      <c r="C2729" s="72" t="e">
        <v>#N/A</v>
      </c>
      <c r="D2729" s="72" t="e">
        <v>#N/A</v>
      </c>
      <c r="E2729" s="73" t="e">
        <v>#N/A</v>
      </c>
      <c r="F2729" s="72" t="e">
        <v>#N/A</v>
      </c>
      <c r="G2729" s="72" t="e">
        <v>#N/A</v>
      </c>
      <c r="H2729" s="72" t="e">
        <v>#N/A</v>
      </c>
      <c r="I2729" s="72" t="e">
        <v>#N/A</v>
      </c>
      <c r="J2729" s="72" t="e">
        <v>#N/A</v>
      </c>
      <c r="O2729" s="72" t="e">
        <v>#N/A</v>
      </c>
    </row>
    <row r="2730" spans="1:15" x14ac:dyDescent="0.15">
      <c r="A2730" s="72" t="e">
        <v>#N/A</v>
      </c>
      <c r="B2730" s="72" t="e">
        <v>#N/A</v>
      </c>
      <c r="C2730" s="72" t="e">
        <v>#N/A</v>
      </c>
      <c r="D2730" s="72" t="e">
        <v>#N/A</v>
      </c>
      <c r="E2730" s="73" t="e">
        <v>#N/A</v>
      </c>
      <c r="F2730" s="72" t="e">
        <v>#N/A</v>
      </c>
      <c r="G2730" s="72" t="e">
        <v>#N/A</v>
      </c>
      <c r="H2730" s="72" t="e">
        <v>#N/A</v>
      </c>
      <c r="I2730" s="72" t="e">
        <v>#N/A</v>
      </c>
      <c r="J2730" s="72" t="e">
        <v>#N/A</v>
      </c>
      <c r="O2730" s="72" t="e">
        <v>#N/A</v>
      </c>
    </row>
    <row r="2731" spans="1:15" x14ac:dyDescent="0.15">
      <c r="A2731" s="72" t="e">
        <v>#N/A</v>
      </c>
      <c r="B2731" s="72" t="e">
        <v>#N/A</v>
      </c>
      <c r="C2731" s="72" t="e">
        <v>#N/A</v>
      </c>
      <c r="D2731" s="72" t="e">
        <v>#N/A</v>
      </c>
      <c r="E2731" s="73" t="e">
        <v>#N/A</v>
      </c>
      <c r="F2731" s="72" t="e">
        <v>#N/A</v>
      </c>
      <c r="G2731" s="72" t="e">
        <v>#N/A</v>
      </c>
      <c r="H2731" s="72" t="e">
        <v>#N/A</v>
      </c>
      <c r="I2731" s="72" t="e">
        <v>#N/A</v>
      </c>
      <c r="J2731" s="72" t="e">
        <v>#N/A</v>
      </c>
      <c r="O2731" s="72" t="e">
        <v>#N/A</v>
      </c>
    </row>
    <row r="2732" spans="1:15" x14ac:dyDescent="0.15">
      <c r="A2732" s="72" t="e">
        <v>#N/A</v>
      </c>
      <c r="B2732" s="72" t="e">
        <v>#N/A</v>
      </c>
      <c r="C2732" s="72" t="e">
        <v>#N/A</v>
      </c>
      <c r="D2732" s="72" t="e">
        <v>#N/A</v>
      </c>
      <c r="E2732" s="73" t="e">
        <v>#N/A</v>
      </c>
      <c r="F2732" s="72" t="e">
        <v>#N/A</v>
      </c>
      <c r="G2732" s="72" t="e">
        <v>#N/A</v>
      </c>
      <c r="H2732" s="72" t="e">
        <v>#N/A</v>
      </c>
      <c r="I2732" s="72" t="e">
        <v>#N/A</v>
      </c>
      <c r="J2732" s="72" t="e">
        <v>#N/A</v>
      </c>
      <c r="O2732" s="72" t="e">
        <v>#N/A</v>
      </c>
    </row>
    <row r="2733" spans="1:15" x14ac:dyDescent="0.15">
      <c r="A2733" s="72" t="e">
        <v>#N/A</v>
      </c>
      <c r="B2733" s="72" t="e">
        <v>#N/A</v>
      </c>
      <c r="C2733" s="72" t="e">
        <v>#N/A</v>
      </c>
      <c r="D2733" s="72" t="e">
        <v>#N/A</v>
      </c>
      <c r="E2733" s="73" t="e">
        <v>#N/A</v>
      </c>
      <c r="F2733" s="72" t="e">
        <v>#N/A</v>
      </c>
      <c r="G2733" s="72" t="e">
        <v>#N/A</v>
      </c>
      <c r="H2733" s="72" t="e">
        <v>#N/A</v>
      </c>
      <c r="I2733" s="72" t="e">
        <v>#N/A</v>
      </c>
      <c r="J2733" s="72" t="e">
        <v>#N/A</v>
      </c>
      <c r="O2733" s="72" t="e">
        <v>#N/A</v>
      </c>
    </row>
    <row r="2734" spans="1:15" x14ac:dyDescent="0.15">
      <c r="A2734" s="72" t="e">
        <v>#N/A</v>
      </c>
      <c r="B2734" s="72" t="e">
        <v>#N/A</v>
      </c>
      <c r="C2734" s="72" t="e">
        <v>#N/A</v>
      </c>
      <c r="D2734" s="72" t="e">
        <v>#N/A</v>
      </c>
      <c r="E2734" s="73" t="e">
        <v>#N/A</v>
      </c>
      <c r="F2734" s="72" t="e">
        <v>#N/A</v>
      </c>
      <c r="G2734" s="72" t="e">
        <v>#N/A</v>
      </c>
      <c r="H2734" s="72" t="e">
        <v>#N/A</v>
      </c>
      <c r="I2734" s="72" t="e">
        <v>#N/A</v>
      </c>
      <c r="J2734" s="72" t="e">
        <v>#N/A</v>
      </c>
      <c r="O2734" s="72" t="e">
        <v>#N/A</v>
      </c>
    </row>
    <row r="2735" spans="1:15" x14ac:dyDescent="0.15">
      <c r="A2735" s="72" t="e">
        <v>#N/A</v>
      </c>
      <c r="B2735" s="72" t="e">
        <v>#N/A</v>
      </c>
      <c r="C2735" s="72" t="e">
        <v>#N/A</v>
      </c>
      <c r="D2735" s="72" t="e">
        <v>#N/A</v>
      </c>
      <c r="E2735" s="73" t="e">
        <v>#N/A</v>
      </c>
      <c r="F2735" s="72" t="e">
        <v>#N/A</v>
      </c>
      <c r="G2735" s="72" t="e">
        <v>#N/A</v>
      </c>
      <c r="H2735" s="72" t="e">
        <v>#N/A</v>
      </c>
      <c r="I2735" s="72" t="e">
        <v>#N/A</v>
      </c>
      <c r="J2735" s="72" t="e">
        <v>#N/A</v>
      </c>
      <c r="O2735" s="72" t="e">
        <v>#N/A</v>
      </c>
    </row>
    <row r="2736" spans="1:15" x14ac:dyDescent="0.15">
      <c r="A2736" s="72" t="e">
        <v>#N/A</v>
      </c>
      <c r="B2736" s="72" t="e">
        <v>#N/A</v>
      </c>
      <c r="C2736" s="72" t="e">
        <v>#N/A</v>
      </c>
      <c r="D2736" s="72" t="e">
        <v>#N/A</v>
      </c>
      <c r="E2736" s="73" t="e">
        <v>#N/A</v>
      </c>
      <c r="F2736" s="72" t="e">
        <v>#N/A</v>
      </c>
      <c r="G2736" s="72" t="e">
        <v>#N/A</v>
      </c>
      <c r="H2736" s="72" t="e">
        <v>#N/A</v>
      </c>
      <c r="I2736" s="72" t="e">
        <v>#N/A</v>
      </c>
      <c r="J2736" s="72" t="e">
        <v>#N/A</v>
      </c>
      <c r="O2736" s="72" t="e">
        <v>#N/A</v>
      </c>
    </row>
    <row r="2737" spans="1:15" x14ac:dyDescent="0.15">
      <c r="A2737" s="72" t="e">
        <v>#N/A</v>
      </c>
      <c r="B2737" s="72" t="e">
        <v>#N/A</v>
      </c>
      <c r="C2737" s="72" t="e">
        <v>#N/A</v>
      </c>
      <c r="D2737" s="72" t="e">
        <v>#N/A</v>
      </c>
      <c r="E2737" s="73" t="e">
        <v>#N/A</v>
      </c>
      <c r="F2737" s="72" t="e">
        <v>#N/A</v>
      </c>
      <c r="G2737" s="72" t="e">
        <v>#N/A</v>
      </c>
      <c r="H2737" s="72" t="e">
        <v>#N/A</v>
      </c>
      <c r="I2737" s="72" t="e">
        <v>#N/A</v>
      </c>
      <c r="J2737" s="72" t="e">
        <v>#N/A</v>
      </c>
      <c r="O2737" s="72" t="e">
        <v>#N/A</v>
      </c>
    </row>
    <row r="2738" spans="1:15" x14ac:dyDescent="0.15">
      <c r="A2738" s="72" t="e">
        <v>#N/A</v>
      </c>
      <c r="B2738" s="72" t="e">
        <v>#N/A</v>
      </c>
      <c r="C2738" s="72" t="e">
        <v>#N/A</v>
      </c>
      <c r="D2738" s="72" t="e">
        <v>#N/A</v>
      </c>
      <c r="E2738" s="73" t="e">
        <v>#N/A</v>
      </c>
      <c r="F2738" s="72" t="e">
        <v>#N/A</v>
      </c>
      <c r="G2738" s="72" t="e">
        <v>#N/A</v>
      </c>
      <c r="H2738" s="72" t="e">
        <v>#N/A</v>
      </c>
      <c r="I2738" s="72" t="e">
        <v>#N/A</v>
      </c>
      <c r="J2738" s="72" t="e">
        <v>#N/A</v>
      </c>
      <c r="O2738" s="72" t="e">
        <v>#N/A</v>
      </c>
    </row>
    <row r="2739" spans="1:15" x14ac:dyDescent="0.15">
      <c r="A2739" s="72" t="e">
        <v>#N/A</v>
      </c>
      <c r="B2739" s="72" t="e">
        <v>#N/A</v>
      </c>
      <c r="C2739" s="72" t="e">
        <v>#N/A</v>
      </c>
      <c r="D2739" s="72" t="e">
        <v>#N/A</v>
      </c>
      <c r="E2739" s="73" t="e">
        <v>#N/A</v>
      </c>
      <c r="F2739" s="72" t="e">
        <v>#N/A</v>
      </c>
      <c r="G2739" s="72" t="e">
        <v>#N/A</v>
      </c>
      <c r="H2739" s="72" t="e">
        <v>#N/A</v>
      </c>
      <c r="I2739" s="72" t="e">
        <v>#N/A</v>
      </c>
      <c r="J2739" s="72" t="e">
        <v>#N/A</v>
      </c>
      <c r="O2739" s="72" t="e">
        <v>#N/A</v>
      </c>
    </row>
    <row r="2740" spans="1:15" x14ac:dyDescent="0.15">
      <c r="A2740" s="72" t="e">
        <v>#N/A</v>
      </c>
      <c r="B2740" s="72" t="e">
        <v>#N/A</v>
      </c>
      <c r="C2740" s="72" t="e">
        <v>#N/A</v>
      </c>
      <c r="D2740" s="72" t="e">
        <v>#N/A</v>
      </c>
      <c r="E2740" s="73" t="e">
        <v>#N/A</v>
      </c>
      <c r="F2740" s="72" t="e">
        <v>#N/A</v>
      </c>
      <c r="G2740" s="72" t="e">
        <v>#N/A</v>
      </c>
      <c r="H2740" s="72" t="e">
        <v>#N/A</v>
      </c>
      <c r="I2740" s="72" t="e">
        <v>#N/A</v>
      </c>
      <c r="J2740" s="72" t="e">
        <v>#N/A</v>
      </c>
      <c r="O2740" s="72" t="e">
        <v>#N/A</v>
      </c>
    </row>
    <row r="2741" spans="1:15" x14ac:dyDescent="0.15">
      <c r="A2741" s="72" t="e">
        <v>#N/A</v>
      </c>
      <c r="B2741" s="72" t="e">
        <v>#N/A</v>
      </c>
      <c r="C2741" s="72" t="e">
        <v>#N/A</v>
      </c>
      <c r="D2741" s="72" t="e">
        <v>#N/A</v>
      </c>
      <c r="E2741" s="73" t="e">
        <v>#N/A</v>
      </c>
      <c r="F2741" s="72" t="e">
        <v>#N/A</v>
      </c>
      <c r="G2741" s="72" t="e">
        <v>#N/A</v>
      </c>
      <c r="H2741" s="72" t="e">
        <v>#N/A</v>
      </c>
      <c r="I2741" s="72" t="e">
        <v>#N/A</v>
      </c>
      <c r="J2741" s="72" t="e">
        <v>#N/A</v>
      </c>
      <c r="O2741" s="72" t="e">
        <v>#N/A</v>
      </c>
    </row>
    <row r="2742" spans="1:15" x14ac:dyDescent="0.15">
      <c r="A2742" s="72" t="e">
        <v>#N/A</v>
      </c>
      <c r="B2742" s="72" t="e">
        <v>#N/A</v>
      </c>
      <c r="C2742" s="72" t="e">
        <v>#N/A</v>
      </c>
      <c r="D2742" s="72" t="e">
        <v>#N/A</v>
      </c>
      <c r="E2742" s="73" t="e">
        <v>#N/A</v>
      </c>
      <c r="F2742" s="72" t="e">
        <v>#N/A</v>
      </c>
      <c r="G2742" s="72" t="e">
        <v>#N/A</v>
      </c>
      <c r="H2742" s="72" t="e">
        <v>#N/A</v>
      </c>
      <c r="I2742" s="72" t="e">
        <v>#N/A</v>
      </c>
      <c r="J2742" s="72" t="e">
        <v>#N/A</v>
      </c>
      <c r="O2742" s="72" t="e">
        <v>#N/A</v>
      </c>
    </row>
    <row r="2743" spans="1:15" x14ac:dyDescent="0.15">
      <c r="A2743" s="72" t="e">
        <v>#N/A</v>
      </c>
      <c r="B2743" s="72" t="e">
        <v>#N/A</v>
      </c>
      <c r="C2743" s="72" t="e">
        <v>#N/A</v>
      </c>
      <c r="D2743" s="72" t="e">
        <v>#N/A</v>
      </c>
      <c r="E2743" s="73" t="e">
        <v>#N/A</v>
      </c>
      <c r="F2743" s="72" t="e">
        <v>#N/A</v>
      </c>
      <c r="G2743" s="72" t="e">
        <v>#N/A</v>
      </c>
      <c r="H2743" s="72" t="e">
        <v>#N/A</v>
      </c>
      <c r="I2743" s="72" t="e">
        <v>#N/A</v>
      </c>
      <c r="J2743" s="72" t="e">
        <v>#N/A</v>
      </c>
      <c r="O2743" s="72" t="e">
        <v>#N/A</v>
      </c>
    </row>
    <row r="2744" spans="1:15" x14ac:dyDescent="0.15">
      <c r="A2744" s="72" t="e">
        <v>#N/A</v>
      </c>
      <c r="B2744" s="72" t="e">
        <v>#N/A</v>
      </c>
      <c r="C2744" s="72" t="e">
        <v>#N/A</v>
      </c>
      <c r="D2744" s="72" t="e">
        <v>#N/A</v>
      </c>
      <c r="E2744" s="73" t="e">
        <v>#N/A</v>
      </c>
      <c r="F2744" s="72" t="e">
        <v>#N/A</v>
      </c>
      <c r="G2744" s="72" t="e">
        <v>#N/A</v>
      </c>
      <c r="H2744" s="72" t="e">
        <v>#N/A</v>
      </c>
      <c r="I2744" s="72" t="e">
        <v>#N/A</v>
      </c>
      <c r="J2744" s="72" t="e">
        <v>#N/A</v>
      </c>
      <c r="O2744" s="72" t="e">
        <v>#N/A</v>
      </c>
    </row>
    <row r="2745" spans="1:15" x14ac:dyDescent="0.15">
      <c r="A2745" s="72" t="e">
        <v>#N/A</v>
      </c>
      <c r="B2745" s="72" t="e">
        <v>#N/A</v>
      </c>
      <c r="C2745" s="72" t="e">
        <v>#N/A</v>
      </c>
      <c r="D2745" s="72" t="e">
        <v>#N/A</v>
      </c>
      <c r="E2745" s="73" t="e">
        <v>#N/A</v>
      </c>
      <c r="F2745" s="72" t="e">
        <v>#N/A</v>
      </c>
      <c r="G2745" s="72" t="e">
        <v>#N/A</v>
      </c>
      <c r="H2745" s="72" t="e">
        <v>#N/A</v>
      </c>
      <c r="I2745" s="72" t="e">
        <v>#N/A</v>
      </c>
      <c r="J2745" s="72" t="e">
        <v>#N/A</v>
      </c>
      <c r="O2745" s="72" t="e">
        <v>#N/A</v>
      </c>
    </row>
    <row r="2746" spans="1:15" x14ac:dyDescent="0.15">
      <c r="A2746" s="72" t="e">
        <v>#N/A</v>
      </c>
      <c r="B2746" s="72" t="e">
        <v>#N/A</v>
      </c>
      <c r="C2746" s="72" t="e">
        <v>#N/A</v>
      </c>
      <c r="D2746" s="72" t="e">
        <v>#N/A</v>
      </c>
      <c r="E2746" s="73" t="e">
        <v>#N/A</v>
      </c>
      <c r="F2746" s="72" t="e">
        <v>#N/A</v>
      </c>
      <c r="G2746" s="72" t="e">
        <v>#N/A</v>
      </c>
      <c r="H2746" s="72" t="e">
        <v>#N/A</v>
      </c>
      <c r="I2746" s="72" t="e">
        <v>#N/A</v>
      </c>
      <c r="J2746" s="72" t="e">
        <v>#N/A</v>
      </c>
      <c r="O2746" s="72" t="e">
        <v>#N/A</v>
      </c>
    </row>
    <row r="2747" spans="1:15" x14ac:dyDescent="0.15">
      <c r="A2747" s="72" t="e">
        <v>#N/A</v>
      </c>
      <c r="B2747" s="72" t="e">
        <v>#N/A</v>
      </c>
      <c r="C2747" s="72" t="e">
        <v>#N/A</v>
      </c>
      <c r="D2747" s="72" t="e">
        <v>#N/A</v>
      </c>
      <c r="E2747" s="73" t="e">
        <v>#N/A</v>
      </c>
      <c r="F2747" s="72" t="e">
        <v>#N/A</v>
      </c>
      <c r="G2747" s="72" t="e">
        <v>#N/A</v>
      </c>
      <c r="H2747" s="72" t="e">
        <v>#N/A</v>
      </c>
      <c r="I2747" s="72" t="e">
        <v>#N/A</v>
      </c>
      <c r="J2747" s="72" t="e">
        <v>#N/A</v>
      </c>
      <c r="O2747" s="72" t="e">
        <v>#N/A</v>
      </c>
    </row>
    <row r="2748" spans="1:15" x14ac:dyDescent="0.15">
      <c r="A2748" s="72" t="e">
        <v>#N/A</v>
      </c>
      <c r="B2748" s="72" t="e">
        <v>#N/A</v>
      </c>
      <c r="C2748" s="72" t="e">
        <v>#N/A</v>
      </c>
      <c r="D2748" s="72" t="e">
        <v>#N/A</v>
      </c>
      <c r="E2748" s="73" t="e">
        <v>#N/A</v>
      </c>
      <c r="F2748" s="72" t="e">
        <v>#N/A</v>
      </c>
      <c r="G2748" s="72" t="e">
        <v>#N/A</v>
      </c>
      <c r="H2748" s="72" t="e">
        <v>#N/A</v>
      </c>
      <c r="I2748" s="72" t="e">
        <v>#N/A</v>
      </c>
      <c r="J2748" s="72" t="e">
        <v>#N/A</v>
      </c>
      <c r="O2748" s="72" t="e">
        <v>#N/A</v>
      </c>
    </row>
    <row r="2749" spans="1:15" x14ac:dyDescent="0.15">
      <c r="A2749" s="72" t="e">
        <v>#N/A</v>
      </c>
      <c r="B2749" s="72" t="e">
        <v>#N/A</v>
      </c>
      <c r="C2749" s="72" t="e">
        <v>#N/A</v>
      </c>
      <c r="D2749" s="72" t="e">
        <v>#N/A</v>
      </c>
      <c r="E2749" s="73" t="e">
        <v>#N/A</v>
      </c>
      <c r="F2749" s="72" t="e">
        <v>#N/A</v>
      </c>
      <c r="G2749" s="72" t="e">
        <v>#N/A</v>
      </c>
      <c r="H2749" s="72" t="e">
        <v>#N/A</v>
      </c>
      <c r="I2749" s="72" t="e">
        <v>#N/A</v>
      </c>
      <c r="J2749" s="72" t="e">
        <v>#N/A</v>
      </c>
      <c r="O2749" s="72" t="e">
        <v>#N/A</v>
      </c>
    </row>
    <row r="2750" spans="1:15" x14ac:dyDescent="0.15">
      <c r="A2750" s="72" t="e">
        <v>#N/A</v>
      </c>
      <c r="B2750" s="72" t="e">
        <v>#N/A</v>
      </c>
      <c r="C2750" s="72" t="e">
        <v>#N/A</v>
      </c>
      <c r="D2750" s="72" t="e">
        <v>#N/A</v>
      </c>
      <c r="E2750" s="73" t="e">
        <v>#N/A</v>
      </c>
      <c r="F2750" s="72" t="e">
        <v>#N/A</v>
      </c>
      <c r="G2750" s="72" t="e">
        <v>#N/A</v>
      </c>
      <c r="H2750" s="72" t="e">
        <v>#N/A</v>
      </c>
      <c r="I2750" s="72" t="e">
        <v>#N/A</v>
      </c>
      <c r="J2750" s="72" t="e">
        <v>#N/A</v>
      </c>
      <c r="O2750" s="72" t="e">
        <v>#N/A</v>
      </c>
    </row>
    <row r="2751" spans="1:15" x14ac:dyDescent="0.15">
      <c r="A2751" s="72" t="e">
        <v>#N/A</v>
      </c>
      <c r="B2751" s="72" t="e">
        <v>#N/A</v>
      </c>
      <c r="C2751" s="72" t="e">
        <v>#N/A</v>
      </c>
      <c r="D2751" s="72" t="e">
        <v>#N/A</v>
      </c>
      <c r="E2751" s="73" t="e">
        <v>#N/A</v>
      </c>
      <c r="F2751" s="72" t="e">
        <v>#N/A</v>
      </c>
      <c r="G2751" s="72" t="e">
        <v>#N/A</v>
      </c>
      <c r="H2751" s="72" t="e">
        <v>#N/A</v>
      </c>
      <c r="I2751" s="72" t="e">
        <v>#N/A</v>
      </c>
      <c r="J2751" s="72" t="e">
        <v>#N/A</v>
      </c>
      <c r="O2751" s="72" t="e">
        <v>#N/A</v>
      </c>
    </row>
    <row r="2752" spans="1:15" x14ac:dyDescent="0.15">
      <c r="A2752" s="72" t="e">
        <v>#N/A</v>
      </c>
      <c r="B2752" s="72" t="e">
        <v>#N/A</v>
      </c>
      <c r="C2752" s="72" t="e">
        <v>#N/A</v>
      </c>
      <c r="D2752" s="72" t="e">
        <v>#N/A</v>
      </c>
      <c r="E2752" s="73" t="e">
        <v>#N/A</v>
      </c>
      <c r="F2752" s="72" t="e">
        <v>#N/A</v>
      </c>
      <c r="G2752" s="72" t="e">
        <v>#N/A</v>
      </c>
      <c r="H2752" s="72" t="e">
        <v>#N/A</v>
      </c>
      <c r="I2752" s="72" t="e">
        <v>#N/A</v>
      </c>
      <c r="J2752" s="72" t="e">
        <v>#N/A</v>
      </c>
      <c r="O2752" s="72" t="e">
        <v>#N/A</v>
      </c>
    </row>
    <row r="2753" spans="1:15" x14ac:dyDescent="0.15">
      <c r="A2753" s="72" t="e">
        <v>#N/A</v>
      </c>
      <c r="B2753" s="72" t="e">
        <v>#N/A</v>
      </c>
      <c r="C2753" s="72" t="e">
        <v>#N/A</v>
      </c>
      <c r="D2753" s="72" t="e">
        <v>#N/A</v>
      </c>
      <c r="E2753" s="73" t="e">
        <v>#N/A</v>
      </c>
      <c r="F2753" s="72" t="e">
        <v>#N/A</v>
      </c>
      <c r="G2753" s="72" t="e">
        <v>#N/A</v>
      </c>
      <c r="H2753" s="72" t="e">
        <v>#N/A</v>
      </c>
      <c r="I2753" s="72" t="e">
        <v>#N/A</v>
      </c>
      <c r="J2753" s="72" t="e">
        <v>#N/A</v>
      </c>
      <c r="O2753" s="72" t="e">
        <v>#N/A</v>
      </c>
    </row>
    <row r="2754" spans="1:15" x14ac:dyDescent="0.15">
      <c r="A2754" s="72" t="e">
        <v>#N/A</v>
      </c>
      <c r="B2754" s="72" t="e">
        <v>#N/A</v>
      </c>
      <c r="C2754" s="72" t="e">
        <v>#N/A</v>
      </c>
      <c r="D2754" s="72" t="e">
        <v>#N/A</v>
      </c>
      <c r="E2754" s="73" t="e">
        <v>#N/A</v>
      </c>
      <c r="F2754" s="72" t="e">
        <v>#N/A</v>
      </c>
      <c r="G2754" s="72" t="e">
        <v>#N/A</v>
      </c>
      <c r="H2754" s="72" t="e">
        <v>#N/A</v>
      </c>
      <c r="I2754" s="72" t="e">
        <v>#N/A</v>
      </c>
      <c r="J2754" s="72" t="e">
        <v>#N/A</v>
      </c>
      <c r="O2754" s="72" t="e">
        <v>#N/A</v>
      </c>
    </row>
    <row r="2755" spans="1:15" x14ac:dyDescent="0.15">
      <c r="A2755" s="72" t="e">
        <v>#N/A</v>
      </c>
      <c r="B2755" s="72" t="e">
        <v>#N/A</v>
      </c>
      <c r="C2755" s="72" t="e">
        <v>#N/A</v>
      </c>
      <c r="D2755" s="72" t="e">
        <v>#N/A</v>
      </c>
      <c r="E2755" s="73" t="e">
        <v>#N/A</v>
      </c>
      <c r="F2755" s="72" t="e">
        <v>#N/A</v>
      </c>
      <c r="G2755" s="72" t="e">
        <v>#N/A</v>
      </c>
      <c r="H2755" s="72" t="e">
        <v>#N/A</v>
      </c>
      <c r="I2755" s="72" t="e">
        <v>#N/A</v>
      </c>
      <c r="J2755" s="72" t="e">
        <v>#N/A</v>
      </c>
      <c r="O2755" s="72" t="e">
        <v>#N/A</v>
      </c>
    </row>
    <row r="2756" spans="1:15" x14ac:dyDescent="0.15">
      <c r="A2756" s="72" t="e">
        <v>#N/A</v>
      </c>
      <c r="B2756" s="72" t="e">
        <v>#N/A</v>
      </c>
      <c r="C2756" s="72" t="e">
        <v>#N/A</v>
      </c>
      <c r="D2756" s="72" t="e">
        <v>#N/A</v>
      </c>
      <c r="E2756" s="73" t="e">
        <v>#N/A</v>
      </c>
      <c r="F2756" s="72" t="e">
        <v>#N/A</v>
      </c>
      <c r="G2756" s="72" t="e">
        <v>#N/A</v>
      </c>
      <c r="H2756" s="72" t="e">
        <v>#N/A</v>
      </c>
      <c r="I2756" s="72" t="e">
        <v>#N/A</v>
      </c>
      <c r="J2756" s="72" t="e">
        <v>#N/A</v>
      </c>
      <c r="O2756" s="72" t="e">
        <v>#N/A</v>
      </c>
    </row>
    <row r="2757" spans="1:15" x14ac:dyDescent="0.15">
      <c r="A2757" s="72" t="e">
        <v>#N/A</v>
      </c>
      <c r="B2757" s="72" t="e">
        <v>#N/A</v>
      </c>
      <c r="C2757" s="72" t="e">
        <v>#N/A</v>
      </c>
      <c r="D2757" s="72" t="e">
        <v>#N/A</v>
      </c>
      <c r="E2757" s="73" t="e">
        <v>#N/A</v>
      </c>
      <c r="F2757" s="72" t="e">
        <v>#N/A</v>
      </c>
      <c r="G2757" s="72" t="e">
        <v>#N/A</v>
      </c>
      <c r="H2757" s="72" t="e">
        <v>#N/A</v>
      </c>
      <c r="I2757" s="72" t="e">
        <v>#N/A</v>
      </c>
      <c r="J2757" s="72" t="e">
        <v>#N/A</v>
      </c>
      <c r="O2757" s="72" t="e">
        <v>#N/A</v>
      </c>
    </row>
    <row r="2758" spans="1:15" x14ac:dyDescent="0.15">
      <c r="A2758" s="72" t="e">
        <v>#N/A</v>
      </c>
      <c r="B2758" s="72" t="e">
        <v>#N/A</v>
      </c>
      <c r="C2758" s="72" t="e">
        <v>#N/A</v>
      </c>
      <c r="D2758" s="72" t="e">
        <v>#N/A</v>
      </c>
      <c r="E2758" s="73" t="e">
        <v>#N/A</v>
      </c>
      <c r="F2758" s="72" t="e">
        <v>#N/A</v>
      </c>
      <c r="G2758" s="72" t="e">
        <v>#N/A</v>
      </c>
      <c r="H2758" s="72" t="e">
        <v>#N/A</v>
      </c>
      <c r="I2758" s="72" t="e">
        <v>#N/A</v>
      </c>
      <c r="J2758" s="72" t="e">
        <v>#N/A</v>
      </c>
      <c r="O2758" s="72" t="e">
        <v>#N/A</v>
      </c>
    </row>
    <row r="2759" spans="1:15" x14ac:dyDescent="0.15">
      <c r="A2759" s="72" t="e">
        <v>#N/A</v>
      </c>
      <c r="B2759" s="72" t="e">
        <v>#N/A</v>
      </c>
      <c r="C2759" s="72" t="e">
        <v>#N/A</v>
      </c>
      <c r="D2759" s="72" t="e">
        <v>#N/A</v>
      </c>
      <c r="E2759" s="73" t="e">
        <v>#N/A</v>
      </c>
      <c r="F2759" s="72" t="e">
        <v>#N/A</v>
      </c>
      <c r="G2759" s="72" t="e">
        <v>#N/A</v>
      </c>
      <c r="H2759" s="72" t="e">
        <v>#N/A</v>
      </c>
      <c r="I2759" s="72" t="e">
        <v>#N/A</v>
      </c>
      <c r="J2759" s="72" t="e">
        <v>#N/A</v>
      </c>
      <c r="O2759" s="72" t="e">
        <v>#N/A</v>
      </c>
    </row>
    <row r="2760" spans="1:15" x14ac:dyDescent="0.15">
      <c r="A2760" s="72" t="e">
        <v>#N/A</v>
      </c>
      <c r="B2760" s="72" t="e">
        <v>#N/A</v>
      </c>
      <c r="C2760" s="72" t="e">
        <v>#N/A</v>
      </c>
      <c r="D2760" s="72" t="e">
        <v>#N/A</v>
      </c>
      <c r="E2760" s="73" t="e">
        <v>#N/A</v>
      </c>
      <c r="F2760" s="72" t="e">
        <v>#N/A</v>
      </c>
      <c r="G2760" s="72" t="e">
        <v>#N/A</v>
      </c>
      <c r="H2760" s="72" t="e">
        <v>#N/A</v>
      </c>
      <c r="I2760" s="72" t="e">
        <v>#N/A</v>
      </c>
      <c r="J2760" s="72" t="e">
        <v>#N/A</v>
      </c>
      <c r="O2760" s="72" t="e">
        <v>#N/A</v>
      </c>
    </row>
    <row r="2761" spans="1:15" x14ac:dyDescent="0.15">
      <c r="A2761" s="72" t="e">
        <v>#N/A</v>
      </c>
      <c r="B2761" s="72" t="e">
        <v>#N/A</v>
      </c>
      <c r="C2761" s="72" t="e">
        <v>#N/A</v>
      </c>
      <c r="D2761" s="72" t="e">
        <v>#N/A</v>
      </c>
      <c r="E2761" s="73" t="e">
        <v>#N/A</v>
      </c>
      <c r="F2761" s="72" t="e">
        <v>#N/A</v>
      </c>
      <c r="G2761" s="72" t="e">
        <v>#N/A</v>
      </c>
      <c r="H2761" s="72" t="e">
        <v>#N/A</v>
      </c>
      <c r="I2761" s="72" t="e">
        <v>#N/A</v>
      </c>
      <c r="J2761" s="72" t="e">
        <v>#N/A</v>
      </c>
      <c r="O2761" s="72" t="e">
        <v>#N/A</v>
      </c>
    </row>
    <row r="2762" spans="1:15" x14ac:dyDescent="0.15">
      <c r="A2762" s="72" t="e">
        <v>#N/A</v>
      </c>
      <c r="B2762" s="72" t="e">
        <v>#N/A</v>
      </c>
      <c r="C2762" s="72" t="e">
        <v>#N/A</v>
      </c>
      <c r="D2762" s="72" t="e">
        <v>#N/A</v>
      </c>
      <c r="E2762" s="73" t="e">
        <v>#N/A</v>
      </c>
      <c r="F2762" s="72" t="e">
        <v>#N/A</v>
      </c>
      <c r="G2762" s="72" t="e">
        <v>#N/A</v>
      </c>
      <c r="H2762" s="72" t="e">
        <v>#N/A</v>
      </c>
      <c r="I2762" s="72" t="e">
        <v>#N/A</v>
      </c>
      <c r="J2762" s="72" t="e">
        <v>#N/A</v>
      </c>
      <c r="O2762" s="72" t="e">
        <v>#N/A</v>
      </c>
    </row>
    <row r="2763" spans="1:15" x14ac:dyDescent="0.15">
      <c r="A2763" s="72" t="e">
        <v>#N/A</v>
      </c>
      <c r="B2763" s="72" t="e">
        <v>#N/A</v>
      </c>
      <c r="C2763" s="72" t="e">
        <v>#N/A</v>
      </c>
      <c r="D2763" s="72" t="e">
        <v>#N/A</v>
      </c>
      <c r="E2763" s="73" t="e">
        <v>#N/A</v>
      </c>
      <c r="F2763" s="72" t="e">
        <v>#N/A</v>
      </c>
      <c r="G2763" s="72" t="e">
        <v>#N/A</v>
      </c>
      <c r="H2763" s="72" t="e">
        <v>#N/A</v>
      </c>
      <c r="I2763" s="72" t="e">
        <v>#N/A</v>
      </c>
      <c r="J2763" s="72" t="e">
        <v>#N/A</v>
      </c>
      <c r="O2763" s="72" t="e">
        <v>#N/A</v>
      </c>
    </row>
    <row r="2764" spans="1:15" x14ac:dyDescent="0.15">
      <c r="A2764" s="72" t="e">
        <v>#N/A</v>
      </c>
      <c r="B2764" s="72" t="e">
        <v>#N/A</v>
      </c>
      <c r="C2764" s="72" t="e">
        <v>#N/A</v>
      </c>
      <c r="D2764" s="72" t="e">
        <v>#N/A</v>
      </c>
      <c r="E2764" s="73" t="e">
        <v>#N/A</v>
      </c>
      <c r="F2764" s="72" t="e">
        <v>#N/A</v>
      </c>
      <c r="G2764" s="72" t="e">
        <v>#N/A</v>
      </c>
      <c r="H2764" s="72" t="e">
        <v>#N/A</v>
      </c>
      <c r="I2764" s="72" t="e">
        <v>#N/A</v>
      </c>
      <c r="J2764" s="72" t="e">
        <v>#N/A</v>
      </c>
      <c r="O2764" s="72" t="e">
        <v>#N/A</v>
      </c>
    </row>
    <row r="2765" spans="1:15" x14ac:dyDescent="0.15">
      <c r="A2765" s="72" t="e">
        <v>#N/A</v>
      </c>
      <c r="B2765" s="72" t="e">
        <v>#N/A</v>
      </c>
      <c r="C2765" s="72" t="e">
        <v>#N/A</v>
      </c>
      <c r="D2765" s="72" t="e">
        <v>#N/A</v>
      </c>
      <c r="E2765" s="73" t="e">
        <v>#N/A</v>
      </c>
      <c r="F2765" s="72" t="e">
        <v>#N/A</v>
      </c>
      <c r="G2765" s="72" t="e">
        <v>#N/A</v>
      </c>
      <c r="H2765" s="72" t="e">
        <v>#N/A</v>
      </c>
      <c r="I2765" s="72" t="e">
        <v>#N/A</v>
      </c>
      <c r="J2765" s="72" t="e">
        <v>#N/A</v>
      </c>
      <c r="O2765" s="72" t="e">
        <v>#N/A</v>
      </c>
    </row>
    <row r="2766" spans="1:15" x14ac:dyDescent="0.15">
      <c r="A2766" s="72" t="e">
        <v>#N/A</v>
      </c>
      <c r="B2766" s="72" t="e">
        <v>#N/A</v>
      </c>
      <c r="C2766" s="72" t="e">
        <v>#N/A</v>
      </c>
      <c r="D2766" s="72" t="e">
        <v>#N/A</v>
      </c>
      <c r="E2766" s="73" t="e">
        <v>#N/A</v>
      </c>
      <c r="F2766" s="72" t="e">
        <v>#N/A</v>
      </c>
      <c r="G2766" s="72" t="e">
        <v>#N/A</v>
      </c>
      <c r="H2766" s="72" t="e">
        <v>#N/A</v>
      </c>
      <c r="I2766" s="72" t="e">
        <v>#N/A</v>
      </c>
      <c r="J2766" s="72" t="e">
        <v>#N/A</v>
      </c>
      <c r="O2766" s="72" t="e">
        <v>#N/A</v>
      </c>
    </row>
    <row r="2767" spans="1:15" x14ac:dyDescent="0.15">
      <c r="A2767" s="72" t="e">
        <v>#N/A</v>
      </c>
      <c r="B2767" s="72" t="e">
        <v>#N/A</v>
      </c>
      <c r="C2767" s="72" t="e">
        <v>#N/A</v>
      </c>
      <c r="D2767" s="72" t="e">
        <v>#N/A</v>
      </c>
      <c r="E2767" s="73" t="e">
        <v>#N/A</v>
      </c>
      <c r="F2767" s="72" t="e">
        <v>#N/A</v>
      </c>
      <c r="G2767" s="72" t="e">
        <v>#N/A</v>
      </c>
      <c r="H2767" s="72" t="e">
        <v>#N/A</v>
      </c>
      <c r="I2767" s="72" t="e">
        <v>#N/A</v>
      </c>
      <c r="J2767" s="72" t="e">
        <v>#N/A</v>
      </c>
      <c r="O2767" s="72" t="e">
        <v>#N/A</v>
      </c>
    </row>
    <row r="2768" spans="1:15" x14ac:dyDescent="0.15">
      <c r="A2768" s="72" t="e">
        <v>#N/A</v>
      </c>
      <c r="B2768" s="72" t="e">
        <v>#N/A</v>
      </c>
      <c r="C2768" s="72" t="e">
        <v>#N/A</v>
      </c>
      <c r="D2768" s="72" t="e">
        <v>#N/A</v>
      </c>
      <c r="E2768" s="73" t="e">
        <v>#N/A</v>
      </c>
      <c r="F2768" s="72" t="e">
        <v>#N/A</v>
      </c>
      <c r="G2768" s="72" t="e">
        <v>#N/A</v>
      </c>
      <c r="H2768" s="72" t="e">
        <v>#N/A</v>
      </c>
      <c r="I2768" s="72" t="e">
        <v>#N/A</v>
      </c>
      <c r="J2768" s="72" t="e">
        <v>#N/A</v>
      </c>
      <c r="O2768" s="72" t="e">
        <v>#N/A</v>
      </c>
    </row>
    <row r="2769" spans="1:15" x14ac:dyDescent="0.15">
      <c r="A2769" s="72" t="e">
        <v>#N/A</v>
      </c>
      <c r="B2769" s="72" t="e">
        <v>#N/A</v>
      </c>
      <c r="C2769" s="72" t="e">
        <v>#N/A</v>
      </c>
      <c r="D2769" s="72" t="e">
        <v>#N/A</v>
      </c>
      <c r="E2769" s="73" t="e">
        <v>#N/A</v>
      </c>
      <c r="F2769" s="72" t="e">
        <v>#N/A</v>
      </c>
      <c r="G2769" s="72" t="e">
        <v>#N/A</v>
      </c>
      <c r="H2769" s="72" t="e">
        <v>#N/A</v>
      </c>
      <c r="I2769" s="72" t="e">
        <v>#N/A</v>
      </c>
      <c r="J2769" s="72" t="e">
        <v>#N/A</v>
      </c>
      <c r="O2769" s="72" t="e">
        <v>#N/A</v>
      </c>
    </row>
    <row r="2770" spans="1:15" x14ac:dyDescent="0.15">
      <c r="A2770" s="72" t="e">
        <v>#N/A</v>
      </c>
      <c r="B2770" s="72" t="e">
        <v>#N/A</v>
      </c>
      <c r="C2770" s="72" t="e">
        <v>#N/A</v>
      </c>
      <c r="D2770" s="72" t="e">
        <v>#N/A</v>
      </c>
      <c r="E2770" s="73" t="e">
        <v>#N/A</v>
      </c>
      <c r="F2770" s="72" t="e">
        <v>#N/A</v>
      </c>
      <c r="G2770" s="72" t="e">
        <v>#N/A</v>
      </c>
      <c r="H2770" s="72" t="e">
        <v>#N/A</v>
      </c>
      <c r="I2770" s="72" t="e">
        <v>#N/A</v>
      </c>
      <c r="J2770" s="72" t="e">
        <v>#N/A</v>
      </c>
      <c r="O2770" s="72" t="e">
        <v>#N/A</v>
      </c>
    </row>
    <row r="2771" spans="1:15" x14ac:dyDescent="0.15">
      <c r="A2771" s="72" t="e">
        <v>#N/A</v>
      </c>
      <c r="B2771" s="72" t="e">
        <v>#N/A</v>
      </c>
      <c r="C2771" s="72" t="e">
        <v>#N/A</v>
      </c>
      <c r="D2771" s="72" t="e">
        <v>#N/A</v>
      </c>
      <c r="E2771" s="73" t="e">
        <v>#N/A</v>
      </c>
      <c r="F2771" s="72" t="e">
        <v>#N/A</v>
      </c>
      <c r="G2771" s="72" t="e">
        <v>#N/A</v>
      </c>
      <c r="H2771" s="72" t="e">
        <v>#N/A</v>
      </c>
      <c r="I2771" s="72" t="e">
        <v>#N/A</v>
      </c>
      <c r="J2771" s="72" t="e">
        <v>#N/A</v>
      </c>
      <c r="O2771" s="72" t="e">
        <v>#N/A</v>
      </c>
    </row>
    <row r="2772" spans="1:15" x14ac:dyDescent="0.15">
      <c r="A2772" s="72" t="e">
        <v>#N/A</v>
      </c>
      <c r="B2772" s="72" t="e">
        <v>#N/A</v>
      </c>
      <c r="C2772" s="72" t="e">
        <v>#N/A</v>
      </c>
      <c r="D2772" s="72" t="e">
        <v>#N/A</v>
      </c>
      <c r="E2772" s="73" t="e">
        <v>#N/A</v>
      </c>
      <c r="F2772" s="72" t="e">
        <v>#N/A</v>
      </c>
      <c r="G2772" s="72" t="e">
        <v>#N/A</v>
      </c>
      <c r="H2772" s="72" t="e">
        <v>#N/A</v>
      </c>
      <c r="I2772" s="72" t="e">
        <v>#N/A</v>
      </c>
      <c r="J2772" s="72" t="e">
        <v>#N/A</v>
      </c>
      <c r="O2772" s="72" t="e">
        <v>#N/A</v>
      </c>
    </row>
    <row r="2773" spans="1:15" x14ac:dyDescent="0.15">
      <c r="A2773" s="72" t="e">
        <v>#N/A</v>
      </c>
      <c r="B2773" s="72" t="e">
        <v>#N/A</v>
      </c>
      <c r="C2773" s="72" t="e">
        <v>#N/A</v>
      </c>
      <c r="D2773" s="72" t="e">
        <v>#N/A</v>
      </c>
      <c r="E2773" s="73" t="e">
        <v>#N/A</v>
      </c>
      <c r="F2773" s="72" t="e">
        <v>#N/A</v>
      </c>
      <c r="G2773" s="72" t="e">
        <v>#N/A</v>
      </c>
      <c r="H2773" s="72" t="e">
        <v>#N/A</v>
      </c>
      <c r="I2773" s="72" t="e">
        <v>#N/A</v>
      </c>
      <c r="J2773" s="72" t="e">
        <v>#N/A</v>
      </c>
      <c r="O2773" s="72" t="e">
        <v>#N/A</v>
      </c>
    </row>
    <row r="2774" spans="1:15" x14ac:dyDescent="0.15">
      <c r="A2774" s="72" t="e">
        <v>#N/A</v>
      </c>
      <c r="B2774" s="72" t="e">
        <v>#N/A</v>
      </c>
      <c r="C2774" s="72" t="e">
        <v>#N/A</v>
      </c>
      <c r="D2774" s="72" t="e">
        <v>#N/A</v>
      </c>
      <c r="E2774" s="73" t="e">
        <v>#N/A</v>
      </c>
      <c r="F2774" s="72" t="e">
        <v>#N/A</v>
      </c>
      <c r="G2774" s="72" t="e">
        <v>#N/A</v>
      </c>
      <c r="H2774" s="72" t="e">
        <v>#N/A</v>
      </c>
      <c r="I2774" s="72" t="e">
        <v>#N/A</v>
      </c>
      <c r="J2774" s="72" t="e">
        <v>#N/A</v>
      </c>
      <c r="O2774" s="72" t="e">
        <v>#N/A</v>
      </c>
    </row>
    <row r="2775" spans="1:15" x14ac:dyDescent="0.15">
      <c r="A2775" s="72" t="e">
        <v>#N/A</v>
      </c>
      <c r="B2775" s="72" t="e">
        <v>#N/A</v>
      </c>
      <c r="C2775" s="72" t="e">
        <v>#N/A</v>
      </c>
      <c r="D2775" s="72" t="e">
        <v>#N/A</v>
      </c>
      <c r="E2775" s="73" t="e">
        <v>#N/A</v>
      </c>
      <c r="F2775" s="72" t="e">
        <v>#N/A</v>
      </c>
      <c r="G2775" s="72" t="e">
        <v>#N/A</v>
      </c>
      <c r="H2775" s="72" t="e">
        <v>#N/A</v>
      </c>
      <c r="I2775" s="72" t="e">
        <v>#N/A</v>
      </c>
      <c r="J2775" s="72" t="e">
        <v>#N/A</v>
      </c>
      <c r="O2775" s="72" t="e">
        <v>#N/A</v>
      </c>
    </row>
    <row r="2776" spans="1:15" x14ac:dyDescent="0.15">
      <c r="A2776" s="72" t="e">
        <v>#N/A</v>
      </c>
      <c r="B2776" s="72" t="e">
        <v>#N/A</v>
      </c>
      <c r="C2776" s="72" t="e">
        <v>#N/A</v>
      </c>
      <c r="D2776" s="72" t="e">
        <v>#N/A</v>
      </c>
      <c r="E2776" s="73" t="e">
        <v>#N/A</v>
      </c>
      <c r="F2776" s="72" t="e">
        <v>#N/A</v>
      </c>
      <c r="G2776" s="72" t="e">
        <v>#N/A</v>
      </c>
      <c r="H2776" s="72" t="e">
        <v>#N/A</v>
      </c>
      <c r="I2776" s="72" t="e">
        <v>#N/A</v>
      </c>
      <c r="J2776" s="72" t="e">
        <v>#N/A</v>
      </c>
      <c r="O2776" s="72" t="e">
        <v>#N/A</v>
      </c>
    </row>
    <row r="2777" spans="1:15" x14ac:dyDescent="0.15">
      <c r="A2777" s="72" t="e">
        <v>#N/A</v>
      </c>
      <c r="B2777" s="72" t="e">
        <v>#N/A</v>
      </c>
      <c r="C2777" s="72" t="e">
        <v>#N/A</v>
      </c>
      <c r="D2777" s="72" t="e">
        <v>#N/A</v>
      </c>
      <c r="E2777" s="73" t="e">
        <v>#N/A</v>
      </c>
      <c r="F2777" s="72" t="e">
        <v>#N/A</v>
      </c>
      <c r="G2777" s="72" t="e">
        <v>#N/A</v>
      </c>
      <c r="H2777" s="72" t="e">
        <v>#N/A</v>
      </c>
      <c r="I2777" s="72" t="e">
        <v>#N/A</v>
      </c>
      <c r="J2777" s="72" t="e">
        <v>#N/A</v>
      </c>
      <c r="O2777" s="72" t="e">
        <v>#N/A</v>
      </c>
    </row>
    <row r="2778" spans="1:15" x14ac:dyDescent="0.15">
      <c r="A2778" s="72" t="e">
        <v>#N/A</v>
      </c>
      <c r="B2778" s="72" t="e">
        <v>#N/A</v>
      </c>
      <c r="C2778" s="72" t="e">
        <v>#N/A</v>
      </c>
      <c r="D2778" s="72" t="e">
        <v>#N/A</v>
      </c>
      <c r="E2778" s="73" t="e">
        <v>#N/A</v>
      </c>
      <c r="F2778" s="72" t="e">
        <v>#N/A</v>
      </c>
      <c r="G2778" s="72" t="e">
        <v>#N/A</v>
      </c>
      <c r="H2778" s="72" t="e">
        <v>#N/A</v>
      </c>
      <c r="I2778" s="72" t="e">
        <v>#N/A</v>
      </c>
      <c r="J2778" s="72" t="e">
        <v>#N/A</v>
      </c>
      <c r="O2778" s="72" t="e">
        <v>#N/A</v>
      </c>
    </row>
    <row r="2779" spans="1:15" x14ac:dyDescent="0.15">
      <c r="A2779" s="72" t="e">
        <v>#N/A</v>
      </c>
      <c r="B2779" s="72" t="e">
        <v>#N/A</v>
      </c>
      <c r="C2779" s="72" t="e">
        <v>#N/A</v>
      </c>
      <c r="D2779" s="72" t="e">
        <v>#N/A</v>
      </c>
      <c r="E2779" s="73" t="e">
        <v>#N/A</v>
      </c>
      <c r="F2779" s="72" t="e">
        <v>#N/A</v>
      </c>
      <c r="G2779" s="72" t="e">
        <v>#N/A</v>
      </c>
      <c r="H2779" s="72" t="e">
        <v>#N/A</v>
      </c>
      <c r="I2779" s="72" t="e">
        <v>#N/A</v>
      </c>
      <c r="J2779" s="72" t="e">
        <v>#N/A</v>
      </c>
      <c r="O2779" s="72" t="e">
        <v>#N/A</v>
      </c>
    </row>
    <row r="2780" spans="1:15" x14ac:dyDescent="0.15">
      <c r="A2780" s="72" t="e">
        <v>#N/A</v>
      </c>
      <c r="B2780" s="72" t="e">
        <v>#N/A</v>
      </c>
      <c r="C2780" s="72" t="e">
        <v>#N/A</v>
      </c>
      <c r="D2780" s="72" t="e">
        <v>#N/A</v>
      </c>
      <c r="E2780" s="73" t="e">
        <v>#N/A</v>
      </c>
      <c r="F2780" s="72" t="e">
        <v>#N/A</v>
      </c>
      <c r="G2780" s="72" t="e">
        <v>#N/A</v>
      </c>
      <c r="H2780" s="72" t="e">
        <v>#N/A</v>
      </c>
      <c r="I2780" s="72" t="e">
        <v>#N/A</v>
      </c>
      <c r="J2780" s="72" t="e">
        <v>#N/A</v>
      </c>
      <c r="O2780" s="72" t="e">
        <v>#N/A</v>
      </c>
    </row>
    <row r="2781" spans="1:15" x14ac:dyDescent="0.15">
      <c r="A2781" s="72" t="e">
        <v>#N/A</v>
      </c>
      <c r="B2781" s="72" t="e">
        <v>#N/A</v>
      </c>
      <c r="C2781" s="72" t="e">
        <v>#N/A</v>
      </c>
      <c r="D2781" s="72" t="e">
        <v>#N/A</v>
      </c>
      <c r="E2781" s="73" t="e">
        <v>#N/A</v>
      </c>
      <c r="F2781" s="72" t="e">
        <v>#N/A</v>
      </c>
      <c r="G2781" s="72" t="e">
        <v>#N/A</v>
      </c>
      <c r="H2781" s="72" t="e">
        <v>#N/A</v>
      </c>
      <c r="I2781" s="72" t="e">
        <v>#N/A</v>
      </c>
      <c r="J2781" s="72" t="e">
        <v>#N/A</v>
      </c>
      <c r="O2781" s="72" t="e">
        <v>#N/A</v>
      </c>
    </row>
    <row r="2782" spans="1:15" x14ac:dyDescent="0.15">
      <c r="A2782" s="72" t="e">
        <v>#N/A</v>
      </c>
      <c r="B2782" s="72" t="e">
        <v>#N/A</v>
      </c>
      <c r="C2782" s="72" t="e">
        <v>#N/A</v>
      </c>
      <c r="D2782" s="72" t="e">
        <v>#N/A</v>
      </c>
      <c r="E2782" s="73" t="e">
        <v>#N/A</v>
      </c>
      <c r="F2782" s="72" t="e">
        <v>#N/A</v>
      </c>
      <c r="G2782" s="72" t="e">
        <v>#N/A</v>
      </c>
      <c r="H2782" s="72" t="e">
        <v>#N/A</v>
      </c>
      <c r="I2782" s="72" t="e">
        <v>#N/A</v>
      </c>
      <c r="J2782" s="72" t="e">
        <v>#N/A</v>
      </c>
      <c r="O2782" s="72" t="e">
        <v>#N/A</v>
      </c>
    </row>
    <row r="2783" spans="1:15" x14ac:dyDescent="0.15">
      <c r="A2783" s="72" t="e">
        <v>#N/A</v>
      </c>
      <c r="B2783" s="72" t="e">
        <v>#N/A</v>
      </c>
      <c r="C2783" s="72" t="e">
        <v>#N/A</v>
      </c>
      <c r="D2783" s="72" t="e">
        <v>#N/A</v>
      </c>
      <c r="E2783" s="73" t="e">
        <v>#N/A</v>
      </c>
      <c r="F2783" s="72" t="e">
        <v>#N/A</v>
      </c>
      <c r="G2783" s="72" t="e">
        <v>#N/A</v>
      </c>
      <c r="H2783" s="72" t="e">
        <v>#N/A</v>
      </c>
      <c r="I2783" s="72" t="e">
        <v>#N/A</v>
      </c>
      <c r="J2783" s="72" t="e">
        <v>#N/A</v>
      </c>
      <c r="O2783" s="72" t="e">
        <v>#N/A</v>
      </c>
    </row>
    <row r="2784" spans="1:15" x14ac:dyDescent="0.15">
      <c r="A2784" s="72" t="e">
        <v>#N/A</v>
      </c>
      <c r="B2784" s="72" t="e">
        <v>#N/A</v>
      </c>
      <c r="C2784" s="72" t="e">
        <v>#N/A</v>
      </c>
      <c r="D2784" s="72" t="e">
        <v>#N/A</v>
      </c>
      <c r="E2784" s="73" t="e">
        <v>#N/A</v>
      </c>
      <c r="F2784" s="72" t="e">
        <v>#N/A</v>
      </c>
      <c r="G2784" s="72" t="e">
        <v>#N/A</v>
      </c>
      <c r="H2784" s="72" t="e">
        <v>#N/A</v>
      </c>
      <c r="I2784" s="72" t="e">
        <v>#N/A</v>
      </c>
      <c r="J2784" s="72" t="e">
        <v>#N/A</v>
      </c>
      <c r="O2784" s="72" t="e">
        <v>#N/A</v>
      </c>
    </row>
    <row r="2785" spans="1:15" x14ac:dyDescent="0.15">
      <c r="A2785" s="72" t="e">
        <v>#N/A</v>
      </c>
      <c r="B2785" s="72" t="e">
        <v>#N/A</v>
      </c>
      <c r="C2785" s="72" t="e">
        <v>#N/A</v>
      </c>
      <c r="D2785" s="72" t="e">
        <v>#N/A</v>
      </c>
      <c r="E2785" s="73" t="e">
        <v>#N/A</v>
      </c>
      <c r="F2785" s="72" t="e">
        <v>#N/A</v>
      </c>
      <c r="G2785" s="72" t="e">
        <v>#N/A</v>
      </c>
      <c r="H2785" s="72" t="e">
        <v>#N/A</v>
      </c>
      <c r="I2785" s="72" t="e">
        <v>#N/A</v>
      </c>
      <c r="J2785" s="72" t="e">
        <v>#N/A</v>
      </c>
      <c r="O2785" s="72" t="e">
        <v>#N/A</v>
      </c>
    </row>
    <row r="2786" spans="1:15" x14ac:dyDescent="0.15">
      <c r="A2786" s="72" t="e">
        <v>#N/A</v>
      </c>
      <c r="B2786" s="72" t="e">
        <v>#N/A</v>
      </c>
      <c r="C2786" s="72" t="e">
        <v>#N/A</v>
      </c>
      <c r="D2786" s="72" t="e">
        <v>#N/A</v>
      </c>
      <c r="E2786" s="73" t="e">
        <v>#N/A</v>
      </c>
      <c r="F2786" s="72" t="e">
        <v>#N/A</v>
      </c>
      <c r="G2786" s="72" t="e">
        <v>#N/A</v>
      </c>
      <c r="H2786" s="72" t="e">
        <v>#N/A</v>
      </c>
      <c r="I2786" s="72" t="e">
        <v>#N/A</v>
      </c>
      <c r="J2786" s="72" t="e">
        <v>#N/A</v>
      </c>
      <c r="O2786" s="72" t="e">
        <v>#N/A</v>
      </c>
    </row>
    <row r="2787" spans="1:15" x14ac:dyDescent="0.15">
      <c r="A2787" s="72" t="e">
        <v>#N/A</v>
      </c>
      <c r="B2787" s="72" t="e">
        <v>#N/A</v>
      </c>
      <c r="C2787" s="72" t="e">
        <v>#N/A</v>
      </c>
      <c r="D2787" s="72" t="e">
        <v>#N/A</v>
      </c>
      <c r="E2787" s="73" t="e">
        <v>#N/A</v>
      </c>
      <c r="F2787" s="72" t="e">
        <v>#N/A</v>
      </c>
      <c r="G2787" s="72" t="e">
        <v>#N/A</v>
      </c>
      <c r="H2787" s="72" t="e">
        <v>#N/A</v>
      </c>
      <c r="I2787" s="72" t="e">
        <v>#N/A</v>
      </c>
      <c r="J2787" s="72" t="e">
        <v>#N/A</v>
      </c>
      <c r="O2787" s="72" t="e">
        <v>#N/A</v>
      </c>
    </row>
    <row r="2788" spans="1:15" x14ac:dyDescent="0.15">
      <c r="A2788" s="72" t="e">
        <v>#N/A</v>
      </c>
      <c r="B2788" s="72" t="e">
        <v>#N/A</v>
      </c>
      <c r="C2788" s="72" t="e">
        <v>#N/A</v>
      </c>
      <c r="D2788" s="72" t="e">
        <v>#N/A</v>
      </c>
      <c r="E2788" s="73" t="e">
        <v>#N/A</v>
      </c>
      <c r="F2788" s="72" t="e">
        <v>#N/A</v>
      </c>
      <c r="G2788" s="72" t="e">
        <v>#N/A</v>
      </c>
      <c r="H2788" s="72" t="e">
        <v>#N/A</v>
      </c>
      <c r="I2788" s="72" t="e">
        <v>#N/A</v>
      </c>
      <c r="J2788" s="72" t="e">
        <v>#N/A</v>
      </c>
      <c r="O2788" s="72" t="e">
        <v>#N/A</v>
      </c>
    </row>
    <row r="2789" spans="1:15" x14ac:dyDescent="0.15">
      <c r="A2789" s="72" t="e">
        <v>#N/A</v>
      </c>
      <c r="B2789" s="72" t="e">
        <v>#N/A</v>
      </c>
      <c r="C2789" s="72" t="e">
        <v>#N/A</v>
      </c>
      <c r="D2789" s="72" t="e">
        <v>#N/A</v>
      </c>
      <c r="E2789" s="73" t="e">
        <v>#N/A</v>
      </c>
      <c r="F2789" s="72" t="e">
        <v>#N/A</v>
      </c>
      <c r="G2789" s="72" t="e">
        <v>#N/A</v>
      </c>
      <c r="H2789" s="72" t="e">
        <v>#N/A</v>
      </c>
      <c r="I2789" s="72" t="e">
        <v>#N/A</v>
      </c>
      <c r="J2789" s="72" t="e">
        <v>#N/A</v>
      </c>
      <c r="O2789" s="72" t="e">
        <v>#N/A</v>
      </c>
    </row>
    <row r="2790" spans="1:15" x14ac:dyDescent="0.15">
      <c r="A2790" s="72" t="e">
        <v>#N/A</v>
      </c>
      <c r="B2790" s="72" t="e">
        <v>#N/A</v>
      </c>
      <c r="C2790" s="72" t="e">
        <v>#N/A</v>
      </c>
      <c r="D2790" s="72" t="e">
        <v>#N/A</v>
      </c>
      <c r="E2790" s="73" t="e">
        <v>#N/A</v>
      </c>
      <c r="F2790" s="72" t="e">
        <v>#N/A</v>
      </c>
      <c r="G2790" s="72" t="e">
        <v>#N/A</v>
      </c>
      <c r="H2790" s="72" t="e">
        <v>#N/A</v>
      </c>
      <c r="I2790" s="72" t="e">
        <v>#N/A</v>
      </c>
      <c r="J2790" s="72" t="e">
        <v>#N/A</v>
      </c>
      <c r="O2790" s="72" t="e">
        <v>#N/A</v>
      </c>
    </row>
    <row r="2791" spans="1:15" x14ac:dyDescent="0.15">
      <c r="A2791" s="72" t="e">
        <v>#N/A</v>
      </c>
      <c r="B2791" s="72" t="e">
        <v>#N/A</v>
      </c>
      <c r="C2791" s="72" t="e">
        <v>#N/A</v>
      </c>
      <c r="D2791" s="72" t="e">
        <v>#N/A</v>
      </c>
      <c r="E2791" s="73" t="e">
        <v>#N/A</v>
      </c>
      <c r="F2791" s="72" t="e">
        <v>#N/A</v>
      </c>
      <c r="G2791" s="72" t="e">
        <v>#N/A</v>
      </c>
      <c r="H2791" s="72" t="e">
        <v>#N/A</v>
      </c>
      <c r="I2791" s="72" t="e">
        <v>#N/A</v>
      </c>
      <c r="J2791" s="72" t="e">
        <v>#N/A</v>
      </c>
      <c r="O2791" s="72" t="e">
        <v>#N/A</v>
      </c>
    </row>
    <row r="2792" spans="1:15" x14ac:dyDescent="0.15">
      <c r="A2792" s="72" t="e">
        <v>#N/A</v>
      </c>
      <c r="B2792" s="72" t="e">
        <v>#N/A</v>
      </c>
      <c r="C2792" s="72" t="e">
        <v>#N/A</v>
      </c>
      <c r="D2792" s="72" t="e">
        <v>#N/A</v>
      </c>
      <c r="E2792" s="73" t="e">
        <v>#N/A</v>
      </c>
      <c r="F2792" s="72" t="e">
        <v>#N/A</v>
      </c>
      <c r="G2792" s="72" t="e">
        <v>#N/A</v>
      </c>
      <c r="H2792" s="72" t="e">
        <v>#N/A</v>
      </c>
      <c r="I2792" s="72" t="e">
        <v>#N/A</v>
      </c>
      <c r="J2792" s="72" t="e">
        <v>#N/A</v>
      </c>
      <c r="O2792" s="72" t="e">
        <v>#N/A</v>
      </c>
    </row>
    <row r="2793" spans="1:15" x14ac:dyDescent="0.15">
      <c r="A2793" s="72" t="e">
        <v>#N/A</v>
      </c>
      <c r="B2793" s="72" t="e">
        <v>#N/A</v>
      </c>
      <c r="C2793" s="72" t="e">
        <v>#N/A</v>
      </c>
      <c r="D2793" s="72" t="e">
        <v>#N/A</v>
      </c>
      <c r="E2793" s="73" t="e">
        <v>#N/A</v>
      </c>
      <c r="F2793" s="72" t="e">
        <v>#N/A</v>
      </c>
      <c r="G2793" s="72" t="e">
        <v>#N/A</v>
      </c>
      <c r="H2793" s="72" t="e">
        <v>#N/A</v>
      </c>
      <c r="I2793" s="72" t="e">
        <v>#N/A</v>
      </c>
      <c r="J2793" s="72" t="e">
        <v>#N/A</v>
      </c>
      <c r="O2793" s="72" t="e">
        <v>#N/A</v>
      </c>
    </row>
    <row r="2794" spans="1:15" x14ac:dyDescent="0.15">
      <c r="A2794" s="72" t="e">
        <v>#N/A</v>
      </c>
      <c r="B2794" s="72" t="e">
        <v>#N/A</v>
      </c>
      <c r="C2794" s="72" t="e">
        <v>#N/A</v>
      </c>
      <c r="D2794" s="72" t="e">
        <v>#N/A</v>
      </c>
      <c r="E2794" s="73" t="e">
        <v>#N/A</v>
      </c>
      <c r="F2794" s="72" t="e">
        <v>#N/A</v>
      </c>
      <c r="G2794" s="72" t="e">
        <v>#N/A</v>
      </c>
      <c r="H2794" s="72" t="e">
        <v>#N/A</v>
      </c>
      <c r="I2794" s="72" t="e">
        <v>#N/A</v>
      </c>
      <c r="J2794" s="72" t="e">
        <v>#N/A</v>
      </c>
      <c r="O2794" s="72" t="e">
        <v>#N/A</v>
      </c>
    </row>
    <row r="2795" spans="1:15" x14ac:dyDescent="0.15">
      <c r="A2795" s="72" t="e">
        <v>#N/A</v>
      </c>
      <c r="B2795" s="72" t="e">
        <v>#N/A</v>
      </c>
      <c r="C2795" s="72" t="e">
        <v>#N/A</v>
      </c>
      <c r="D2795" s="72" t="e">
        <v>#N/A</v>
      </c>
      <c r="E2795" s="73" t="e">
        <v>#N/A</v>
      </c>
      <c r="F2795" s="72" t="e">
        <v>#N/A</v>
      </c>
      <c r="G2795" s="72" t="e">
        <v>#N/A</v>
      </c>
      <c r="H2795" s="72" t="e">
        <v>#N/A</v>
      </c>
      <c r="I2795" s="72" t="e">
        <v>#N/A</v>
      </c>
      <c r="J2795" s="72" t="e">
        <v>#N/A</v>
      </c>
      <c r="O2795" s="72" t="e">
        <v>#N/A</v>
      </c>
    </row>
    <row r="2796" spans="1:15" x14ac:dyDescent="0.15">
      <c r="A2796" s="72" t="e">
        <v>#N/A</v>
      </c>
      <c r="B2796" s="72" t="e">
        <v>#N/A</v>
      </c>
      <c r="C2796" s="72" t="e">
        <v>#N/A</v>
      </c>
      <c r="D2796" s="72" t="e">
        <v>#N/A</v>
      </c>
      <c r="E2796" s="73" t="e">
        <v>#N/A</v>
      </c>
      <c r="F2796" s="72" t="e">
        <v>#N/A</v>
      </c>
      <c r="G2796" s="72" t="e">
        <v>#N/A</v>
      </c>
      <c r="H2796" s="72" t="e">
        <v>#N/A</v>
      </c>
      <c r="I2796" s="72" t="e">
        <v>#N/A</v>
      </c>
      <c r="J2796" s="72" t="e">
        <v>#N/A</v>
      </c>
      <c r="O2796" s="72" t="e">
        <v>#N/A</v>
      </c>
    </row>
    <row r="2797" spans="1:15" x14ac:dyDescent="0.15">
      <c r="A2797" s="72" t="e">
        <v>#N/A</v>
      </c>
      <c r="B2797" s="72" t="e">
        <v>#N/A</v>
      </c>
      <c r="C2797" s="72" t="e">
        <v>#N/A</v>
      </c>
      <c r="D2797" s="72" t="e">
        <v>#N/A</v>
      </c>
      <c r="E2797" s="73" t="e">
        <v>#N/A</v>
      </c>
      <c r="F2797" s="72" t="e">
        <v>#N/A</v>
      </c>
      <c r="G2797" s="72" t="e">
        <v>#N/A</v>
      </c>
      <c r="H2797" s="72" t="e">
        <v>#N/A</v>
      </c>
      <c r="I2797" s="72" t="e">
        <v>#N/A</v>
      </c>
      <c r="J2797" s="72" t="e">
        <v>#N/A</v>
      </c>
      <c r="O2797" s="72" t="e">
        <v>#N/A</v>
      </c>
    </row>
    <row r="2798" spans="1:15" x14ac:dyDescent="0.15">
      <c r="A2798" s="72" t="e">
        <v>#N/A</v>
      </c>
      <c r="B2798" s="72" t="e">
        <v>#N/A</v>
      </c>
      <c r="C2798" s="72" t="e">
        <v>#N/A</v>
      </c>
      <c r="D2798" s="72" t="e">
        <v>#N/A</v>
      </c>
      <c r="E2798" s="73" t="e">
        <v>#N/A</v>
      </c>
      <c r="F2798" s="72" t="e">
        <v>#N/A</v>
      </c>
      <c r="G2798" s="72" t="e">
        <v>#N/A</v>
      </c>
      <c r="H2798" s="72" t="e">
        <v>#N/A</v>
      </c>
      <c r="I2798" s="72" t="e">
        <v>#N/A</v>
      </c>
      <c r="J2798" s="72" t="e">
        <v>#N/A</v>
      </c>
      <c r="O2798" s="72" t="e">
        <v>#N/A</v>
      </c>
    </row>
    <row r="2799" spans="1:15" x14ac:dyDescent="0.15">
      <c r="A2799" s="72" t="e">
        <v>#N/A</v>
      </c>
      <c r="B2799" s="72" t="e">
        <v>#N/A</v>
      </c>
      <c r="C2799" s="72" t="e">
        <v>#N/A</v>
      </c>
      <c r="D2799" s="72" t="e">
        <v>#N/A</v>
      </c>
      <c r="E2799" s="73" t="e">
        <v>#N/A</v>
      </c>
      <c r="F2799" s="72" t="e">
        <v>#N/A</v>
      </c>
      <c r="G2799" s="72" t="e">
        <v>#N/A</v>
      </c>
      <c r="H2799" s="72" t="e">
        <v>#N/A</v>
      </c>
      <c r="I2799" s="72" t="e">
        <v>#N/A</v>
      </c>
      <c r="J2799" s="72" t="e">
        <v>#N/A</v>
      </c>
      <c r="O2799" s="72" t="e">
        <v>#N/A</v>
      </c>
    </row>
    <row r="2800" spans="1:15" x14ac:dyDescent="0.15">
      <c r="A2800" s="72" t="e">
        <v>#N/A</v>
      </c>
      <c r="B2800" s="72" t="e">
        <v>#N/A</v>
      </c>
      <c r="C2800" s="72" t="e">
        <v>#N/A</v>
      </c>
      <c r="D2800" s="72" t="e">
        <v>#N/A</v>
      </c>
      <c r="E2800" s="73" t="e">
        <v>#N/A</v>
      </c>
      <c r="F2800" s="72" t="e">
        <v>#N/A</v>
      </c>
      <c r="G2800" s="72" t="e">
        <v>#N/A</v>
      </c>
      <c r="H2800" s="72" t="e">
        <v>#N/A</v>
      </c>
      <c r="I2800" s="72" t="e">
        <v>#N/A</v>
      </c>
      <c r="J2800" s="72" t="e">
        <v>#N/A</v>
      </c>
      <c r="O2800" s="72" t="e">
        <v>#N/A</v>
      </c>
    </row>
    <row r="2801" spans="1:15" x14ac:dyDescent="0.15">
      <c r="A2801" s="72" t="e">
        <v>#N/A</v>
      </c>
      <c r="B2801" s="72" t="e">
        <v>#N/A</v>
      </c>
      <c r="C2801" s="72" t="e">
        <v>#N/A</v>
      </c>
      <c r="D2801" s="72" t="e">
        <v>#N/A</v>
      </c>
      <c r="E2801" s="73" t="e">
        <v>#N/A</v>
      </c>
      <c r="F2801" s="72" t="e">
        <v>#N/A</v>
      </c>
      <c r="G2801" s="72" t="e">
        <v>#N/A</v>
      </c>
      <c r="H2801" s="72" t="e">
        <v>#N/A</v>
      </c>
      <c r="I2801" s="72" t="e">
        <v>#N/A</v>
      </c>
      <c r="J2801" s="72" t="e">
        <v>#N/A</v>
      </c>
      <c r="O2801" s="72" t="e">
        <v>#N/A</v>
      </c>
    </row>
    <row r="2802" spans="1:15" x14ac:dyDescent="0.15">
      <c r="A2802" s="72" t="e">
        <v>#N/A</v>
      </c>
      <c r="B2802" s="72" t="e">
        <v>#N/A</v>
      </c>
      <c r="C2802" s="72" t="e">
        <v>#N/A</v>
      </c>
      <c r="D2802" s="72" t="e">
        <v>#N/A</v>
      </c>
      <c r="E2802" s="73" t="e">
        <v>#N/A</v>
      </c>
      <c r="F2802" s="72" t="e">
        <v>#N/A</v>
      </c>
      <c r="G2802" s="72" t="e">
        <v>#N/A</v>
      </c>
      <c r="H2802" s="72" t="e">
        <v>#N/A</v>
      </c>
      <c r="I2802" s="72" t="e">
        <v>#N/A</v>
      </c>
      <c r="J2802" s="72" t="e">
        <v>#N/A</v>
      </c>
      <c r="O2802" s="72" t="e">
        <v>#N/A</v>
      </c>
    </row>
    <row r="2803" spans="1:15" x14ac:dyDescent="0.15">
      <c r="A2803" s="72" t="e">
        <v>#N/A</v>
      </c>
      <c r="B2803" s="72" t="e">
        <v>#N/A</v>
      </c>
      <c r="C2803" s="72" t="e">
        <v>#N/A</v>
      </c>
      <c r="D2803" s="72" t="e">
        <v>#N/A</v>
      </c>
      <c r="E2803" s="73" t="e">
        <v>#N/A</v>
      </c>
      <c r="F2803" s="72" t="e">
        <v>#N/A</v>
      </c>
      <c r="G2803" s="72" t="e">
        <v>#N/A</v>
      </c>
      <c r="H2803" s="72" t="e">
        <v>#N/A</v>
      </c>
      <c r="I2803" s="72" t="e">
        <v>#N/A</v>
      </c>
      <c r="J2803" s="72" t="e">
        <v>#N/A</v>
      </c>
      <c r="O2803" s="72" t="e">
        <v>#N/A</v>
      </c>
    </row>
    <row r="2804" spans="1:15" x14ac:dyDescent="0.15">
      <c r="A2804" s="72" t="e">
        <v>#N/A</v>
      </c>
      <c r="B2804" s="72" t="e">
        <v>#N/A</v>
      </c>
      <c r="C2804" s="72" t="e">
        <v>#N/A</v>
      </c>
      <c r="D2804" s="72" t="e">
        <v>#N/A</v>
      </c>
      <c r="E2804" s="73" t="e">
        <v>#N/A</v>
      </c>
      <c r="F2804" s="72" t="e">
        <v>#N/A</v>
      </c>
      <c r="G2804" s="72" t="e">
        <v>#N/A</v>
      </c>
      <c r="H2804" s="72" t="e">
        <v>#N/A</v>
      </c>
      <c r="I2804" s="72" t="e">
        <v>#N/A</v>
      </c>
      <c r="J2804" s="72" t="e">
        <v>#N/A</v>
      </c>
      <c r="O2804" s="72" t="e">
        <v>#N/A</v>
      </c>
    </row>
    <row r="2805" spans="1:15" x14ac:dyDescent="0.15">
      <c r="A2805" s="72" t="e">
        <v>#N/A</v>
      </c>
      <c r="B2805" s="72" t="e">
        <v>#N/A</v>
      </c>
      <c r="C2805" s="72" t="e">
        <v>#N/A</v>
      </c>
      <c r="D2805" s="72" t="e">
        <v>#N/A</v>
      </c>
      <c r="E2805" s="73" t="e">
        <v>#N/A</v>
      </c>
      <c r="F2805" s="72" t="e">
        <v>#N/A</v>
      </c>
      <c r="G2805" s="72" t="e">
        <v>#N/A</v>
      </c>
      <c r="H2805" s="72" t="e">
        <v>#N/A</v>
      </c>
      <c r="I2805" s="72" t="e">
        <v>#N/A</v>
      </c>
      <c r="J2805" s="72" t="e">
        <v>#N/A</v>
      </c>
      <c r="O2805" s="72" t="e">
        <v>#N/A</v>
      </c>
    </row>
    <row r="2806" spans="1:15" x14ac:dyDescent="0.15">
      <c r="A2806" s="72" t="e">
        <v>#N/A</v>
      </c>
      <c r="B2806" s="72" t="e">
        <v>#N/A</v>
      </c>
      <c r="C2806" s="72" t="e">
        <v>#N/A</v>
      </c>
      <c r="D2806" s="72" t="e">
        <v>#N/A</v>
      </c>
      <c r="E2806" s="73" t="e">
        <v>#N/A</v>
      </c>
      <c r="F2806" s="72" t="e">
        <v>#N/A</v>
      </c>
      <c r="G2806" s="72" t="e">
        <v>#N/A</v>
      </c>
      <c r="H2806" s="72" t="e">
        <v>#N/A</v>
      </c>
      <c r="I2806" s="72" t="e">
        <v>#N/A</v>
      </c>
      <c r="J2806" s="72" t="e">
        <v>#N/A</v>
      </c>
      <c r="O2806" s="72" t="e">
        <v>#N/A</v>
      </c>
    </row>
    <row r="2807" spans="1:15" x14ac:dyDescent="0.15">
      <c r="A2807" s="72" t="e">
        <v>#N/A</v>
      </c>
      <c r="B2807" s="72" t="e">
        <v>#N/A</v>
      </c>
      <c r="C2807" s="72" t="e">
        <v>#N/A</v>
      </c>
      <c r="D2807" s="72" t="e">
        <v>#N/A</v>
      </c>
      <c r="E2807" s="73" t="e">
        <v>#N/A</v>
      </c>
      <c r="F2807" s="72" t="e">
        <v>#N/A</v>
      </c>
      <c r="G2807" s="72" t="e">
        <v>#N/A</v>
      </c>
      <c r="H2807" s="72" t="e">
        <v>#N/A</v>
      </c>
      <c r="I2807" s="72" t="e">
        <v>#N/A</v>
      </c>
      <c r="J2807" s="72" t="e">
        <v>#N/A</v>
      </c>
      <c r="O2807" s="72" t="e">
        <v>#N/A</v>
      </c>
    </row>
    <row r="2808" spans="1:15" x14ac:dyDescent="0.15">
      <c r="A2808" s="72" t="e">
        <v>#N/A</v>
      </c>
      <c r="B2808" s="72" t="e">
        <v>#N/A</v>
      </c>
      <c r="C2808" s="72" t="e">
        <v>#N/A</v>
      </c>
      <c r="D2808" s="72" t="e">
        <v>#N/A</v>
      </c>
      <c r="E2808" s="73" t="e">
        <v>#N/A</v>
      </c>
      <c r="F2808" s="72" t="e">
        <v>#N/A</v>
      </c>
      <c r="G2808" s="72" t="e">
        <v>#N/A</v>
      </c>
      <c r="H2808" s="72" t="e">
        <v>#N/A</v>
      </c>
      <c r="I2808" s="72" t="e">
        <v>#N/A</v>
      </c>
      <c r="J2808" s="72" t="e">
        <v>#N/A</v>
      </c>
      <c r="O2808" s="72" t="e">
        <v>#N/A</v>
      </c>
    </row>
    <row r="2809" spans="1:15" x14ac:dyDescent="0.15">
      <c r="A2809" s="72" t="e">
        <v>#N/A</v>
      </c>
      <c r="B2809" s="72" t="e">
        <v>#N/A</v>
      </c>
      <c r="C2809" s="72" t="e">
        <v>#N/A</v>
      </c>
      <c r="D2809" s="72" t="e">
        <v>#N/A</v>
      </c>
      <c r="E2809" s="73" t="e">
        <v>#N/A</v>
      </c>
      <c r="F2809" s="72" t="e">
        <v>#N/A</v>
      </c>
      <c r="G2809" s="72" t="e">
        <v>#N/A</v>
      </c>
      <c r="H2809" s="72" t="e">
        <v>#N/A</v>
      </c>
      <c r="I2809" s="72" t="e">
        <v>#N/A</v>
      </c>
      <c r="J2809" s="72" t="e">
        <v>#N/A</v>
      </c>
      <c r="O2809" s="72" t="e">
        <v>#N/A</v>
      </c>
    </row>
    <row r="2810" spans="1:15" x14ac:dyDescent="0.15">
      <c r="A2810" s="72" t="e">
        <v>#N/A</v>
      </c>
      <c r="B2810" s="72" t="e">
        <v>#N/A</v>
      </c>
      <c r="C2810" s="72" t="e">
        <v>#N/A</v>
      </c>
      <c r="D2810" s="72" t="e">
        <v>#N/A</v>
      </c>
      <c r="E2810" s="73" t="e">
        <v>#N/A</v>
      </c>
      <c r="F2810" s="72" t="e">
        <v>#N/A</v>
      </c>
      <c r="G2810" s="72" t="e">
        <v>#N/A</v>
      </c>
      <c r="H2810" s="72" t="e">
        <v>#N/A</v>
      </c>
      <c r="I2810" s="72" t="e">
        <v>#N/A</v>
      </c>
      <c r="J2810" s="72" t="e">
        <v>#N/A</v>
      </c>
      <c r="O2810" s="72" t="e">
        <v>#N/A</v>
      </c>
    </row>
    <row r="2811" spans="1:15" x14ac:dyDescent="0.15">
      <c r="A2811" s="72" t="e">
        <v>#N/A</v>
      </c>
      <c r="B2811" s="72" t="e">
        <v>#N/A</v>
      </c>
      <c r="C2811" s="72" t="e">
        <v>#N/A</v>
      </c>
      <c r="D2811" s="72" t="e">
        <v>#N/A</v>
      </c>
      <c r="E2811" s="73" t="e">
        <v>#N/A</v>
      </c>
      <c r="F2811" s="72" t="e">
        <v>#N/A</v>
      </c>
      <c r="G2811" s="72" t="e">
        <v>#N/A</v>
      </c>
      <c r="H2811" s="72" t="e">
        <v>#N/A</v>
      </c>
      <c r="I2811" s="72" t="e">
        <v>#N/A</v>
      </c>
      <c r="J2811" s="72" t="e">
        <v>#N/A</v>
      </c>
      <c r="O2811" s="72" t="e">
        <v>#N/A</v>
      </c>
    </row>
    <row r="2812" spans="1:15" x14ac:dyDescent="0.15">
      <c r="A2812" s="72" t="e">
        <v>#N/A</v>
      </c>
      <c r="B2812" s="72" t="e">
        <v>#N/A</v>
      </c>
      <c r="C2812" s="72" t="e">
        <v>#N/A</v>
      </c>
      <c r="D2812" s="72" t="e">
        <v>#N/A</v>
      </c>
      <c r="E2812" s="73" t="e">
        <v>#N/A</v>
      </c>
      <c r="F2812" s="72" t="e">
        <v>#N/A</v>
      </c>
      <c r="G2812" s="72" t="e">
        <v>#N/A</v>
      </c>
      <c r="H2812" s="72" t="e">
        <v>#N/A</v>
      </c>
      <c r="I2812" s="72" t="e">
        <v>#N/A</v>
      </c>
      <c r="J2812" s="72" t="e">
        <v>#N/A</v>
      </c>
      <c r="O2812" s="72" t="e">
        <v>#N/A</v>
      </c>
    </row>
    <row r="2813" spans="1:15" x14ac:dyDescent="0.15">
      <c r="A2813" s="72" t="e">
        <v>#N/A</v>
      </c>
      <c r="B2813" s="72" t="e">
        <v>#N/A</v>
      </c>
      <c r="C2813" s="72" t="e">
        <v>#N/A</v>
      </c>
      <c r="D2813" s="72" t="e">
        <v>#N/A</v>
      </c>
      <c r="E2813" s="73" t="e">
        <v>#N/A</v>
      </c>
      <c r="F2813" s="72" t="e">
        <v>#N/A</v>
      </c>
      <c r="G2813" s="72" t="e">
        <v>#N/A</v>
      </c>
      <c r="H2813" s="72" t="e">
        <v>#N/A</v>
      </c>
      <c r="I2813" s="72" t="e">
        <v>#N/A</v>
      </c>
      <c r="J2813" s="72" t="e">
        <v>#N/A</v>
      </c>
      <c r="O2813" s="72" t="e">
        <v>#N/A</v>
      </c>
    </row>
    <row r="2814" spans="1:15" x14ac:dyDescent="0.15">
      <c r="A2814" s="72" t="e">
        <v>#N/A</v>
      </c>
      <c r="B2814" s="72" t="e">
        <v>#N/A</v>
      </c>
      <c r="C2814" s="72" t="e">
        <v>#N/A</v>
      </c>
      <c r="D2814" s="72" t="e">
        <v>#N/A</v>
      </c>
      <c r="E2814" s="73" t="e">
        <v>#N/A</v>
      </c>
      <c r="F2814" s="72" t="e">
        <v>#N/A</v>
      </c>
      <c r="G2814" s="72" t="e">
        <v>#N/A</v>
      </c>
      <c r="H2814" s="72" t="e">
        <v>#N/A</v>
      </c>
      <c r="I2814" s="72" t="e">
        <v>#N/A</v>
      </c>
      <c r="J2814" s="72" t="e">
        <v>#N/A</v>
      </c>
      <c r="O2814" s="72" t="e">
        <v>#N/A</v>
      </c>
    </row>
    <row r="2815" spans="1:15" x14ac:dyDescent="0.15">
      <c r="A2815" s="72" t="e">
        <v>#N/A</v>
      </c>
      <c r="B2815" s="72" t="e">
        <v>#N/A</v>
      </c>
      <c r="C2815" s="72" t="e">
        <v>#N/A</v>
      </c>
      <c r="D2815" s="72" t="e">
        <v>#N/A</v>
      </c>
      <c r="E2815" s="73" t="e">
        <v>#N/A</v>
      </c>
      <c r="F2815" s="72" t="e">
        <v>#N/A</v>
      </c>
      <c r="G2815" s="72" t="e">
        <v>#N/A</v>
      </c>
      <c r="H2815" s="72" t="e">
        <v>#N/A</v>
      </c>
      <c r="I2815" s="72" t="e">
        <v>#N/A</v>
      </c>
      <c r="J2815" s="72" t="e">
        <v>#N/A</v>
      </c>
      <c r="O2815" s="72" t="e">
        <v>#N/A</v>
      </c>
    </row>
    <row r="2816" spans="1:15" x14ac:dyDescent="0.15">
      <c r="A2816" s="72" t="e">
        <v>#N/A</v>
      </c>
      <c r="B2816" s="72" t="e">
        <v>#N/A</v>
      </c>
      <c r="C2816" s="72" t="e">
        <v>#N/A</v>
      </c>
      <c r="D2816" s="72" t="e">
        <v>#N/A</v>
      </c>
      <c r="E2816" s="73" t="e">
        <v>#N/A</v>
      </c>
      <c r="F2816" s="72" t="e">
        <v>#N/A</v>
      </c>
      <c r="G2816" s="72" t="e">
        <v>#N/A</v>
      </c>
      <c r="H2816" s="72" t="e">
        <v>#N/A</v>
      </c>
      <c r="I2816" s="72" t="e">
        <v>#N/A</v>
      </c>
      <c r="J2816" s="72" t="e">
        <v>#N/A</v>
      </c>
      <c r="O2816" s="72" t="e">
        <v>#N/A</v>
      </c>
    </row>
    <row r="2817" spans="1:15" x14ac:dyDescent="0.15">
      <c r="A2817" s="72" t="e">
        <v>#N/A</v>
      </c>
      <c r="B2817" s="72" t="e">
        <v>#N/A</v>
      </c>
      <c r="C2817" s="72" t="e">
        <v>#N/A</v>
      </c>
      <c r="D2817" s="72" t="e">
        <v>#N/A</v>
      </c>
      <c r="E2817" s="73" t="e">
        <v>#N/A</v>
      </c>
      <c r="F2817" s="72" t="e">
        <v>#N/A</v>
      </c>
      <c r="G2817" s="72" t="e">
        <v>#N/A</v>
      </c>
      <c r="H2817" s="72" t="e">
        <v>#N/A</v>
      </c>
      <c r="I2817" s="72" t="e">
        <v>#N/A</v>
      </c>
      <c r="J2817" s="72" t="e">
        <v>#N/A</v>
      </c>
      <c r="O2817" s="72" t="e">
        <v>#N/A</v>
      </c>
    </row>
    <row r="2818" spans="1:15" x14ac:dyDescent="0.15">
      <c r="A2818" s="72" t="e">
        <v>#N/A</v>
      </c>
      <c r="B2818" s="72" t="e">
        <v>#N/A</v>
      </c>
      <c r="C2818" s="72" t="e">
        <v>#N/A</v>
      </c>
      <c r="D2818" s="72" t="e">
        <v>#N/A</v>
      </c>
      <c r="E2818" s="73" t="e">
        <v>#N/A</v>
      </c>
      <c r="F2818" s="72" t="e">
        <v>#N/A</v>
      </c>
      <c r="G2818" s="72" t="e">
        <v>#N/A</v>
      </c>
      <c r="H2818" s="72" t="e">
        <v>#N/A</v>
      </c>
      <c r="I2818" s="72" t="e">
        <v>#N/A</v>
      </c>
      <c r="J2818" s="72" t="e">
        <v>#N/A</v>
      </c>
      <c r="O2818" s="72" t="e">
        <v>#N/A</v>
      </c>
    </row>
    <row r="2819" spans="1:15" x14ac:dyDescent="0.15">
      <c r="A2819" s="72" t="e">
        <v>#N/A</v>
      </c>
      <c r="B2819" s="72" t="e">
        <v>#N/A</v>
      </c>
      <c r="C2819" s="72" t="e">
        <v>#N/A</v>
      </c>
      <c r="D2819" s="72" t="e">
        <v>#N/A</v>
      </c>
      <c r="E2819" s="73" t="e">
        <v>#N/A</v>
      </c>
      <c r="F2819" s="72" t="e">
        <v>#N/A</v>
      </c>
      <c r="G2819" s="72" t="e">
        <v>#N/A</v>
      </c>
      <c r="H2819" s="72" t="e">
        <v>#N/A</v>
      </c>
      <c r="I2819" s="72" t="e">
        <v>#N/A</v>
      </c>
      <c r="J2819" s="72" t="e">
        <v>#N/A</v>
      </c>
      <c r="O2819" s="72" t="e">
        <v>#N/A</v>
      </c>
    </row>
    <row r="2820" spans="1:15" x14ac:dyDescent="0.15">
      <c r="A2820" s="72" t="e">
        <v>#N/A</v>
      </c>
      <c r="B2820" s="72" t="e">
        <v>#N/A</v>
      </c>
      <c r="C2820" s="72" t="e">
        <v>#N/A</v>
      </c>
      <c r="D2820" s="72" t="e">
        <v>#N/A</v>
      </c>
      <c r="E2820" s="73" t="e">
        <v>#N/A</v>
      </c>
      <c r="F2820" s="72" t="e">
        <v>#N/A</v>
      </c>
      <c r="G2820" s="72" t="e">
        <v>#N/A</v>
      </c>
      <c r="H2820" s="72" t="e">
        <v>#N/A</v>
      </c>
      <c r="I2820" s="72" t="e">
        <v>#N/A</v>
      </c>
      <c r="J2820" s="72" t="e">
        <v>#N/A</v>
      </c>
      <c r="O2820" s="72" t="e">
        <v>#N/A</v>
      </c>
    </row>
    <row r="2821" spans="1:15" x14ac:dyDescent="0.15">
      <c r="A2821" s="72" t="e">
        <v>#N/A</v>
      </c>
      <c r="B2821" s="72" t="e">
        <v>#N/A</v>
      </c>
      <c r="C2821" s="72" t="e">
        <v>#N/A</v>
      </c>
      <c r="D2821" s="72" t="e">
        <v>#N/A</v>
      </c>
      <c r="E2821" s="73" t="e">
        <v>#N/A</v>
      </c>
      <c r="F2821" s="72" t="e">
        <v>#N/A</v>
      </c>
      <c r="G2821" s="72" t="e">
        <v>#N/A</v>
      </c>
      <c r="H2821" s="72" t="e">
        <v>#N/A</v>
      </c>
      <c r="I2821" s="72" t="e">
        <v>#N/A</v>
      </c>
      <c r="J2821" s="72" t="e">
        <v>#N/A</v>
      </c>
      <c r="O2821" s="72" t="e">
        <v>#N/A</v>
      </c>
    </row>
    <row r="2822" spans="1:15" x14ac:dyDescent="0.15">
      <c r="A2822" s="72" t="e">
        <v>#N/A</v>
      </c>
      <c r="B2822" s="72" t="e">
        <v>#N/A</v>
      </c>
      <c r="C2822" s="72" t="e">
        <v>#N/A</v>
      </c>
      <c r="D2822" s="72" t="e">
        <v>#N/A</v>
      </c>
      <c r="E2822" s="73" t="e">
        <v>#N/A</v>
      </c>
      <c r="F2822" s="72" t="e">
        <v>#N/A</v>
      </c>
      <c r="G2822" s="72" t="e">
        <v>#N/A</v>
      </c>
      <c r="H2822" s="72" t="e">
        <v>#N/A</v>
      </c>
      <c r="I2822" s="72" t="e">
        <v>#N/A</v>
      </c>
      <c r="J2822" s="72" t="e">
        <v>#N/A</v>
      </c>
      <c r="O2822" s="72" t="e">
        <v>#N/A</v>
      </c>
    </row>
    <row r="2823" spans="1:15" x14ac:dyDescent="0.15">
      <c r="A2823" s="72" t="e">
        <v>#N/A</v>
      </c>
      <c r="B2823" s="72" t="e">
        <v>#N/A</v>
      </c>
      <c r="C2823" s="72" t="e">
        <v>#N/A</v>
      </c>
      <c r="D2823" s="72" t="e">
        <v>#N/A</v>
      </c>
      <c r="E2823" s="73" t="e">
        <v>#N/A</v>
      </c>
      <c r="F2823" s="72" t="e">
        <v>#N/A</v>
      </c>
      <c r="G2823" s="72" t="e">
        <v>#N/A</v>
      </c>
      <c r="H2823" s="72" t="e">
        <v>#N/A</v>
      </c>
      <c r="I2823" s="72" t="e">
        <v>#N/A</v>
      </c>
      <c r="J2823" s="72" t="e">
        <v>#N/A</v>
      </c>
      <c r="O2823" s="72" t="e">
        <v>#N/A</v>
      </c>
    </row>
    <row r="2824" spans="1:15" x14ac:dyDescent="0.15">
      <c r="A2824" s="72" t="e">
        <v>#N/A</v>
      </c>
      <c r="B2824" s="72" t="e">
        <v>#N/A</v>
      </c>
      <c r="C2824" s="72" t="e">
        <v>#N/A</v>
      </c>
      <c r="D2824" s="72" t="e">
        <v>#N/A</v>
      </c>
      <c r="E2824" s="73" t="e">
        <v>#N/A</v>
      </c>
      <c r="F2824" s="72" t="e">
        <v>#N/A</v>
      </c>
      <c r="G2824" s="72" t="e">
        <v>#N/A</v>
      </c>
      <c r="H2824" s="72" t="e">
        <v>#N/A</v>
      </c>
      <c r="I2824" s="72" t="e">
        <v>#N/A</v>
      </c>
      <c r="J2824" s="72" t="e">
        <v>#N/A</v>
      </c>
      <c r="O2824" s="72" t="e">
        <v>#N/A</v>
      </c>
    </row>
    <row r="2825" spans="1:15" x14ac:dyDescent="0.15">
      <c r="A2825" s="72" t="e">
        <v>#N/A</v>
      </c>
      <c r="B2825" s="72" t="e">
        <v>#N/A</v>
      </c>
      <c r="C2825" s="72" t="e">
        <v>#N/A</v>
      </c>
      <c r="D2825" s="72" t="e">
        <v>#N/A</v>
      </c>
      <c r="E2825" s="73" t="e">
        <v>#N/A</v>
      </c>
      <c r="F2825" s="72" t="e">
        <v>#N/A</v>
      </c>
      <c r="G2825" s="72" t="e">
        <v>#N/A</v>
      </c>
      <c r="H2825" s="72" t="e">
        <v>#N/A</v>
      </c>
      <c r="I2825" s="72" t="e">
        <v>#N/A</v>
      </c>
      <c r="J2825" s="72" t="e">
        <v>#N/A</v>
      </c>
      <c r="O2825" s="72" t="e">
        <v>#N/A</v>
      </c>
    </row>
    <row r="2826" spans="1:15" x14ac:dyDescent="0.15">
      <c r="A2826" s="72" t="e">
        <v>#N/A</v>
      </c>
      <c r="B2826" s="72" t="e">
        <v>#N/A</v>
      </c>
      <c r="C2826" s="72" t="e">
        <v>#N/A</v>
      </c>
      <c r="D2826" s="72" t="e">
        <v>#N/A</v>
      </c>
      <c r="E2826" s="73" t="e">
        <v>#N/A</v>
      </c>
      <c r="F2826" s="72" t="e">
        <v>#N/A</v>
      </c>
      <c r="G2826" s="72" t="e">
        <v>#N/A</v>
      </c>
      <c r="H2826" s="72" t="e">
        <v>#N/A</v>
      </c>
      <c r="I2826" s="72" t="e">
        <v>#N/A</v>
      </c>
      <c r="J2826" s="72" t="e">
        <v>#N/A</v>
      </c>
      <c r="O2826" s="72" t="e">
        <v>#N/A</v>
      </c>
    </row>
    <row r="2827" spans="1:15" x14ac:dyDescent="0.15">
      <c r="A2827" s="72" t="e">
        <v>#N/A</v>
      </c>
      <c r="B2827" s="72" t="e">
        <v>#N/A</v>
      </c>
      <c r="C2827" s="72" t="e">
        <v>#N/A</v>
      </c>
      <c r="D2827" s="72" t="e">
        <v>#N/A</v>
      </c>
      <c r="E2827" s="73" t="e">
        <v>#N/A</v>
      </c>
      <c r="F2827" s="72" t="e">
        <v>#N/A</v>
      </c>
      <c r="G2827" s="72" t="e">
        <v>#N/A</v>
      </c>
      <c r="H2827" s="72" t="e">
        <v>#N/A</v>
      </c>
      <c r="I2827" s="72" t="e">
        <v>#N/A</v>
      </c>
      <c r="J2827" s="72" t="e">
        <v>#N/A</v>
      </c>
      <c r="O2827" s="72" t="e">
        <v>#N/A</v>
      </c>
    </row>
    <row r="2828" spans="1:15" x14ac:dyDescent="0.15">
      <c r="A2828" s="72" t="e">
        <v>#N/A</v>
      </c>
      <c r="B2828" s="72" t="e">
        <v>#N/A</v>
      </c>
      <c r="C2828" s="72" t="e">
        <v>#N/A</v>
      </c>
      <c r="D2828" s="72" t="e">
        <v>#N/A</v>
      </c>
      <c r="E2828" s="73" t="e">
        <v>#N/A</v>
      </c>
      <c r="F2828" s="72" t="e">
        <v>#N/A</v>
      </c>
      <c r="G2828" s="72" t="e">
        <v>#N/A</v>
      </c>
      <c r="H2828" s="72" t="e">
        <v>#N/A</v>
      </c>
      <c r="I2828" s="72" t="e">
        <v>#N/A</v>
      </c>
      <c r="J2828" s="72" t="e">
        <v>#N/A</v>
      </c>
      <c r="O2828" s="72" t="e">
        <v>#N/A</v>
      </c>
    </row>
    <row r="2829" spans="1:15" x14ac:dyDescent="0.15">
      <c r="A2829" s="72" t="e">
        <v>#N/A</v>
      </c>
      <c r="B2829" s="72" t="e">
        <v>#N/A</v>
      </c>
      <c r="C2829" s="72" t="e">
        <v>#N/A</v>
      </c>
      <c r="D2829" s="72" t="e">
        <v>#N/A</v>
      </c>
      <c r="E2829" s="73" t="e">
        <v>#N/A</v>
      </c>
      <c r="F2829" s="72" t="e">
        <v>#N/A</v>
      </c>
      <c r="G2829" s="72" t="e">
        <v>#N/A</v>
      </c>
      <c r="H2829" s="72" t="e">
        <v>#N/A</v>
      </c>
      <c r="I2829" s="72" t="e">
        <v>#N/A</v>
      </c>
      <c r="J2829" s="72" t="e">
        <v>#N/A</v>
      </c>
      <c r="O2829" s="72" t="e">
        <v>#N/A</v>
      </c>
    </row>
    <row r="2830" spans="1:15" x14ac:dyDescent="0.15">
      <c r="A2830" s="72" t="e">
        <v>#N/A</v>
      </c>
      <c r="B2830" s="72" t="e">
        <v>#N/A</v>
      </c>
      <c r="C2830" s="72" t="e">
        <v>#N/A</v>
      </c>
      <c r="D2830" s="72" t="e">
        <v>#N/A</v>
      </c>
      <c r="E2830" s="73" t="e">
        <v>#N/A</v>
      </c>
      <c r="F2830" s="72" t="e">
        <v>#N/A</v>
      </c>
      <c r="G2830" s="72" t="e">
        <v>#N/A</v>
      </c>
      <c r="H2830" s="72" t="e">
        <v>#N/A</v>
      </c>
      <c r="I2830" s="72" t="e">
        <v>#N/A</v>
      </c>
      <c r="J2830" s="72" t="e">
        <v>#N/A</v>
      </c>
      <c r="O2830" s="72" t="e">
        <v>#N/A</v>
      </c>
    </row>
    <row r="2831" spans="1:15" x14ac:dyDescent="0.15">
      <c r="A2831" s="72" t="e">
        <v>#N/A</v>
      </c>
      <c r="B2831" s="72" t="e">
        <v>#N/A</v>
      </c>
      <c r="C2831" s="72" t="e">
        <v>#N/A</v>
      </c>
      <c r="D2831" s="72" t="e">
        <v>#N/A</v>
      </c>
      <c r="E2831" s="73" t="e">
        <v>#N/A</v>
      </c>
      <c r="F2831" s="72" t="e">
        <v>#N/A</v>
      </c>
      <c r="G2831" s="72" t="e">
        <v>#N/A</v>
      </c>
      <c r="H2831" s="72" t="e">
        <v>#N/A</v>
      </c>
      <c r="I2831" s="72" t="e">
        <v>#N/A</v>
      </c>
      <c r="J2831" s="72" t="e">
        <v>#N/A</v>
      </c>
      <c r="O2831" s="72" t="e">
        <v>#N/A</v>
      </c>
    </row>
    <row r="2832" spans="1:15" x14ac:dyDescent="0.15">
      <c r="A2832" s="72" t="e">
        <v>#N/A</v>
      </c>
      <c r="B2832" s="72" t="e">
        <v>#N/A</v>
      </c>
      <c r="C2832" s="72" t="e">
        <v>#N/A</v>
      </c>
      <c r="D2832" s="72" t="e">
        <v>#N/A</v>
      </c>
      <c r="E2832" s="73" t="e">
        <v>#N/A</v>
      </c>
      <c r="F2832" s="72" t="e">
        <v>#N/A</v>
      </c>
      <c r="G2832" s="72" t="e">
        <v>#N/A</v>
      </c>
      <c r="H2832" s="72" t="e">
        <v>#N/A</v>
      </c>
      <c r="I2832" s="72" t="e">
        <v>#N/A</v>
      </c>
      <c r="J2832" s="72" t="e">
        <v>#N/A</v>
      </c>
      <c r="O2832" s="72" t="e">
        <v>#N/A</v>
      </c>
    </row>
    <row r="2833" spans="1:15" x14ac:dyDescent="0.15">
      <c r="A2833" s="72" t="e">
        <v>#N/A</v>
      </c>
      <c r="B2833" s="72" t="e">
        <v>#N/A</v>
      </c>
      <c r="C2833" s="72" t="e">
        <v>#N/A</v>
      </c>
      <c r="D2833" s="72" t="e">
        <v>#N/A</v>
      </c>
      <c r="E2833" s="73" t="e">
        <v>#N/A</v>
      </c>
      <c r="F2833" s="72" t="e">
        <v>#N/A</v>
      </c>
      <c r="G2833" s="72" t="e">
        <v>#N/A</v>
      </c>
      <c r="H2833" s="72" t="e">
        <v>#N/A</v>
      </c>
      <c r="I2833" s="72" t="e">
        <v>#N/A</v>
      </c>
      <c r="J2833" s="72" t="e">
        <v>#N/A</v>
      </c>
      <c r="O2833" s="72" t="e">
        <v>#N/A</v>
      </c>
    </row>
    <row r="2834" spans="1:15" x14ac:dyDescent="0.15">
      <c r="A2834" s="72" t="e">
        <v>#N/A</v>
      </c>
      <c r="B2834" s="72" t="e">
        <v>#N/A</v>
      </c>
      <c r="C2834" s="72" t="e">
        <v>#N/A</v>
      </c>
      <c r="D2834" s="72" t="e">
        <v>#N/A</v>
      </c>
      <c r="E2834" s="73" t="e">
        <v>#N/A</v>
      </c>
      <c r="F2834" s="72" t="e">
        <v>#N/A</v>
      </c>
      <c r="G2834" s="72" t="e">
        <v>#N/A</v>
      </c>
      <c r="H2834" s="72" t="e">
        <v>#N/A</v>
      </c>
      <c r="I2834" s="72" t="e">
        <v>#N/A</v>
      </c>
      <c r="J2834" s="72" t="e">
        <v>#N/A</v>
      </c>
      <c r="O2834" s="72" t="e">
        <v>#N/A</v>
      </c>
    </row>
    <row r="2835" spans="1:15" x14ac:dyDescent="0.15">
      <c r="A2835" s="72" t="e">
        <v>#N/A</v>
      </c>
      <c r="B2835" s="72" t="e">
        <v>#N/A</v>
      </c>
      <c r="C2835" s="72" t="e">
        <v>#N/A</v>
      </c>
      <c r="D2835" s="72" t="e">
        <v>#N/A</v>
      </c>
      <c r="E2835" s="73" t="e">
        <v>#N/A</v>
      </c>
      <c r="F2835" s="72" t="e">
        <v>#N/A</v>
      </c>
      <c r="G2835" s="72" t="e">
        <v>#N/A</v>
      </c>
      <c r="H2835" s="72" t="e">
        <v>#N/A</v>
      </c>
      <c r="I2835" s="72" t="e">
        <v>#N/A</v>
      </c>
      <c r="J2835" s="72" t="e">
        <v>#N/A</v>
      </c>
      <c r="O2835" s="72" t="e">
        <v>#N/A</v>
      </c>
    </row>
    <row r="2836" spans="1:15" x14ac:dyDescent="0.15">
      <c r="A2836" s="72" t="e">
        <v>#N/A</v>
      </c>
      <c r="B2836" s="72" t="e">
        <v>#N/A</v>
      </c>
      <c r="C2836" s="72" t="e">
        <v>#N/A</v>
      </c>
      <c r="D2836" s="72" t="e">
        <v>#N/A</v>
      </c>
      <c r="E2836" s="73" t="e">
        <v>#N/A</v>
      </c>
      <c r="F2836" s="72" t="e">
        <v>#N/A</v>
      </c>
      <c r="G2836" s="72" t="e">
        <v>#N/A</v>
      </c>
      <c r="H2836" s="72" t="e">
        <v>#N/A</v>
      </c>
      <c r="I2836" s="72" t="e">
        <v>#N/A</v>
      </c>
      <c r="J2836" s="72" t="e">
        <v>#N/A</v>
      </c>
      <c r="O2836" s="72" t="e">
        <v>#N/A</v>
      </c>
    </row>
    <row r="2837" spans="1:15" x14ac:dyDescent="0.15">
      <c r="A2837" s="72" t="e">
        <v>#N/A</v>
      </c>
      <c r="B2837" s="72" t="e">
        <v>#N/A</v>
      </c>
      <c r="C2837" s="72" t="e">
        <v>#N/A</v>
      </c>
      <c r="D2837" s="72" t="e">
        <v>#N/A</v>
      </c>
      <c r="E2837" s="73" t="e">
        <v>#N/A</v>
      </c>
      <c r="F2837" s="72" t="e">
        <v>#N/A</v>
      </c>
      <c r="G2837" s="72" t="e">
        <v>#N/A</v>
      </c>
      <c r="H2837" s="72" t="e">
        <v>#N/A</v>
      </c>
      <c r="I2837" s="72" t="e">
        <v>#N/A</v>
      </c>
      <c r="J2837" s="72" t="e">
        <v>#N/A</v>
      </c>
      <c r="O2837" s="72" t="e">
        <v>#N/A</v>
      </c>
    </row>
    <row r="2838" spans="1:15" x14ac:dyDescent="0.15">
      <c r="A2838" s="72" t="e">
        <v>#N/A</v>
      </c>
      <c r="B2838" s="72" t="e">
        <v>#N/A</v>
      </c>
      <c r="C2838" s="72" t="e">
        <v>#N/A</v>
      </c>
      <c r="D2838" s="72" t="e">
        <v>#N/A</v>
      </c>
      <c r="E2838" s="73" t="e">
        <v>#N/A</v>
      </c>
      <c r="F2838" s="72" t="e">
        <v>#N/A</v>
      </c>
      <c r="G2838" s="72" t="e">
        <v>#N/A</v>
      </c>
      <c r="H2838" s="72" t="e">
        <v>#N/A</v>
      </c>
      <c r="I2838" s="72" t="e">
        <v>#N/A</v>
      </c>
      <c r="J2838" s="72" t="e">
        <v>#N/A</v>
      </c>
      <c r="O2838" s="72" t="e">
        <v>#N/A</v>
      </c>
    </row>
    <row r="2839" spans="1:15" x14ac:dyDescent="0.15">
      <c r="A2839" s="72" t="e">
        <v>#N/A</v>
      </c>
      <c r="B2839" s="72" t="e">
        <v>#N/A</v>
      </c>
      <c r="C2839" s="72" t="e">
        <v>#N/A</v>
      </c>
      <c r="D2839" s="72" t="e">
        <v>#N/A</v>
      </c>
      <c r="E2839" s="73" t="e">
        <v>#N/A</v>
      </c>
      <c r="F2839" s="72" t="e">
        <v>#N/A</v>
      </c>
      <c r="G2839" s="72" t="e">
        <v>#N/A</v>
      </c>
      <c r="H2839" s="72" t="e">
        <v>#N/A</v>
      </c>
      <c r="I2839" s="72" t="e">
        <v>#N/A</v>
      </c>
      <c r="J2839" s="72" t="e">
        <v>#N/A</v>
      </c>
      <c r="O2839" s="72" t="e">
        <v>#N/A</v>
      </c>
    </row>
    <row r="2840" spans="1:15" x14ac:dyDescent="0.15">
      <c r="A2840" s="72" t="e">
        <v>#N/A</v>
      </c>
      <c r="B2840" s="72" t="e">
        <v>#N/A</v>
      </c>
      <c r="C2840" s="72" t="e">
        <v>#N/A</v>
      </c>
      <c r="D2840" s="72" t="e">
        <v>#N/A</v>
      </c>
      <c r="E2840" s="73" t="e">
        <v>#N/A</v>
      </c>
      <c r="F2840" s="72" t="e">
        <v>#N/A</v>
      </c>
      <c r="G2840" s="72" t="e">
        <v>#N/A</v>
      </c>
      <c r="H2840" s="72" t="e">
        <v>#N/A</v>
      </c>
      <c r="I2840" s="72" t="e">
        <v>#N/A</v>
      </c>
      <c r="J2840" s="72" t="e">
        <v>#N/A</v>
      </c>
      <c r="O2840" s="72" t="e">
        <v>#N/A</v>
      </c>
    </row>
    <row r="2841" spans="1:15" x14ac:dyDescent="0.15">
      <c r="A2841" s="72" t="e">
        <v>#N/A</v>
      </c>
      <c r="B2841" s="72" t="e">
        <v>#N/A</v>
      </c>
      <c r="C2841" s="72" t="e">
        <v>#N/A</v>
      </c>
      <c r="D2841" s="72" t="e">
        <v>#N/A</v>
      </c>
      <c r="E2841" s="73" t="e">
        <v>#N/A</v>
      </c>
      <c r="F2841" s="72" t="e">
        <v>#N/A</v>
      </c>
      <c r="G2841" s="72" t="e">
        <v>#N/A</v>
      </c>
      <c r="H2841" s="72" t="e">
        <v>#N/A</v>
      </c>
      <c r="I2841" s="72" t="e">
        <v>#N/A</v>
      </c>
      <c r="J2841" s="72" t="e">
        <v>#N/A</v>
      </c>
      <c r="O2841" s="72" t="e">
        <v>#N/A</v>
      </c>
    </row>
    <row r="2842" spans="1:15" x14ac:dyDescent="0.15">
      <c r="A2842" s="72" t="e">
        <v>#N/A</v>
      </c>
      <c r="B2842" s="72" t="e">
        <v>#N/A</v>
      </c>
      <c r="C2842" s="72" t="e">
        <v>#N/A</v>
      </c>
      <c r="D2842" s="72" t="e">
        <v>#N/A</v>
      </c>
      <c r="E2842" s="73" t="e">
        <v>#N/A</v>
      </c>
      <c r="F2842" s="72" t="e">
        <v>#N/A</v>
      </c>
      <c r="G2842" s="72" t="e">
        <v>#N/A</v>
      </c>
      <c r="H2842" s="72" t="e">
        <v>#N/A</v>
      </c>
      <c r="I2842" s="72" t="e">
        <v>#N/A</v>
      </c>
      <c r="J2842" s="72" t="e">
        <v>#N/A</v>
      </c>
      <c r="O2842" s="72" t="e">
        <v>#N/A</v>
      </c>
    </row>
    <row r="2843" spans="1:15" x14ac:dyDescent="0.15">
      <c r="A2843" s="72" t="e">
        <v>#N/A</v>
      </c>
      <c r="B2843" s="72" t="e">
        <v>#N/A</v>
      </c>
      <c r="C2843" s="72" t="e">
        <v>#N/A</v>
      </c>
      <c r="D2843" s="72" t="e">
        <v>#N/A</v>
      </c>
      <c r="E2843" s="73" t="e">
        <v>#N/A</v>
      </c>
      <c r="F2843" s="72" t="e">
        <v>#N/A</v>
      </c>
      <c r="G2843" s="72" t="e">
        <v>#N/A</v>
      </c>
      <c r="H2843" s="72" t="e">
        <v>#N/A</v>
      </c>
      <c r="I2843" s="72" t="e">
        <v>#N/A</v>
      </c>
      <c r="J2843" s="72" t="e">
        <v>#N/A</v>
      </c>
      <c r="O2843" s="72" t="e">
        <v>#N/A</v>
      </c>
    </row>
    <row r="2844" spans="1:15" x14ac:dyDescent="0.15">
      <c r="A2844" s="72" t="e">
        <v>#N/A</v>
      </c>
      <c r="B2844" s="72" t="e">
        <v>#N/A</v>
      </c>
      <c r="C2844" s="72" t="e">
        <v>#N/A</v>
      </c>
      <c r="D2844" s="72" t="e">
        <v>#N/A</v>
      </c>
      <c r="E2844" s="73" t="e">
        <v>#N/A</v>
      </c>
      <c r="F2844" s="72" t="e">
        <v>#N/A</v>
      </c>
      <c r="G2844" s="72" t="e">
        <v>#N/A</v>
      </c>
      <c r="H2844" s="72" t="e">
        <v>#N/A</v>
      </c>
      <c r="I2844" s="72" t="e">
        <v>#N/A</v>
      </c>
      <c r="J2844" s="72" t="e">
        <v>#N/A</v>
      </c>
      <c r="O2844" s="72" t="e">
        <v>#N/A</v>
      </c>
    </row>
    <row r="2845" spans="1:15" x14ac:dyDescent="0.15">
      <c r="A2845" s="72" t="e">
        <v>#N/A</v>
      </c>
      <c r="B2845" s="72" t="e">
        <v>#N/A</v>
      </c>
      <c r="C2845" s="72" t="e">
        <v>#N/A</v>
      </c>
      <c r="D2845" s="72" t="e">
        <v>#N/A</v>
      </c>
      <c r="E2845" s="73" t="e">
        <v>#N/A</v>
      </c>
      <c r="F2845" s="72" t="e">
        <v>#N/A</v>
      </c>
      <c r="G2845" s="72" t="e">
        <v>#N/A</v>
      </c>
      <c r="H2845" s="72" t="e">
        <v>#N/A</v>
      </c>
      <c r="I2845" s="72" t="e">
        <v>#N/A</v>
      </c>
      <c r="J2845" s="72" t="e">
        <v>#N/A</v>
      </c>
      <c r="O2845" s="72" t="e">
        <v>#N/A</v>
      </c>
    </row>
    <row r="2846" spans="1:15" x14ac:dyDescent="0.15">
      <c r="A2846" s="72" t="e">
        <v>#N/A</v>
      </c>
      <c r="B2846" s="72" t="e">
        <v>#N/A</v>
      </c>
      <c r="C2846" s="72" t="e">
        <v>#N/A</v>
      </c>
      <c r="D2846" s="72" t="e">
        <v>#N/A</v>
      </c>
      <c r="E2846" s="73" t="e">
        <v>#N/A</v>
      </c>
      <c r="F2846" s="72" t="e">
        <v>#N/A</v>
      </c>
      <c r="G2846" s="72" t="e">
        <v>#N/A</v>
      </c>
      <c r="H2846" s="72" t="e">
        <v>#N/A</v>
      </c>
      <c r="I2846" s="72" t="e">
        <v>#N/A</v>
      </c>
      <c r="J2846" s="72" t="e">
        <v>#N/A</v>
      </c>
      <c r="O2846" s="72" t="e">
        <v>#N/A</v>
      </c>
    </row>
    <row r="2847" spans="1:15" x14ac:dyDescent="0.15">
      <c r="A2847" s="72" t="e">
        <v>#N/A</v>
      </c>
      <c r="B2847" s="72" t="e">
        <v>#N/A</v>
      </c>
      <c r="C2847" s="72" t="e">
        <v>#N/A</v>
      </c>
      <c r="D2847" s="72" t="e">
        <v>#N/A</v>
      </c>
      <c r="E2847" s="73" t="e">
        <v>#N/A</v>
      </c>
      <c r="F2847" s="72" t="e">
        <v>#N/A</v>
      </c>
      <c r="G2847" s="72" t="e">
        <v>#N/A</v>
      </c>
      <c r="H2847" s="72" t="e">
        <v>#N/A</v>
      </c>
      <c r="I2847" s="72" t="e">
        <v>#N/A</v>
      </c>
      <c r="J2847" s="72" t="e">
        <v>#N/A</v>
      </c>
      <c r="O2847" s="72" t="e">
        <v>#N/A</v>
      </c>
    </row>
    <row r="2848" spans="1:15" x14ac:dyDescent="0.15">
      <c r="A2848" s="72" t="e">
        <v>#N/A</v>
      </c>
      <c r="B2848" s="72" t="e">
        <v>#N/A</v>
      </c>
      <c r="C2848" s="72" t="e">
        <v>#N/A</v>
      </c>
      <c r="D2848" s="72" t="e">
        <v>#N/A</v>
      </c>
      <c r="E2848" s="73" t="e">
        <v>#N/A</v>
      </c>
      <c r="F2848" s="72" t="e">
        <v>#N/A</v>
      </c>
      <c r="G2848" s="72" t="e">
        <v>#N/A</v>
      </c>
      <c r="H2848" s="72" t="e">
        <v>#N/A</v>
      </c>
      <c r="I2848" s="72" t="e">
        <v>#N/A</v>
      </c>
      <c r="J2848" s="72" t="e">
        <v>#N/A</v>
      </c>
      <c r="O2848" s="72" t="e">
        <v>#N/A</v>
      </c>
    </row>
    <row r="2849" spans="1:15" x14ac:dyDescent="0.15">
      <c r="A2849" s="72" t="e">
        <v>#N/A</v>
      </c>
      <c r="B2849" s="72" t="e">
        <v>#N/A</v>
      </c>
      <c r="C2849" s="72" t="e">
        <v>#N/A</v>
      </c>
      <c r="D2849" s="72" t="e">
        <v>#N/A</v>
      </c>
      <c r="E2849" s="73" t="e">
        <v>#N/A</v>
      </c>
      <c r="F2849" s="72" t="e">
        <v>#N/A</v>
      </c>
      <c r="G2849" s="72" t="e">
        <v>#N/A</v>
      </c>
      <c r="H2849" s="72" t="e">
        <v>#N/A</v>
      </c>
      <c r="I2849" s="72" t="e">
        <v>#N/A</v>
      </c>
      <c r="J2849" s="72" t="e">
        <v>#N/A</v>
      </c>
      <c r="O2849" s="72" t="e">
        <v>#N/A</v>
      </c>
    </row>
    <row r="2850" spans="1:15" x14ac:dyDescent="0.15">
      <c r="A2850" s="72" t="e">
        <v>#N/A</v>
      </c>
      <c r="B2850" s="72" t="e">
        <v>#N/A</v>
      </c>
      <c r="C2850" s="72" t="e">
        <v>#N/A</v>
      </c>
      <c r="D2850" s="72" t="e">
        <v>#N/A</v>
      </c>
      <c r="E2850" s="73" t="e">
        <v>#N/A</v>
      </c>
      <c r="F2850" s="72" t="e">
        <v>#N/A</v>
      </c>
      <c r="G2850" s="72" t="e">
        <v>#N/A</v>
      </c>
      <c r="H2850" s="72" t="e">
        <v>#N/A</v>
      </c>
      <c r="I2850" s="72" t="e">
        <v>#N/A</v>
      </c>
      <c r="J2850" s="72" t="e">
        <v>#N/A</v>
      </c>
      <c r="O2850" s="72" t="e">
        <v>#N/A</v>
      </c>
    </row>
    <row r="2851" spans="1:15" x14ac:dyDescent="0.15">
      <c r="A2851" s="72" t="e">
        <v>#N/A</v>
      </c>
      <c r="B2851" s="72" t="e">
        <v>#N/A</v>
      </c>
      <c r="C2851" s="72" t="e">
        <v>#N/A</v>
      </c>
      <c r="D2851" s="72" t="e">
        <v>#N/A</v>
      </c>
      <c r="E2851" s="73" t="e">
        <v>#N/A</v>
      </c>
      <c r="F2851" s="72" t="e">
        <v>#N/A</v>
      </c>
      <c r="G2851" s="72" t="e">
        <v>#N/A</v>
      </c>
      <c r="H2851" s="72" t="e">
        <v>#N/A</v>
      </c>
      <c r="I2851" s="72" t="e">
        <v>#N/A</v>
      </c>
      <c r="J2851" s="72" t="e">
        <v>#N/A</v>
      </c>
      <c r="O2851" s="72" t="e">
        <v>#N/A</v>
      </c>
    </row>
    <row r="2852" spans="1:15" x14ac:dyDescent="0.15">
      <c r="A2852" s="72" t="e">
        <v>#N/A</v>
      </c>
      <c r="B2852" s="72" t="e">
        <v>#N/A</v>
      </c>
      <c r="C2852" s="72" t="e">
        <v>#N/A</v>
      </c>
      <c r="D2852" s="72" t="e">
        <v>#N/A</v>
      </c>
      <c r="E2852" s="73" t="e">
        <v>#N/A</v>
      </c>
      <c r="F2852" s="72" t="e">
        <v>#N/A</v>
      </c>
      <c r="G2852" s="72" t="e">
        <v>#N/A</v>
      </c>
      <c r="H2852" s="72" t="e">
        <v>#N/A</v>
      </c>
      <c r="I2852" s="72" t="e">
        <v>#N/A</v>
      </c>
      <c r="J2852" s="72" t="e">
        <v>#N/A</v>
      </c>
      <c r="O2852" s="72" t="e">
        <v>#N/A</v>
      </c>
    </row>
    <row r="2853" spans="1:15" x14ac:dyDescent="0.15">
      <c r="A2853" s="72" t="e">
        <v>#N/A</v>
      </c>
      <c r="B2853" s="72" t="e">
        <v>#N/A</v>
      </c>
      <c r="C2853" s="72" t="e">
        <v>#N/A</v>
      </c>
      <c r="D2853" s="72" t="e">
        <v>#N/A</v>
      </c>
      <c r="E2853" s="73" t="e">
        <v>#N/A</v>
      </c>
      <c r="F2853" s="72" t="e">
        <v>#N/A</v>
      </c>
      <c r="G2853" s="72" t="e">
        <v>#N/A</v>
      </c>
      <c r="H2853" s="72" t="e">
        <v>#N/A</v>
      </c>
      <c r="I2853" s="72" t="e">
        <v>#N/A</v>
      </c>
      <c r="J2853" s="72" t="e">
        <v>#N/A</v>
      </c>
      <c r="O2853" s="72" t="e">
        <v>#N/A</v>
      </c>
    </row>
    <row r="2854" spans="1:15" x14ac:dyDescent="0.15">
      <c r="A2854" s="72" t="e">
        <v>#N/A</v>
      </c>
      <c r="B2854" s="72" t="e">
        <v>#N/A</v>
      </c>
      <c r="C2854" s="72" t="e">
        <v>#N/A</v>
      </c>
      <c r="D2854" s="72" t="e">
        <v>#N/A</v>
      </c>
      <c r="E2854" s="73" t="e">
        <v>#N/A</v>
      </c>
      <c r="F2854" s="72" t="e">
        <v>#N/A</v>
      </c>
      <c r="G2854" s="72" t="e">
        <v>#N/A</v>
      </c>
      <c r="H2854" s="72" t="e">
        <v>#N/A</v>
      </c>
      <c r="I2854" s="72" t="e">
        <v>#N/A</v>
      </c>
      <c r="J2854" s="72" t="e">
        <v>#N/A</v>
      </c>
      <c r="O2854" s="72" t="e">
        <v>#N/A</v>
      </c>
    </row>
    <row r="2855" spans="1:15" x14ac:dyDescent="0.15">
      <c r="A2855" s="72" t="e">
        <v>#N/A</v>
      </c>
      <c r="B2855" s="72" t="e">
        <v>#N/A</v>
      </c>
      <c r="C2855" s="72" t="e">
        <v>#N/A</v>
      </c>
      <c r="D2855" s="72" t="e">
        <v>#N/A</v>
      </c>
      <c r="E2855" s="73" t="e">
        <v>#N/A</v>
      </c>
      <c r="F2855" s="72" t="e">
        <v>#N/A</v>
      </c>
      <c r="G2855" s="72" t="e">
        <v>#N/A</v>
      </c>
      <c r="H2855" s="72" t="e">
        <v>#N/A</v>
      </c>
      <c r="I2855" s="72" t="e">
        <v>#N/A</v>
      </c>
      <c r="J2855" s="72" t="e">
        <v>#N/A</v>
      </c>
      <c r="O2855" s="72" t="e">
        <v>#N/A</v>
      </c>
    </row>
    <row r="2856" spans="1:15" x14ac:dyDescent="0.15">
      <c r="A2856" s="72" t="e">
        <v>#N/A</v>
      </c>
      <c r="B2856" s="72" t="e">
        <v>#N/A</v>
      </c>
      <c r="C2856" s="72" t="e">
        <v>#N/A</v>
      </c>
      <c r="D2856" s="72" t="e">
        <v>#N/A</v>
      </c>
      <c r="E2856" s="73" t="e">
        <v>#N/A</v>
      </c>
      <c r="F2856" s="72" t="e">
        <v>#N/A</v>
      </c>
      <c r="G2856" s="72" t="e">
        <v>#N/A</v>
      </c>
      <c r="H2856" s="72" t="e">
        <v>#N/A</v>
      </c>
      <c r="I2856" s="72" t="e">
        <v>#N/A</v>
      </c>
      <c r="J2856" s="72" t="e">
        <v>#N/A</v>
      </c>
      <c r="O2856" s="72" t="e">
        <v>#N/A</v>
      </c>
    </row>
    <row r="2857" spans="1:15" x14ac:dyDescent="0.15">
      <c r="A2857" s="72" t="e">
        <v>#N/A</v>
      </c>
      <c r="B2857" s="72" t="e">
        <v>#N/A</v>
      </c>
      <c r="C2857" s="72" t="e">
        <v>#N/A</v>
      </c>
      <c r="D2857" s="72" t="e">
        <v>#N/A</v>
      </c>
      <c r="E2857" s="73" t="e">
        <v>#N/A</v>
      </c>
      <c r="F2857" s="72" t="e">
        <v>#N/A</v>
      </c>
      <c r="G2857" s="72" t="e">
        <v>#N/A</v>
      </c>
      <c r="H2857" s="72" t="e">
        <v>#N/A</v>
      </c>
      <c r="I2857" s="72" t="e">
        <v>#N/A</v>
      </c>
      <c r="J2857" s="72" t="e">
        <v>#N/A</v>
      </c>
      <c r="O2857" s="72" t="e">
        <v>#N/A</v>
      </c>
    </row>
    <row r="2858" spans="1:15" x14ac:dyDescent="0.15">
      <c r="A2858" s="72" t="e">
        <v>#N/A</v>
      </c>
      <c r="B2858" s="72" t="e">
        <v>#N/A</v>
      </c>
      <c r="C2858" s="72" t="e">
        <v>#N/A</v>
      </c>
      <c r="D2858" s="72" t="e">
        <v>#N/A</v>
      </c>
      <c r="E2858" s="73" t="e">
        <v>#N/A</v>
      </c>
      <c r="F2858" s="72" t="e">
        <v>#N/A</v>
      </c>
      <c r="G2858" s="72" t="e">
        <v>#N/A</v>
      </c>
      <c r="H2858" s="72" t="e">
        <v>#N/A</v>
      </c>
      <c r="I2858" s="72" t="e">
        <v>#N/A</v>
      </c>
      <c r="J2858" s="72" t="e">
        <v>#N/A</v>
      </c>
      <c r="O2858" s="72" t="e">
        <v>#N/A</v>
      </c>
    </row>
    <row r="2859" spans="1:15" x14ac:dyDescent="0.15">
      <c r="A2859" s="72" t="e">
        <v>#N/A</v>
      </c>
      <c r="B2859" s="72" t="e">
        <v>#N/A</v>
      </c>
      <c r="C2859" s="72" t="e">
        <v>#N/A</v>
      </c>
      <c r="D2859" s="72" t="e">
        <v>#N/A</v>
      </c>
      <c r="E2859" s="73" t="e">
        <v>#N/A</v>
      </c>
      <c r="F2859" s="72" t="e">
        <v>#N/A</v>
      </c>
      <c r="G2859" s="72" t="e">
        <v>#N/A</v>
      </c>
      <c r="H2859" s="72" t="e">
        <v>#N/A</v>
      </c>
      <c r="I2859" s="72" t="e">
        <v>#N/A</v>
      </c>
      <c r="J2859" s="72" t="e">
        <v>#N/A</v>
      </c>
      <c r="O2859" s="72" t="e">
        <v>#N/A</v>
      </c>
    </row>
    <row r="2860" spans="1:15" x14ac:dyDescent="0.15">
      <c r="A2860" s="72" t="e">
        <v>#N/A</v>
      </c>
      <c r="B2860" s="72" t="e">
        <v>#N/A</v>
      </c>
      <c r="C2860" s="72" t="e">
        <v>#N/A</v>
      </c>
      <c r="D2860" s="72" t="e">
        <v>#N/A</v>
      </c>
      <c r="E2860" s="73" t="e">
        <v>#N/A</v>
      </c>
      <c r="F2860" s="72" t="e">
        <v>#N/A</v>
      </c>
      <c r="G2860" s="72" t="e">
        <v>#N/A</v>
      </c>
      <c r="H2860" s="72" t="e">
        <v>#N/A</v>
      </c>
      <c r="I2860" s="72" t="e">
        <v>#N/A</v>
      </c>
      <c r="J2860" s="72" t="e">
        <v>#N/A</v>
      </c>
      <c r="O2860" s="72" t="e">
        <v>#N/A</v>
      </c>
    </row>
    <row r="2861" spans="1:15" x14ac:dyDescent="0.15">
      <c r="A2861" s="72" t="e">
        <v>#N/A</v>
      </c>
      <c r="B2861" s="72" t="e">
        <v>#N/A</v>
      </c>
      <c r="C2861" s="72" t="e">
        <v>#N/A</v>
      </c>
      <c r="D2861" s="72" t="e">
        <v>#N/A</v>
      </c>
      <c r="E2861" s="73" t="e">
        <v>#N/A</v>
      </c>
      <c r="F2861" s="72" t="e">
        <v>#N/A</v>
      </c>
      <c r="G2861" s="72" t="e">
        <v>#N/A</v>
      </c>
      <c r="H2861" s="72" t="e">
        <v>#N/A</v>
      </c>
      <c r="I2861" s="72" t="e">
        <v>#N/A</v>
      </c>
      <c r="J2861" s="72" t="e">
        <v>#N/A</v>
      </c>
      <c r="O2861" s="72" t="e">
        <v>#N/A</v>
      </c>
    </row>
    <row r="2862" spans="1:15" x14ac:dyDescent="0.15">
      <c r="A2862" s="72" t="e">
        <v>#N/A</v>
      </c>
      <c r="B2862" s="72" t="e">
        <v>#N/A</v>
      </c>
      <c r="C2862" s="72" t="e">
        <v>#N/A</v>
      </c>
      <c r="D2862" s="72" t="e">
        <v>#N/A</v>
      </c>
      <c r="E2862" s="73" t="e">
        <v>#N/A</v>
      </c>
      <c r="F2862" s="72" t="e">
        <v>#N/A</v>
      </c>
      <c r="G2862" s="72" t="e">
        <v>#N/A</v>
      </c>
      <c r="H2862" s="72" t="e">
        <v>#N/A</v>
      </c>
      <c r="I2862" s="72" t="e">
        <v>#N/A</v>
      </c>
      <c r="J2862" s="72" t="e">
        <v>#N/A</v>
      </c>
      <c r="O2862" s="72" t="e">
        <v>#N/A</v>
      </c>
    </row>
    <row r="2863" spans="1:15" x14ac:dyDescent="0.15">
      <c r="A2863" s="72" t="e">
        <v>#N/A</v>
      </c>
      <c r="B2863" s="72" t="e">
        <v>#N/A</v>
      </c>
      <c r="C2863" s="72" t="e">
        <v>#N/A</v>
      </c>
      <c r="D2863" s="72" t="e">
        <v>#N/A</v>
      </c>
      <c r="E2863" s="73" t="e">
        <v>#N/A</v>
      </c>
      <c r="F2863" s="72" t="e">
        <v>#N/A</v>
      </c>
      <c r="G2863" s="72" t="e">
        <v>#N/A</v>
      </c>
      <c r="H2863" s="72" t="e">
        <v>#N/A</v>
      </c>
      <c r="I2863" s="72" t="e">
        <v>#N/A</v>
      </c>
      <c r="J2863" s="72" t="e">
        <v>#N/A</v>
      </c>
      <c r="O2863" s="72" t="e">
        <v>#N/A</v>
      </c>
    </row>
    <row r="2864" spans="1:15" x14ac:dyDescent="0.15">
      <c r="A2864" s="72" t="e">
        <v>#N/A</v>
      </c>
      <c r="B2864" s="72" t="e">
        <v>#N/A</v>
      </c>
      <c r="C2864" s="72" t="e">
        <v>#N/A</v>
      </c>
      <c r="D2864" s="72" t="e">
        <v>#N/A</v>
      </c>
      <c r="E2864" s="73" t="e">
        <v>#N/A</v>
      </c>
      <c r="F2864" s="72" t="e">
        <v>#N/A</v>
      </c>
      <c r="G2864" s="72" t="e">
        <v>#N/A</v>
      </c>
      <c r="H2864" s="72" t="e">
        <v>#N/A</v>
      </c>
      <c r="I2864" s="72" t="e">
        <v>#N/A</v>
      </c>
      <c r="J2864" s="72" t="e">
        <v>#N/A</v>
      </c>
      <c r="O2864" s="72" t="e">
        <v>#N/A</v>
      </c>
    </row>
    <row r="2865" spans="1:15" x14ac:dyDescent="0.15">
      <c r="A2865" s="72" t="e">
        <v>#N/A</v>
      </c>
      <c r="B2865" s="72" t="e">
        <v>#N/A</v>
      </c>
      <c r="C2865" s="72" t="e">
        <v>#N/A</v>
      </c>
      <c r="D2865" s="72" t="e">
        <v>#N/A</v>
      </c>
      <c r="E2865" s="73" t="e">
        <v>#N/A</v>
      </c>
      <c r="F2865" s="72" t="e">
        <v>#N/A</v>
      </c>
      <c r="G2865" s="72" t="e">
        <v>#N/A</v>
      </c>
      <c r="H2865" s="72" t="e">
        <v>#N/A</v>
      </c>
      <c r="I2865" s="72" t="e">
        <v>#N/A</v>
      </c>
      <c r="J2865" s="72" t="e">
        <v>#N/A</v>
      </c>
      <c r="O2865" s="72" t="e">
        <v>#N/A</v>
      </c>
    </row>
    <row r="2866" spans="1:15" x14ac:dyDescent="0.15">
      <c r="A2866" s="72" t="e">
        <v>#N/A</v>
      </c>
      <c r="B2866" s="72" t="e">
        <v>#N/A</v>
      </c>
      <c r="C2866" s="72" t="e">
        <v>#N/A</v>
      </c>
      <c r="D2866" s="72" t="e">
        <v>#N/A</v>
      </c>
      <c r="E2866" s="73" t="e">
        <v>#N/A</v>
      </c>
      <c r="F2866" s="72" t="e">
        <v>#N/A</v>
      </c>
      <c r="G2866" s="72" t="e">
        <v>#N/A</v>
      </c>
      <c r="H2866" s="72" t="e">
        <v>#N/A</v>
      </c>
      <c r="I2866" s="72" t="e">
        <v>#N/A</v>
      </c>
      <c r="J2866" s="72" t="e">
        <v>#N/A</v>
      </c>
      <c r="O2866" s="72" t="e">
        <v>#N/A</v>
      </c>
    </row>
    <row r="2867" spans="1:15" x14ac:dyDescent="0.15">
      <c r="A2867" s="72" t="e">
        <v>#N/A</v>
      </c>
      <c r="B2867" s="72" t="e">
        <v>#N/A</v>
      </c>
      <c r="C2867" s="72" t="e">
        <v>#N/A</v>
      </c>
      <c r="D2867" s="72" t="e">
        <v>#N/A</v>
      </c>
      <c r="E2867" s="73" t="e">
        <v>#N/A</v>
      </c>
      <c r="F2867" s="72" t="e">
        <v>#N/A</v>
      </c>
      <c r="G2867" s="72" t="e">
        <v>#N/A</v>
      </c>
      <c r="H2867" s="72" t="e">
        <v>#N/A</v>
      </c>
      <c r="I2867" s="72" t="e">
        <v>#N/A</v>
      </c>
      <c r="J2867" s="72" t="e">
        <v>#N/A</v>
      </c>
      <c r="O2867" s="72" t="e">
        <v>#N/A</v>
      </c>
    </row>
    <row r="2868" spans="1:15" x14ac:dyDescent="0.15">
      <c r="A2868" s="72" t="e">
        <v>#N/A</v>
      </c>
      <c r="B2868" s="72" t="e">
        <v>#N/A</v>
      </c>
      <c r="C2868" s="72" t="e">
        <v>#N/A</v>
      </c>
      <c r="D2868" s="72" t="e">
        <v>#N/A</v>
      </c>
      <c r="E2868" s="73" t="e">
        <v>#N/A</v>
      </c>
      <c r="F2868" s="72" t="e">
        <v>#N/A</v>
      </c>
      <c r="G2868" s="72" t="e">
        <v>#N/A</v>
      </c>
      <c r="H2868" s="72" t="e">
        <v>#N/A</v>
      </c>
      <c r="I2868" s="72" t="e">
        <v>#N/A</v>
      </c>
      <c r="J2868" s="72" t="e">
        <v>#N/A</v>
      </c>
      <c r="O2868" s="72" t="e">
        <v>#N/A</v>
      </c>
    </row>
    <row r="2869" spans="1:15" x14ac:dyDescent="0.15">
      <c r="A2869" s="72" t="e">
        <v>#N/A</v>
      </c>
      <c r="B2869" s="72" t="e">
        <v>#N/A</v>
      </c>
      <c r="C2869" s="72" t="e">
        <v>#N/A</v>
      </c>
      <c r="D2869" s="72" t="e">
        <v>#N/A</v>
      </c>
      <c r="E2869" s="73" t="e">
        <v>#N/A</v>
      </c>
      <c r="F2869" s="72" t="e">
        <v>#N/A</v>
      </c>
      <c r="G2869" s="72" t="e">
        <v>#N/A</v>
      </c>
      <c r="H2869" s="72" t="e">
        <v>#N/A</v>
      </c>
      <c r="I2869" s="72" t="e">
        <v>#N/A</v>
      </c>
      <c r="J2869" s="72" t="e">
        <v>#N/A</v>
      </c>
      <c r="O2869" s="72" t="e">
        <v>#N/A</v>
      </c>
    </row>
    <row r="2870" spans="1:15" x14ac:dyDescent="0.15">
      <c r="A2870" s="72" t="e">
        <v>#N/A</v>
      </c>
      <c r="B2870" s="72" t="e">
        <v>#N/A</v>
      </c>
      <c r="C2870" s="72" t="e">
        <v>#N/A</v>
      </c>
      <c r="D2870" s="72" t="e">
        <v>#N/A</v>
      </c>
      <c r="E2870" s="73" t="e">
        <v>#N/A</v>
      </c>
      <c r="F2870" s="72" t="e">
        <v>#N/A</v>
      </c>
      <c r="G2870" s="72" t="e">
        <v>#N/A</v>
      </c>
      <c r="H2870" s="72" t="e">
        <v>#N/A</v>
      </c>
      <c r="I2870" s="72" t="e">
        <v>#N/A</v>
      </c>
      <c r="J2870" s="72" t="e">
        <v>#N/A</v>
      </c>
      <c r="O2870" s="72" t="e">
        <v>#N/A</v>
      </c>
    </row>
    <row r="2871" spans="1:15" x14ac:dyDescent="0.15">
      <c r="A2871" s="72" t="e">
        <v>#N/A</v>
      </c>
      <c r="B2871" s="72" t="e">
        <v>#N/A</v>
      </c>
      <c r="C2871" s="72" t="e">
        <v>#N/A</v>
      </c>
      <c r="D2871" s="72" t="e">
        <v>#N/A</v>
      </c>
      <c r="E2871" s="73" t="e">
        <v>#N/A</v>
      </c>
      <c r="F2871" s="72" t="e">
        <v>#N/A</v>
      </c>
      <c r="G2871" s="72" t="e">
        <v>#N/A</v>
      </c>
      <c r="H2871" s="72" t="e">
        <v>#N/A</v>
      </c>
      <c r="I2871" s="72" t="e">
        <v>#N/A</v>
      </c>
      <c r="J2871" s="72" t="e">
        <v>#N/A</v>
      </c>
      <c r="O2871" s="72" t="e">
        <v>#N/A</v>
      </c>
    </row>
    <row r="2872" spans="1:15" x14ac:dyDescent="0.15">
      <c r="A2872" s="72" t="e">
        <v>#N/A</v>
      </c>
      <c r="B2872" s="72" t="e">
        <v>#N/A</v>
      </c>
      <c r="C2872" s="72" t="e">
        <v>#N/A</v>
      </c>
      <c r="D2872" s="72" t="e">
        <v>#N/A</v>
      </c>
      <c r="E2872" s="73" t="e">
        <v>#N/A</v>
      </c>
      <c r="F2872" s="72" t="e">
        <v>#N/A</v>
      </c>
      <c r="G2872" s="72" t="e">
        <v>#N/A</v>
      </c>
      <c r="H2872" s="72" t="e">
        <v>#N/A</v>
      </c>
      <c r="I2872" s="72" t="e">
        <v>#N/A</v>
      </c>
      <c r="J2872" s="72" t="e">
        <v>#N/A</v>
      </c>
      <c r="O2872" s="72" t="e">
        <v>#N/A</v>
      </c>
    </row>
    <row r="2873" spans="1:15" x14ac:dyDescent="0.15">
      <c r="A2873" s="72" t="e">
        <v>#N/A</v>
      </c>
      <c r="B2873" s="72" t="e">
        <v>#N/A</v>
      </c>
      <c r="C2873" s="72" t="e">
        <v>#N/A</v>
      </c>
      <c r="D2873" s="72" t="e">
        <v>#N/A</v>
      </c>
      <c r="E2873" s="73" t="e">
        <v>#N/A</v>
      </c>
      <c r="F2873" s="72" t="e">
        <v>#N/A</v>
      </c>
      <c r="G2873" s="72" t="e">
        <v>#N/A</v>
      </c>
      <c r="H2873" s="72" t="e">
        <v>#N/A</v>
      </c>
      <c r="I2873" s="72" t="e">
        <v>#N/A</v>
      </c>
      <c r="J2873" s="72" t="e">
        <v>#N/A</v>
      </c>
      <c r="O2873" s="72" t="e">
        <v>#N/A</v>
      </c>
    </row>
    <row r="2874" spans="1:15" x14ac:dyDescent="0.15">
      <c r="A2874" s="72" t="e">
        <v>#N/A</v>
      </c>
      <c r="B2874" s="72" t="e">
        <v>#N/A</v>
      </c>
      <c r="C2874" s="72" t="e">
        <v>#N/A</v>
      </c>
      <c r="D2874" s="72" t="e">
        <v>#N/A</v>
      </c>
      <c r="E2874" s="73" t="e">
        <v>#N/A</v>
      </c>
      <c r="F2874" s="72" t="e">
        <v>#N/A</v>
      </c>
      <c r="G2874" s="72" t="e">
        <v>#N/A</v>
      </c>
      <c r="H2874" s="72" t="e">
        <v>#N/A</v>
      </c>
      <c r="I2874" s="72" t="e">
        <v>#N/A</v>
      </c>
      <c r="J2874" s="72" t="e">
        <v>#N/A</v>
      </c>
      <c r="O2874" s="72" t="e">
        <v>#N/A</v>
      </c>
    </row>
    <row r="2875" spans="1:15" x14ac:dyDescent="0.15">
      <c r="A2875" s="72" t="e">
        <v>#N/A</v>
      </c>
      <c r="B2875" s="72" t="e">
        <v>#N/A</v>
      </c>
      <c r="C2875" s="72" t="e">
        <v>#N/A</v>
      </c>
      <c r="D2875" s="72" t="e">
        <v>#N/A</v>
      </c>
      <c r="E2875" s="73" t="e">
        <v>#N/A</v>
      </c>
      <c r="F2875" s="72" t="e">
        <v>#N/A</v>
      </c>
      <c r="G2875" s="72" t="e">
        <v>#N/A</v>
      </c>
      <c r="H2875" s="72" t="e">
        <v>#N/A</v>
      </c>
      <c r="I2875" s="72" t="e">
        <v>#N/A</v>
      </c>
      <c r="J2875" s="72" t="e">
        <v>#N/A</v>
      </c>
      <c r="O2875" s="72" t="e">
        <v>#N/A</v>
      </c>
    </row>
    <row r="2876" spans="1:15" x14ac:dyDescent="0.15">
      <c r="A2876" s="72" t="e">
        <v>#N/A</v>
      </c>
      <c r="B2876" s="72" t="e">
        <v>#N/A</v>
      </c>
      <c r="C2876" s="72" t="e">
        <v>#N/A</v>
      </c>
      <c r="D2876" s="72" t="e">
        <v>#N/A</v>
      </c>
      <c r="E2876" s="73" t="e">
        <v>#N/A</v>
      </c>
      <c r="F2876" s="72" t="e">
        <v>#N/A</v>
      </c>
      <c r="G2876" s="72" t="e">
        <v>#N/A</v>
      </c>
      <c r="H2876" s="72" t="e">
        <v>#N/A</v>
      </c>
      <c r="I2876" s="72" t="e">
        <v>#N/A</v>
      </c>
      <c r="J2876" s="72" t="e">
        <v>#N/A</v>
      </c>
      <c r="O2876" s="72" t="e">
        <v>#N/A</v>
      </c>
    </row>
    <row r="2877" spans="1:15" x14ac:dyDescent="0.15">
      <c r="A2877" s="72" t="e">
        <v>#N/A</v>
      </c>
      <c r="B2877" s="72" t="e">
        <v>#N/A</v>
      </c>
      <c r="C2877" s="72" t="e">
        <v>#N/A</v>
      </c>
      <c r="D2877" s="72" t="e">
        <v>#N/A</v>
      </c>
      <c r="E2877" s="73" t="e">
        <v>#N/A</v>
      </c>
      <c r="F2877" s="72" t="e">
        <v>#N/A</v>
      </c>
      <c r="G2877" s="72" t="e">
        <v>#N/A</v>
      </c>
      <c r="H2877" s="72" t="e">
        <v>#N/A</v>
      </c>
      <c r="I2877" s="72" t="e">
        <v>#N/A</v>
      </c>
      <c r="J2877" s="72" t="e">
        <v>#N/A</v>
      </c>
      <c r="O2877" s="72" t="e">
        <v>#N/A</v>
      </c>
    </row>
    <row r="2878" spans="1:15" x14ac:dyDescent="0.15">
      <c r="A2878" s="72" t="e">
        <v>#N/A</v>
      </c>
      <c r="B2878" s="72" t="e">
        <v>#N/A</v>
      </c>
      <c r="C2878" s="72" t="e">
        <v>#N/A</v>
      </c>
      <c r="D2878" s="72" t="e">
        <v>#N/A</v>
      </c>
      <c r="E2878" s="73" t="e">
        <v>#N/A</v>
      </c>
      <c r="F2878" s="72" t="e">
        <v>#N/A</v>
      </c>
      <c r="G2878" s="72" t="e">
        <v>#N/A</v>
      </c>
      <c r="H2878" s="72" t="e">
        <v>#N/A</v>
      </c>
      <c r="I2878" s="72" t="e">
        <v>#N/A</v>
      </c>
      <c r="J2878" s="72" t="e">
        <v>#N/A</v>
      </c>
      <c r="O2878" s="72" t="e">
        <v>#N/A</v>
      </c>
    </row>
    <row r="2879" spans="1:15" x14ac:dyDescent="0.15">
      <c r="A2879" s="72" t="e">
        <v>#N/A</v>
      </c>
      <c r="B2879" s="72" t="e">
        <v>#N/A</v>
      </c>
      <c r="C2879" s="72" t="e">
        <v>#N/A</v>
      </c>
      <c r="D2879" s="72" t="e">
        <v>#N/A</v>
      </c>
      <c r="E2879" s="73" t="e">
        <v>#N/A</v>
      </c>
      <c r="F2879" s="72" t="e">
        <v>#N/A</v>
      </c>
      <c r="G2879" s="72" t="e">
        <v>#N/A</v>
      </c>
      <c r="H2879" s="72" t="e">
        <v>#N/A</v>
      </c>
      <c r="I2879" s="72" t="e">
        <v>#N/A</v>
      </c>
      <c r="J2879" s="72" t="e">
        <v>#N/A</v>
      </c>
      <c r="O2879" s="72" t="e">
        <v>#N/A</v>
      </c>
    </row>
    <row r="2880" spans="1:15" x14ac:dyDescent="0.15">
      <c r="A2880" s="72" t="e">
        <v>#N/A</v>
      </c>
      <c r="B2880" s="72" t="e">
        <v>#N/A</v>
      </c>
      <c r="C2880" s="72" t="e">
        <v>#N/A</v>
      </c>
      <c r="D2880" s="72" t="e">
        <v>#N/A</v>
      </c>
      <c r="E2880" s="73" t="e">
        <v>#N/A</v>
      </c>
      <c r="F2880" s="72" t="e">
        <v>#N/A</v>
      </c>
      <c r="G2880" s="72" t="e">
        <v>#N/A</v>
      </c>
      <c r="H2880" s="72" t="e">
        <v>#N/A</v>
      </c>
      <c r="I2880" s="72" t="e">
        <v>#N/A</v>
      </c>
      <c r="J2880" s="72" t="e">
        <v>#N/A</v>
      </c>
      <c r="O2880" s="72" t="e">
        <v>#N/A</v>
      </c>
    </row>
    <row r="2881" spans="1:15" x14ac:dyDescent="0.15">
      <c r="A2881" s="72" t="e">
        <v>#N/A</v>
      </c>
      <c r="B2881" s="72" t="e">
        <v>#N/A</v>
      </c>
      <c r="C2881" s="72" t="e">
        <v>#N/A</v>
      </c>
      <c r="D2881" s="72" t="e">
        <v>#N/A</v>
      </c>
      <c r="E2881" s="73" t="e">
        <v>#N/A</v>
      </c>
      <c r="F2881" s="72" t="e">
        <v>#N/A</v>
      </c>
      <c r="G2881" s="72" t="e">
        <v>#N/A</v>
      </c>
      <c r="H2881" s="72" t="e">
        <v>#N/A</v>
      </c>
      <c r="I2881" s="72" t="e">
        <v>#N/A</v>
      </c>
      <c r="J2881" s="72" t="e">
        <v>#N/A</v>
      </c>
      <c r="O2881" s="72" t="e">
        <v>#N/A</v>
      </c>
    </row>
    <row r="2882" spans="1:15" x14ac:dyDescent="0.15">
      <c r="A2882" s="72" t="e">
        <v>#N/A</v>
      </c>
      <c r="B2882" s="72" t="e">
        <v>#N/A</v>
      </c>
      <c r="C2882" s="72" t="e">
        <v>#N/A</v>
      </c>
      <c r="D2882" s="72" t="e">
        <v>#N/A</v>
      </c>
      <c r="E2882" s="73" t="e">
        <v>#N/A</v>
      </c>
      <c r="F2882" s="72" t="e">
        <v>#N/A</v>
      </c>
      <c r="G2882" s="72" t="e">
        <v>#N/A</v>
      </c>
      <c r="H2882" s="72" t="e">
        <v>#N/A</v>
      </c>
      <c r="I2882" s="72" t="e">
        <v>#N/A</v>
      </c>
      <c r="J2882" s="72" t="e">
        <v>#N/A</v>
      </c>
      <c r="O2882" s="72" t="e">
        <v>#N/A</v>
      </c>
    </row>
    <row r="2883" spans="1:15" x14ac:dyDescent="0.15">
      <c r="A2883" s="72" t="e">
        <v>#N/A</v>
      </c>
      <c r="B2883" s="72" t="e">
        <v>#N/A</v>
      </c>
      <c r="C2883" s="72" t="e">
        <v>#N/A</v>
      </c>
      <c r="D2883" s="72" t="e">
        <v>#N/A</v>
      </c>
      <c r="E2883" s="73" t="e">
        <v>#N/A</v>
      </c>
      <c r="F2883" s="72" t="e">
        <v>#N/A</v>
      </c>
      <c r="G2883" s="72" t="e">
        <v>#N/A</v>
      </c>
      <c r="H2883" s="72" t="e">
        <v>#N/A</v>
      </c>
      <c r="I2883" s="72" t="e">
        <v>#N/A</v>
      </c>
      <c r="J2883" s="72" t="e">
        <v>#N/A</v>
      </c>
      <c r="O2883" s="72" t="e">
        <v>#N/A</v>
      </c>
    </row>
    <row r="2884" spans="1:15" x14ac:dyDescent="0.15">
      <c r="A2884" s="72" t="e">
        <v>#N/A</v>
      </c>
      <c r="B2884" s="72" t="e">
        <v>#N/A</v>
      </c>
      <c r="C2884" s="72" t="e">
        <v>#N/A</v>
      </c>
      <c r="D2884" s="72" t="e">
        <v>#N/A</v>
      </c>
      <c r="E2884" s="73" t="e">
        <v>#N/A</v>
      </c>
      <c r="F2884" s="72" t="e">
        <v>#N/A</v>
      </c>
      <c r="G2884" s="72" t="e">
        <v>#N/A</v>
      </c>
      <c r="H2884" s="72" t="e">
        <v>#N/A</v>
      </c>
      <c r="I2884" s="72" t="e">
        <v>#N/A</v>
      </c>
      <c r="J2884" s="72" t="e">
        <v>#N/A</v>
      </c>
      <c r="O2884" s="72" t="e">
        <v>#N/A</v>
      </c>
    </row>
    <row r="2885" spans="1:15" x14ac:dyDescent="0.15">
      <c r="A2885" s="72" t="e">
        <v>#N/A</v>
      </c>
      <c r="B2885" s="72" t="e">
        <v>#N/A</v>
      </c>
      <c r="C2885" s="72" t="e">
        <v>#N/A</v>
      </c>
      <c r="D2885" s="72" t="e">
        <v>#N/A</v>
      </c>
      <c r="E2885" s="73" t="e">
        <v>#N/A</v>
      </c>
      <c r="F2885" s="72" t="e">
        <v>#N/A</v>
      </c>
      <c r="G2885" s="72" t="e">
        <v>#N/A</v>
      </c>
      <c r="H2885" s="72" t="e">
        <v>#N/A</v>
      </c>
      <c r="I2885" s="72" t="e">
        <v>#N/A</v>
      </c>
      <c r="J2885" s="72" t="e">
        <v>#N/A</v>
      </c>
      <c r="O2885" s="72" t="e">
        <v>#N/A</v>
      </c>
    </row>
    <row r="2886" spans="1:15" x14ac:dyDescent="0.15">
      <c r="A2886" s="72" t="e">
        <v>#N/A</v>
      </c>
      <c r="B2886" s="72" t="e">
        <v>#N/A</v>
      </c>
      <c r="C2886" s="72" t="e">
        <v>#N/A</v>
      </c>
      <c r="D2886" s="72" t="e">
        <v>#N/A</v>
      </c>
      <c r="E2886" s="73" t="e">
        <v>#N/A</v>
      </c>
      <c r="F2886" s="72" t="e">
        <v>#N/A</v>
      </c>
      <c r="G2886" s="72" t="e">
        <v>#N/A</v>
      </c>
      <c r="H2886" s="72" t="e">
        <v>#N/A</v>
      </c>
      <c r="I2886" s="72" t="e">
        <v>#N/A</v>
      </c>
      <c r="J2886" s="72" t="e">
        <v>#N/A</v>
      </c>
      <c r="O2886" s="72" t="e">
        <v>#N/A</v>
      </c>
    </row>
    <row r="2887" spans="1:15" x14ac:dyDescent="0.15">
      <c r="A2887" s="72" t="e">
        <v>#N/A</v>
      </c>
      <c r="B2887" s="72" t="e">
        <v>#N/A</v>
      </c>
      <c r="C2887" s="72" t="e">
        <v>#N/A</v>
      </c>
      <c r="D2887" s="72" t="e">
        <v>#N/A</v>
      </c>
      <c r="E2887" s="73" t="e">
        <v>#N/A</v>
      </c>
      <c r="F2887" s="72" t="e">
        <v>#N/A</v>
      </c>
      <c r="G2887" s="72" t="e">
        <v>#N/A</v>
      </c>
      <c r="H2887" s="72" t="e">
        <v>#N/A</v>
      </c>
      <c r="I2887" s="72" t="e">
        <v>#N/A</v>
      </c>
      <c r="J2887" s="72" t="e">
        <v>#N/A</v>
      </c>
      <c r="O2887" s="72" t="e">
        <v>#N/A</v>
      </c>
    </row>
    <row r="2888" spans="1:15" x14ac:dyDescent="0.15">
      <c r="A2888" s="72" t="e">
        <v>#N/A</v>
      </c>
      <c r="B2888" s="72" t="e">
        <v>#N/A</v>
      </c>
      <c r="C2888" s="72" t="e">
        <v>#N/A</v>
      </c>
      <c r="D2888" s="72" t="e">
        <v>#N/A</v>
      </c>
      <c r="E2888" s="73" t="e">
        <v>#N/A</v>
      </c>
      <c r="F2888" s="72" t="e">
        <v>#N/A</v>
      </c>
      <c r="G2888" s="72" t="e">
        <v>#N/A</v>
      </c>
      <c r="H2888" s="72" t="e">
        <v>#N/A</v>
      </c>
      <c r="I2888" s="72" t="e">
        <v>#N/A</v>
      </c>
      <c r="J2888" s="72" t="e">
        <v>#N/A</v>
      </c>
      <c r="O2888" s="72" t="e">
        <v>#N/A</v>
      </c>
    </row>
    <row r="2889" spans="1:15" x14ac:dyDescent="0.15">
      <c r="A2889" s="72" t="e">
        <v>#N/A</v>
      </c>
      <c r="B2889" s="72" t="e">
        <v>#N/A</v>
      </c>
      <c r="C2889" s="72" t="e">
        <v>#N/A</v>
      </c>
      <c r="D2889" s="72" t="e">
        <v>#N/A</v>
      </c>
      <c r="E2889" s="73" t="e">
        <v>#N/A</v>
      </c>
      <c r="F2889" s="72" t="e">
        <v>#N/A</v>
      </c>
      <c r="G2889" s="72" t="e">
        <v>#N/A</v>
      </c>
      <c r="H2889" s="72" t="e">
        <v>#N/A</v>
      </c>
      <c r="I2889" s="72" t="e">
        <v>#N/A</v>
      </c>
      <c r="J2889" s="72" t="e">
        <v>#N/A</v>
      </c>
      <c r="O2889" s="72" t="e">
        <v>#N/A</v>
      </c>
    </row>
    <row r="2890" spans="1:15" x14ac:dyDescent="0.15">
      <c r="A2890" s="72" t="e">
        <v>#N/A</v>
      </c>
      <c r="B2890" s="72" t="e">
        <v>#N/A</v>
      </c>
      <c r="C2890" s="72" t="e">
        <v>#N/A</v>
      </c>
      <c r="D2890" s="72" t="e">
        <v>#N/A</v>
      </c>
      <c r="E2890" s="73" t="e">
        <v>#N/A</v>
      </c>
      <c r="F2890" s="72" t="e">
        <v>#N/A</v>
      </c>
      <c r="G2890" s="72" t="e">
        <v>#N/A</v>
      </c>
      <c r="H2890" s="72" t="e">
        <v>#N/A</v>
      </c>
      <c r="I2890" s="72" t="e">
        <v>#N/A</v>
      </c>
      <c r="J2890" s="72" t="e">
        <v>#N/A</v>
      </c>
      <c r="O2890" s="72" t="e">
        <v>#N/A</v>
      </c>
    </row>
    <row r="2891" spans="1:15" x14ac:dyDescent="0.15">
      <c r="A2891" s="72" t="e">
        <v>#N/A</v>
      </c>
      <c r="B2891" s="72" t="e">
        <v>#N/A</v>
      </c>
      <c r="C2891" s="72" t="e">
        <v>#N/A</v>
      </c>
      <c r="D2891" s="72" t="e">
        <v>#N/A</v>
      </c>
      <c r="E2891" s="73" t="e">
        <v>#N/A</v>
      </c>
      <c r="F2891" s="72" t="e">
        <v>#N/A</v>
      </c>
      <c r="G2891" s="72" t="e">
        <v>#N/A</v>
      </c>
      <c r="H2891" s="72" t="e">
        <v>#N/A</v>
      </c>
      <c r="I2891" s="72" t="e">
        <v>#N/A</v>
      </c>
      <c r="J2891" s="72" t="e">
        <v>#N/A</v>
      </c>
      <c r="O2891" s="72" t="e">
        <v>#N/A</v>
      </c>
    </row>
    <row r="2892" spans="1:15" x14ac:dyDescent="0.15">
      <c r="A2892" s="72" t="e">
        <v>#N/A</v>
      </c>
      <c r="B2892" s="72" t="e">
        <v>#N/A</v>
      </c>
      <c r="C2892" s="72" t="e">
        <v>#N/A</v>
      </c>
      <c r="D2892" s="72" t="e">
        <v>#N/A</v>
      </c>
      <c r="E2892" s="73" t="e">
        <v>#N/A</v>
      </c>
      <c r="F2892" s="72" t="e">
        <v>#N/A</v>
      </c>
      <c r="G2892" s="72" t="e">
        <v>#N/A</v>
      </c>
      <c r="H2892" s="72" t="e">
        <v>#N/A</v>
      </c>
      <c r="I2892" s="72" t="e">
        <v>#N/A</v>
      </c>
      <c r="J2892" s="72" t="e">
        <v>#N/A</v>
      </c>
      <c r="O2892" s="72" t="e">
        <v>#N/A</v>
      </c>
    </row>
    <row r="2893" spans="1:15" x14ac:dyDescent="0.15">
      <c r="A2893" s="72" t="e">
        <v>#N/A</v>
      </c>
      <c r="B2893" s="72" t="e">
        <v>#N/A</v>
      </c>
      <c r="C2893" s="72" t="e">
        <v>#N/A</v>
      </c>
      <c r="D2893" s="72" t="e">
        <v>#N/A</v>
      </c>
      <c r="E2893" s="73" t="e">
        <v>#N/A</v>
      </c>
      <c r="F2893" s="72" t="e">
        <v>#N/A</v>
      </c>
      <c r="G2893" s="72" t="e">
        <v>#N/A</v>
      </c>
      <c r="H2893" s="72" t="e">
        <v>#N/A</v>
      </c>
      <c r="I2893" s="72" t="e">
        <v>#N/A</v>
      </c>
      <c r="J2893" s="72" t="e">
        <v>#N/A</v>
      </c>
      <c r="O2893" s="72" t="e">
        <v>#N/A</v>
      </c>
    </row>
    <row r="2894" spans="1:15" x14ac:dyDescent="0.15">
      <c r="A2894" s="72" t="e">
        <v>#N/A</v>
      </c>
      <c r="B2894" s="72" t="e">
        <v>#N/A</v>
      </c>
      <c r="C2894" s="72" t="e">
        <v>#N/A</v>
      </c>
      <c r="D2894" s="72" t="e">
        <v>#N/A</v>
      </c>
      <c r="E2894" s="73" t="e">
        <v>#N/A</v>
      </c>
      <c r="F2894" s="72" t="e">
        <v>#N/A</v>
      </c>
      <c r="G2894" s="72" t="e">
        <v>#N/A</v>
      </c>
      <c r="H2894" s="72" t="e">
        <v>#N/A</v>
      </c>
      <c r="I2894" s="72" t="e">
        <v>#N/A</v>
      </c>
      <c r="J2894" s="72" t="e">
        <v>#N/A</v>
      </c>
      <c r="O2894" s="72" t="e">
        <v>#N/A</v>
      </c>
    </row>
    <row r="2895" spans="1:15" x14ac:dyDescent="0.15">
      <c r="A2895" s="72" t="e">
        <v>#N/A</v>
      </c>
      <c r="B2895" s="72" t="e">
        <v>#N/A</v>
      </c>
      <c r="C2895" s="72" t="e">
        <v>#N/A</v>
      </c>
      <c r="D2895" s="72" t="e">
        <v>#N/A</v>
      </c>
      <c r="E2895" s="73" t="e">
        <v>#N/A</v>
      </c>
      <c r="F2895" s="72" t="e">
        <v>#N/A</v>
      </c>
      <c r="G2895" s="72" t="e">
        <v>#N/A</v>
      </c>
      <c r="H2895" s="72" t="e">
        <v>#N/A</v>
      </c>
      <c r="I2895" s="72" t="e">
        <v>#N/A</v>
      </c>
      <c r="J2895" s="72" t="e">
        <v>#N/A</v>
      </c>
      <c r="O2895" s="72" t="e">
        <v>#N/A</v>
      </c>
    </row>
    <row r="2896" spans="1:15" x14ac:dyDescent="0.15">
      <c r="A2896" s="72" t="e">
        <v>#N/A</v>
      </c>
      <c r="B2896" s="72" t="e">
        <v>#N/A</v>
      </c>
      <c r="C2896" s="72" t="e">
        <v>#N/A</v>
      </c>
      <c r="D2896" s="72" t="e">
        <v>#N/A</v>
      </c>
      <c r="E2896" s="73" t="e">
        <v>#N/A</v>
      </c>
      <c r="F2896" s="72" t="e">
        <v>#N/A</v>
      </c>
      <c r="G2896" s="72" t="e">
        <v>#N/A</v>
      </c>
      <c r="H2896" s="72" t="e">
        <v>#N/A</v>
      </c>
      <c r="I2896" s="72" t="e">
        <v>#N/A</v>
      </c>
      <c r="J2896" s="72" t="e">
        <v>#N/A</v>
      </c>
      <c r="O2896" s="72" t="e">
        <v>#N/A</v>
      </c>
    </row>
    <row r="2897" spans="1:15" x14ac:dyDescent="0.15">
      <c r="A2897" s="72" t="e">
        <v>#N/A</v>
      </c>
      <c r="B2897" s="72" t="e">
        <v>#N/A</v>
      </c>
      <c r="C2897" s="72" t="e">
        <v>#N/A</v>
      </c>
      <c r="D2897" s="72" t="e">
        <v>#N/A</v>
      </c>
      <c r="E2897" s="73" t="e">
        <v>#N/A</v>
      </c>
      <c r="F2897" s="72" t="e">
        <v>#N/A</v>
      </c>
      <c r="G2897" s="72" t="e">
        <v>#N/A</v>
      </c>
      <c r="H2897" s="72" t="e">
        <v>#N/A</v>
      </c>
      <c r="I2897" s="72" t="e">
        <v>#N/A</v>
      </c>
      <c r="J2897" s="72" t="e">
        <v>#N/A</v>
      </c>
      <c r="O2897" s="72" t="e">
        <v>#N/A</v>
      </c>
    </row>
    <row r="2898" spans="1:15" x14ac:dyDescent="0.15">
      <c r="A2898" s="72" t="e">
        <v>#N/A</v>
      </c>
      <c r="B2898" s="72" t="e">
        <v>#N/A</v>
      </c>
      <c r="C2898" s="72" t="e">
        <v>#N/A</v>
      </c>
      <c r="D2898" s="72" t="e">
        <v>#N/A</v>
      </c>
      <c r="E2898" s="73" t="e">
        <v>#N/A</v>
      </c>
      <c r="F2898" s="72" t="e">
        <v>#N/A</v>
      </c>
      <c r="G2898" s="72" t="e">
        <v>#N/A</v>
      </c>
      <c r="H2898" s="72" t="e">
        <v>#N/A</v>
      </c>
      <c r="I2898" s="72" t="e">
        <v>#N/A</v>
      </c>
      <c r="J2898" s="72" t="e">
        <v>#N/A</v>
      </c>
      <c r="O2898" s="72" t="e">
        <v>#N/A</v>
      </c>
    </row>
    <row r="2899" spans="1:15" x14ac:dyDescent="0.15">
      <c r="A2899" s="72" t="e">
        <v>#N/A</v>
      </c>
      <c r="B2899" s="72" t="e">
        <v>#N/A</v>
      </c>
      <c r="C2899" s="72" t="e">
        <v>#N/A</v>
      </c>
      <c r="D2899" s="72" t="e">
        <v>#N/A</v>
      </c>
      <c r="E2899" s="73" t="e">
        <v>#N/A</v>
      </c>
      <c r="F2899" s="72" t="e">
        <v>#N/A</v>
      </c>
      <c r="G2899" s="72" t="e">
        <v>#N/A</v>
      </c>
      <c r="H2899" s="72" t="e">
        <v>#N/A</v>
      </c>
      <c r="I2899" s="72" t="e">
        <v>#N/A</v>
      </c>
      <c r="J2899" s="72" t="e">
        <v>#N/A</v>
      </c>
      <c r="O2899" s="72" t="e">
        <v>#N/A</v>
      </c>
    </row>
    <row r="2900" spans="1:15" x14ac:dyDescent="0.15">
      <c r="A2900" s="72" t="e">
        <v>#N/A</v>
      </c>
      <c r="B2900" s="72" t="e">
        <v>#N/A</v>
      </c>
      <c r="C2900" s="72" t="e">
        <v>#N/A</v>
      </c>
      <c r="D2900" s="72" t="e">
        <v>#N/A</v>
      </c>
      <c r="E2900" s="73" t="e">
        <v>#N/A</v>
      </c>
      <c r="F2900" s="72" t="e">
        <v>#N/A</v>
      </c>
      <c r="G2900" s="72" t="e">
        <v>#N/A</v>
      </c>
      <c r="H2900" s="72" t="e">
        <v>#N/A</v>
      </c>
      <c r="I2900" s="72" t="e">
        <v>#N/A</v>
      </c>
      <c r="J2900" s="72" t="e">
        <v>#N/A</v>
      </c>
      <c r="O2900" s="72" t="e">
        <v>#N/A</v>
      </c>
    </row>
    <row r="2901" spans="1:15" x14ac:dyDescent="0.15">
      <c r="A2901" s="72" t="e">
        <v>#N/A</v>
      </c>
      <c r="B2901" s="72" t="e">
        <v>#N/A</v>
      </c>
      <c r="C2901" s="72" t="e">
        <v>#N/A</v>
      </c>
      <c r="D2901" s="72" t="e">
        <v>#N/A</v>
      </c>
      <c r="E2901" s="73" t="e">
        <v>#N/A</v>
      </c>
      <c r="F2901" s="72" t="e">
        <v>#N/A</v>
      </c>
      <c r="G2901" s="72" t="e">
        <v>#N/A</v>
      </c>
      <c r="H2901" s="72" t="e">
        <v>#N/A</v>
      </c>
      <c r="I2901" s="72" t="e">
        <v>#N/A</v>
      </c>
      <c r="J2901" s="72" t="e">
        <v>#N/A</v>
      </c>
      <c r="O2901" s="72" t="e">
        <v>#N/A</v>
      </c>
    </row>
    <row r="2902" spans="1:15" x14ac:dyDescent="0.15">
      <c r="A2902" s="72" t="e">
        <v>#N/A</v>
      </c>
      <c r="B2902" s="72" t="e">
        <v>#N/A</v>
      </c>
      <c r="C2902" s="72" t="e">
        <v>#N/A</v>
      </c>
      <c r="D2902" s="72" t="e">
        <v>#N/A</v>
      </c>
      <c r="E2902" s="73" t="e">
        <v>#N/A</v>
      </c>
      <c r="F2902" s="72" t="e">
        <v>#N/A</v>
      </c>
      <c r="G2902" s="72" t="e">
        <v>#N/A</v>
      </c>
      <c r="H2902" s="72" t="e">
        <v>#N/A</v>
      </c>
      <c r="I2902" s="72" t="e">
        <v>#N/A</v>
      </c>
      <c r="J2902" s="72" t="e">
        <v>#N/A</v>
      </c>
      <c r="O2902" s="72" t="e">
        <v>#N/A</v>
      </c>
    </row>
    <row r="2903" spans="1:15" x14ac:dyDescent="0.15">
      <c r="A2903" s="72" t="e">
        <v>#N/A</v>
      </c>
      <c r="B2903" s="72" t="e">
        <v>#N/A</v>
      </c>
      <c r="C2903" s="72" t="e">
        <v>#N/A</v>
      </c>
      <c r="D2903" s="72" t="e">
        <v>#N/A</v>
      </c>
      <c r="E2903" s="73" t="e">
        <v>#N/A</v>
      </c>
      <c r="F2903" s="72" t="e">
        <v>#N/A</v>
      </c>
      <c r="G2903" s="72" t="e">
        <v>#N/A</v>
      </c>
      <c r="H2903" s="72" t="e">
        <v>#N/A</v>
      </c>
      <c r="I2903" s="72" t="e">
        <v>#N/A</v>
      </c>
      <c r="J2903" s="72" t="e">
        <v>#N/A</v>
      </c>
      <c r="O2903" s="72" t="e">
        <v>#N/A</v>
      </c>
    </row>
    <row r="2904" spans="1:15" x14ac:dyDescent="0.15">
      <c r="A2904" s="72" t="e">
        <v>#N/A</v>
      </c>
      <c r="B2904" s="72" t="e">
        <v>#N/A</v>
      </c>
      <c r="C2904" s="72" t="e">
        <v>#N/A</v>
      </c>
      <c r="D2904" s="72" t="e">
        <v>#N/A</v>
      </c>
      <c r="E2904" s="73" t="e">
        <v>#N/A</v>
      </c>
      <c r="F2904" s="72" t="e">
        <v>#N/A</v>
      </c>
      <c r="G2904" s="72" t="e">
        <v>#N/A</v>
      </c>
      <c r="H2904" s="72" t="e">
        <v>#N/A</v>
      </c>
      <c r="I2904" s="72" t="e">
        <v>#N/A</v>
      </c>
      <c r="J2904" s="72" t="e">
        <v>#N/A</v>
      </c>
      <c r="O2904" s="72" t="e">
        <v>#N/A</v>
      </c>
    </row>
    <row r="2905" spans="1:15" x14ac:dyDescent="0.15">
      <c r="A2905" s="72" t="e">
        <v>#N/A</v>
      </c>
      <c r="B2905" s="72" t="e">
        <v>#N/A</v>
      </c>
      <c r="C2905" s="72" t="e">
        <v>#N/A</v>
      </c>
      <c r="D2905" s="72" t="e">
        <v>#N/A</v>
      </c>
      <c r="E2905" s="73" t="e">
        <v>#N/A</v>
      </c>
      <c r="F2905" s="72" t="e">
        <v>#N/A</v>
      </c>
      <c r="G2905" s="72" t="e">
        <v>#N/A</v>
      </c>
      <c r="H2905" s="72" t="e">
        <v>#N/A</v>
      </c>
      <c r="I2905" s="72" t="e">
        <v>#N/A</v>
      </c>
      <c r="J2905" s="72" t="e">
        <v>#N/A</v>
      </c>
      <c r="O2905" s="72" t="e">
        <v>#N/A</v>
      </c>
    </row>
    <row r="2906" spans="1:15" x14ac:dyDescent="0.15">
      <c r="A2906" s="72" t="e">
        <v>#N/A</v>
      </c>
      <c r="B2906" s="72" t="e">
        <v>#N/A</v>
      </c>
      <c r="C2906" s="72" t="e">
        <v>#N/A</v>
      </c>
      <c r="D2906" s="72" t="e">
        <v>#N/A</v>
      </c>
      <c r="E2906" s="73" t="e">
        <v>#N/A</v>
      </c>
      <c r="F2906" s="72" t="e">
        <v>#N/A</v>
      </c>
      <c r="G2906" s="72" t="e">
        <v>#N/A</v>
      </c>
      <c r="H2906" s="72" t="e">
        <v>#N/A</v>
      </c>
      <c r="I2906" s="72" t="e">
        <v>#N/A</v>
      </c>
      <c r="J2906" s="72" t="e">
        <v>#N/A</v>
      </c>
      <c r="O2906" s="72" t="e">
        <v>#N/A</v>
      </c>
    </row>
    <row r="2907" spans="1:15" x14ac:dyDescent="0.15">
      <c r="A2907" s="72" t="e">
        <v>#N/A</v>
      </c>
      <c r="B2907" s="72" t="e">
        <v>#N/A</v>
      </c>
      <c r="C2907" s="72" t="e">
        <v>#N/A</v>
      </c>
      <c r="D2907" s="72" t="e">
        <v>#N/A</v>
      </c>
      <c r="E2907" s="73" t="e">
        <v>#N/A</v>
      </c>
      <c r="F2907" s="72" t="e">
        <v>#N/A</v>
      </c>
      <c r="G2907" s="72" t="e">
        <v>#N/A</v>
      </c>
      <c r="H2907" s="72" t="e">
        <v>#N/A</v>
      </c>
      <c r="I2907" s="72" t="e">
        <v>#N/A</v>
      </c>
      <c r="J2907" s="72" t="e">
        <v>#N/A</v>
      </c>
      <c r="O2907" s="72" t="e">
        <v>#N/A</v>
      </c>
    </row>
    <row r="2908" spans="1:15" x14ac:dyDescent="0.15">
      <c r="A2908" s="72" t="e">
        <v>#N/A</v>
      </c>
      <c r="B2908" s="72" t="e">
        <v>#N/A</v>
      </c>
      <c r="C2908" s="72" t="e">
        <v>#N/A</v>
      </c>
      <c r="D2908" s="72" t="e">
        <v>#N/A</v>
      </c>
      <c r="E2908" s="73" t="e">
        <v>#N/A</v>
      </c>
      <c r="F2908" s="72" t="e">
        <v>#N/A</v>
      </c>
      <c r="G2908" s="72" t="e">
        <v>#N/A</v>
      </c>
      <c r="H2908" s="72" t="e">
        <v>#N/A</v>
      </c>
      <c r="I2908" s="72" t="e">
        <v>#N/A</v>
      </c>
      <c r="J2908" s="72" t="e">
        <v>#N/A</v>
      </c>
      <c r="O2908" s="72" t="e">
        <v>#N/A</v>
      </c>
    </row>
    <row r="2909" spans="1:15" x14ac:dyDescent="0.15">
      <c r="A2909" s="72" t="e">
        <v>#N/A</v>
      </c>
      <c r="B2909" s="72" t="e">
        <v>#N/A</v>
      </c>
      <c r="C2909" s="72" t="e">
        <v>#N/A</v>
      </c>
      <c r="D2909" s="72" t="e">
        <v>#N/A</v>
      </c>
      <c r="E2909" s="73" t="e">
        <v>#N/A</v>
      </c>
      <c r="F2909" s="72" t="e">
        <v>#N/A</v>
      </c>
      <c r="G2909" s="72" t="e">
        <v>#N/A</v>
      </c>
      <c r="H2909" s="72" t="e">
        <v>#N/A</v>
      </c>
      <c r="I2909" s="72" t="e">
        <v>#N/A</v>
      </c>
      <c r="J2909" s="72" t="e">
        <v>#N/A</v>
      </c>
      <c r="O2909" s="72" t="e">
        <v>#N/A</v>
      </c>
    </row>
    <row r="2910" spans="1:15" x14ac:dyDescent="0.15">
      <c r="A2910" s="72" t="e">
        <v>#N/A</v>
      </c>
      <c r="B2910" s="72" t="e">
        <v>#N/A</v>
      </c>
      <c r="C2910" s="72" t="e">
        <v>#N/A</v>
      </c>
      <c r="D2910" s="72" t="e">
        <v>#N/A</v>
      </c>
      <c r="E2910" s="73" t="e">
        <v>#N/A</v>
      </c>
      <c r="F2910" s="72" t="e">
        <v>#N/A</v>
      </c>
      <c r="G2910" s="72" t="e">
        <v>#N/A</v>
      </c>
      <c r="H2910" s="72" t="e">
        <v>#N/A</v>
      </c>
      <c r="I2910" s="72" t="e">
        <v>#N/A</v>
      </c>
      <c r="J2910" s="72" t="e">
        <v>#N/A</v>
      </c>
      <c r="O2910" s="72" t="e">
        <v>#N/A</v>
      </c>
    </row>
    <row r="2911" spans="1:15" x14ac:dyDescent="0.15">
      <c r="A2911" s="72" t="e">
        <v>#N/A</v>
      </c>
      <c r="B2911" s="72" t="e">
        <v>#N/A</v>
      </c>
      <c r="C2911" s="72" t="e">
        <v>#N/A</v>
      </c>
      <c r="D2911" s="72" t="e">
        <v>#N/A</v>
      </c>
      <c r="E2911" s="73" t="e">
        <v>#N/A</v>
      </c>
      <c r="F2911" s="72" t="e">
        <v>#N/A</v>
      </c>
      <c r="G2911" s="72" t="e">
        <v>#N/A</v>
      </c>
      <c r="H2911" s="72" t="e">
        <v>#N/A</v>
      </c>
      <c r="I2911" s="72" t="e">
        <v>#N/A</v>
      </c>
      <c r="J2911" s="72" t="e">
        <v>#N/A</v>
      </c>
      <c r="O2911" s="72" t="e">
        <v>#N/A</v>
      </c>
    </row>
    <row r="2912" spans="1:15" x14ac:dyDescent="0.15">
      <c r="A2912" s="72" t="e">
        <v>#N/A</v>
      </c>
      <c r="B2912" s="72" t="e">
        <v>#N/A</v>
      </c>
      <c r="C2912" s="72" t="e">
        <v>#N/A</v>
      </c>
      <c r="D2912" s="72" t="e">
        <v>#N/A</v>
      </c>
      <c r="E2912" s="73" t="e">
        <v>#N/A</v>
      </c>
      <c r="F2912" s="72" t="e">
        <v>#N/A</v>
      </c>
      <c r="G2912" s="72" t="e">
        <v>#N/A</v>
      </c>
      <c r="H2912" s="72" t="e">
        <v>#N/A</v>
      </c>
      <c r="I2912" s="72" t="e">
        <v>#N/A</v>
      </c>
      <c r="J2912" s="72" t="e">
        <v>#N/A</v>
      </c>
      <c r="O2912" s="72" t="e">
        <v>#N/A</v>
      </c>
    </row>
    <row r="2913" spans="1:15" x14ac:dyDescent="0.15">
      <c r="A2913" s="72" t="e">
        <v>#N/A</v>
      </c>
      <c r="B2913" s="72" t="e">
        <v>#N/A</v>
      </c>
      <c r="C2913" s="72" t="e">
        <v>#N/A</v>
      </c>
      <c r="D2913" s="72" t="e">
        <v>#N/A</v>
      </c>
      <c r="E2913" s="73" t="e">
        <v>#N/A</v>
      </c>
      <c r="F2913" s="72" t="e">
        <v>#N/A</v>
      </c>
      <c r="G2913" s="72" t="e">
        <v>#N/A</v>
      </c>
      <c r="H2913" s="72" t="e">
        <v>#N/A</v>
      </c>
      <c r="I2913" s="72" t="e">
        <v>#N/A</v>
      </c>
      <c r="J2913" s="72" t="e">
        <v>#N/A</v>
      </c>
      <c r="O2913" s="72" t="e">
        <v>#N/A</v>
      </c>
    </row>
    <row r="2914" spans="1:15" x14ac:dyDescent="0.15">
      <c r="A2914" s="72" t="e">
        <v>#N/A</v>
      </c>
      <c r="B2914" s="72" t="e">
        <v>#N/A</v>
      </c>
      <c r="C2914" s="72" t="e">
        <v>#N/A</v>
      </c>
      <c r="D2914" s="72" t="e">
        <v>#N/A</v>
      </c>
      <c r="E2914" s="73" t="e">
        <v>#N/A</v>
      </c>
      <c r="F2914" s="72" t="e">
        <v>#N/A</v>
      </c>
      <c r="G2914" s="72" t="e">
        <v>#N/A</v>
      </c>
      <c r="H2914" s="72" t="e">
        <v>#N/A</v>
      </c>
      <c r="I2914" s="72" t="e">
        <v>#N/A</v>
      </c>
      <c r="J2914" s="72" t="e">
        <v>#N/A</v>
      </c>
      <c r="O2914" s="72" t="e">
        <v>#N/A</v>
      </c>
    </row>
    <row r="2915" spans="1:15" x14ac:dyDescent="0.15">
      <c r="A2915" s="72" t="e">
        <v>#N/A</v>
      </c>
      <c r="B2915" s="72" t="e">
        <v>#N/A</v>
      </c>
      <c r="C2915" s="72" t="e">
        <v>#N/A</v>
      </c>
      <c r="D2915" s="72" t="e">
        <v>#N/A</v>
      </c>
      <c r="E2915" s="73" t="e">
        <v>#N/A</v>
      </c>
      <c r="F2915" s="72" t="e">
        <v>#N/A</v>
      </c>
      <c r="G2915" s="72" t="e">
        <v>#N/A</v>
      </c>
      <c r="H2915" s="72" t="e">
        <v>#N/A</v>
      </c>
      <c r="I2915" s="72" t="e">
        <v>#N/A</v>
      </c>
      <c r="J2915" s="72" t="e">
        <v>#N/A</v>
      </c>
      <c r="O2915" s="72" t="e">
        <v>#N/A</v>
      </c>
    </row>
    <row r="2916" spans="1:15" x14ac:dyDescent="0.15">
      <c r="A2916" s="72" t="e">
        <v>#N/A</v>
      </c>
      <c r="B2916" s="72" t="e">
        <v>#N/A</v>
      </c>
      <c r="C2916" s="72" t="e">
        <v>#N/A</v>
      </c>
      <c r="D2916" s="72" t="e">
        <v>#N/A</v>
      </c>
      <c r="E2916" s="73" t="e">
        <v>#N/A</v>
      </c>
      <c r="F2916" s="72" t="e">
        <v>#N/A</v>
      </c>
      <c r="G2916" s="72" t="e">
        <v>#N/A</v>
      </c>
      <c r="H2916" s="72" t="e">
        <v>#N/A</v>
      </c>
      <c r="I2916" s="72" t="e">
        <v>#N/A</v>
      </c>
      <c r="J2916" s="72" t="e">
        <v>#N/A</v>
      </c>
      <c r="O2916" s="72" t="e">
        <v>#N/A</v>
      </c>
    </row>
    <row r="2917" spans="1:15" x14ac:dyDescent="0.15">
      <c r="A2917" s="72" t="e">
        <v>#N/A</v>
      </c>
      <c r="B2917" s="72" t="e">
        <v>#N/A</v>
      </c>
      <c r="C2917" s="72" t="e">
        <v>#N/A</v>
      </c>
      <c r="D2917" s="72" t="e">
        <v>#N/A</v>
      </c>
      <c r="E2917" s="73" t="e">
        <v>#N/A</v>
      </c>
      <c r="F2917" s="72" t="e">
        <v>#N/A</v>
      </c>
      <c r="G2917" s="72" t="e">
        <v>#N/A</v>
      </c>
      <c r="H2917" s="72" t="e">
        <v>#N/A</v>
      </c>
      <c r="I2917" s="72" t="e">
        <v>#N/A</v>
      </c>
      <c r="J2917" s="72" t="e">
        <v>#N/A</v>
      </c>
      <c r="O2917" s="72" t="e">
        <v>#N/A</v>
      </c>
    </row>
    <row r="2918" spans="1:15" x14ac:dyDescent="0.15">
      <c r="A2918" s="72" t="e">
        <v>#N/A</v>
      </c>
      <c r="B2918" s="72" t="e">
        <v>#N/A</v>
      </c>
      <c r="C2918" s="72" t="e">
        <v>#N/A</v>
      </c>
      <c r="D2918" s="72" t="e">
        <v>#N/A</v>
      </c>
      <c r="E2918" s="73" t="e">
        <v>#N/A</v>
      </c>
      <c r="F2918" s="72" t="e">
        <v>#N/A</v>
      </c>
      <c r="G2918" s="72" t="e">
        <v>#N/A</v>
      </c>
      <c r="H2918" s="72" t="e">
        <v>#N/A</v>
      </c>
      <c r="I2918" s="72" t="e">
        <v>#N/A</v>
      </c>
      <c r="J2918" s="72" t="e">
        <v>#N/A</v>
      </c>
      <c r="O2918" s="72" t="e">
        <v>#N/A</v>
      </c>
    </row>
    <row r="2919" spans="1:15" x14ac:dyDescent="0.15">
      <c r="A2919" s="72" t="e">
        <v>#N/A</v>
      </c>
      <c r="B2919" s="72" t="e">
        <v>#N/A</v>
      </c>
      <c r="C2919" s="72" t="e">
        <v>#N/A</v>
      </c>
      <c r="D2919" s="72" t="e">
        <v>#N/A</v>
      </c>
      <c r="E2919" s="73" t="e">
        <v>#N/A</v>
      </c>
      <c r="F2919" s="72" t="e">
        <v>#N/A</v>
      </c>
      <c r="G2919" s="72" t="e">
        <v>#N/A</v>
      </c>
      <c r="H2919" s="72" t="e">
        <v>#N/A</v>
      </c>
      <c r="I2919" s="72" t="e">
        <v>#N/A</v>
      </c>
      <c r="J2919" s="72" t="e">
        <v>#N/A</v>
      </c>
      <c r="O2919" s="72" t="e">
        <v>#N/A</v>
      </c>
    </row>
    <row r="2920" spans="1:15" x14ac:dyDescent="0.15">
      <c r="A2920" s="72" t="e">
        <v>#N/A</v>
      </c>
      <c r="B2920" s="72" t="e">
        <v>#N/A</v>
      </c>
      <c r="C2920" s="72" t="e">
        <v>#N/A</v>
      </c>
      <c r="D2920" s="72" t="e">
        <v>#N/A</v>
      </c>
      <c r="E2920" s="73" t="e">
        <v>#N/A</v>
      </c>
      <c r="F2920" s="72" t="e">
        <v>#N/A</v>
      </c>
      <c r="G2920" s="72" t="e">
        <v>#N/A</v>
      </c>
      <c r="H2920" s="72" t="e">
        <v>#N/A</v>
      </c>
      <c r="I2920" s="72" t="e">
        <v>#N/A</v>
      </c>
      <c r="J2920" s="72" t="e">
        <v>#N/A</v>
      </c>
      <c r="O2920" s="72" t="e">
        <v>#N/A</v>
      </c>
    </row>
    <row r="2921" spans="1:15" x14ac:dyDescent="0.15">
      <c r="A2921" s="72" t="e">
        <v>#N/A</v>
      </c>
      <c r="B2921" s="72" t="e">
        <v>#N/A</v>
      </c>
      <c r="C2921" s="72" t="e">
        <v>#N/A</v>
      </c>
      <c r="D2921" s="72" t="e">
        <v>#N/A</v>
      </c>
      <c r="E2921" s="73" t="e">
        <v>#N/A</v>
      </c>
      <c r="F2921" s="72" t="e">
        <v>#N/A</v>
      </c>
      <c r="G2921" s="72" t="e">
        <v>#N/A</v>
      </c>
      <c r="H2921" s="72" t="e">
        <v>#N/A</v>
      </c>
      <c r="I2921" s="72" t="e">
        <v>#N/A</v>
      </c>
      <c r="J2921" s="72" t="e">
        <v>#N/A</v>
      </c>
      <c r="O2921" s="72" t="e">
        <v>#N/A</v>
      </c>
    </row>
    <row r="2922" spans="1:15" x14ac:dyDescent="0.15">
      <c r="A2922" s="72" t="e">
        <v>#N/A</v>
      </c>
      <c r="B2922" s="72" t="e">
        <v>#N/A</v>
      </c>
      <c r="C2922" s="72" t="e">
        <v>#N/A</v>
      </c>
      <c r="D2922" s="72" t="e">
        <v>#N/A</v>
      </c>
      <c r="E2922" s="73" t="e">
        <v>#N/A</v>
      </c>
      <c r="F2922" s="72" t="e">
        <v>#N/A</v>
      </c>
      <c r="G2922" s="72" t="e">
        <v>#N/A</v>
      </c>
      <c r="H2922" s="72" t="e">
        <v>#N/A</v>
      </c>
      <c r="I2922" s="72" t="e">
        <v>#N/A</v>
      </c>
      <c r="J2922" s="72" t="e">
        <v>#N/A</v>
      </c>
      <c r="O2922" s="72" t="e">
        <v>#N/A</v>
      </c>
    </row>
    <row r="2923" spans="1:15" x14ac:dyDescent="0.15">
      <c r="A2923" s="72" t="e">
        <v>#N/A</v>
      </c>
      <c r="B2923" s="72" t="e">
        <v>#N/A</v>
      </c>
      <c r="C2923" s="72" t="e">
        <v>#N/A</v>
      </c>
      <c r="D2923" s="72" t="e">
        <v>#N/A</v>
      </c>
      <c r="E2923" s="73" t="e">
        <v>#N/A</v>
      </c>
      <c r="F2923" s="72" t="e">
        <v>#N/A</v>
      </c>
      <c r="G2923" s="72" t="e">
        <v>#N/A</v>
      </c>
      <c r="H2923" s="72" t="e">
        <v>#N/A</v>
      </c>
      <c r="I2923" s="72" t="e">
        <v>#N/A</v>
      </c>
      <c r="J2923" s="72" t="e">
        <v>#N/A</v>
      </c>
      <c r="O2923" s="72" t="e">
        <v>#N/A</v>
      </c>
    </row>
    <row r="2924" spans="1:15" x14ac:dyDescent="0.15">
      <c r="A2924" s="72" t="e">
        <v>#N/A</v>
      </c>
      <c r="B2924" s="72" t="e">
        <v>#N/A</v>
      </c>
      <c r="C2924" s="72" t="e">
        <v>#N/A</v>
      </c>
      <c r="D2924" s="72" t="e">
        <v>#N/A</v>
      </c>
      <c r="E2924" s="73" t="e">
        <v>#N/A</v>
      </c>
      <c r="F2924" s="72" t="e">
        <v>#N/A</v>
      </c>
      <c r="G2924" s="72" t="e">
        <v>#N/A</v>
      </c>
      <c r="H2924" s="72" t="e">
        <v>#N/A</v>
      </c>
      <c r="I2924" s="72" t="e">
        <v>#N/A</v>
      </c>
      <c r="J2924" s="72" t="e">
        <v>#N/A</v>
      </c>
      <c r="O2924" s="72" t="e">
        <v>#N/A</v>
      </c>
    </row>
    <row r="2925" spans="1:15" x14ac:dyDescent="0.15">
      <c r="A2925" s="72" t="e">
        <v>#N/A</v>
      </c>
      <c r="B2925" s="72" t="e">
        <v>#N/A</v>
      </c>
      <c r="C2925" s="72" t="e">
        <v>#N/A</v>
      </c>
      <c r="D2925" s="72" t="e">
        <v>#N/A</v>
      </c>
      <c r="E2925" s="73" t="e">
        <v>#N/A</v>
      </c>
      <c r="F2925" s="72" t="e">
        <v>#N/A</v>
      </c>
      <c r="G2925" s="72" t="e">
        <v>#N/A</v>
      </c>
      <c r="H2925" s="72" t="e">
        <v>#N/A</v>
      </c>
      <c r="I2925" s="72" t="e">
        <v>#N/A</v>
      </c>
      <c r="J2925" s="72" t="e">
        <v>#N/A</v>
      </c>
      <c r="O2925" s="72" t="e">
        <v>#N/A</v>
      </c>
    </row>
    <row r="2926" spans="1:15" x14ac:dyDescent="0.15">
      <c r="A2926" s="72" t="e">
        <v>#N/A</v>
      </c>
      <c r="B2926" s="72" t="e">
        <v>#N/A</v>
      </c>
      <c r="C2926" s="72" t="e">
        <v>#N/A</v>
      </c>
      <c r="D2926" s="72" t="e">
        <v>#N/A</v>
      </c>
      <c r="E2926" s="73" t="e">
        <v>#N/A</v>
      </c>
      <c r="F2926" s="72" t="e">
        <v>#N/A</v>
      </c>
      <c r="G2926" s="72" t="e">
        <v>#N/A</v>
      </c>
      <c r="H2926" s="72" t="e">
        <v>#N/A</v>
      </c>
      <c r="I2926" s="72" t="e">
        <v>#N/A</v>
      </c>
      <c r="J2926" s="72" t="e">
        <v>#N/A</v>
      </c>
      <c r="O2926" s="72" t="e">
        <v>#N/A</v>
      </c>
    </row>
    <row r="2927" spans="1:15" x14ac:dyDescent="0.15">
      <c r="A2927" s="72" t="e">
        <v>#N/A</v>
      </c>
      <c r="B2927" s="72" t="e">
        <v>#N/A</v>
      </c>
      <c r="C2927" s="72" t="e">
        <v>#N/A</v>
      </c>
      <c r="D2927" s="72" t="e">
        <v>#N/A</v>
      </c>
      <c r="E2927" s="73" t="e">
        <v>#N/A</v>
      </c>
      <c r="F2927" s="72" t="e">
        <v>#N/A</v>
      </c>
      <c r="G2927" s="72" t="e">
        <v>#N/A</v>
      </c>
      <c r="H2927" s="72" t="e">
        <v>#N/A</v>
      </c>
      <c r="I2927" s="72" t="e">
        <v>#N/A</v>
      </c>
      <c r="J2927" s="72" t="e">
        <v>#N/A</v>
      </c>
      <c r="O2927" s="72" t="e">
        <v>#N/A</v>
      </c>
    </row>
    <row r="2928" spans="1:15" x14ac:dyDescent="0.15">
      <c r="A2928" s="72" t="e">
        <v>#N/A</v>
      </c>
      <c r="B2928" s="72" t="e">
        <v>#N/A</v>
      </c>
      <c r="C2928" s="72" t="e">
        <v>#N/A</v>
      </c>
      <c r="D2928" s="72" t="e">
        <v>#N/A</v>
      </c>
      <c r="E2928" s="73" t="e">
        <v>#N/A</v>
      </c>
      <c r="F2928" s="72" t="e">
        <v>#N/A</v>
      </c>
      <c r="G2928" s="72" t="e">
        <v>#N/A</v>
      </c>
      <c r="H2928" s="72" t="e">
        <v>#N/A</v>
      </c>
      <c r="I2928" s="72" t="e">
        <v>#N/A</v>
      </c>
      <c r="J2928" s="72" t="e">
        <v>#N/A</v>
      </c>
      <c r="O2928" s="72" t="e">
        <v>#N/A</v>
      </c>
    </row>
    <row r="2929" spans="1:15" x14ac:dyDescent="0.15">
      <c r="A2929" s="72" t="e">
        <v>#N/A</v>
      </c>
      <c r="B2929" s="72" t="e">
        <v>#N/A</v>
      </c>
      <c r="C2929" s="72" t="e">
        <v>#N/A</v>
      </c>
      <c r="D2929" s="72" t="e">
        <v>#N/A</v>
      </c>
      <c r="E2929" s="73" t="e">
        <v>#N/A</v>
      </c>
      <c r="F2929" s="72" t="e">
        <v>#N/A</v>
      </c>
      <c r="G2929" s="72" t="e">
        <v>#N/A</v>
      </c>
      <c r="H2929" s="72" t="e">
        <v>#N/A</v>
      </c>
      <c r="I2929" s="72" t="e">
        <v>#N/A</v>
      </c>
      <c r="J2929" s="72" t="e">
        <v>#N/A</v>
      </c>
      <c r="O2929" s="72" t="e">
        <v>#N/A</v>
      </c>
    </row>
    <row r="2930" spans="1:15" x14ac:dyDescent="0.15">
      <c r="A2930" s="72" t="e">
        <v>#N/A</v>
      </c>
      <c r="B2930" s="72" t="e">
        <v>#N/A</v>
      </c>
      <c r="C2930" s="72" t="e">
        <v>#N/A</v>
      </c>
      <c r="D2930" s="72" t="e">
        <v>#N/A</v>
      </c>
      <c r="E2930" s="73" t="e">
        <v>#N/A</v>
      </c>
      <c r="F2930" s="72" t="e">
        <v>#N/A</v>
      </c>
      <c r="G2930" s="72" t="e">
        <v>#N/A</v>
      </c>
      <c r="H2930" s="72" t="e">
        <v>#N/A</v>
      </c>
      <c r="I2930" s="72" t="e">
        <v>#N/A</v>
      </c>
      <c r="J2930" s="72" t="e">
        <v>#N/A</v>
      </c>
      <c r="O2930" s="72" t="e">
        <v>#N/A</v>
      </c>
    </row>
    <row r="2931" spans="1:15" x14ac:dyDescent="0.15">
      <c r="A2931" s="72" t="e">
        <v>#N/A</v>
      </c>
      <c r="B2931" s="72" t="e">
        <v>#N/A</v>
      </c>
      <c r="C2931" s="72" t="e">
        <v>#N/A</v>
      </c>
      <c r="D2931" s="72" t="e">
        <v>#N/A</v>
      </c>
      <c r="E2931" s="73" t="e">
        <v>#N/A</v>
      </c>
      <c r="F2931" s="72" t="e">
        <v>#N/A</v>
      </c>
      <c r="G2931" s="72" t="e">
        <v>#N/A</v>
      </c>
      <c r="H2931" s="72" t="e">
        <v>#N/A</v>
      </c>
      <c r="I2931" s="72" t="e">
        <v>#N/A</v>
      </c>
      <c r="J2931" s="72" t="e">
        <v>#N/A</v>
      </c>
      <c r="O2931" s="72" t="e">
        <v>#N/A</v>
      </c>
    </row>
    <row r="2932" spans="1:15" x14ac:dyDescent="0.15">
      <c r="A2932" s="72" t="e">
        <v>#N/A</v>
      </c>
      <c r="B2932" s="72" t="e">
        <v>#N/A</v>
      </c>
      <c r="C2932" s="72" t="e">
        <v>#N/A</v>
      </c>
      <c r="D2932" s="72" t="e">
        <v>#N/A</v>
      </c>
      <c r="E2932" s="73" t="e">
        <v>#N/A</v>
      </c>
      <c r="F2932" s="72" t="e">
        <v>#N/A</v>
      </c>
      <c r="G2932" s="72" t="e">
        <v>#N/A</v>
      </c>
      <c r="H2932" s="72" t="e">
        <v>#N/A</v>
      </c>
      <c r="I2932" s="72" t="e">
        <v>#N/A</v>
      </c>
      <c r="J2932" s="72" t="e">
        <v>#N/A</v>
      </c>
      <c r="O2932" s="72" t="e">
        <v>#N/A</v>
      </c>
    </row>
    <row r="2933" spans="1:15" x14ac:dyDescent="0.15">
      <c r="A2933" s="72" t="e">
        <v>#N/A</v>
      </c>
      <c r="B2933" s="72" t="e">
        <v>#N/A</v>
      </c>
      <c r="C2933" s="72" t="e">
        <v>#N/A</v>
      </c>
      <c r="D2933" s="72" t="e">
        <v>#N/A</v>
      </c>
      <c r="E2933" s="73" t="e">
        <v>#N/A</v>
      </c>
      <c r="F2933" s="72" t="e">
        <v>#N/A</v>
      </c>
      <c r="G2933" s="72" t="e">
        <v>#N/A</v>
      </c>
      <c r="H2933" s="72" t="e">
        <v>#N/A</v>
      </c>
      <c r="I2933" s="72" t="e">
        <v>#N/A</v>
      </c>
      <c r="J2933" s="72" t="e">
        <v>#N/A</v>
      </c>
      <c r="O2933" s="72" t="e">
        <v>#N/A</v>
      </c>
    </row>
    <row r="2934" spans="1:15" x14ac:dyDescent="0.15">
      <c r="A2934" s="72" t="e">
        <v>#N/A</v>
      </c>
      <c r="B2934" s="72" t="e">
        <v>#N/A</v>
      </c>
      <c r="C2934" s="72" t="e">
        <v>#N/A</v>
      </c>
      <c r="D2934" s="72" t="e">
        <v>#N/A</v>
      </c>
      <c r="E2934" s="73" t="e">
        <v>#N/A</v>
      </c>
      <c r="F2934" s="72" t="e">
        <v>#N/A</v>
      </c>
      <c r="G2934" s="72" t="e">
        <v>#N/A</v>
      </c>
      <c r="H2934" s="72" t="e">
        <v>#N/A</v>
      </c>
      <c r="I2934" s="72" t="e">
        <v>#N/A</v>
      </c>
      <c r="J2934" s="72" t="e">
        <v>#N/A</v>
      </c>
      <c r="O2934" s="72" t="e">
        <v>#N/A</v>
      </c>
    </row>
    <row r="2935" spans="1:15" x14ac:dyDescent="0.15">
      <c r="A2935" s="72" t="e">
        <v>#N/A</v>
      </c>
      <c r="B2935" s="72" t="e">
        <v>#N/A</v>
      </c>
      <c r="C2935" s="72" t="e">
        <v>#N/A</v>
      </c>
      <c r="D2935" s="72" t="e">
        <v>#N/A</v>
      </c>
      <c r="E2935" s="73" t="e">
        <v>#N/A</v>
      </c>
      <c r="F2935" s="72" t="e">
        <v>#N/A</v>
      </c>
      <c r="G2935" s="72" t="e">
        <v>#N/A</v>
      </c>
      <c r="H2935" s="72" t="e">
        <v>#N/A</v>
      </c>
      <c r="I2935" s="72" t="e">
        <v>#N/A</v>
      </c>
      <c r="J2935" s="72" t="e">
        <v>#N/A</v>
      </c>
      <c r="O2935" s="72" t="e">
        <v>#N/A</v>
      </c>
    </row>
    <row r="2936" spans="1:15" x14ac:dyDescent="0.15">
      <c r="A2936" s="72" t="e">
        <v>#N/A</v>
      </c>
      <c r="B2936" s="72" t="e">
        <v>#N/A</v>
      </c>
      <c r="C2936" s="72" t="e">
        <v>#N/A</v>
      </c>
      <c r="D2936" s="72" t="e">
        <v>#N/A</v>
      </c>
      <c r="E2936" s="73" t="e">
        <v>#N/A</v>
      </c>
      <c r="F2936" s="72" t="e">
        <v>#N/A</v>
      </c>
      <c r="G2936" s="72" t="e">
        <v>#N/A</v>
      </c>
      <c r="H2936" s="72" t="e">
        <v>#N/A</v>
      </c>
      <c r="I2936" s="72" t="e">
        <v>#N/A</v>
      </c>
      <c r="J2936" s="72" t="e">
        <v>#N/A</v>
      </c>
      <c r="O2936" s="72" t="e">
        <v>#N/A</v>
      </c>
    </row>
    <row r="2937" spans="1:15" x14ac:dyDescent="0.15">
      <c r="A2937" s="72" t="e">
        <v>#N/A</v>
      </c>
      <c r="B2937" s="72" t="e">
        <v>#N/A</v>
      </c>
      <c r="C2937" s="72" t="e">
        <v>#N/A</v>
      </c>
      <c r="D2937" s="72" t="e">
        <v>#N/A</v>
      </c>
      <c r="E2937" s="73" t="e">
        <v>#N/A</v>
      </c>
      <c r="F2937" s="72" t="e">
        <v>#N/A</v>
      </c>
      <c r="G2937" s="72" t="e">
        <v>#N/A</v>
      </c>
      <c r="H2937" s="72" t="e">
        <v>#N/A</v>
      </c>
      <c r="I2937" s="72" t="e">
        <v>#N/A</v>
      </c>
      <c r="J2937" s="72" t="e">
        <v>#N/A</v>
      </c>
      <c r="O2937" s="72" t="e">
        <v>#N/A</v>
      </c>
    </row>
    <row r="2938" spans="1:15" x14ac:dyDescent="0.15">
      <c r="A2938" s="72" t="e">
        <v>#N/A</v>
      </c>
      <c r="B2938" s="72" t="e">
        <v>#N/A</v>
      </c>
      <c r="C2938" s="72" t="e">
        <v>#N/A</v>
      </c>
      <c r="D2938" s="72" t="e">
        <v>#N/A</v>
      </c>
      <c r="E2938" s="73" t="e">
        <v>#N/A</v>
      </c>
      <c r="F2938" s="72" t="e">
        <v>#N/A</v>
      </c>
      <c r="G2938" s="72" t="e">
        <v>#N/A</v>
      </c>
      <c r="H2938" s="72" t="e">
        <v>#N/A</v>
      </c>
      <c r="I2938" s="72" t="e">
        <v>#N/A</v>
      </c>
      <c r="J2938" s="72" t="e">
        <v>#N/A</v>
      </c>
      <c r="O2938" s="72" t="e">
        <v>#N/A</v>
      </c>
    </row>
    <row r="2939" spans="1:15" x14ac:dyDescent="0.15">
      <c r="A2939" s="72" t="e">
        <v>#N/A</v>
      </c>
      <c r="B2939" s="72" t="e">
        <v>#N/A</v>
      </c>
      <c r="C2939" s="72" t="e">
        <v>#N/A</v>
      </c>
      <c r="D2939" s="72" t="e">
        <v>#N/A</v>
      </c>
      <c r="E2939" s="73" t="e">
        <v>#N/A</v>
      </c>
      <c r="F2939" s="72" t="e">
        <v>#N/A</v>
      </c>
      <c r="G2939" s="72" t="e">
        <v>#N/A</v>
      </c>
      <c r="H2939" s="72" t="e">
        <v>#N/A</v>
      </c>
      <c r="I2939" s="72" t="e">
        <v>#N/A</v>
      </c>
      <c r="J2939" s="72" t="e">
        <v>#N/A</v>
      </c>
      <c r="O2939" s="72" t="e">
        <v>#N/A</v>
      </c>
    </row>
    <row r="2940" spans="1:15" x14ac:dyDescent="0.15">
      <c r="A2940" s="72" t="e">
        <v>#N/A</v>
      </c>
      <c r="B2940" s="72" t="e">
        <v>#N/A</v>
      </c>
      <c r="C2940" s="72" t="e">
        <v>#N/A</v>
      </c>
      <c r="D2940" s="72" t="e">
        <v>#N/A</v>
      </c>
      <c r="E2940" s="73" t="e">
        <v>#N/A</v>
      </c>
      <c r="F2940" s="72" t="e">
        <v>#N/A</v>
      </c>
      <c r="G2940" s="72" t="e">
        <v>#N/A</v>
      </c>
      <c r="H2940" s="72" t="e">
        <v>#N/A</v>
      </c>
      <c r="I2940" s="72" t="e">
        <v>#N/A</v>
      </c>
      <c r="J2940" s="72" t="e">
        <v>#N/A</v>
      </c>
      <c r="O2940" s="72" t="e">
        <v>#N/A</v>
      </c>
    </row>
    <row r="2941" spans="1:15" x14ac:dyDescent="0.15">
      <c r="A2941" s="72" t="e">
        <v>#N/A</v>
      </c>
      <c r="B2941" s="72" t="e">
        <v>#N/A</v>
      </c>
      <c r="C2941" s="72" t="e">
        <v>#N/A</v>
      </c>
      <c r="D2941" s="72" t="e">
        <v>#N/A</v>
      </c>
      <c r="E2941" s="73" t="e">
        <v>#N/A</v>
      </c>
      <c r="F2941" s="72" t="e">
        <v>#N/A</v>
      </c>
      <c r="G2941" s="72" t="e">
        <v>#N/A</v>
      </c>
      <c r="H2941" s="72" t="e">
        <v>#N/A</v>
      </c>
      <c r="I2941" s="72" t="e">
        <v>#N/A</v>
      </c>
      <c r="J2941" s="72" t="e">
        <v>#N/A</v>
      </c>
      <c r="O2941" s="72" t="e">
        <v>#N/A</v>
      </c>
    </row>
    <row r="2942" spans="1:15" x14ac:dyDescent="0.15">
      <c r="A2942" s="72" t="e">
        <v>#N/A</v>
      </c>
      <c r="B2942" s="72" t="e">
        <v>#N/A</v>
      </c>
      <c r="C2942" s="72" t="e">
        <v>#N/A</v>
      </c>
      <c r="D2942" s="72" t="e">
        <v>#N/A</v>
      </c>
      <c r="E2942" s="73" t="e">
        <v>#N/A</v>
      </c>
      <c r="F2942" s="72" t="e">
        <v>#N/A</v>
      </c>
      <c r="G2942" s="72" t="e">
        <v>#N/A</v>
      </c>
      <c r="H2942" s="72" t="e">
        <v>#N/A</v>
      </c>
      <c r="I2942" s="72" t="e">
        <v>#N/A</v>
      </c>
      <c r="J2942" s="72" t="e">
        <v>#N/A</v>
      </c>
      <c r="O2942" s="72" t="e">
        <v>#N/A</v>
      </c>
    </row>
    <row r="2943" spans="1:15" x14ac:dyDescent="0.15">
      <c r="A2943" s="72" t="e">
        <v>#N/A</v>
      </c>
      <c r="B2943" s="72" t="e">
        <v>#N/A</v>
      </c>
      <c r="C2943" s="72" t="e">
        <v>#N/A</v>
      </c>
      <c r="D2943" s="72" t="e">
        <v>#N/A</v>
      </c>
      <c r="E2943" s="73" t="e">
        <v>#N/A</v>
      </c>
      <c r="F2943" s="72" t="e">
        <v>#N/A</v>
      </c>
      <c r="G2943" s="72" t="e">
        <v>#N/A</v>
      </c>
      <c r="H2943" s="72" t="e">
        <v>#N/A</v>
      </c>
      <c r="I2943" s="72" t="e">
        <v>#N/A</v>
      </c>
      <c r="J2943" s="72" t="e">
        <v>#N/A</v>
      </c>
      <c r="O2943" s="72" t="e">
        <v>#N/A</v>
      </c>
    </row>
    <row r="2944" spans="1:15" x14ac:dyDescent="0.15">
      <c r="A2944" s="72" t="e">
        <v>#N/A</v>
      </c>
      <c r="B2944" s="72" t="e">
        <v>#N/A</v>
      </c>
      <c r="C2944" s="72" t="e">
        <v>#N/A</v>
      </c>
      <c r="D2944" s="72" t="e">
        <v>#N/A</v>
      </c>
      <c r="E2944" s="73" t="e">
        <v>#N/A</v>
      </c>
      <c r="F2944" s="72" t="e">
        <v>#N/A</v>
      </c>
      <c r="G2944" s="72" t="e">
        <v>#N/A</v>
      </c>
      <c r="H2944" s="72" t="e">
        <v>#N/A</v>
      </c>
      <c r="I2944" s="72" t="e">
        <v>#N/A</v>
      </c>
      <c r="J2944" s="72" t="e">
        <v>#N/A</v>
      </c>
      <c r="O2944" s="72" t="e">
        <v>#N/A</v>
      </c>
    </row>
    <row r="2945" spans="1:15" x14ac:dyDescent="0.15">
      <c r="A2945" s="72" t="e">
        <v>#N/A</v>
      </c>
      <c r="B2945" s="72" t="e">
        <v>#N/A</v>
      </c>
      <c r="C2945" s="72" t="e">
        <v>#N/A</v>
      </c>
      <c r="D2945" s="72" t="e">
        <v>#N/A</v>
      </c>
      <c r="E2945" s="73" t="e">
        <v>#N/A</v>
      </c>
      <c r="F2945" s="72" t="e">
        <v>#N/A</v>
      </c>
      <c r="G2945" s="72" t="e">
        <v>#N/A</v>
      </c>
      <c r="H2945" s="72" t="e">
        <v>#N/A</v>
      </c>
      <c r="I2945" s="72" t="e">
        <v>#N/A</v>
      </c>
      <c r="J2945" s="72" t="e">
        <v>#N/A</v>
      </c>
      <c r="O2945" s="72" t="e">
        <v>#N/A</v>
      </c>
    </row>
    <row r="2946" spans="1:15" x14ac:dyDescent="0.15">
      <c r="A2946" s="72" t="e">
        <v>#N/A</v>
      </c>
      <c r="B2946" s="72" t="e">
        <v>#N/A</v>
      </c>
      <c r="C2946" s="72" t="e">
        <v>#N/A</v>
      </c>
      <c r="D2946" s="72" t="e">
        <v>#N/A</v>
      </c>
      <c r="E2946" s="73" t="e">
        <v>#N/A</v>
      </c>
      <c r="F2946" s="72" t="e">
        <v>#N/A</v>
      </c>
      <c r="G2946" s="72" t="e">
        <v>#N/A</v>
      </c>
      <c r="H2946" s="72" t="e">
        <v>#N/A</v>
      </c>
      <c r="I2946" s="72" t="e">
        <v>#N/A</v>
      </c>
      <c r="J2946" s="72" t="e">
        <v>#N/A</v>
      </c>
      <c r="O2946" s="72" t="e">
        <v>#N/A</v>
      </c>
    </row>
    <row r="2947" spans="1:15" x14ac:dyDescent="0.15">
      <c r="A2947" s="72" t="e">
        <v>#N/A</v>
      </c>
      <c r="B2947" s="72" t="e">
        <v>#N/A</v>
      </c>
      <c r="C2947" s="72" t="e">
        <v>#N/A</v>
      </c>
      <c r="D2947" s="72" t="e">
        <v>#N/A</v>
      </c>
      <c r="E2947" s="73" t="e">
        <v>#N/A</v>
      </c>
      <c r="F2947" s="72" t="e">
        <v>#N/A</v>
      </c>
      <c r="G2947" s="72" t="e">
        <v>#N/A</v>
      </c>
      <c r="H2947" s="72" t="e">
        <v>#N/A</v>
      </c>
      <c r="I2947" s="72" t="e">
        <v>#N/A</v>
      </c>
      <c r="J2947" s="72" t="e">
        <v>#N/A</v>
      </c>
      <c r="O2947" s="72" t="e">
        <v>#N/A</v>
      </c>
    </row>
    <row r="2948" spans="1:15" x14ac:dyDescent="0.15">
      <c r="A2948" s="72" t="e">
        <v>#N/A</v>
      </c>
      <c r="B2948" s="72" t="e">
        <v>#N/A</v>
      </c>
      <c r="C2948" s="72" t="e">
        <v>#N/A</v>
      </c>
      <c r="D2948" s="72" t="e">
        <v>#N/A</v>
      </c>
      <c r="E2948" s="73" t="e">
        <v>#N/A</v>
      </c>
      <c r="F2948" s="72" t="e">
        <v>#N/A</v>
      </c>
      <c r="G2948" s="72" t="e">
        <v>#N/A</v>
      </c>
      <c r="H2948" s="72" t="e">
        <v>#N/A</v>
      </c>
      <c r="I2948" s="72" t="e">
        <v>#N/A</v>
      </c>
      <c r="J2948" s="72" t="e">
        <v>#N/A</v>
      </c>
      <c r="O2948" s="72" t="e">
        <v>#N/A</v>
      </c>
    </row>
    <row r="2949" spans="1:15" x14ac:dyDescent="0.15">
      <c r="A2949" s="72" t="e">
        <v>#N/A</v>
      </c>
      <c r="B2949" s="72" t="e">
        <v>#N/A</v>
      </c>
      <c r="C2949" s="72" t="e">
        <v>#N/A</v>
      </c>
      <c r="D2949" s="72" t="e">
        <v>#N/A</v>
      </c>
      <c r="E2949" s="73" t="e">
        <v>#N/A</v>
      </c>
      <c r="F2949" s="72" t="e">
        <v>#N/A</v>
      </c>
      <c r="G2949" s="72" t="e">
        <v>#N/A</v>
      </c>
      <c r="H2949" s="72" t="e">
        <v>#N/A</v>
      </c>
      <c r="I2949" s="72" t="e">
        <v>#N/A</v>
      </c>
      <c r="J2949" s="72" t="e">
        <v>#N/A</v>
      </c>
      <c r="O2949" s="72" t="e">
        <v>#N/A</v>
      </c>
    </row>
    <row r="2950" spans="1:15" x14ac:dyDescent="0.15">
      <c r="A2950" s="72" t="e">
        <v>#N/A</v>
      </c>
      <c r="B2950" s="72" t="e">
        <v>#N/A</v>
      </c>
      <c r="C2950" s="72" t="e">
        <v>#N/A</v>
      </c>
      <c r="D2950" s="72" t="e">
        <v>#N/A</v>
      </c>
      <c r="E2950" s="73" t="e">
        <v>#N/A</v>
      </c>
      <c r="F2950" s="72" t="e">
        <v>#N/A</v>
      </c>
      <c r="G2950" s="72" t="e">
        <v>#N/A</v>
      </c>
      <c r="H2950" s="72" t="e">
        <v>#N/A</v>
      </c>
      <c r="I2950" s="72" t="e">
        <v>#N/A</v>
      </c>
      <c r="J2950" s="72" t="e">
        <v>#N/A</v>
      </c>
      <c r="O2950" s="72" t="e">
        <v>#N/A</v>
      </c>
    </row>
    <row r="2951" spans="1:15" x14ac:dyDescent="0.15">
      <c r="A2951" s="72" t="e">
        <v>#N/A</v>
      </c>
      <c r="B2951" s="72" t="e">
        <v>#N/A</v>
      </c>
      <c r="C2951" s="72" t="e">
        <v>#N/A</v>
      </c>
      <c r="D2951" s="72" t="e">
        <v>#N/A</v>
      </c>
      <c r="E2951" s="73" t="e">
        <v>#N/A</v>
      </c>
      <c r="F2951" s="72" t="e">
        <v>#N/A</v>
      </c>
      <c r="G2951" s="72" t="e">
        <v>#N/A</v>
      </c>
      <c r="H2951" s="72" t="e">
        <v>#N/A</v>
      </c>
      <c r="I2951" s="72" t="e">
        <v>#N/A</v>
      </c>
      <c r="J2951" s="72" t="e">
        <v>#N/A</v>
      </c>
      <c r="O2951" s="72" t="e">
        <v>#N/A</v>
      </c>
    </row>
    <row r="2952" spans="1:15" x14ac:dyDescent="0.15">
      <c r="A2952" s="72" t="e">
        <v>#N/A</v>
      </c>
      <c r="B2952" s="72" t="e">
        <v>#N/A</v>
      </c>
      <c r="C2952" s="72" t="e">
        <v>#N/A</v>
      </c>
      <c r="D2952" s="72" t="e">
        <v>#N/A</v>
      </c>
      <c r="E2952" s="73" t="e">
        <v>#N/A</v>
      </c>
      <c r="F2952" s="72" t="e">
        <v>#N/A</v>
      </c>
      <c r="G2952" s="72" t="e">
        <v>#N/A</v>
      </c>
      <c r="H2952" s="72" t="e">
        <v>#N/A</v>
      </c>
      <c r="I2952" s="72" t="e">
        <v>#N/A</v>
      </c>
      <c r="J2952" s="72" t="e">
        <v>#N/A</v>
      </c>
      <c r="O2952" s="72" t="e">
        <v>#N/A</v>
      </c>
    </row>
    <row r="2953" spans="1:15" x14ac:dyDescent="0.15">
      <c r="A2953" s="72" t="e">
        <v>#N/A</v>
      </c>
      <c r="B2953" s="72" t="e">
        <v>#N/A</v>
      </c>
      <c r="C2953" s="72" t="e">
        <v>#N/A</v>
      </c>
      <c r="D2953" s="72" t="e">
        <v>#N/A</v>
      </c>
      <c r="E2953" s="73" t="e">
        <v>#N/A</v>
      </c>
      <c r="F2953" s="72" t="e">
        <v>#N/A</v>
      </c>
      <c r="G2953" s="72" t="e">
        <v>#N/A</v>
      </c>
      <c r="H2953" s="72" t="e">
        <v>#N/A</v>
      </c>
      <c r="I2953" s="72" t="e">
        <v>#N/A</v>
      </c>
      <c r="J2953" s="72" t="e">
        <v>#N/A</v>
      </c>
      <c r="O2953" s="72" t="e">
        <v>#N/A</v>
      </c>
    </row>
    <row r="2954" spans="1:15" x14ac:dyDescent="0.15">
      <c r="A2954" s="72" t="e">
        <v>#N/A</v>
      </c>
      <c r="B2954" s="72" t="e">
        <v>#N/A</v>
      </c>
      <c r="C2954" s="72" t="e">
        <v>#N/A</v>
      </c>
      <c r="D2954" s="72" t="e">
        <v>#N/A</v>
      </c>
      <c r="E2954" s="73" t="e">
        <v>#N/A</v>
      </c>
      <c r="F2954" s="72" t="e">
        <v>#N/A</v>
      </c>
      <c r="G2954" s="72" t="e">
        <v>#N/A</v>
      </c>
      <c r="H2954" s="72" t="e">
        <v>#N/A</v>
      </c>
      <c r="I2954" s="72" t="e">
        <v>#N/A</v>
      </c>
      <c r="J2954" s="72" t="e">
        <v>#N/A</v>
      </c>
      <c r="O2954" s="72" t="e">
        <v>#N/A</v>
      </c>
    </row>
    <row r="2955" spans="1:15" x14ac:dyDescent="0.15">
      <c r="A2955" s="72" t="e">
        <v>#N/A</v>
      </c>
      <c r="B2955" s="72" t="e">
        <v>#N/A</v>
      </c>
      <c r="C2955" s="72" t="e">
        <v>#N/A</v>
      </c>
      <c r="D2955" s="72" t="e">
        <v>#N/A</v>
      </c>
      <c r="E2955" s="73" t="e">
        <v>#N/A</v>
      </c>
      <c r="F2955" s="72" t="e">
        <v>#N/A</v>
      </c>
      <c r="G2955" s="72" t="e">
        <v>#N/A</v>
      </c>
      <c r="H2955" s="72" t="e">
        <v>#N/A</v>
      </c>
      <c r="I2955" s="72" t="e">
        <v>#N/A</v>
      </c>
      <c r="J2955" s="72" t="e">
        <v>#N/A</v>
      </c>
      <c r="O2955" s="72" t="e">
        <v>#N/A</v>
      </c>
    </row>
    <row r="2956" spans="1:15" x14ac:dyDescent="0.15">
      <c r="A2956" s="72" t="e">
        <v>#N/A</v>
      </c>
      <c r="B2956" s="72" t="e">
        <v>#N/A</v>
      </c>
      <c r="C2956" s="72" t="e">
        <v>#N/A</v>
      </c>
      <c r="D2956" s="72" t="e">
        <v>#N/A</v>
      </c>
      <c r="E2956" s="73" t="e">
        <v>#N/A</v>
      </c>
      <c r="F2956" s="72" t="e">
        <v>#N/A</v>
      </c>
      <c r="G2956" s="72" t="e">
        <v>#N/A</v>
      </c>
      <c r="H2956" s="72" t="e">
        <v>#N/A</v>
      </c>
      <c r="I2956" s="72" t="e">
        <v>#N/A</v>
      </c>
      <c r="J2956" s="72" t="e">
        <v>#N/A</v>
      </c>
      <c r="O2956" s="72" t="e">
        <v>#N/A</v>
      </c>
    </row>
    <row r="2957" spans="1:15" x14ac:dyDescent="0.15">
      <c r="A2957" s="72" t="e">
        <v>#N/A</v>
      </c>
      <c r="B2957" s="72" t="e">
        <v>#N/A</v>
      </c>
      <c r="C2957" s="72" t="e">
        <v>#N/A</v>
      </c>
      <c r="D2957" s="72" t="e">
        <v>#N/A</v>
      </c>
      <c r="E2957" s="73" t="e">
        <v>#N/A</v>
      </c>
      <c r="F2957" s="72" t="e">
        <v>#N/A</v>
      </c>
      <c r="G2957" s="72" t="e">
        <v>#N/A</v>
      </c>
      <c r="H2957" s="72" t="e">
        <v>#N/A</v>
      </c>
      <c r="I2957" s="72" t="e">
        <v>#N/A</v>
      </c>
      <c r="J2957" s="72" t="e">
        <v>#N/A</v>
      </c>
      <c r="O2957" s="72" t="e">
        <v>#N/A</v>
      </c>
    </row>
    <row r="2958" spans="1:15" x14ac:dyDescent="0.15">
      <c r="A2958" s="72" t="e">
        <v>#N/A</v>
      </c>
      <c r="B2958" s="72" t="e">
        <v>#N/A</v>
      </c>
      <c r="C2958" s="72" t="e">
        <v>#N/A</v>
      </c>
      <c r="D2958" s="72" t="e">
        <v>#N/A</v>
      </c>
      <c r="E2958" s="73" t="e">
        <v>#N/A</v>
      </c>
      <c r="F2958" s="72" t="e">
        <v>#N/A</v>
      </c>
      <c r="G2958" s="72" t="e">
        <v>#N/A</v>
      </c>
      <c r="H2958" s="72" t="e">
        <v>#N/A</v>
      </c>
      <c r="I2958" s="72" t="e">
        <v>#N/A</v>
      </c>
      <c r="J2958" s="72" t="e">
        <v>#N/A</v>
      </c>
      <c r="O2958" s="72" t="e">
        <v>#N/A</v>
      </c>
    </row>
    <row r="2959" spans="1:15" x14ac:dyDescent="0.15">
      <c r="A2959" s="72" t="e">
        <v>#N/A</v>
      </c>
      <c r="B2959" s="72" t="e">
        <v>#N/A</v>
      </c>
      <c r="C2959" s="72" t="e">
        <v>#N/A</v>
      </c>
      <c r="D2959" s="72" t="e">
        <v>#N/A</v>
      </c>
      <c r="E2959" s="73" t="e">
        <v>#N/A</v>
      </c>
      <c r="F2959" s="72" t="e">
        <v>#N/A</v>
      </c>
      <c r="G2959" s="72" t="e">
        <v>#N/A</v>
      </c>
      <c r="H2959" s="72" t="e">
        <v>#N/A</v>
      </c>
      <c r="I2959" s="72" t="e">
        <v>#N/A</v>
      </c>
      <c r="J2959" s="72" t="e">
        <v>#N/A</v>
      </c>
      <c r="O2959" s="72" t="e">
        <v>#N/A</v>
      </c>
    </row>
    <row r="2960" spans="1:15" x14ac:dyDescent="0.15">
      <c r="A2960" s="72" t="e">
        <v>#N/A</v>
      </c>
      <c r="B2960" s="72" t="e">
        <v>#N/A</v>
      </c>
      <c r="C2960" s="72" t="e">
        <v>#N/A</v>
      </c>
      <c r="D2960" s="72" t="e">
        <v>#N/A</v>
      </c>
      <c r="E2960" s="73" t="e">
        <v>#N/A</v>
      </c>
      <c r="F2960" s="72" t="e">
        <v>#N/A</v>
      </c>
      <c r="G2960" s="72" t="e">
        <v>#N/A</v>
      </c>
      <c r="H2960" s="72" t="e">
        <v>#N/A</v>
      </c>
      <c r="I2960" s="72" t="e">
        <v>#N/A</v>
      </c>
      <c r="J2960" s="72" t="e">
        <v>#N/A</v>
      </c>
      <c r="O2960" s="72" t="e">
        <v>#N/A</v>
      </c>
    </row>
    <row r="2961" spans="1:15" x14ac:dyDescent="0.15">
      <c r="A2961" s="72" t="e">
        <v>#N/A</v>
      </c>
      <c r="B2961" s="72" t="e">
        <v>#N/A</v>
      </c>
      <c r="C2961" s="72" t="e">
        <v>#N/A</v>
      </c>
      <c r="D2961" s="72" t="e">
        <v>#N/A</v>
      </c>
      <c r="E2961" s="73" t="e">
        <v>#N/A</v>
      </c>
      <c r="F2961" s="72" t="e">
        <v>#N/A</v>
      </c>
      <c r="G2961" s="72" t="e">
        <v>#N/A</v>
      </c>
      <c r="H2961" s="72" t="e">
        <v>#N/A</v>
      </c>
      <c r="I2961" s="72" t="e">
        <v>#N/A</v>
      </c>
      <c r="J2961" s="72" t="e">
        <v>#N/A</v>
      </c>
      <c r="O2961" s="72" t="e">
        <v>#N/A</v>
      </c>
    </row>
    <row r="2962" spans="1:15" x14ac:dyDescent="0.15">
      <c r="A2962" s="72" t="e">
        <v>#N/A</v>
      </c>
      <c r="B2962" s="72" t="e">
        <v>#N/A</v>
      </c>
      <c r="C2962" s="72" t="e">
        <v>#N/A</v>
      </c>
      <c r="D2962" s="72" t="e">
        <v>#N/A</v>
      </c>
      <c r="E2962" s="73" t="e">
        <v>#N/A</v>
      </c>
      <c r="F2962" s="72" t="e">
        <v>#N/A</v>
      </c>
      <c r="G2962" s="72" t="e">
        <v>#N/A</v>
      </c>
      <c r="H2962" s="72" t="e">
        <v>#N/A</v>
      </c>
      <c r="I2962" s="72" t="e">
        <v>#N/A</v>
      </c>
      <c r="J2962" s="72" t="e">
        <v>#N/A</v>
      </c>
      <c r="O2962" s="72" t="e">
        <v>#N/A</v>
      </c>
    </row>
    <row r="2963" spans="1:15" x14ac:dyDescent="0.15">
      <c r="A2963" s="72" t="e">
        <v>#N/A</v>
      </c>
      <c r="B2963" s="72" t="e">
        <v>#N/A</v>
      </c>
      <c r="C2963" s="72" t="e">
        <v>#N/A</v>
      </c>
      <c r="D2963" s="72" t="e">
        <v>#N/A</v>
      </c>
      <c r="E2963" s="73" t="e">
        <v>#N/A</v>
      </c>
      <c r="F2963" s="72" t="e">
        <v>#N/A</v>
      </c>
      <c r="G2963" s="72" t="e">
        <v>#N/A</v>
      </c>
      <c r="H2963" s="72" t="e">
        <v>#N/A</v>
      </c>
      <c r="I2963" s="72" t="e">
        <v>#N/A</v>
      </c>
      <c r="J2963" s="72" t="e">
        <v>#N/A</v>
      </c>
      <c r="O2963" s="72" t="e">
        <v>#N/A</v>
      </c>
    </row>
    <row r="2964" spans="1:15" x14ac:dyDescent="0.15">
      <c r="A2964" s="72" t="e">
        <v>#N/A</v>
      </c>
      <c r="B2964" s="72" t="e">
        <v>#N/A</v>
      </c>
      <c r="C2964" s="72" t="e">
        <v>#N/A</v>
      </c>
      <c r="D2964" s="72" t="e">
        <v>#N/A</v>
      </c>
      <c r="E2964" s="73" t="e">
        <v>#N/A</v>
      </c>
      <c r="F2964" s="72" t="e">
        <v>#N/A</v>
      </c>
      <c r="G2964" s="72" t="e">
        <v>#N/A</v>
      </c>
      <c r="H2964" s="72" t="e">
        <v>#N/A</v>
      </c>
      <c r="I2964" s="72" t="e">
        <v>#N/A</v>
      </c>
      <c r="J2964" s="72" t="e">
        <v>#N/A</v>
      </c>
      <c r="O2964" s="72" t="e">
        <v>#N/A</v>
      </c>
    </row>
    <row r="2965" spans="1:15" x14ac:dyDescent="0.15">
      <c r="A2965" s="72" t="e">
        <v>#N/A</v>
      </c>
      <c r="B2965" s="72" t="e">
        <v>#N/A</v>
      </c>
      <c r="C2965" s="72" t="e">
        <v>#N/A</v>
      </c>
      <c r="D2965" s="72" t="e">
        <v>#N/A</v>
      </c>
      <c r="E2965" s="73" t="e">
        <v>#N/A</v>
      </c>
      <c r="F2965" s="72" t="e">
        <v>#N/A</v>
      </c>
      <c r="G2965" s="72" t="e">
        <v>#N/A</v>
      </c>
      <c r="H2965" s="72" t="e">
        <v>#N/A</v>
      </c>
      <c r="I2965" s="72" t="e">
        <v>#N/A</v>
      </c>
      <c r="J2965" s="72" t="e">
        <v>#N/A</v>
      </c>
      <c r="O2965" s="72" t="e">
        <v>#N/A</v>
      </c>
    </row>
    <row r="2966" spans="1:15" x14ac:dyDescent="0.15">
      <c r="A2966" s="72" t="e">
        <v>#N/A</v>
      </c>
      <c r="B2966" s="72" t="e">
        <v>#N/A</v>
      </c>
      <c r="C2966" s="72" t="e">
        <v>#N/A</v>
      </c>
      <c r="D2966" s="72" t="e">
        <v>#N/A</v>
      </c>
      <c r="E2966" s="73" t="e">
        <v>#N/A</v>
      </c>
      <c r="F2966" s="72" t="e">
        <v>#N/A</v>
      </c>
      <c r="G2966" s="72" t="e">
        <v>#N/A</v>
      </c>
      <c r="H2966" s="72" t="e">
        <v>#N/A</v>
      </c>
      <c r="I2966" s="72" t="e">
        <v>#N/A</v>
      </c>
      <c r="J2966" s="72" t="e">
        <v>#N/A</v>
      </c>
      <c r="O2966" s="72" t="e">
        <v>#N/A</v>
      </c>
    </row>
    <row r="2967" spans="1:15" x14ac:dyDescent="0.15">
      <c r="A2967" s="72" t="e">
        <v>#N/A</v>
      </c>
      <c r="B2967" s="72" t="e">
        <v>#N/A</v>
      </c>
      <c r="C2967" s="72" t="e">
        <v>#N/A</v>
      </c>
      <c r="D2967" s="72" t="e">
        <v>#N/A</v>
      </c>
      <c r="E2967" s="73" t="e">
        <v>#N/A</v>
      </c>
      <c r="F2967" s="72" t="e">
        <v>#N/A</v>
      </c>
      <c r="G2967" s="72" t="e">
        <v>#N/A</v>
      </c>
      <c r="H2967" s="72" t="e">
        <v>#N/A</v>
      </c>
      <c r="I2967" s="72" t="e">
        <v>#N/A</v>
      </c>
      <c r="J2967" s="72" t="e">
        <v>#N/A</v>
      </c>
      <c r="O2967" s="72" t="e">
        <v>#N/A</v>
      </c>
    </row>
    <row r="2968" spans="1:15" x14ac:dyDescent="0.15">
      <c r="A2968" s="72" t="e">
        <v>#N/A</v>
      </c>
      <c r="B2968" s="72" t="e">
        <v>#N/A</v>
      </c>
      <c r="C2968" s="72" t="e">
        <v>#N/A</v>
      </c>
      <c r="D2968" s="72" t="e">
        <v>#N/A</v>
      </c>
      <c r="E2968" s="73" t="e">
        <v>#N/A</v>
      </c>
      <c r="F2968" s="72" t="e">
        <v>#N/A</v>
      </c>
      <c r="G2968" s="72" t="e">
        <v>#N/A</v>
      </c>
      <c r="H2968" s="72" t="e">
        <v>#N/A</v>
      </c>
      <c r="I2968" s="72" t="e">
        <v>#N/A</v>
      </c>
      <c r="J2968" s="72" t="e">
        <v>#N/A</v>
      </c>
      <c r="O2968" s="72" t="e">
        <v>#N/A</v>
      </c>
    </row>
    <row r="2969" spans="1:15" x14ac:dyDescent="0.15">
      <c r="A2969" s="72" t="e">
        <v>#N/A</v>
      </c>
      <c r="B2969" s="72" t="e">
        <v>#N/A</v>
      </c>
      <c r="C2969" s="72" t="e">
        <v>#N/A</v>
      </c>
      <c r="D2969" s="72" t="e">
        <v>#N/A</v>
      </c>
      <c r="E2969" s="73" t="e">
        <v>#N/A</v>
      </c>
      <c r="F2969" s="72" t="e">
        <v>#N/A</v>
      </c>
      <c r="G2969" s="72" t="e">
        <v>#N/A</v>
      </c>
      <c r="H2969" s="72" t="e">
        <v>#N/A</v>
      </c>
      <c r="I2969" s="72" t="e">
        <v>#N/A</v>
      </c>
      <c r="J2969" s="72" t="e">
        <v>#N/A</v>
      </c>
      <c r="O2969" s="72" t="e">
        <v>#N/A</v>
      </c>
    </row>
    <row r="2970" spans="1:15" x14ac:dyDescent="0.15">
      <c r="A2970" s="72" t="e">
        <v>#N/A</v>
      </c>
      <c r="B2970" s="72" t="e">
        <v>#N/A</v>
      </c>
      <c r="C2970" s="72" t="e">
        <v>#N/A</v>
      </c>
      <c r="D2970" s="72" t="e">
        <v>#N/A</v>
      </c>
      <c r="E2970" s="73" t="e">
        <v>#N/A</v>
      </c>
      <c r="F2970" s="72" t="e">
        <v>#N/A</v>
      </c>
      <c r="G2970" s="72" t="e">
        <v>#N/A</v>
      </c>
      <c r="H2970" s="72" t="e">
        <v>#N/A</v>
      </c>
      <c r="I2970" s="72" t="e">
        <v>#N/A</v>
      </c>
      <c r="J2970" s="72" t="e">
        <v>#N/A</v>
      </c>
      <c r="O2970" s="72" t="e">
        <v>#N/A</v>
      </c>
    </row>
    <row r="2971" spans="1:15" x14ac:dyDescent="0.15">
      <c r="A2971" s="72" t="e">
        <v>#N/A</v>
      </c>
      <c r="B2971" s="72" t="e">
        <v>#N/A</v>
      </c>
      <c r="C2971" s="72" t="e">
        <v>#N/A</v>
      </c>
      <c r="D2971" s="72" t="e">
        <v>#N/A</v>
      </c>
      <c r="E2971" s="73" t="e">
        <v>#N/A</v>
      </c>
      <c r="F2971" s="72" t="e">
        <v>#N/A</v>
      </c>
      <c r="G2971" s="72" t="e">
        <v>#N/A</v>
      </c>
      <c r="H2971" s="72" t="e">
        <v>#N/A</v>
      </c>
      <c r="I2971" s="72" t="e">
        <v>#N/A</v>
      </c>
      <c r="J2971" s="72" t="e">
        <v>#N/A</v>
      </c>
      <c r="O2971" s="72" t="e">
        <v>#N/A</v>
      </c>
    </row>
    <row r="2972" spans="1:15" x14ac:dyDescent="0.15">
      <c r="A2972" s="72" t="e">
        <v>#N/A</v>
      </c>
      <c r="B2972" s="72" t="e">
        <v>#N/A</v>
      </c>
      <c r="C2972" s="72" t="e">
        <v>#N/A</v>
      </c>
      <c r="D2972" s="72" t="e">
        <v>#N/A</v>
      </c>
      <c r="E2972" s="73" t="e">
        <v>#N/A</v>
      </c>
      <c r="F2972" s="72" t="e">
        <v>#N/A</v>
      </c>
      <c r="G2972" s="72" t="e">
        <v>#N/A</v>
      </c>
      <c r="H2972" s="72" t="e">
        <v>#N/A</v>
      </c>
      <c r="I2972" s="72" t="e">
        <v>#N/A</v>
      </c>
      <c r="J2972" s="72" t="e">
        <v>#N/A</v>
      </c>
      <c r="O2972" s="72" t="e">
        <v>#N/A</v>
      </c>
    </row>
    <row r="2973" spans="1:15" x14ac:dyDescent="0.15">
      <c r="A2973" s="72" t="e">
        <v>#N/A</v>
      </c>
      <c r="B2973" s="72" t="e">
        <v>#N/A</v>
      </c>
      <c r="C2973" s="72" t="e">
        <v>#N/A</v>
      </c>
      <c r="D2973" s="72" t="e">
        <v>#N/A</v>
      </c>
      <c r="E2973" s="73" t="e">
        <v>#N/A</v>
      </c>
      <c r="F2973" s="72" t="e">
        <v>#N/A</v>
      </c>
      <c r="G2973" s="72" t="e">
        <v>#N/A</v>
      </c>
      <c r="H2973" s="72" t="e">
        <v>#N/A</v>
      </c>
      <c r="I2973" s="72" t="e">
        <v>#N/A</v>
      </c>
      <c r="J2973" s="72" t="e">
        <v>#N/A</v>
      </c>
      <c r="O2973" s="72" t="e">
        <v>#N/A</v>
      </c>
    </row>
    <row r="2974" spans="1:15" x14ac:dyDescent="0.15">
      <c r="A2974" s="72" t="e">
        <v>#N/A</v>
      </c>
      <c r="B2974" s="72" t="e">
        <v>#N/A</v>
      </c>
      <c r="C2974" s="72" t="e">
        <v>#N/A</v>
      </c>
      <c r="D2974" s="72" t="e">
        <v>#N/A</v>
      </c>
      <c r="E2974" s="73" t="e">
        <v>#N/A</v>
      </c>
      <c r="F2974" s="72" t="e">
        <v>#N/A</v>
      </c>
      <c r="G2974" s="72" t="e">
        <v>#N/A</v>
      </c>
      <c r="H2974" s="72" t="e">
        <v>#N/A</v>
      </c>
      <c r="I2974" s="72" t="e">
        <v>#N/A</v>
      </c>
      <c r="J2974" s="72" t="e">
        <v>#N/A</v>
      </c>
      <c r="O2974" s="72" t="e">
        <v>#N/A</v>
      </c>
    </row>
    <row r="2975" spans="1:15" x14ac:dyDescent="0.15">
      <c r="A2975" s="72" t="e">
        <v>#N/A</v>
      </c>
      <c r="B2975" s="72" t="e">
        <v>#N/A</v>
      </c>
      <c r="C2975" s="72" t="e">
        <v>#N/A</v>
      </c>
      <c r="D2975" s="72" t="e">
        <v>#N/A</v>
      </c>
      <c r="E2975" s="73" t="e">
        <v>#N/A</v>
      </c>
      <c r="F2975" s="72" t="e">
        <v>#N/A</v>
      </c>
      <c r="G2975" s="72" t="e">
        <v>#N/A</v>
      </c>
      <c r="H2975" s="72" t="e">
        <v>#N/A</v>
      </c>
      <c r="I2975" s="72" t="e">
        <v>#N/A</v>
      </c>
      <c r="J2975" s="72" t="e">
        <v>#N/A</v>
      </c>
      <c r="O2975" s="72" t="e">
        <v>#N/A</v>
      </c>
    </row>
    <row r="2976" spans="1:15" x14ac:dyDescent="0.15">
      <c r="A2976" s="72" t="e">
        <v>#N/A</v>
      </c>
      <c r="B2976" s="72" t="e">
        <v>#N/A</v>
      </c>
      <c r="C2976" s="72" t="e">
        <v>#N/A</v>
      </c>
      <c r="D2976" s="72" t="e">
        <v>#N/A</v>
      </c>
      <c r="E2976" s="73" t="e">
        <v>#N/A</v>
      </c>
      <c r="F2976" s="72" t="e">
        <v>#N/A</v>
      </c>
      <c r="G2976" s="72" t="e">
        <v>#N/A</v>
      </c>
      <c r="H2976" s="72" t="e">
        <v>#N/A</v>
      </c>
      <c r="I2976" s="72" t="e">
        <v>#N/A</v>
      </c>
      <c r="J2976" s="72" t="e">
        <v>#N/A</v>
      </c>
      <c r="O2976" s="72" t="e">
        <v>#N/A</v>
      </c>
    </row>
    <row r="2977" spans="1:15" x14ac:dyDescent="0.15">
      <c r="A2977" s="72" t="e">
        <v>#N/A</v>
      </c>
      <c r="B2977" s="72" t="e">
        <v>#N/A</v>
      </c>
      <c r="C2977" s="72" t="e">
        <v>#N/A</v>
      </c>
      <c r="D2977" s="72" t="e">
        <v>#N/A</v>
      </c>
      <c r="E2977" s="73" t="e">
        <v>#N/A</v>
      </c>
      <c r="F2977" s="72" t="e">
        <v>#N/A</v>
      </c>
      <c r="G2977" s="72" t="e">
        <v>#N/A</v>
      </c>
      <c r="H2977" s="72" t="e">
        <v>#N/A</v>
      </c>
      <c r="I2977" s="72" t="e">
        <v>#N/A</v>
      </c>
      <c r="J2977" s="72" t="e">
        <v>#N/A</v>
      </c>
      <c r="O2977" s="72" t="e">
        <v>#N/A</v>
      </c>
    </row>
    <row r="2978" spans="1:15" x14ac:dyDescent="0.15">
      <c r="A2978" s="72" t="e">
        <v>#N/A</v>
      </c>
      <c r="B2978" s="72" t="e">
        <v>#N/A</v>
      </c>
      <c r="C2978" s="72" t="e">
        <v>#N/A</v>
      </c>
      <c r="D2978" s="72" t="e">
        <v>#N/A</v>
      </c>
      <c r="E2978" s="73" t="e">
        <v>#N/A</v>
      </c>
      <c r="F2978" s="72" t="e">
        <v>#N/A</v>
      </c>
      <c r="G2978" s="72" t="e">
        <v>#N/A</v>
      </c>
      <c r="H2978" s="72" t="e">
        <v>#N/A</v>
      </c>
      <c r="I2978" s="72" t="e">
        <v>#N/A</v>
      </c>
      <c r="J2978" s="72" t="e">
        <v>#N/A</v>
      </c>
      <c r="O2978" s="72" t="e">
        <v>#N/A</v>
      </c>
    </row>
    <row r="2979" spans="1:15" x14ac:dyDescent="0.15">
      <c r="A2979" s="72" t="e">
        <v>#N/A</v>
      </c>
      <c r="B2979" s="72" t="e">
        <v>#N/A</v>
      </c>
      <c r="C2979" s="72" t="e">
        <v>#N/A</v>
      </c>
      <c r="D2979" s="72" t="e">
        <v>#N/A</v>
      </c>
      <c r="E2979" s="73" t="e">
        <v>#N/A</v>
      </c>
      <c r="F2979" s="72" t="e">
        <v>#N/A</v>
      </c>
      <c r="G2979" s="72" t="e">
        <v>#N/A</v>
      </c>
      <c r="H2979" s="72" t="e">
        <v>#N/A</v>
      </c>
      <c r="I2979" s="72" t="e">
        <v>#N/A</v>
      </c>
      <c r="J2979" s="72" t="e">
        <v>#N/A</v>
      </c>
      <c r="O2979" s="72" t="e">
        <v>#N/A</v>
      </c>
    </row>
    <row r="2980" spans="1:15" x14ac:dyDescent="0.15">
      <c r="A2980" s="72" t="e">
        <v>#N/A</v>
      </c>
      <c r="B2980" s="72" t="e">
        <v>#N/A</v>
      </c>
      <c r="C2980" s="72" t="e">
        <v>#N/A</v>
      </c>
      <c r="D2980" s="72" t="e">
        <v>#N/A</v>
      </c>
      <c r="E2980" s="73" t="e">
        <v>#N/A</v>
      </c>
      <c r="F2980" s="72" t="e">
        <v>#N/A</v>
      </c>
      <c r="G2980" s="72" t="e">
        <v>#N/A</v>
      </c>
      <c r="H2980" s="72" t="e">
        <v>#N/A</v>
      </c>
      <c r="I2980" s="72" t="e">
        <v>#N/A</v>
      </c>
      <c r="J2980" s="72" t="e">
        <v>#N/A</v>
      </c>
      <c r="O2980" s="72" t="e">
        <v>#N/A</v>
      </c>
    </row>
    <row r="2981" spans="1:15" x14ac:dyDescent="0.15">
      <c r="A2981" s="72" t="e">
        <v>#N/A</v>
      </c>
      <c r="B2981" s="72" t="e">
        <v>#N/A</v>
      </c>
      <c r="C2981" s="72" t="e">
        <v>#N/A</v>
      </c>
      <c r="D2981" s="72" t="e">
        <v>#N/A</v>
      </c>
      <c r="E2981" s="73" t="e">
        <v>#N/A</v>
      </c>
      <c r="F2981" s="72" t="e">
        <v>#N/A</v>
      </c>
      <c r="G2981" s="72" t="e">
        <v>#N/A</v>
      </c>
      <c r="H2981" s="72" t="e">
        <v>#N/A</v>
      </c>
      <c r="I2981" s="72" t="e">
        <v>#N/A</v>
      </c>
      <c r="J2981" s="72" t="e">
        <v>#N/A</v>
      </c>
      <c r="O2981" s="72" t="e">
        <v>#N/A</v>
      </c>
    </row>
    <row r="2982" spans="1:15" x14ac:dyDescent="0.15">
      <c r="A2982" s="72" t="e">
        <v>#N/A</v>
      </c>
      <c r="B2982" s="72" t="e">
        <v>#N/A</v>
      </c>
      <c r="C2982" s="72" t="e">
        <v>#N/A</v>
      </c>
      <c r="D2982" s="72" t="e">
        <v>#N/A</v>
      </c>
      <c r="E2982" s="73" t="e">
        <v>#N/A</v>
      </c>
      <c r="F2982" s="72" t="e">
        <v>#N/A</v>
      </c>
      <c r="G2982" s="72" t="e">
        <v>#N/A</v>
      </c>
      <c r="H2982" s="72" t="e">
        <v>#N/A</v>
      </c>
      <c r="I2982" s="72" t="e">
        <v>#N/A</v>
      </c>
      <c r="J2982" s="72" t="e">
        <v>#N/A</v>
      </c>
      <c r="O2982" s="72" t="e">
        <v>#N/A</v>
      </c>
    </row>
    <row r="2983" spans="1:15" x14ac:dyDescent="0.15">
      <c r="A2983" s="72" t="e">
        <v>#N/A</v>
      </c>
      <c r="B2983" s="72" t="e">
        <v>#N/A</v>
      </c>
      <c r="C2983" s="72" t="e">
        <v>#N/A</v>
      </c>
      <c r="D2983" s="72" t="e">
        <v>#N/A</v>
      </c>
      <c r="E2983" s="73" t="e">
        <v>#N/A</v>
      </c>
      <c r="F2983" s="72" t="e">
        <v>#N/A</v>
      </c>
      <c r="G2983" s="72" t="e">
        <v>#N/A</v>
      </c>
      <c r="H2983" s="72" t="e">
        <v>#N/A</v>
      </c>
      <c r="I2983" s="72" t="e">
        <v>#N/A</v>
      </c>
      <c r="J2983" s="72" t="e">
        <v>#N/A</v>
      </c>
      <c r="O2983" s="72" t="e">
        <v>#N/A</v>
      </c>
    </row>
    <row r="2984" spans="1:15" x14ac:dyDescent="0.15">
      <c r="A2984" s="72" t="e">
        <v>#N/A</v>
      </c>
      <c r="B2984" s="72" t="e">
        <v>#N/A</v>
      </c>
      <c r="C2984" s="72" t="e">
        <v>#N/A</v>
      </c>
      <c r="D2984" s="72" t="e">
        <v>#N/A</v>
      </c>
      <c r="E2984" s="73" t="e">
        <v>#N/A</v>
      </c>
      <c r="F2984" s="72" t="e">
        <v>#N/A</v>
      </c>
      <c r="G2984" s="72" t="e">
        <v>#N/A</v>
      </c>
      <c r="H2984" s="72" t="e">
        <v>#N/A</v>
      </c>
      <c r="I2984" s="72" t="e">
        <v>#N/A</v>
      </c>
      <c r="J2984" s="72" t="e">
        <v>#N/A</v>
      </c>
      <c r="O2984" s="72" t="e">
        <v>#N/A</v>
      </c>
    </row>
    <row r="2985" spans="1:15" x14ac:dyDescent="0.15">
      <c r="A2985" s="72" t="e">
        <v>#N/A</v>
      </c>
      <c r="B2985" s="72" t="e">
        <v>#N/A</v>
      </c>
      <c r="C2985" s="72" t="e">
        <v>#N/A</v>
      </c>
      <c r="D2985" s="72" t="e">
        <v>#N/A</v>
      </c>
      <c r="E2985" s="73" t="e">
        <v>#N/A</v>
      </c>
      <c r="F2985" s="72" t="e">
        <v>#N/A</v>
      </c>
      <c r="G2985" s="72" t="e">
        <v>#N/A</v>
      </c>
      <c r="H2985" s="72" t="e">
        <v>#N/A</v>
      </c>
      <c r="I2985" s="72" t="e">
        <v>#N/A</v>
      </c>
      <c r="J2985" s="72" t="e">
        <v>#N/A</v>
      </c>
      <c r="O2985" s="72" t="e">
        <v>#N/A</v>
      </c>
    </row>
    <row r="2986" spans="1:15" x14ac:dyDescent="0.15">
      <c r="A2986" s="72" t="e">
        <v>#N/A</v>
      </c>
      <c r="B2986" s="72" t="e">
        <v>#N/A</v>
      </c>
      <c r="C2986" s="72" t="e">
        <v>#N/A</v>
      </c>
      <c r="D2986" s="72" t="e">
        <v>#N/A</v>
      </c>
      <c r="E2986" s="73" t="e">
        <v>#N/A</v>
      </c>
      <c r="F2986" s="72" t="e">
        <v>#N/A</v>
      </c>
      <c r="G2986" s="72" t="e">
        <v>#N/A</v>
      </c>
      <c r="H2986" s="72" t="e">
        <v>#N/A</v>
      </c>
      <c r="I2986" s="72" t="e">
        <v>#N/A</v>
      </c>
      <c r="J2986" s="72" t="e">
        <v>#N/A</v>
      </c>
      <c r="O2986" s="72" t="e">
        <v>#N/A</v>
      </c>
    </row>
    <row r="2987" spans="1:15" x14ac:dyDescent="0.15">
      <c r="A2987" s="72" t="e">
        <v>#N/A</v>
      </c>
      <c r="B2987" s="72" t="e">
        <v>#N/A</v>
      </c>
      <c r="C2987" s="72" t="e">
        <v>#N/A</v>
      </c>
      <c r="D2987" s="72" t="e">
        <v>#N/A</v>
      </c>
      <c r="E2987" s="73" t="e">
        <v>#N/A</v>
      </c>
      <c r="F2987" s="72" t="e">
        <v>#N/A</v>
      </c>
      <c r="G2987" s="72" t="e">
        <v>#N/A</v>
      </c>
      <c r="H2987" s="72" t="e">
        <v>#N/A</v>
      </c>
      <c r="I2987" s="72" t="e">
        <v>#N/A</v>
      </c>
      <c r="J2987" s="72" t="e">
        <v>#N/A</v>
      </c>
      <c r="O2987" s="72" t="e">
        <v>#N/A</v>
      </c>
    </row>
    <row r="2988" spans="1:15" x14ac:dyDescent="0.15">
      <c r="A2988" s="72" t="e">
        <v>#N/A</v>
      </c>
      <c r="B2988" s="72" t="e">
        <v>#N/A</v>
      </c>
      <c r="C2988" s="72" t="e">
        <v>#N/A</v>
      </c>
      <c r="D2988" s="72" t="e">
        <v>#N/A</v>
      </c>
      <c r="E2988" s="73" t="e">
        <v>#N/A</v>
      </c>
      <c r="F2988" s="72" t="e">
        <v>#N/A</v>
      </c>
      <c r="G2988" s="72" t="e">
        <v>#N/A</v>
      </c>
      <c r="H2988" s="72" t="e">
        <v>#N/A</v>
      </c>
      <c r="I2988" s="72" t="e">
        <v>#N/A</v>
      </c>
      <c r="J2988" s="72" t="e">
        <v>#N/A</v>
      </c>
      <c r="O2988" s="72" t="e">
        <v>#N/A</v>
      </c>
    </row>
    <row r="2989" spans="1:15" x14ac:dyDescent="0.15">
      <c r="A2989" s="72" t="e">
        <v>#N/A</v>
      </c>
      <c r="B2989" s="72" t="e">
        <v>#N/A</v>
      </c>
      <c r="C2989" s="72" t="e">
        <v>#N/A</v>
      </c>
      <c r="D2989" s="72" t="e">
        <v>#N/A</v>
      </c>
      <c r="E2989" s="73" t="e">
        <v>#N/A</v>
      </c>
      <c r="F2989" s="72" t="e">
        <v>#N/A</v>
      </c>
      <c r="G2989" s="72" t="e">
        <v>#N/A</v>
      </c>
      <c r="H2989" s="72" t="e">
        <v>#N/A</v>
      </c>
      <c r="I2989" s="72" t="e">
        <v>#N/A</v>
      </c>
      <c r="J2989" s="72" t="e">
        <v>#N/A</v>
      </c>
      <c r="O2989" s="72" t="e">
        <v>#N/A</v>
      </c>
    </row>
    <row r="2990" spans="1:15" x14ac:dyDescent="0.15">
      <c r="A2990" s="72" t="e">
        <v>#N/A</v>
      </c>
      <c r="B2990" s="72" t="e">
        <v>#N/A</v>
      </c>
      <c r="C2990" s="72" t="e">
        <v>#N/A</v>
      </c>
      <c r="D2990" s="72" t="e">
        <v>#N/A</v>
      </c>
      <c r="E2990" s="73" t="e">
        <v>#N/A</v>
      </c>
      <c r="F2990" s="72" t="e">
        <v>#N/A</v>
      </c>
      <c r="G2990" s="72" t="e">
        <v>#N/A</v>
      </c>
      <c r="H2990" s="72" t="e">
        <v>#N/A</v>
      </c>
      <c r="I2990" s="72" t="e">
        <v>#N/A</v>
      </c>
      <c r="J2990" s="72" t="e">
        <v>#N/A</v>
      </c>
      <c r="O2990" s="72" t="e">
        <v>#N/A</v>
      </c>
    </row>
    <row r="2991" spans="1:15" x14ac:dyDescent="0.15">
      <c r="A2991" s="72" t="e">
        <v>#N/A</v>
      </c>
      <c r="B2991" s="72" t="e">
        <v>#N/A</v>
      </c>
      <c r="C2991" s="72" t="e">
        <v>#N/A</v>
      </c>
      <c r="D2991" s="72" t="e">
        <v>#N/A</v>
      </c>
      <c r="E2991" s="73" t="e">
        <v>#N/A</v>
      </c>
      <c r="F2991" s="72" t="e">
        <v>#N/A</v>
      </c>
      <c r="G2991" s="72" t="e">
        <v>#N/A</v>
      </c>
      <c r="H2991" s="72" t="e">
        <v>#N/A</v>
      </c>
      <c r="I2991" s="72" t="e">
        <v>#N/A</v>
      </c>
      <c r="J2991" s="72" t="e">
        <v>#N/A</v>
      </c>
      <c r="O2991" s="72" t="e">
        <v>#N/A</v>
      </c>
    </row>
    <row r="2992" spans="1:15" x14ac:dyDescent="0.15">
      <c r="A2992" s="72" t="e">
        <v>#N/A</v>
      </c>
      <c r="B2992" s="72" t="e">
        <v>#N/A</v>
      </c>
      <c r="C2992" s="72" t="e">
        <v>#N/A</v>
      </c>
      <c r="D2992" s="72" t="e">
        <v>#N/A</v>
      </c>
      <c r="E2992" s="73" t="e">
        <v>#N/A</v>
      </c>
      <c r="F2992" s="72" t="e">
        <v>#N/A</v>
      </c>
      <c r="G2992" s="72" t="e">
        <v>#N/A</v>
      </c>
      <c r="H2992" s="72" t="e">
        <v>#N/A</v>
      </c>
      <c r="I2992" s="72" t="e">
        <v>#N/A</v>
      </c>
      <c r="J2992" s="72" t="e">
        <v>#N/A</v>
      </c>
      <c r="O2992" s="72" t="e">
        <v>#N/A</v>
      </c>
    </row>
    <row r="2993" spans="1:15" x14ac:dyDescent="0.15">
      <c r="A2993" s="72" t="e">
        <v>#N/A</v>
      </c>
      <c r="B2993" s="72" t="e">
        <v>#N/A</v>
      </c>
      <c r="C2993" s="72" t="e">
        <v>#N/A</v>
      </c>
      <c r="D2993" s="72" t="e">
        <v>#N/A</v>
      </c>
      <c r="E2993" s="73" t="e">
        <v>#N/A</v>
      </c>
      <c r="F2993" s="72" t="e">
        <v>#N/A</v>
      </c>
      <c r="G2993" s="72" t="e">
        <v>#N/A</v>
      </c>
      <c r="H2993" s="72" t="e">
        <v>#N/A</v>
      </c>
      <c r="I2993" s="72" t="e">
        <v>#N/A</v>
      </c>
      <c r="J2993" s="72" t="e">
        <v>#N/A</v>
      </c>
      <c r="O2993" s="72" t="e">
        <v>#N/A</v>
      </c>
    </row>
    <row r="2994" spans="1:15" x14ac:dyDescent="0.15">
      <c r="A2994" s="72" t="e">
        <v>#N/A</v>
      </c>
      <c r="B2994" s="72" t="e">
        <v>#N/A</v>
      </c>
      <c r="C2994" s="72" t="e">
        <v>#N/A</v>
      </c>
      <c r="D2994" s="72" t="e">
        <v>#N/A</v>
      </c>
      <c r="E2994" s="73" t="e">
        <v>#N/A</v>
      </c>
      <c r="F2994" s="72" t="e">
        <v>#N/A</v>
      </c>
      <c r="G2994" s="72" t="e">
        <v>#N/A</v>
      </c>
      <c r="H2994" s="72" t="e">
        <v>#N/A</v>
      </c>
      <c r="I2994" s="72" t="e">
        <v>#N/A</v>
      </c>
      <c r="J2994" s="72" t="e">
        <v>#N/A</v>
      </c>
      <c r="O2994" s="72" t="e">
        <v>#N/A</v>
      </c>
    </row>
    <row r="2995" spans="1:15" x14ac:dyDescent="0.15">
      <c r="A2995" s="72" t="e">
        <v>#N/A</v>
      </c>
      <c r="B2995" s="72" t="e">
        <v>#N/A</v>
      </c>
      <c r="C2995" s="72" t="e">
        <v>#N/A</v>
      </c>
      <c r="D2995" s="72" t="e">
        <v>#N/A</v>
      </c>
      <c r="E2995" s="73" t="e">
        <v>#N/A</v>
      </c>
      <c r="F2995" s="72" t="e">
        <v>#N/A</v>
      </c>
      <c r="G2995" s="72" t="e">
        <v>#N/A</v>
      </c>
      <c r="H2995" s="72" t="e">
        <v>#N/A</v>
      </c>
      <c r="I2995" s="72" t="e">
        <v>#N/A</v>
      </c>
      <c r="J2995" s="72" t="e">
        <v>#N/A</v>
      </c>
      <c r="O2995" s="72" t="e">
        <v>#N/A</v>
      </c>
    </row>
    <row r="2996" spans="1:15" x14ac:dyDescent="0.15">
      <c r="A2996" s="72" t="e">
        <v>#N/A</v>
      </c>
      <c r="B2996" s="72" t="e">
        <v>#N/A</v>
      </c>
      <c r="C2996" s="72" t="e">
        <v>#N/A</v>
      </c>
      <c r="D2996" s="72" t="e">
        <v>#N/A</v>
      </c>
      <c r="E2996" s="73" t="e">
        <v>#N/A</v>
      </c>
      <c r="F2996" s="72" t="e">
        <v>#N/A</v>
      </c>
      <c r="G2996" s="72" t="e">
        <v>#N/A</v>
      </c>
      <c r="H2996" s="72" t="e">
        <v>#N/A</v>
      </c>
      <c r="I2996" s="72" t="e">
        <v>#N/A</v>
      </c>
      <c r="J2996" s="72" t="e">
        <v>#N/A</v>
      </c>
      <c r="O2996" s="72" t="e">
        <v>#N/A</v>
      </c>
    </row>
    <row r="2997" spans="1:15" x14ac:dyDescent="0.15">
      <c r="A2997" s="72" t="e">
        <v>#N/A</v>
      </c>
      <c r="B2997" s="72" t="e">
        <v>#N/A</v>
      </c>
      <c r="C2997" s="72" t="e">
        <v>#N/A</v>
      </c>
      <c r="D2997" s="72" t="e">
        <v>#N/A</v>
      </c>
      <c r="E2997" s="73" t="e">
        <v>#N/A</v>
      </c>
      <c r="F2997" s="72" t="e">
        <v>#N/A</v>
      </c>
      <c r="G2997" s="72" t="e">
        <v>#N/A</v>
      </c>
      <c r="H2997" s="72" t="e">
        <v>#N/A</v>
      </c>
      <c r="I2997" s="72" t="e">
        <v>#N/A</v>
      </c>
      <c r="J2997" s="72" t="e">
        <v>#N/A</v>
      </c>
      <c r="O2997" s="72" t="e">
        <v>#N/A</v>
      </c>
    </row>
    <row r="2998" spans="1:15" x14ac:dyDescent="0.15">
      <c r="A2998" s="72" t="e">
        <v>#N/A</v>
      </c>
      <c r="B2998" s="72" t="e">
        <v>#N/A</v>
      </c>
      <c r="C2998" s="72" t="e">
        <v>#N/A</v>
      </c>
      <c r="D2998" s="72" t="e">
        <v>#N/A</v>
      </c>
      <c r="E2998" s="73" t="e">
        <v>#N/A</v>
      </c>
      <c r="F2998" s="72" t="e">
        <v>#N/A</v>
      </c>
      <c r="G2998" s="72" t="e">
        <v>#N/A</v>
      </c>
      <c r="H2998" s="72" t="e">
        <v>#N/A</v>
      </c>
      <c r="I2998" s="72" t="e">
        <v>#N/A</v>
      </c>
      <c r="J2998" s="72" t="e">
        <v>#N/A</v>
      </c>
      <c r="O2998" s="72" t="e">
        <v>#N/A</v>
      </c>
    </row>
    <row r="2999" spans="1:15" x14ac:dyDescent="0.15">
      <c r="A2999" s="72" t="e">
        <v>#N/A</v>
      </c>
      <c r="B2999" s="72" t="e">
        <v>#N/A</v>
      </c>
      <c r="C2999" s="72" t="e">
        <v>#N/A</v>
      </c>
      <c r="D2999" s="72" t="e">
        <v>#N/A</v>
      </c>
      <c r="E2999" s="73" t="e">
        <v>#N/A</v>
      </c>
      <c r="F2999" s="72" t="e">
        <v>#N/A</v>
      </c>
      <c r="G2999" s="72" t="e">
        <v>#N/A</v>
      </c>
      <c r="H2999" s="72" t="e">
        <v>#N/A</v>
      </c>
      <c r="I2999" s="72" t="e">
        <v>#N/A</v>
      </c>
      <c r="J2999" s="72" t="e">
        <v>#N/A</v>
      </c>
      <c r="O2999" s="72" t="e">
        <v>#N/A</v>
      </c>
    </row>
  </sheetData>
  <phoneticPr fontId="1"/>
  <pageMargins left="0.7" right="0.7" top="0.75" bottom="0.75" header="0.3" footer="0.3"/>
  <pageSetup paperSize="9"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tabSelected="1" workbookViewId="0">
      <selection activeCell="D23" sqref="D23"/>
    </sheetView>
  </sheetViews>
  <sheetFormatPr defaultRowHeight="13.5" x14ac:dyDescent="0.15"/>
  <sheetData>
    <row r="3" spans="2:2" ht="18.75" x14ac:dyDescent="0.15">
      <c r="B3" s="330" t="s">
        <v>3571</v>
      </c>
    </row>
  </sheetData>
  <sheetProtection password="CC6B" sheet="1" objects="1" scenarios="1"/>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22"/>
  <sheetViews>
    <sheetView zoomScale="130" zoomScaleNormal="130" workbookViewId="0">
      <selection activeCell="E9" sqref="E9:F9"/>
    </sheetView>
  </sheetViews>
  <sheetFormatPr defaultRowHeight="13.5" x14ac:dyDescent="0.15"/>
  <cols>
    <col min="1" max="1" width="4.5" style="42" customWidth="1"/>
    <col min="2" max="3" width="9" style="72"/>
    <col min="4" max="4" width="6.75" style="72" customWidth="1"/>
    <col min="5" max="9" width="9" style="72"/>
    <col min="10" max="10" width="6" style="72" customWidth="1"/>
    <col min="11" max="11" width="2.5" style="72" customWidth="1"/>
    <col min="12" max="15" width="9" style="42"/>
    <col min="16" max="16" width="18.625" style="42" customWidth="1"/>
    <col min="17" max="17" width="9" style="42" hidden="1" customWidth="1"/>
    <col min="18" max="20" width="9" style="72" hidden="1" customWidth="1"/>
    <col min="21" max="21" width="15" style="72" hidden="1" customWidth="1"/>
    <col min="22" max="22" width="13.875" style="72" hidden="1" customWidth="1"/>
    <col min="23" max="23" width="15" style="72" hidden="1" customWidth="1"/>
    <col min="24" max="29" width="9" style="72" hidden="1" customWidth="1"/>
    <col min="30" max="31" width="0" style="72" hidden="1" customWidth="1"/>
    <col min="32" max="16384" width="9" style="72"/>
  </cols>
  <sheetData>
    <row r="1" spans="1:34" ht="6" customHeight="1" x14ac:dyDescent="0.15">
      <c r="A1" s="156"/>
      <c r="B1" s="155"/>
      <c r="C1" s="155"/>
      <c r="D1" s="155"/>
      <c r="E1" s="155"/>
      <c r="F1" s="155"/>
      <c r="G1" s="155"/>
      <c r="H1" s="155"/>
      <c r="I1" s="155"/>
      <c r="J1" s="155"/>
      <c r="K1" s="155"/>
      <c r="L1" s="156"/>
      <c r="M1" s="156"/>
      <c r="N1" s="156"/>
      <c r="O1" s="156"/>
      <c r="P1" s="156"/>
      <c r="Q1" s="155"/>
      <c r="R1" s="155"/>
      <c r="S1" s="155"/>
      <c r="T1" s="155"/>
      <c r="U1" s="155"/>
      <c r="V1" s="155"/>
      <c r="W1" s="155"/>
      <c r="X1" s="155"/>
      <c r="Y1" s="155"/>
      <c r="Z1" s="155"/>
      <c r="AA1" s="155"/>
      <c r="AB1" s="155"/>
      <c r="AC1" s="155"/>
      <c r="AD1" s="155"/>
      <c r="AE1" s="155"/>
      <c r="AF1" s="155"/>
      <c r="AG1" s="155"/>
      <c r="AH1" s="155"/>
    </row>
    <row r="2" spans="1:34" ht="3.75" customHeight="1" x14ac:dyDescent="0.15">
      <c r="A2" s="156"/>
      <c r="B2" s="155"/>
      <c r="C2" s="164"/>
      <c r="D2" s="164"/>
      <c r="E2" s="164"/>
      <c r="F2" s="164"/>
      <c r="G2" s="164"/>
      <c r="H2" s="164"/>
      <c r="I2" s="164"/>
      <c r="J2" s="164"/>
      <c r="K2" s="155"/>
      <c r="L2" s="155"/>
      <c r="M2" s="155"/>
      <c r="N2" s="155"/>
      <c r="O2" s="155"/>
      <c r="P2" s="155"/>
      <c r="Q2" s="155"/>
      <c r="R2" s="155"/>
      <c r="S2" s="155"/>
      <c r="T2" s="155"/>
      <c r="U2" s="155"/>
      <c r="V2" s="155"/>
      <c r="W2" s="155"/>
      <c r="X2" s="155"/>
      <c r="Y2" s="155"/>
      <c r="Z2" s="155"/>
      <c r="AA2" s="155"/>
      <c r="AB2" s="155"/>
      <c r="AC2" s="155"/>
      <c r="AD2" s="155"/>
      <c r="AE2" s="155"/>
      <c r="AF2" s="155"/>
      <c r="AG2" s="155"/>
      <c r="AH2" s="155"/>
    </row>
    <row r="3" spans="1:34" ht="25.5" hidden="1" customHeight="1" x14ac:dyDescent="0.15">
      <c r="A3" s="156"/>
      <c r="B3" s="493"/>
      <c r="C3" s="493"/>
      <c r="D3" s="493"/>
      <c r="E3" s="493"/>
      <c r="F3" s="493"/>
      <c r="G3" s="493"/>
      <c r="H3" s="493"/>
      <c r="I3" s="493"/>
      <c r="J3" s="493"/>
      <c r="K3" s="493"/>
      <c r="L3" s="155"/>
      <c r="M3" s="155"/>
      <c r="N3" s="155"/>
      <c r="O3" s="155"/>
      <c r="P3" s="155"/>
      <c r="Q3" s="155"/>
      <c r="R3" s="155"/>
      <c r="S3" s="155"/>
      <c r="T3" s="155"/>
      <c r="U3" s="155"/>
      <c r="V3" s="155"/>
      <c r="W3" s="155"/>
      <c r="X3" s="155"/>
      <c r="Y3" s="155"/>
      <c r="Z3" s="155"/>
      <c r="AA3" s="155"/>
      <c r="AB3" s="155"/>
      <c r="AC3" s="155"/>
      <c r="AD3" s="155"/>
      <c r="AE3" s="155"/>
      <c r="AF3" s="155"/>
      <c r="AG3" s="155"/>
      <c r="AH3" s="155"/>
    </row>
    <row r="4" spans="1:34" ht="13.5" customHeight="1" x14ac:dyDescent="0.15">
      <c r="A4" s="156"/>
      <c r="B4" s="499" t="s">
        <v>3449</v>
      </c>
      <c r="C4" s="500"/>
      <c r="D4" s="500"/>
      <c r="E4" s="500"/>
      <c r="F4" s="500"/>
      <c r="G4" s="500"/>
      <c r="H4" s="500"/>
      <c r="I4" s="500"/>
      <c r="J4" s="500"/>
      <c r="K4" s="237"/>
      <c r="L4" s="155"/>
      <c r="M4" s="155"/>
      <c r="N4" s="155"/>
      <c r="O4" s="155"/>
      <c r="P4" s="155"/>
      <c r="Q4" s="505" t="s">
        <v>3448</v>
      </c>
      <c r="R4" s="506"/>
      <c r="S4" s="506"/>
      <c r="T4" s="506"/>
      <c r="U4" s="506"/>
      <c r="V4" s="506"/>
      <c r="W4" s="506"/>
      <c r="X4" s="506"/>
      <c r="Y4" s="506"/>
      <c r="Z4" s="155"/>
      <c r="AA4" s="155"/>
      <c r="AB4" s="155"/>
      <c r="AC4" s="155"/>
      <c r="AD4" s="155"/>
      <c r="AE4" s="155"/>
      <c r="AF4" s="155"/>
      <c r="AG4" s="155"/>
      <c r="AH4" s="155"/>
    </row>
    <row r="5" spans="1:34" ht="13.5" customHeight="1" x14ac:dyDescent="0.15">
      <c r="A5" s="156"/>
      <c r="B5" s="500"/>
      <c r="C5" s="500"/>
      <c r="D5" s="500"/>
      <c r="E5" s="500"/>
      <c r="F5" s="500"/>
      <c r="G5" s="500"/>
      <c r="H5" s="500"/>
      <c r="I5" s="500"/>
      <c r="J5" s="500"/>
      <c r="K5" s="237"/>
      <c r="L5" s="155"/>
      <c r="M5" s="155"/>
      <c r="N5" s="155"/>
      <c r="O5" s="155"/>
      <c r="P5" s="155"/>
      <c r="Q5" s="506"/>
      <c r="R5" s="506"/>
      <c r="S5" s="506"/>
      <c r="T5" s="506"/>
      <c r="U5" s="506"/>
      <c r="V5" s="506"/>
      <c r="W5" s="506"/>
      <c r="X5" s="506"/>
      <c r="Y5" s="506"/>
      <c r="Z5" s="155"/>
      <c r="AA5" s="155"/>
      <c r="AB5" s="155"/>
      <c r="AC5" s="155"/>
      <c r="AD5" s="155"/>
      <c r="AE5" s="155"/>
      <c r="AF5" s="155"/>
      <c r="AG5" s="155"/>
      <c r="AH5" s="155"/>
    </row>
    <row r="6" spans="1:34" ht="17.25" customHeight="1" x14ac:dyDescent="0.15">
      <c r="A6" s="156"/>
      <c r="B6" s="510" t="s">
        <v>3519</v>
      </c>
      <c r="C6" s="510"/>
      <c r="D6" s="510"/>
      <c r="E6" s="510"/>
      <c r="F6" s="510"/>
      <c r="G6" s="510"/>
      <c r="H6" s="510"/>
      <c r="I6" s="510"/>
      <c r="J6" s="510"/>
      <c r="K6" s="510"/>
      <c r="L6" s="155"/>
      <c r="M6" s="155"/>
      <c r="N6" s="155"/>
      <c r="O6" s="155"/>
      <c r="P6" s="155"/>
      <c r="Q6" s="164"/>
      <c r="R6" s="164"/>
      <c r="S6" s="164"/>
      <c r="T6" s="164"/>
      <c r="U6" s="164"/>
      <c r="V6" s="164"/>
      <c r="W6" s="164"/>
      <c r="X6" s="164"/>
      <c r="Y6" s="164"/>
      <c r="Z6" s="155"/>
      <c r="AA6" s="155"/>
      <c r="AB6" s="155"/>
      <c r="AC6" s="155"/>
      <c r="AD6" s="155"/>
      <c r="AE6" s="155"/>
      <c r="AF6" s="155"/>
      <c r="AG6" s="155"/>
      <c r="AH6" s="155"/>
    </row>
    <row r="7" spans="1:34" ht="6" customHeight="1" x14ac:dyDescent="0.15">
      <c r="A7" s="156"/>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row>
    <row r="8" spans="1:34" ht="14.25" thickBot="1" x14ac:dyDescent="0.2">
      <c r="A8" s="156"/>
      <c r="B8" s="155"/>
      <c r="C8" s="155"/>
      <c r="D8" s="155"/>
      <c r="E8" s="165"/>
      <c r="F8" s="165"/>
      <c r="G8" s="155" t="str">
        <f>IF($F$8="","",(VLOOKUP($F$8,'[2]WsMs23データ！！'!$A$1:K715,2,FALSE)))</f>
        <v/>
      </c>
      <c r="H8" s="155"/>
      <c r="I8" s="155"/>
      <c r="J8" s="155"/>
      <c r="K8" s="155"/>
      <c r="L8" s="155"/>
      <c r="M8" s="155"/>
      <c r="N8" s="155"/>
      <c r="O8" s="155"/>
      <c r="P8" s="155"/>
      <c r="Q8" s="155"/>
      <c r="R8" s="155"/>
      <c r="S8" s="155"/>
      <c r="T8" s="155"/>
      <c r="U8" s="155"/>
      <c r="V8" s="155" t="str">
        <f>IF($F$8="","",(VLOOKUP($F$8,'[2]WsMs23データ！！'!$A$1:Z715,2,FALSE)))</f>
        <v/>
      </c>
      <c r="W8" s="155"/>
      <c r="X8" s="155"/>
      <c r="Y8" s="155"/>
      <c r="Z8" s="155"/>
      <c r="AA8" s="155"/>
      <c r="AB8" s="155"/>
      <c r="AC8" s="155"/>
      <c r="AD8" s="155"/>
      <c r="AE8" s="155"/>
      <c r="AF8" s="155"/>
      <c r="AG8" s="155"/>
      <c r="AH8" s="155"/>
    </row>
    <row r="9" spans="1:34" ht="19.5" customHeight="1" thickTop="1" thickBot="1" x14ac:dyDescent="0.2">
      <c r="A9" s="156"/>
      <c r="B9" s="501" t="s">
        <v>3447</v>
      </c>
      <c r="C9" s="501"/>
      <c r="D9" s="502"/>
      <c r="E9" s="503"/>
      <c r="F9" s="504"/>
      <c r="G9" s="155"/>
      <c r="H9" s="155"/>
      <c r="I9" s="155"/>
      <c r="J9" s="155"/>
      <c r="K9" s="155"/>
      <c r="L9" s="155"/>
      <c r="M9" s="155"/>
      <c r="N9" s="155"/>
      <c r="O9" s="155"/>
      <c r="P9" s="155"/>
      <c r="Q9" s="507" t="s">
        <v>3447</v>
      </c>
      <c r="R9" s="507"/>
      <c r="S9" s="507"/>
      <c r="T9" s="163" t="s">
        <v>3446</v>
      </c>
      <c r="U9" s="155"/>
      <c r="V9" s="155" t="str">
        <f>IF($F$8="","",(VLOOKUP($F$8,'[2]WsMs23データ！！'!$A$1:Z716,2,FALSE)))</f>
        <v/>
      </c>
      <c r="W9" s="155"/>
      <c r="X9" s="155"/>
      <c r="Y9" s="155"/>
      <c r="Z9" s="155"/>
      <c r="AA9" s="155"/>
      <c r="AB9" s="155"/>
      <c r="AC9" s="155"/>
      <c r="AD9" s="155"/>
      <c r="AE9" s="155"/>
      <c r="AF9" s="155"/>
      <c r="AG9" s="155"/>
      <c r="AH9" s="155"/>
    </row>
    <row r="10" spans="1:34" ht="20.100000000000001" customHeight="1" thickTop="1" x14ac:dyDescent="0.15">
      <c r="A10" s="156"/>
      <c r="B10" s="494" t="s">
        <v>41</v>
      </c>
      <c r="C10" s="494"/>
      <c r="D10" s="494"/>
      <c r="E10" s="496" t="str">
        <f>IF($E$9="","",VLOOKUP($E$9,団体登録内容!$A$1:$Y$1000,1,FALSE))</f>
        <v/>
      </c>
      <c r="F10" s="496"/>
      <c r="G10" s="496"/>
      <c r="H10" s="496"/>
      <c r="I10" s="496"/>
      <c r="J10" s="496"/>
      <c r="K10" s="155"/>
      <c r="L10" s="155"/>
      <c r="M10" s="155"/>
      <c r="N10" s="155"/>
      <c r="O10" s="155"/>
      <c r="P10" s="155"/>
      <c r="Q10" s="162"/>
      <c r="R10" s="162"/>
      <c r="S10" s="162"/>
      <c r="T10" s="495" t="e">
        <f>VLOOKUP($E$9,#REF!,1,FALSE)</f>
        <v>#REF!</v>
      </c>
      <c r="U10" s="495"/>
      <c r="V10" s="495"/>
      <c r="W10" s="495"/>
      <c r="X10" s="495"/>
      <c r="Y10" s="495"/>
      <c r="Z10" s="155"/>
      <c r="AA10" s="155"/>
      <c r="AB10" s="155"/>
      <c r="AC10" s="155"/>
      <c r="AD10" s="155"/>
      <c r="AE10" s="155"/>
      <c r="AF10" s="155"/>
      <c r="AG10" s="155"/>
      <c r="AH10" s="155"/>
    </row>
    <row r="11" spans="1:34" ht="20.100000000000001" customHeight="1" x14ac:dyDescent="0.15">
      <c r="A11" s="156"/>
      <c r="B11" s="494" t="s">
        <v>3445</v>
      </c>
      <c r="C11" s="494"/>
      <c r="D11" s="494"/>
      <c r="E11" s="496" t="str">
        <f>IF($E$9="","",VLOOKUP($E$9,団体登録内容!$A$1:$Y$1000,4,FALSE))</f>
        <v/>
      </c>
      <c r="F11" s="496"/>
      <c r="G11" s="496"/>
      <c r="H11" s="496"/>
      <c r="I11" s="496"/>
      <c r="J11" s="496"/>
      <c r="K11" s="155"/>
      <c r="L11" s="155"/>
      <c r="M11" s="155"/>
      <c r="N11" s="155"/>
      <c r="O11" s="155"/>
      <c r="P11" s="155"/>
      <c r="Q11" s="494" t="s">
        <v>3445</v>
      </c>
      <c r="R11" s="494"/>
      <c r="S11" s="494"/>
      <c r="T11" s="495" t="e">
        <f>VLOOKUP($E$9,#REF!,5,FALSE)</f>
        <v>#REF!</v>
      </c>
      <c r="U11" s="495"/>
      <c r="V11" s="495"/>
      <c r="W11" s="495"/>
      <c r="X11" s="495"/>
      <c r="Y11" s="495"/>
      <c r="Z11" s="155"/>
      <c r="AA11" s="155"/>
      <c r="AB11" s="155"/>
      <c r="AC11" s="155"/>
      <c r="AD11" s="155"/>
      <c r="AE11" s="155"/>
      <c r="AF11" s="155"/>
      <c r="AG11" s="155"/>
      <c r="AH11" s="155"/>
    </row>
    <row r="12" spans="1:34" ht="20.100000000000001" customHeight="1" x14ac:dyDescent="0.15">
      <c r="A12" s="156"/>
      <c r="B12" s="494"/>
      <c r="C12" s="494"/>
      <c r="D12" s="494"/>
      <c r="E12" s="496" t="str">
        <f>IF($E$9="","",VLOOKUP($E$9,団体登録内容!$A$1:$Y$1000,3,FALSE))</f>
        <v/>
      </c>
      <c r="F12" s="496"/>
      <c r="G12" s="496"/>
      <c r="H12" s="496"/>
      <c r="I12" s="496"/>
      <c r="J12" s="496"/>
      <c r="K12" s="155"/>
      <c r="L12" s="155"/>
      <c r="M12" s="155"/>
      <c r="N12" s="155"/>
      <c r="O12" s="155"/>
      <c r="P12" s="155"/>
      <c r="Q12" s="494"/>
      <c r="R12" s="494"/>
      <c r="S12" s="494"/>
      <c r="T12" s="495" t="e">
        <f>VLOOKUP($E$9,#REF!,4,FALSE)</f>
        <v>#REF!</v>
      </c>
      <c r="U12" s="495"/>
      <c r="V12" s="495"/>
      <c r="W12" s="495"/>
      <c r="X12" s="495"/>
      <c r="Y12" s="495"/>
      <c r="Z12" s="155"/>
      <c r="AA12" s="155"/>
      <c r="AB12" s="155"/>
      <c r="AC12" s="155"/>
      <c r="AD12" s="155"/>
      <c r="AE12" s="155"/>
      <c r="AF12" s="155"/>
      <c r="AG12" s="155"/>
      <c r="AH12" s="155"/>
    </row>
    <row r="13" spans="1:34" ht="14.25" x14ac:dyDescent="0.15">
      <c r="A13" s="156"/>
      <c r="B13" s="494" t="s">
        <v>3444</v>
      </c>
      <c r="C13" s="494"/>
      <c r="D13" s="494"/>
      <c r="E13" s="496" t="str">
        <f>IF($E$9="","",VLOOKUP($E$9,団体登録内容!$A$1:$Y$1000,17,FALSE))</f>
        <v/>
      </c>
      <c r="F13" s="496"/>
      <c r="G13" s="496"/>
      <c r="H13" s="496"/>
      <c r="I13" s="496"/>
      <c r="J13" s="496"/>
      <c r="K13" s="155"/>
      <c r="L13" s="155"/>
      <c r="M13" s="155"/>
      <c r="N13" s="155"/>
      <c r="O13" s="155"/>
      <c r="P13" s="155"/>
      <c r="Q13" s="494" t="s">
        <v>3444</v>
      </c>
      <c r="R13" s="494"/>
      <c r="S13" s="494"/>
      <c r="T13" s="495" t="e">
        <f>VLOOKUP($E$9,#REF!,18,FALSE)</f>
        <v>#REF!</v>
      </c>
      <c r="U13" s="495"/>
      <c r="V13" s="495"/>
      <c r="W13" s="495"/>
      <c r="X13" s="495"/>
      <c r="Y13" s="495"/>
      <c r="Z13" s="155"/>
      <c r="AA13" s="155"/>
      <c r="AB13" s="155"/>
      <c r="AC13" s="155"/>
      <c r="AD13" s="155"/>
      <c r="AE13" s="155"/>
      <c r="AF13" s="155"/>
      <c r="AG13" s="155"/>
      <c r="AH13" s="155"/>
    </row>
    <row r="14" spans="1:34" ht="20.25" customHeight="1" x14ac:dyDescent="0.15">
      <c r="A14" s="156"/>
      <c r="B14" s="494"/>
      <c r="C14" s="494"/>
      <c r="D14" s="494"/>
      <c r="E14" s="496" t="str">
        <f>IF($E$9="","",VLOOKUP($E$9,団体登録内容!$A$1:$Y$1000,18,FALSE))</f>
        <v/>
      </c>
      <c r="F14" s="496"/>
      <c r="G14" s="496"/>
      <c r="H14" s="496"/>
      <c r="I14" s="496"/>
      <c r="J14" s="496"/>
      <c r="K14" s="155"/>
      <c r="L14" s="155"/>
      <c r="M14" s="155"/>
      <c r="N14" s="155"/>
      <c r="O14" s="155"/>
      <c r="P14" s="155"/>
      <c r="Q14" s="494"/>
      <c r="R14" s="494"/>
      <c r="S14" s="494"/>
      <c r="T14" s="495" t="e">
        <f>VLOOKUP($E$9,#REF!,19,FALSE)</f>
        <v>#REF!</v>
      </c>
      <c r="U14" s="495"/>
      <c r="V14" s="495"/>
      <c r="W14" s="495"/>
      <c r="X14" s="495"/>
      <c r="Y14" s="495"/>
      <c r="Z14" s="155"/>
      <c r="AA14" s="155"/>
      <c r="AB14" s="155"/>
      <c r="AC14" s="155"/>
      <c r="AD14" s="155"/>
      <c r="AE14" s="155"/>
      <c r="AF14" s="155"/>
      <c r="AG14" s="155"/>
      <c r="AH14" s="155"/>
    </row>
    <row r="15" spans="1:34" ht="15" customHeight="1" x14ac:dyDescent="0.15">
      <c r="A15" s="156"/>
      <c r="B15" s="166"/>
      <c r="C15" s="166"/>
      <c r="D15" s="166"/>
      <c r="E15" s="235"/>
      <c r="F15" s="496" t="str">
        <f>IF($E$9="","",VLOOKUP($E$9,団体登録内容!$A$1:$Y$1000,19,FALSE))</f>
        <v/>
      </c>
      <c r="G15" s="496"/>
      <c r="H15" s="496"/>
      <c r="I15" s="496"/>
      <c r="J15" s="496"/>
      <c r="K15" s="155"/>
      <c r="L15" s="155"/>
      <c r="M15" s="155"/>
      <c r="N15" s="155"/>
      <c r="O15" s="155"/>
      <c r="P15" s="155"/>
      <c r="Q15" s="162"/>
      <c r="R15" s="162"/>
      <c r="S15" s="162"/>
      <c r="T15" s="161"/>
      <c r="U15" s="498" t="e">
        <f>VLOOKUP($E$9,#REF!,20,FALSE)</f>
        <v>#REF!</v>
      </c>
      <c r="V15" s="498"/>
      <c r="W15" s="498"/>
      <c r="X15" s="498"/>
      <c r="Y15" s="498"/>
      <c r="Z15" s="155"/>
      <c r="AA15" s="155"/>
      <c r="AB15" s="155"/>
      <c r="AC15" s="155"/>
      <c r="AD15" s="155"/>
      <c r="AE15" s="155"/>
      <c r="AF15" s="155"/>
      <c r="AG15" s="155"/>
      <c r="AH15" s="155"/>
    </row>
    <row r="16" spans="1:34" ht="20.100000000000001" customHeight="1" x14ac:dyDescent="0.15">
      <c r="A16" s="156"/>
      <c r="B16" s="494" t="s">
        <v>6</v>
      </c>
      <c r="C16" s="494"/>
      <c r="D16" s="494"/>
      <c r="E16" s="496" t="str">
        <f>IF($E$9="","",VLOOKUP($E$9,団体登録内容!$A$1:$Y$1000,15,FALSE))</f>
        <v/>
      </c>
      <c r="F16" s="496"/>
      <c r="G16" s="496"/>
      <c r="H16" s="496"/>
      <c r="I16" s="496"/>
      <c r="J16" s="496"/>
      <c r="K16" s="155"/>
      <c r="L16" s="155"/>
      <c r="M16" s="155"/>
      <c r="N16" s="155"/>
      <c r="O16" s="155"/>
      <c r="P16" s="155"/>
      <c r="Q16" s="494" t="s">
        <v>6</v>
      </c>
      <c r="R16" s="494"/>
      <c r="S16" s="494"/>
      <c r="T16" s="495" t="e">
        <f>VLOOKUP($E$9,#REF!,16,FALSE)</f>
        <v>#REF!</v>
      </c>
      <c r="U16" s="495"/>
      <c r="V16" s="495"/>
      <c r="W16" s="495"/>
      <c r="X16" s="495"/>
      <c r="Y16" s="495"/>
      <c r="Z16" s="155"/>
      <c r="AA16" s="155"/>
      <c r="AB16" s="155"/>
      <c r="AC16" s="155"/>
      <c r="AD16" s="155"/>
      <c r="AE16" s="155"/>
      <c r="AF16" s="155"/>
      <c r="AG16" s="155"/>
      <c r="AH16" s="155"/>
    </row>
    <row r="17" spans="1:38" ht="20.100000000000001" customHeight="1" x14ac:dyDescent="0.15">
      <c r="A17" s="156"/>
      <c r="B17" s="494" t="s">
        <v>3441</v>
      </c>
      <c r="C17" s="494"/>
      <c r="D17" s="494"/>
      <c r="E17" s="226" t="s">
        <v>3443</v>
      </c>
      <c r="F17" s="496" t="str">
        <f>IF($E$9="","",VLOOKUP($E$9,団体登録内容!$A$1:$Y$1000,20,FALSE))</f>
        <v/>
      </c>
      <c r="G17" s="496"/>
      <c r="H17" s="226" t="s">
        <v>3442</v>
      </c>
      <c r="I17" s="496" t="str">
        <f>IF($E$9="","",VLOOKUP($E$9,団体登録内容!$A$1:$Y$1000,21,FALSE))</f>
        <v/>
      </c>
      <c r="J17" s="496"/>
      <c r="K17" s="155"/>
      <c r="L17" s="155"/>
      <c r="M17" s="155"/>
      <c r="N17" s="155"/>
      <c r="O17" s="155"/>
      <c r="P17" s="155"/>
      <c r="Q17" s="494" t="s">
        <v>3441</v>
      </c>
      <c r="R17" s="494"/>
      <c r="S17" s="494"/>
      <c r="T17" s="159" t="s">
        <v>3440</v>
      </c>
      <c r="U17" s="497" t="e">
        <f>VLOOKUP($E$9,#REF!,21,FALSE)</f>
        <v>#REF!</v>
      </c>
      <c r="V17" s="497"/>
      <c r="W17" s="160" t="s">
        <v>3439</v>
      </c>
      <c r="X17" s="497" t="e">
        <f>VLOOKUP($E$9,#REF!,22,FALSE)</f>
        <v>#REF!</v>
      </c>
      <c r="Y17" s="497"/>
      <c r="Z17" s="155"/>
      <c r="AA17" s="155"/>
      <c r="AB17" s="155"/>
      <c r="AC17" s="155"/>
      <c r="AD17" s="155"/>
      <c r="AE17" s="155"/>
      <c r="AF17" s="155"/>
      <c r="AG17" s="155"/>
      <c r="AH17" s="155"/>
    </row>
    <row r="18" spans="1:38" ht="20.100000000000001" customHeight="1" thickBot="1" x14ac:dyDescent="0.2">
      <c r="A18" s="156"/>
      <c r="B18" s="494"/>
      <c r="C18" s="494"/>
      <c r="D18" s="494"/>
      <c r="E18" s="226" t="s">
        <v>18</v>
      </c>
      <c r="F18" s="496" t="str">
        <f>IF($E$9="","",VLOOKUP($E$9,団体登録内容!$A$1:$Y$1000,22,FALSE))</f>
        <v/>
      </c>
      <c r="G18" s="496"/>
      <c r="H18" s="236"/>
      <c r="I18" s="236"/>
      <c r="J18" s="236"/>
      <c r="K18" s="155"/>
      <c r="L18" s="155"/>
      <c r="M18" s="155"/>
      <c r="N18" s="155"/>
      <c r="O18" s="155"/>
      <c r="P18" s="155"/>
      <c r="Q18" s="494"/>
      <c r="R18" s="494"/>
      <c r="S18" s="494"/>
      <c r="T18" s="159" t="s">
        <v>18</v>
      </c>
      <c r="U18" s="497" t="e">
        <f>VLOOKUP($E$9,#REF!,23,FALSE)</f>
        <v>#REF!</v>
      </c>
      <c r="V18" s="497"/>
      <c r="W18" s="158"/>
      <c r="X18" s="158"/>
      <c r="Y18" s="158"/>
      <c r="Z18" s="155"/>
      <c r="AA18" s="155"/>
      <c r="AB18" s="155"/>
      <c r="AC18" s="155"/>
      <c r="AD18" s="155"/>
      <c r="AE18" s="155"/>
      <c r="AF18" s="155"/>
      <c r="AG18" s="155"/>
      <c r="AH18" s="155"/>
    </row>
    <row r="19" spans="1:38" ht="20.100000000000001" customHeight="1" thickBot="1" x14ac:dyDescent="0.2">
      <c r="A19" s="156"/>
      <c r="B19" s="494" t="s">
        <v>3509</v>
      </c>
      <c r="C19" s="494"/>
      <c r="D19" s="494"/>
      <c r="E19" s="508"/>
      <c r="F19" s="511"/>
      <c r="G19" s="509"/>
      <c r="H19" s="157"/>
      <c r="I19" s="157"/>
      <c r="J19" s="157"/>
      <c r="K19" s="155"/>
      <c r="L19" s="155"/>
      <c r="M19" s="155"/>
      <c r="N19" s="155"/>
      <c r="O19" s="155"/>
      <c r="P19" s="155"/>
      <c r="Q19" s="494"/>
      <c r="R19" s="494"/>
      <c r="S19" s="494"/>
      <c r="T19" s="157"/>
      <c r="U19" s="157"/>
      <c r="V19" s="157"/>
      <c r="W19" s="157"/>
      <c r="X19" s="157"/>
      <c r="Y19" s="157"/>
      <c r="Z19" s="155"/>
      <c r="AA19" s="155"/>
      <c r="AB19" s="155"/>
      <c r="AC19" s="155"/>
      <c r="AD19" s="155"/>
      <c r="AE19" s="155"/>
      <c r="AF19" s="155"/>
      <c r="AG19" s="155"/>
      <c r="AH19" s="155"/>
    </row>
    <row r="20" spans="1:38" ht="19.5" customHeight="1" thickBot="1" x14ac:dyDescent="0.2">
      <c r="A20" s="156"/>
      <c r="B20" s="507" t="s">
        <v>3510</v>
      </c>
      <c r="C20" s="507"/>
      <c r="D20" s="507"/>
      <c r="E20" s="226" t="s">
        <v>3511</v>
      </c>
      <c r="F20" s="508"/>
      <c r="G20" s="509"/>
      <c r="H20" s="157"/>
      <c r="I20" s="157"/>
      <c r="J20" s="157"/>
      <c r="K20" s="155"/>
      <c r="L20" s="155"/>
      <c r="M20" s="155"/>
      <c r="N20" s="155"/>
      <c r="O20" s="155"/>
      <c r="P20" s="155"/>
      <c r="Q20" s="494"/>
      <c r="R20" s="494"/>
      <c r="S20" s="494"/>
      <c r="T20" s="157" t="e">
        <f>VLOOKUP($E$9,#REF!,3,FALSE)</f>
        <v>#REF!</v>
      </c>
      <c r="U20" s="157"/>
      <c r="V20" s="157"/>
      <c r="W20" s="157"/>
      <c r="X20" s="157"/>
      <c r="Y20" s="157"/>
      <c r="Z20" s="155"/>
      <c r="AA20" s="155"/>
      <c r="AB20" s="155"/>
      <c r="AC20" s="155"/>
      <c r="AD20" s="155"/>
      <c r="AE20" s="155"/>
      <c r="AF20" s="155"/>
      <c r="AG20" s="155"/>
      <c r="AH20" s="155"/>
    </row>
    <row r="21" spans="1:38" ht="19.5" customHeight="1" thickBot="1" x14ac:dyDescent="0.2">
      <c r="A21" s="156"/>
      <c r="B21" s="507"/>
      <c r="C21" s="507"/>
      <c r="D21" s="507"/>
      <c r="E21" s="226" t="s">
        <v>11</v>
      </c>
      <c r="F21" s="508"/>
      <c r="G21" s="509"/>
      <c r="H21" s="155"/>
      <c r="I21" s="155"/>
      <c r="J21" s="155"/>
      <c r="K21" s="155"/>
      <c r="L21" s="155"/>
      <c r="M21" s="155"/>
      <c r="N21" s="155"/>
      <c r="O21" s="155"/>
      <c r="P21" s="155"/>
      <c r="R21" s="155"/>
      <c r="S21" s="155"/>
      <c r="T21" s="155"/>
      <c r="U21" s="155"/>
      <c r="V21" s="155"/>
      <c r="W21" s="155"/>
      <c r="X21" s="155"/>
      <c r="Y21" s="155"/>
      <c r="Z21" s="155"/>
      <c r="AA21" s="155"/>
      <c r="AB21" s="155"/>
      <c r="AC21" s="155"/>
      <c r="AD21" s="155"/>
      <c r="AE21" s="155"/>
      <c r="AF21" s="155"/>
      <c r="AG21" s="155"/>
      <c r="AH21" s="155"/>
      <c r="AI21" s="155"/>
      <c r="AJ21" s="155"/>
      <c r="AK21" s="155"/>
      <c r="AL21" s="155"/>
    </row>
    <row r="22" spans="1:38" x14ac:dyDescent="0.15">
      <c r="B22" s="155"/>
      <c r="C22" s="155"/>
      <c r="D22" s="155"/>
      <c r="E22" s="155"/>
      <c r="F22" s="155"/>
      <c r="G22" s="155"/>
      <c r="H22" s="155"/>
      <c r="I22" s="155"/>
      <c r="J22" s="155"/>
      <c r="K22" s="155"/>
      <c r="L22" s="155"/>
      <c r="M22" s="155"/>
      <c r="N22" s="155"/>
      <c r="O22" s="155"/>
      <c r="P22" s="155"/>
      <c r="R22" s="155"/>
      <c r="S22" s="155"/>
      <c r="T22" s="155"/>
      <c r="U22" s="155"/>
      <c r="V22" s="155"/>
      <c r="W22" s="155"/>
      <c r="X22" s="155"/>
      <c r="Y22" s="155"/>
      <c r="Z22" s="155"/>
      <c r="AA22" s="155"/>
      <c r="AB22" s="155"/>
      <c r="AC22" s="155"/>
      <c r="AD22" s="155"/>
      <c r="AE22" s="155"/>
      <c r="AF22" s="155"/>
      <c r="AG22" s="155"/>
      <c r="AH22" s="155"/>
      <c r="AI22" s="155"/>
      <c r="AJ22" s="155"/>
      <c r="AK22" s="155"/>
      <c r="AL22" s="155"/>
    </row>
  </sheetData>
  <sheetProtection password="CC6B" sheet="1" objects="1" scenarios="1"/>
  <mergeCells count="45">
    <mergeCell ref="E14:J14"/>
    <mergeCell ref="E16:J16"/>
    <mergeCell ref="B13:D14"/>
    <mergeCell ref="B16:D16"/>
    <mergeCell ref="E13:J13"/>
    <mergeCell ref="F20:G20"/>
    <mergeCell ref="B20:D21"/>
    <mergeCell ref="F21:G21"/>
    <mergeCell ref="U18:V18"/>
    <mergeCell ref="F15:J15"/>
    <mergeCell ref="F18:G18"/>
    <mergeCell ref="Q18:S18"/>
    <mergeCell ref="B17:D17"/>
    <mergeCell ref="B18:D18"/>
    <mergeCell ref="B19:D19"/>
    <mergeCell ref="E19:G19"/>
    <mergeCell ref="Q4:Y5"/>
    <mergeCell ref="Q9:S9"/>
    <mergeCell ref="Q11:S12"/>
    <mergeCell ref="T11:Y11"/>
    <mergeCell ref="T12:Y12"/>
    <mergeCell ref="B4:J5"/>
    <mergeCell ref="E11:J11"/>
    <mergeCell ref="B9:D9"/>
    <mergeCell ref="B11:D12"/>
    <mergeCell ref="E12:J12"/>
    <mergeCell ref="E9:F9"/>
    <mergeCell ref="B10:D10"/>
    <mergeCell ref="B6:K6"/>
    <mergeCell ref="B3:K3"/>
    <mergeCell ref="Q20:S20"/>
    <mergeCell ref="T13:Y13"/>
    <mergeCell ref="E10:J10"/>
    <mergeCell ref="T10:Y10"/>
    <mergeCell ref="Q16:S16"/>
    <mergeCell ref="T16:Y16"/>
    <mergeCell ref="Q17:S17"/>
    <mergeCell ref="U17:V17"/>
    <mergeCell ref="X17:Y17"/>
    <mergeCell ref="Q13:S14"/>
    <mergeCell ref="T14:Y14"/>
    <mergeCell ref="I17:J17"/>
    <mergeCell ref="F17:G17"/>
    <mergeCell ref="Q19:S19"/>
    <mergeCell ref="U15:Y15"/>
  </mergeCells>
  <phoneticPr fontId="1"/>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206"/>
  <sheetViews>
    <sheetView zoomScaleNormal="100" workbookViewId="0">
      <selection activeCell="E14" sqref="E14"/>
    </sheetView>
  </sheetViews>
  <sheetFormatPr defaultRowHeight="17.25" x14ac:dyDescent="0.15"/>
  <cols>
    <col min="1" max="1" width="6.875" style="104" customWidth="1"/>
    <col min="2" max="2" width="9" style="104" customWidth="1"/>
    <col min="3" max="3" width="21.375" style="104" customWidth="1"/>
    <col min="4" max="4" width="9" style="104" customWidth="1"/>
    <col min="5" max="5" width="12.875" style="104" customWidth="1"/>
    <col min="6" max="6" width="6.375" style="104" hidden="1" customWidth="1"/>
    <col min="7" max="7" width="3.125" style="104" hidden="1" customWidth="1"/>
    <col min="8" max="8" width="14.125" style="104" hidden="1" customWidth="1"/>
    <col min="9" max="9" width="14.125" style="104" customWidth="1"/>
    <col min="10" max="10" width="16" style="118" hidden="1" customWidth="1"/>
    <col min="11" max="11" width="11.625" style="105" customWidth="1"/>
    <col min="12" max="12" width="5.75" style="119" hidden="1" customWidth="1"/>
    <col min="13" max="13" width="4.75" style="104" customWidth="1"/>
    <col min="14" max="14" width="12.75" style="104" customWidth="1"/>
    <col min="15" max="16" width="9.5" style="104" customWidth="1"/>
    <col min="17" max="17" width="9" style="104" hidden="1" customWidth="1"/>
    <col min="18" max="18" width="5.75" style="120" hidden="1" customWidth="1"/>
    <col min="19" max="19" width="13.75" style="121" hidden="1" customWidth="1"/>
    <col min="20" max="20" width="9" style="118" hidden="1" customWidth="1"/>
    <col min="21" max="21" width="6.5" style="104" hidden="1" customWidth="1"/>
    <col min="22" max="22" width="12.125" style="104" hidden="1" customWidth="1"/>
    <col min="23" max="24" width="9" style="104" hidden="1" customWidth="1"/>
    <col min="25" max="25" width="7.375" style="104" hidden="1" customWidth="1"/>
    <col min="26" max="28" width="6" style="104" hidden="1" customWidth="1"/>
    <col min="29" max="29" width="9" style="104" hidden="1" customWidth="1"/>
    <col min="30" max="30" width="9" style="104" customWidth="1"/>
    <col min="31" max="39" width="9" style="245" customWidth="1"/>
    <col min="40" max="40" width="9" style="104" customWidth="1"/>
    <col min="41" max="16384" width="9" style="104"/>
  </cols>
  <sheetData>
    <row r="1" spans="1:39" ht="13.5" customHeight="1" x14ac:dyDescent="0.15">
      <c r="A1" s="245"/>
      <c r="B1" s="512" t="s">
        <v>3516</v>
      </c>
      <c r="C1" s="512"/>
      <c r="D1" s="245"/>
      <c r="E1" s="245"/>
      <c r="F1" s="272"/>
      <c r="G1" s="272"/>
      <c r="H1" s="245"/>
      <c r="I1" s="273"/>
      <c r="J1" s="273"/>
      <c r="K1" s="274"/>
      <c r="L1" s="244"/>
      <c r="M1" s="244"/>
      <c r="N1" s="275" t="s">
        <v>3413</v>
      </c>
      <c r="O1" s="276">
        <f t="shared" ref="O1:P4" si="0">T1</f>
        <v>0</v>
      </c>
      <c r="P1" s="277">
        <f t="shared" si="0"/>
        <v>0</v>
      </c>
      <c r="Q1" s="108"/>
      <c r="R1" s="108">
        <v>6000</v>
      </c>
      <c r="S1" s="108" t="s">
        <v>3413</v>
      </c>
      <c r="T1" s="104">
        <f>COUNTIF($N$14:$N$155,"女子ソロトワール")</f>
        <v>0</v>
      </c>
      <c r="U1" s="104">
        <f>$R$1*T1</f>
        <v>0</v>
      </c>
      <c r="V1" s="108" t="s">
        <v>3405</v>
      </c>
      <c r="W1" s="104">
        <f>COUNTIF($N$14:$N$155,"男子トゥーバトン")</f>
        <v>0</v>
      </c>
      <c r="X1" s="104">
        <f>$R$1*W1</f>
        <v>0</v>
      </c>
      <c r="Y1" s="109"/>
      <c r="AA1" s="108"/>
      <c r="AD1" s="291"/>
    </row>
    <row r="2" spans="1:39" ht="13.5" customHeight="1" x14ac:dyDescent="0.15">
      <c r="A2" s="245"/>
      <c r="B2" s="513" t="s">
        <v>3427</v>
      </c>
      <c r="C2" s="278" t="s">
        <v>3413</v>
      </c>
      <c r="D2" s="245"/>
      <c r="E2" s="245"/>
      <c r="F2" s="272"/>
      <c r="G2" s="272"/>
      <c r="H2" s="245"/>
      <c r="I2" s="273"/>
      <c r="J2" s="273"/>
      <c r="K2" s="274"/>
      <c r="L2" s="244"/>
      <c r="M2" s="244"/>
      <c r="N2" s="275" t="s">
        <v>3411</v>
      </c>
      <c r="O2" s="276">
        <f t="shared" si="0"/>
        <v>0</v>
      </c>
      <c r="P2" s="277">
        <f t="shared" si="0"/>
        <v>0</v>
      </c>
      <c r="Q2" s="110"/>
      <c r="R2" s="108">
        <v>9000</v>
      </c>
      <c r="S2" s="108" t="s">
        <v>3411</v>
      </c>
      <c r="T2" s="104">
        <f>COUNTIF($N$14:$N$155,"男子ソロトワール")</f>
        <v>0</v>
      </c>
      <c r="U2" s="104">
        <f>$R$1*T2</f>
        <v>0</v>
      </c>
      <c r="V2" s="108" t="s">
        <v>3403</v>
      </c>
      <c r="W2" s="104">
        <f>COUNTIF($N$14:$N$155,"男スリーバトン")</f>
        <v>0</v>
      </c>
      <c r="X2" s="104">
        <f>$R$1*W2</f>
        <v>0</v>
      </c>
      <c r="Y2" s="109"/>
      <c r="AC2" s="108"/>
      <c r="AD2" s="245"/>
    </row>
    <row r="3" spans="1:39" ht="13.5" customHeight="1" x14ac:dyDescent="0.15">
      <c r="A3" s="245"/>
      <c r="B3" s="513"/>
      <c r="C3" s="278" t="s">
        <v>3411</v>
      </c>
      <c r="D3" s="245"/>
      <c r="E3" s="245"/>
      <c r="F3" s="272"/>
      <c r="G3" s="272"/>
      <c r="H3" s="245"/>
      <c r="I3" s="273"/>
      <c r="J3" s="273"/>
      <c r="K3" s="274"/>
      <c r="L3" s="244"/>
      <c r="M3" s="244"/>
      <c r="N3" s="275" t="s">
        <v>3409</v>
      </c>
      <c r="O3" s="276">
        <f t="shared" si="0"/>
        <v>0</v>
      </c>
      <c r="P3" s="277">
        <f t="shared" si="0"/>
        <v>0</v>
      </c>
      <c r="Q3" s="110"/>
      <c r="R3" s="111"/>
      <c r="S3" s="108" t="s">
        <v>3409</v>
      </c>
      <c r="T3" s="104">
        <f>COUNTIF($N$14:$N$155,"女子トゥーバトン")</f>
        <v>0</v>
      </c>
      <c r="U3" s="104">
        <f>$R$1*T3</f>
        <v>0</v>
      </c>
      <c r="V3" s="108" t="s">
        <v>3401</v>
      </c>
      <c r="W3" s="104">
        <f>COUNTIF($N$14:$N$155,"ソロストラット")</f>
        <v>0</v>
      </c>
      <c r="X3" s="104">
        <f>$R$1*W3</f>
        <v>0</v>
      </c>
      <c r="Y3" s="109"/>
      <c r="AC3" s="108"/>
      <c r="AD3" s="245"/>
    </row>
    <row r="4" spans="1:39" ht="13.5" customHeight="1" x14ac:dyDescent="0.15">
      <c r="A4" s="245"/>
      <c r="B4" s="513"/>
      <c r="C4" s="278" t="s">
        <v>3409</v>
      </c>
      <c r="D4" s="245"/>
      <c r="E4" s="245"/>
      <c r="F4" s="272"/>
      <c r="G4" s="272"/>
      <c r="H4" s="245"/>
      <c r="I4" s="273"/>
      <c r="J4" s="273"/>
      <c r="K4" s="245"/>
      <c r="L4" s="244"/>
      <c r="M4" s="244"/>
      <c r="N4" s="275" t="s">
        <v>3407</v>
      </c>
      <c r="O4" s="276">
        <f t="shared" si="0"/>
        <v>0</v>
      </c>
      <c r="P4" s="277">
        <f t="shared" si="0"/>
        <v>0</v>
      </c>
      <c r="Q4" s="110"/>
      <c r="R4" s="111"/>
      <c r="S4" s="108" t="s">
        <v>3407</v>
      </c>
      <c r="T4" s="104">
        <f>COUNTIF($N$14:$N$155,"女子スリーバトン")</f>
        <v>0</v>
      </c>
      <c r="U4" s="104">
        <f>$R$1*T4</f>
        <v>0</v>
      </c>
      <c r="V4" s="108" t="s">
        <v>3399</v>
      </c>
      <c r="W4" s="104">
        <f>COUNTIF($N$14:$N$155,"ダンストワール")</f>
        <v>0</v>
      </c>
      <c r="X4" s="104">
        <f>$R$1*W4</f>
        <v>0</v>
      </c>
      <c r="Y4" s="109"/>
      <c r="AC4" s="108"/>
      <c r="AD4" s="245"/>
    </row>
    <row r="5" spans="1:39" ht="13.5" customHeight="1" x14ac:dyDescent="0.15">
      <c r="A5" s="245"/>
      <c r="B5" s="513"/>
      <c r="C5" s="278" t="s">
        <v>3407</v>
      </c>
      <c r="D5" s="245"/>
      <c r="E5" s="245"/>
      <c r="F5" s="272"/>
      <c r="G5" s="272"/>
      <c r="H5" s="245"/>
      <c r="I5" s="273"/>
      <c r="J5" s="273"/>
      <c r="K5" s="245"/>
      <c r="L5" s="244"/>
      <c r="M5" s="244"/>
      <c r="N5" s="275" t="s">
        <v>3405</v>
      </c>
      <c r="O5" s="276">
        <f t="shared" ref="O5:P8" si="1">W1</f>
        <v>0</v>
      </c>
      <c r="P5" s="277">
        <f t="shared" si="1"/>
        <v>0</v>
      </c>
      <c r="Q5" s="110"/>
      <c r="R5" s="111"/>
      <c r="S5" s="108" t="s">
        <v>3522</v>
      </c>
      <c r="T5" s="104">
        <f>COUNTIF($N$14:$N$155,"フリースタイルソロ")</f>
        <v>0</v>
      </c>
      <c r="U5" s="104">
        <f>$R$2*T5</f>
        <v>0</v>
      </c>
      <c r="V5" s="108"/>
      <c r="Y5" s="109"/>
      <c r="AC5" s="108"/>
      <c r="AD5" s="245"/>
    </row>
    <row r="6" spans="1:39" ht="13.5" customHeight="1" x14ac:dyDescent="0.15">
      <c r="A6" s="245"/>
      <c r="B6" s="513"/>
      <c r="C6" s="278" t="s">
        <v>3405</v>
      </c>
      <c r="D6" s="245"/>
      <c r="E6" s="245"/>
      <c r="F6" s="272"/>
      <c r="G6" s="272"/>
      <c r="H6" s="245"/>
      <c r="I6" s="273"/>
      <c r="J6" s="273"/>
      <c r="K6" s="245"/>
      <c r="L6" s="244"/>
      <c r="M6" s="244"/>
      <c r="N6" s="275" t="s">
        <v>3520</v>
      </c>
      <c r="O6" s="276">
        <f t="shared" si="1"/>
        <v>0</v>
      </c>
      <c r="P6" s="277">
        <f t="shared" si="1"/>
        <v>0</v>
      </c>
      <c r="Q6" s="110"/>
      <c r="R6" s="111"/>
      <c r="S6" s="108"/>
      <c r="T6" s="104">
        <f>COUNTIF($N$14:$N$155,"ショートプログラム")</f>
        <v>0</v>
      </c>
      <c r="U6" s="104">
        <f t="shared" ref="U6" si="2">$R$1*T6</f>
        <v>0</v>
      </c>
      <c r="V6" s="108"/>
      <c r="Y6" s="109"/>
      <c r="AC6" s="108"/>
      <c r="AD6" s="245"/>
    </row>
    <row r="7" spans="1:39" ht="13.5" customHeight="1" x14ac:dyDescent="0.15">
      <c r="A7" s="245"/>
      <c r="B7" s="513"/>
      <c r="C7" s="278" t="s">
        <v>3403</v>
      </c>
      <c r="D7" s="245"/>
      <c r="E7" s="245"/>
      <c r="F7" s="272"/>
      <c r="G7" s="272"/>
      <c r="H7" s="245"/>
      <c r="I7" s="273"/>
      <c r="J7" s="273"/>
      <c r="K7" s="245"/>
      <c r="L7" s="244"/>
      <c r="M7" s="244"/>
      <c r="N7" s="275" t="s">
        <v>3426</v>
      </c>
      <c r="O7" s="276">
        <f t="shared" si="1"/>
        <v>0</v>
      </c>
      <c r="P7" s="277">
        <f t="shared" si="1"/>
        <v>0</v>
      </c>
      <c r="Q7" s="110"/>
      <c r="R7" s="111"/>
      <c r="S7" s="108"/>
      <c r="T7" s="104"/>
      <c r="U7" s="104">
        <f>SUM(U1:U5)</f>
        <v>0</v>
      </c>
      <c r="V7" s="108"/>
      <c r="X7" s="104">
        <f>SUM(X1:X4)</f>
        <v>0</v>
      </c>
      <c r="Y7" s="109">
        <f>SUM(U7:X7)</f>
        <v>0</v>
      </c>
      <c r="AC7" s="108"/>
      <c r="AD7" s="245"/>
    </row>
    <row r="8" spans="1:39" ht="13.5" customHeight="1" x14ac:dyDescent="0.15">
      <c r="A8" s="245"/>
      <c r="B8" s="513"/>
      <c r="C8" s="278" t="s">
        <v>3426</v>
      </c>
      <c r="D8" s="245"/>
      <c r="E8" s="245"/>
      <c r="F8" s="272"/>
      <c r="G8" s="272"/>
      <c r="H8" s="245"/>
      <c r="I8" s="273"/>
      <c r="J8" s="279"/>
      <c r="K8" s="245"/>
      <c r="L8" s="244"/>
      <c r="M8" s="244"/>
      <c r="N8" s="275" t="s">
        <v>3425</v>
      </c>
      <c r="O8" s="276">
        <f t="shared" si="1"/>
        <v>0</v>
      </c>
      <c r="P8" s="277">
        <f t="shared" si="1"/>
        <v>0</v>
      </c>
      <c r="Q8" s="110"/>
      <c r="R8" s="111"/>
      <c r="S8" s="108"/>
      <c r="T8" s="104"/>
      <c r="V8" s="108"/>
      <c r="Y8" s="109"/>
      <c r="AC8" s="108"/>
      <c r="AD8" s="245"/>
    </row>
    <row r="9" spans="1:39" ht="13.5" customHeight="1" x14ac:dyDescent="0.15">
      <c r="A9" s="245"/>
      <c r="B9" s="513"/>
      <c r="C9" s="278" t="s">
        <v>3425</v>
      </c>
      <c r="D9" s="245"/>
      <c r="E9" s="245"/>
      <c r="F9" s="272"/>
      <c r="G9" s="272"/>
      <c r="H9" s="245"/>
      <c r="I9" s="280"/>
      <c r="J9" s="279"/>
      <c r="K9" s="281"/>
      <c r="L9" s="245"/>
      <c r="M9" s="282"/>
      <c r="N9" s="283" t="s">
        <v>3522</v>
      </c>
      <c r="O9" s="276">
        <f>T5</f>
        <v>0</v>
      </c>
      <c r="P9" s="277">
        <f>U5</f>
        <v>0</v>
      </c>
      <c r="Q9" s="110"/>
      <c r="R9" s="111"/>
      <c r="S9" s="108"/>
      <c r="T9" s="104"/>
      <c r="V9" s="108"/>
      <c r="Y9" s="109"/>
      <c r="AC9" s="108"/>
      <c r="AD9" s="245"/>
    </row>
    <row r="10" spans="1:39" ht="13.5" customHeight="1" x14ac:dyDescent="0.15">
      <c r="A10" s="245"/>
      <c r="B10" s="284"/>
      <c r="C10" s="278" t="s">
        <v>3556</v>
      </c>
      <c r="D10" s="245"/>
      <c r="E10" s="245"/>
      <c r="F10" s="272"/>
      <c r="G10" s="272"/>
      <c r="H10" s="245"/>
      <c r="I10" s="280"/>
      <c r="J10" s="279"/>
      <c r="K10" s="281"/>
      <c r="L10" s="281"/>
      <c r="M10" s="285"/>
      <c r="N10" s="285"/>
      <c r="O10" s="285"/>
      <c r="P10" s="285"/>
      <c r="Q10" s="110"/>
      <c r="R10" s="111"/>
      <c r="S10" s="108"/>
      <c r="T10" s="104"/>
      <c r="V10" s="108"/>
      <c r="Y10" s="109"/>
      <c r="AC10" s="108"/>
      <c r="AD10" s="245"/>
    </row>
    <row r="11" spans="1:39" ht="13.5" customHeight="1" x14ac:dyDescent="0.15">
      <c r="A11" s="245"/>
      <c r="B11" s="284"/>
      <c r="C11" s="278"/>
      <c r="D11" s="286"/>
      <c r="E11" s="245"/>
      <c r="F11" s="272"/>
      <c r="G11" s="272"/>
      <c r="H11" s="245"/>
      <c r="I11" s="280"/>
      <c r="J11" s="279"/>
      <c r="K11" s="281"/>
      <c r="L11" s="286"/>
      <c r="M11" s="287"/>
      <c r="N11" s="288" t="s">
        <v>3424</v>
      </c>
      <c r="O11" s="276">
        <f>SUM(O1:O10)</f>
        <v>0</v>
      </c>
      <c r="P11" s="277">
        <f>SUM(P1:P10)</f>
        <v>0</v>
      </c>
      <c r="Q11" s="110"/>
      <c r="R11" s="111"/>
      <c r="S11" s="113"/>
      <c r="T11" s="114"/>
      <c r="V11" s="112"/>
      <c r="W11" s="112"/>
      <c r="X11" s="115"/>
      <c r="Y11" s="110"/>
      <c r="AC11" s="108"/>
      <c r="AD11" s="245"/>
    </row>
    <row r="12" spans="1:39" x14ac:dyDescent="0.15">
      <c r="A12" s="245"/>
      <c r="B12" s="521" t="s">
        <v>3423</v>
      </c>
      <c r="C12" s="522" t="s">
        <v>3428</v>
      </c>
      <c r="D12" s="522" t="s">
        <v>3422</v>
      </c>
      <c r="E12" s="517" t="s">
        <v>3418</v>
      </c>
      <c r="F12" s="517"/>
      <c r="G12" s="296"/>
      <c r="H12" s="297"/>
      <c r="I12" s="519" t="s">
        <v>3421</v>
      </c>
      <c r="J12" s="297"/>
      <c r="K12" s="519" t="s">
        <v>87</v>
      </c>
      <c r="L12" s="297"/>
      <c r="M12" s="514" t="s">
        <v>3419</v>
      </c>
      <c r="N12" s="515"/>
      <c r="O12" s="515"/>
      <c r="P12" s="516"/>
      <c r="R12" s="101"/>
      <c r="S12" s="100"/>
      <c r="T12" s="99"/>
      <c r="AC12" s="108"/>
      <c r="AD12" s="245"/>
    </row>
    <row r="13" spans="1:39" x14ac:dyDescent="0.15">
      <c r="A13" s="245"/>
      <c r="B13" s="521"/>
      <c r="C13" s="523"/>
      <c r="D13" s="523"/>
      <c r="E13" s="518"/>
      <c r="F13" s="518"/>
      <c r="G13" s="296"/>
      <c r="H13" s="298"/>
      <c r="I13" s="520"/>
      <c r="J13" s="298"/>
      <c r="K13" s="520"/>
      <c r="L13" s="299"/>
      <c r="M13" s="300" t="s">
        <v>3420</v>
      </c>
      <c r="N13" s="296" t="s">
        <v>3457</v>
      </c>
      <c r="O13" s="301" t="s">
        <v>3458</v>
      </c>
      <c r="P13" s="302" t="s">
        <v>3416</v>
      </c>
      <c r="R13" s="98"/>
      <c r="S13" s="97"/>
      <c r="T13" s="96"/>
      <c r="W13" s="104" t="s">
        <v>3415</v>
      </c>
      <c r="AC13" s="108"/>
      <c r="AD13" s="245"/>
    </row>
    <row r="14" spans="1:39" s="116" customFormat="1" x14ac:dyDescent="0.15">
      <c r="A14" s="289"/>
      <c r="B14" s="126">
        <v>1</v>
      </c>
      <c r="C14" s="127" t="str">
        <f>IF(D14="","",VLOOKUP(D14,団体登録内容!$A$1:$Y$1000,3,FALSE))</f>
        <v/>
      </c>
      <c r="D14" s="127" t="str">
        <f>IF(E14="","",VLOOKUP(E14,構成員入金済み!$A$1:$Y$1000,7,FALSE))</f>
        <v/>
      </c>
      <c r="E14" s="122"/>
      <c r="F14" s="93"/>
      <c r="G14" s="92"/>
      <c r="H14" s="128" t="str">
        <f>IF(E14="","",VLOOKUP(E14,構成員入金済み!$A$1:$Y$1000,3,FALSE))</f>
        <v/>
      </c>
      <c r="I14" s="123"/>
      <c r="J14" s="128" t="str">
        <f>IF(E14="","",VLOOKUP(E14,構成員入金済み!$A$1:$Y$1000,4,FALSE))</f>
        <v/>
      </c>
      <c r="K14" s="125"/>
      <c r="L14" s="128" t="str">
        <f>IF(E14="","",VLOOKUP(E14,構成員入金済み!$A$1:$Y$1000,18,FALSE))</f>
        <v/>
      </c>
      <c r="M14" s="123" t="s">
        <v>3397</v>
      </c>
      <c r="N14" s="122" t="s">
        <v>3397</v>
      </c>
      <c r="O14" s="123" t="s">
        <v>3397</v>
      </c>
      <c r="P14" s="124" t="s">
        <v>3397</v>
      </c>
      <c r="R14" s="95" t="e">
        <f>IF(ISNA(VLOOKUP(E14,#REF!,10,FALSE)),"",VLOOKUP(E14,#REF!,6,FALSE))</f>
        <v>#REF!</v>
      </c>
      <c r="S14" s="94" t="e">
        <f>IF(ISNA(VLOOKUP(E14,#REF!,16,FALSE)),"",VLOOKUP(E14,#REF!,16,FALSE))</f>
        <v>#REF!</v>
      </c>
      <c r="T14" s="89" t="e">
        <f>IF(ISNA(VLOOKUP(E14,#REF!,5,FALSE)),"",VLOOKUP(E14,#REF!,5,FALSE))</f>
        <v>#REF!</v>
      </c>
      <c r="V14" s="116" t="s">
        <v>3414</v>
      </c>
      <c r="W14" s="88">
        <f>[3]構成員入金済み!$E$10</f>
        <v>40542</v>
      </c>
      <c r="X14" s="88" t="e">
        <f>IF(ISNA(VLOOKUP(E14,#REF!,7,FALSE)),"",VLOOKUP(E14,#REF!,7,FALSE))</f>
        <v>#REF!</v>
      </c>
      <c r="Y14" s="117" t="e">
        <f t="shared" ref="Y14:Y45" si="3">IF(EXACT(W14,X14),"OK","")</f>
        <v>#REF!</v>
      </c>
      <c r="Z14" s="117"/>
      <c r="AC14" s="87"/>
      <c r="AD14" s="245"/>
      <c r="AE14" s="245"/>
      <c r="AF14" s="245"/>
      <c r="AG14" s="245"/>
      <c r="AH14" s="245"/>
      <c r="AI14" s="245"/>
      <c r="AJ14" s="245"/>
      <c r="AK14" s="245"/>
      <c r="AL14" s="289"/>
      <c r="AM14" s="289"/>
    </row>
    <row r="15" spans="1:39" s="116" customFormat="1" x14ac:dyDescent="0.15">
      <c r="A15" s="289"/>
      <c r="B15" s="126">
        <v>2</v>
      </c>
      <c r="C15" s="127" t="str">
        <f>IF(D15="","",VLOOKUP(D15,団体登録内容!$A$1:$Y$1000,3,FALSE))</f>
        <v/>
      </c>
      <c r="D15" s="127" t="str">
        <f>IF(E15="","",VLOOKUP(E15,構成員入金済み!$A$1:$Y$1000,7,FALSE))</f>
        <v/>
      </c>
      <c r="E15" s="122"/>
      <c r="F15" s="93"/>
      <c r="G15" s="92"/>
      <c r="H15" s="128" t="str">
        <f>IF(E15="","",VLOOKUP(E15,構成員入金済み!$A$1:$Y$1000,3,FALSE))</f>
        <v/>
      </c>
      <c r="I15" s="123"/>
      <c r="J15" s="128" t="str">
        <f>IF(E15="","",VLOOKUP(E15,構成員入金済み!$A$1:$Y$1000,4,FALSE))</f>
        <v/>
      </c>
      <c r="K15" s="125"/>
      <c r="L15" s="128" t="str">
        <f>IF(E15="","",VLOOKUP(E15,構成員入金済み!$A$1:$Y$1000,18,FALSE))</f>
        <v/>
      </c>
      <c r="M15" s="123" t="s">
        <v>3397</v>
      </c>
      <c r="N15" s="122" t="s">
        <v>3397</v>
      </c>
      <c r="O15" s="123" t="s">
        <v>3397</v>
      </c>
      <c r="P15" s="124" t="s">
        <v>3397</v>
      </c>
      <c r="R15" s="95" t="e">
        <f>IF(ISNA(VLOOKUP(E15,#REF!,10,FALSE)),"",VLOOKUP(E15,#REF!,6,FALSE))</f>
        <v>#REF!</v>
      </c>
      <c r="S15" s="94" t="e">
        <f>IF(ISNA(VLOOKUP(E15,#REF!,16,FALSE)),"",VLOOKUP(E15,#REF!,16,FALSE))</f>
        <v>#REF!</v>
      </c>
      <c r="T15" s="89" t="e">
        <f>IF(ISNA(VLOOKUP(E15,#REF!,5,FALSE)),"",VLOOKUP(E15,#REF!,5,FALSE))</f>
        <v>#REF!</v>
      </c>
      <c r="W15" s="88">
        <f>[3]構成員入金済み!$E$10</f>
        <v>40542</v>
      </c>
      <c r="X15" s="88" t="e">
        <f>IF(ISNA(VLOOKUP(E15,#REF!,7,FALSE)),"",VLOOKUP(E15,#REF!,7,FALSE))</f>
        <v>#REF!</v>
      </c>
      <c r="Y15" s="117" t="e">
        <f t="shared" si="3"/>
        <v>#REF!</v>
      </c>
      <c r="Z15" s="117"/>
      <c r="AC15" s="87"/>
      <c r="AD15" s="245"/>
      <c r="AE15" s="245"/>
      <c r="AF15" s="245"/>
      <c r="AG15" s="245"/>
      <c r="AH15" s="245"/>
      <c r="AI15" s="245"/>
      <c r="AJ15" s="245"/>
      <c r="AK15" s="245"/>
      <c r="AL15" s="289"/>
      <c r="AM15" s="289"/>
    </row>
    <row r="16" spans="1:39" s="116" customFormat="1" x14ac:dyDescent="0.15">
      <c r="A16" s="289"/>
      <c r="B16" s="126">
        <v>3</v>
      </c>
      <c r="C16" s="127" t="str">
        <f>IF(D16="","",VLOOKUP(D16,団体登録内容!$A$1:$Y$1000,3,FALSE))</f>
        <v/>
      </c>
      <c r="D16" s="127" t="str">
        <f>IF(E16="","",VLOOKUP(E16,構成員入金済み!$A$1:$Y$1000,7,FALSE))</f>
        <v/>
      </c>
      <c r="E16" s="122"/>
      <c r="F16" s="93"/>
      <c r="G16" s="92"/>
      <c r="H16" s="128" t="str">
        <f>IF(E16="","",VLOOKUP(E16,構成員入金済み!$A$1:$Y$1000,3,FALSE))</f>
        <v/>
      </c>
      <c r="I16" s="123"/>
      <c r="J16" s="128" t="str">
        <f>IF(E16="","",VLOOKUP(E16,構成員入金済み!$A$1:$Y$1000,4,FALSE))</f>
        <v/>
      </c>
      <c r="K16" s="125"/>
      <c r="L16" s="128" t="str">
        <f>IF(E16="","",VLOOKUP(E16,構成員入金済み!$A$1:$Y$1000,18,FALSE))</f>
        <v/>
      </c>
      <c r="M16" s="123" t="s">
        <v>3397</v>
      </c>
      <c r="N16" s="122" t="s">
        <v>3397</v>
      </c>
      <c r="O16" s="123" t="s">
        <v>3397</v>
      </c>
      <c r="P16" s="124" t="s">
        <v>3397</v>
      </c>
      <c r="R16" s="95" t="e">
        <f>IF(ISNA(VLOOKUP(E16,#REF!,10,FALSE)),"",VLOOKUP(E16,#REF!,6,FALSE))</f>
        <v>#REF!</v>
      </c>
      <c r="S16" s="94" t="e">
        <f>IF(ISNA(VLOOKUP(E16,#REF!,16,FALSE)),"",VLOOKUP(E16,#REF!,16,FALSE))</f>
        <v>#REF!</v>
      </c>
      <c r="T16" s="89" t="e">
        <f>IF(ISNA(VLOOKUP(E16,#REF!,5,FALSE)),"",VLOOKUP(E16,#REF!,5,FALSE))</f>
        <v>#REF!</v>
      </c>
      <c r="W16" s="88">
        <f>[3]構成員入金済み!$E$10</f>
        <v>40542</v>
      </c>
      <c r="X16" s="88" t="e">
        <f>IF(ISNA(VLOOKUP(E16,#REF!,7,FALSE)),"",VLOOKUP(E16,#REF!,7,FALSE))</f>
        <v>#REF!</v>
      </c>
      <c r="Y16" s="117" t="e">
        <f t="shared" si="3"/>
        <v>#REF!</v>
      </c>
      <c r="Z16" s="117"/>
      <c r="AC16" s="87"/>
      <c r="AD16" s="245"/>
      <c r="AE16" s="245"/>
      <c r="AF16" s="245"/>
      <c r="AG16" s="245"/>
      <c r="AH16" s="245"/>
      <c r="AI16" s="245"/>
      <c r="AJ16" s="245"/>
      <c r="AK16" s="245"/>
      <c r="AL16" s="289"/>
      <c r="AM16" s="289"/>
    </row>
    <row r="17" spans="1:39" s="116" customFormat="1" x14ac:dyDescent="0.15">
      <c r="A17" s="289"/>
      <c r="B17" s="126">
        <v>4</v>
      </c>
      <c r="C17" s="127" t="str">
        <f>IF(D17="","",VLOOKUP(D17,団体登録内容!$A$1:$Y$1000,3,FALSE))</f>
        <v/>
      </c>
      <c r="D17" s="127" t="str">
        <f>IF(E17="","",VLOOKUP(E17,構成員入金済み!$A$1:$Y$1000,7,FALSE))</f>
        <v/>
      </c>
      <c r="E17" s="122"/>
      <c r="F17" s="93"/>
      <c r="G17" s="92"/>
      <c r="H17" s="128" t="str">
        <f>IF(E17="","",VLOOKUP(E17,構成員入金済み!$A$1:$Y$1000,3,FALSE))</f>
        <v/>
      </c>
      <c r="I17" s="123"/>
      <c r="J17" s="128" t="str">
        <f>IF(E17="","",VLOOKUP(E17,構成員入金済み!$A$1:$Y$1000,4,FALSE))</f>
        <v/>
      </c>
      <c r="K17" s="125"/>
      <c r="L17" s="128" t="str">
        <f>IF(E17="","",VLOOKUP(E17,構成員入金済み!$A$1:$Y$1000,18,FALSE))</f>
        <v/>
      </c>
      <c r="M17" s="123" t="s">
        <v>3397</v>
      </c>
      <c r="N17" s="122" t="s">
        <v>3397</v>
      </c>
      <c r="O17" s="123" t="s">
        <v>3397</v>
      </c>
      <c r="P17" s="124" t="s">
        <v>3397</v>
      </c>
      <c r="R17" s="95" t="e">
        <f>IF(ISNA(VLOOKUP(E17,#REF!,10,FALSE)),"",VLOOKUP(E17,#REF!,6,FALSE))</f>
        <v>#REF!</v>
      </c>
      <c r="S17" s="94" t="e">
        <f>IF(ISNA(VLOOKUP(E17,#REF!,16,FALSE)),"",VLOOKUP(E17,#REF!,16,FALSE))</f>
        <v>#REF!</v>
      </c>
      <c r="T17" s="89" t="e">
        <f>IF(ISNA(VLOOKUP(E17,#REF!,5,FALSE)),"",VLOOKUP(E17,#REF!,5,FALSE))</f>
        <v>#REF!</v>
      </c>
      <c r="W17" s="88">
        <f>[3]構成員入金済み!$E$10</f>
        <v>40542</v>
      </c>
      <c r="X17" s="88" t="e">
        <f>IF(ISNA(VLOOKUP(E17,#REF!,7,FALSE)),"",VLOOKUP(E17,#REF!,7,FALSE))</f>
        <v>#REF!</v>
      </c>
      <c r="Y17" s="117" t="e">
        <f t="shared" si="3"/>
        <v>#REF!</v>
      </c>
      <c r="Z17" s="117"/>
      <c r="AC17" s="87"/>
      <c r="AD17" s="245"/>
      <c r="AE17" s="245"/>
      <c r="AF17" s="245"/>
      <c r="AG17" s="245"/>
      <c r="AH17" s="245"/>
      <c r="AI17" s="245"/>
      <c r="AJ17" s="245"/>
      <c r="AK17" s="245"/>
      <c r="AL17" s="289"/>
      <c r="AM17" s="289"/>
    </row>
    <row r="18" spans="1:39" s="116" customFormat="1" x14ac:dyDescent="0.15">
      <c r="A18" s="289"/>
      <c r="B18" s="126">
        <v>5</v>
      </c>
      <c r="C18" s="127" t="str">
        <f>IF(D18="","",VLOOKUP(D18,団体登録内容!$A$1:$Y$1000,3,FALSE))</f>
        <v/>
      </c>
      <c r="D18" s="127" t="str">
        <f>IF(E18="","",VLOOKUP(E18,構成員入金済み!$A$1:$Y$1000,7,FALSE))</f>
        <v/>
      </c>
      <c r="E18" s="122"/>
      <c r="F18" s="93"/>
      <c r="G18" s="92"/>
      <c r="H18" s="128" t="str">
        <f>IF(E18="","",VLOOKUP(E18,構成員入金済み!$A$1:$Y$1000,3,FALSE))</f>
        <v/>
      </c>
      <c r="I18" s="123"/>
      <c r="J18" s="128" t="str">
        <f>IF(E18="","",VLOOKUP(E18,構成員入金済み!$A$1:$Y$1000,4,FALSE))</f>
        <v/>
      </c>
      <c r="K18" s="125"/>
      <c r="L18" s="128" t="str">
        <f>IF(E18="","",VLOOKUP(E18,構成員入金済み!$A$1:$Y$1000,18,FALSE))</f>
        <v/>
      </c>
      <c r="M18" s="123" t="s">
        <v>3397</v>
      </c>
      <c r="N18" s="122" t="s">
        <v>3397</v>
      </c>
      <c r="O18" s="123" t="s">
        <v>3397</v>
      </c>
      <c r="P18" s="124" t="s">
        <v>3397</v>
      </c>
      <c r="R18" s="95" t="e">
        <f>IF(ISNA(VLOOKUP(E18,#REF!,10,FALSE)),"",VLOOKUP(E18,#REF!,6,FALSE))</f>
        <v>#REF!</v>
      </c>
      <c r="S18" s="94" t="e">
        <f>IF(ISNA(VLOOKUP(E18,#REF!,16,FALSE)),"",VLOOKUP(E18,#REF!,16,FALSE))</f>
        <v>#REF!</v>
      </c>
      <c r="T18" s="89" t="e">
        <f>IF(ISNA(VLOOKUP(E18,#REF!,5,FALSE)),"",VLOOKUP(E18,#REF!,5,FALSE))</f>
        <v>#REF!</v>
      </c>
      <c r="W18" s="88">
        <f>[3]構成員入金済み!$E$10</f>
        <v>40542</v>
      </c>
      <c r="X18" s="88" t="e">
        <f>IF(ISNA(VLOOKUP(E18,#REF!,7,FALSE)),"",VLOOKUP(E18,#REF!,7,FALSE))</f>
        <v>#REF!</v>
      </c>
      <c r="Y18" s="117" t="e">
        <f t="shared" si="3"/>
        <v>#REF!</v>
      </c>
      <c r="Z18" s="117"/>
      <c r="AC18" s="87"/>
      <c r="AD18" s="245"/>
      <c r="AE18" s="245"/>
      <c r="AF18" s="245"/>
      <c r="AG18" s="245"/>
      <c r="AH18" s="245"/>
      <c r="AI18" s="245"/>
      <c r="AJ18" s="245"/>
      <c r="AK18" s="245"/>
      <c r="AL18" s="289"/>
      <c r="AM18" s="289"/>
    </row>
    <row r="19" spans="1:39" s="116" customFormat="1" x14ac:dyDescent="0.15">
      <c r="A19" s="289"/>
      <c r="B19" s="126">
        <v>6</v>
      </c>
      <c r="C19" s="127" t="str">
        <f>IF(D19="","",VLOOKUP(D19,団体登録内容!$A$1:$Y$1000,3,FALSE))</f>
        <v/>
      </c>
      <c r="D19" s="127" t="str">
        <f>IF(E19="","",VLOOKUP(E19,構成員入金済み!$A$1:$Y$1000,7,FALSE))</f>
        <v/>
      </c>
      <c r="E19" s="122"/>
      <c r="F19" s="93"/>
      <c r="G19" s="92"/>
      <c r="H19" s="128" t="str">
        <f>IF(E19="","",VLOOKUP(E19,構成員入金済み!$A$1:$Y$1000,3,FALSE))</f>
        <v/>
      </c>
      <c r="I19" s="123"/>
      <c r="J19" s="128" t="str">
        <f>IF(E19="","",VLOOKUP(E19,構成員入金済み!$A$1:$Y$1000,4,FALSE))</f>
        <v/>
      </c>
      <c r="K19" s="125"/>
      <c r="L19" s="128" t="str">
        <f>IF(E19="","",VLOOKUP(E19,構成員入金済み!$A$1:$Y$1000,18,FALSE))</f>
        <v/>
      </c>
      <c r="M19" s="123" t="s">
        <v>3397</v>
      </c>
      <c r="N19" s="122" t="s">
        <v>3397</v>
      </c>
      <c r="O19" s="123" t="s">
        <v>3397</v>
      </c>
      <c r="P19" s="124" t="s">
        <v>3397</v>
      </c>
      <c r="R19" s="95" t="e">
        <f>IF(ISNA(VLOOKUP(E19,#REF!,10,FALSE)),"",VLOOKUP(E19,#REF!,6,FALSE))</f>
        <v>#REF!</v>
      </c>
      <c r="S19" s="94" t="e">
        <f>IF(ISNA(VLOOKUP(E19,#REF!,16,FALSE)),"",VLOOKUP(E19,#REF!,16,FALSE))</f>
        <v>#REF!</v>
      </c>
      <c r="T19" s="89" t="e">
        <f>IF(ISNA(VLOOKUP(E19,#REF!,5,FALSE)),"",VLOOKUP(E19,#REF!,5,FALSE))</f>
        <v>#REF!</v>
      </c>
      <c r="W19" s="88">
        <f>[3]構成員入金済み!$E$10</f>
        <v>40542</v>
      </c>
      <c r="X19" s="88" t="e">
        <f>IF(ISNA(VLOOKUP(E19,#REF!,7,FALSE)),"",VLOOKUP(E19,#REF!,7,FALSE))</f>
        <v>#REF!</v>
      </c>
      <c r="Y19" s="117" t="e">
        <f t="shared" si="3"/>
        <v>#REF!</v>
      </c>
      <c r="Z19" s="117"/>
      <c r="AC19" s="87"/>
      <c r="AD19" s="245"/>
      <c r="AE19" s="245"/>
      <c r="AF19" s="245"/>
      <c r="AG19" s="245"/>
      <c r="AH19" s="245"/>
      <c r="AI19" s="245"/>
      <c r="AJ19" s="245"/>
      <c r="AK19" s="245"/>
      <c r="AL19" s="289"/>
      <c r="AM19" s="289"/>
    </row>
    <row r="20" spans="1:39" s="116" customFormat="1" x14ac:dyDescent="0.15">
      <c r="A20" s="289"/>
      <c r="B20" s="126">
        <v>7</v>
      </c>
      <c r="C20" s="127" t="str">
        <f>IF(D20="","",VLOOKUP(D20,団体登録内容!$A$1:$Y$1000,3,FALSE))</f>
        <v/>
      </c>
      <c r="D20" s="127" t="str">
        <f>IF(E20="","",VLOOKUP(E20,構成員入金済み!$A$1:$Y$1000,7,FALSE))</f>
        <v/>
      </c>
      <c r="E20" s="122"/>
      <c r="F20" s="93"/>
      <c r="G20" s="92"/>
      <c r="H20" s="128" t="str">
        <f>IF(E20="","",VLOOKUP(E20,構成員入金済み!$A$1:$Y$1000,3,FALSE))</f>
        <v/>
      </c>
      <c r="I20" s="123"/>
      <c r="J20" s="128" t="str">
        <f>IF(E20="","",VLOOKUP(E20,構成員入金済み!$A$1:$Y$1000,4,FALSE))</f>
        <v/>
      </c>
      <c r="K20" s="125"/>
      <c r="L20" s="128" t="str">
        <f>IF(E20="","",VLOOKUP(E20,構成員入金済み!$A$1:$Y$1000,18,FALSE))</f>
        <v/>
      </c>
      <c r="M20" s="123" t="s">
        <v>3397</v>
      </c>
      <c r="N20" s="122" t="s">
        <v>3397</v>
      </c>
      <c r="O20" s="123" t="s">
        <v>3397</v>
      </c>
      <c r="P20" s="124" t="s">
        <v>3397</v>
      </c>
      <c r="R20" s="95" t="e">
        <f>IF(ISNA(VLOOKUP(E20,#REF!,10,FALSE)),"",VLOOKUP(E20,#REF!,6,FALSE))</f>
        <v>#REF!</v>
      </c>
      <c r="S20" s="94" t="e">
        <f>IF(ISNA(VLOOKUP(E20,#REF!,16,FALSE)),"",VLOOKUP(E20,#REF!,16,FALSE))</f>
        <v>#REF!</v>
      </c>
      <c r="T20" s="89" t="e">
        <f>IF(ISNA(VLOOKUP(E20,#REF!,5,FALSE)),"",VLOOKUP(E20,#REF!,5,FALSE))</f>
        <v>#REF!</v>
      </c>
      <c r="W20" s="88">
        <f>[3]構成員入金済み!$E$10</f>
        <v>40542</v>
      </c>
      <c r="X20" s="88" t="e">
        <f>IF(ISNA(VLOOKUP(E20,#REF!,7,FALSE)),"",VLOOKUP(E20,#REF!,7,FALSE))</f>
        <v>#REF!</v>
      </c>
      <c r="Y20" s="117" t="e">
        <f t="shared" si="3"/>
        <v>#REF!</v>
      </c>
      <c r="Z20" s="117"/>
      <c r="AC20" s="87"/>
      <c r="AD20" s="245"/>
      <c r="AE20" s="245"/>
      <c r="AF20" s="245"/>
      <c r="AG20" s="245"/>
      <c r="AH20" s="245"/>
      <c r="AI20" s="245"/>
      <c r="AJ20" s="245"/>
      <c r="AK20" s="245"/>
      <c r="AL20" s="289"/>
      <c r="AM20" s="289"/>
    </row>
    <row r="21" spans="1:39" s="116" customFormat="1" x14ac:dyDescent="0.15">
      <c r="A21" s="289"/>
      <c r="B21" s="126">
        <v>8</v>
      </c>
      <c r="C21" s="127" t="str">
        <f>IF(D21="","",VLOOKUP(D21,団体登録内容!$A$1:$Y$1000,3,FALSE))</f>
        <v/>
      </c>
      <c r="D21" s="127" t="str">
        <f>IF(E21="","",VLOOKUP(E21,構成員入金済み!$A$1:$Y$1000,7,FALSE))</f>
        <v/>
      </c>
      <c r="E21" s="122"/>
      <c r="F21" s="93"/>
      <c r="G21" s="92"/>
      <c r="H21" s="128" t="str">
        <f>IF(E21="","",VLOOKUP(E21,構成員入金済み!$A$1:$Y$1000,3,FALSE))</f>
        <v/>
      </c>
      <c r="I21" s="123"/>
      <c r="J21" s="128" t="str">
        <f>IF(E21="","",VLOOKUP(E21,構成員入金済み!$A$1:$Y$1000,4,FALSE))</f>
        <v/>
      </c>
      <c r="K21" s="125"/>
      <c r="L21" s="128" t="str">
        <f>IF(E21="","",VLOOKUP(E21,構成員入金済み!$A$1:$Y$1000,18,FALSE))</f>
        <v/>
      </c>
      <c r="M21" s="123" t="s">
        <v>3397</v>
      </c>
      <c r="N21" s="122" t="s">
        <v>3397</v>
      </c>
      <c r="O21" s="123" t="s">
        <v>3397</v>
      </c>
      <c r="P21" s="124" t="s">
        <v>3397</v>
      </c>
      <c r="R21" s="95" t="e">
        <f>IF(ISNA(VLOOKUP(E21,#REF!,10,FALSE)),"",VLOOKUP(E21,#REF!,6,FALSE))</f>
        <v>#REF!</v>
      </c>
      <c r="S21" s="94" t="e">
        <f>IF(ISNA(VLOOKUP(E21,#REF!,16,FALSE)),"",VLOOKUP(E21,#REF!,16,FALSE))</f>
        <v>#REF!</v>
      </c>
      <c r="T21" s="89" t="e">
        <f>IF(ISNA(VLOOKUP(E21,#REF!,5,FALSE)),"",VLOOKUP(E21,#REF!,5,FALSE))</f>
        <v>#REF!</v>
      </c>
      <c r="W21" s="88">
        <f>[3]構成員入金済み!$E$10</f>
        <v>40542</v>
      </c>
      <c r="X21" s="88" t="e">
        <f>IF(ISNA(VLOOKUP(E21,#REF!,7,FALSE)),"",VLOOKUP(E21,#REF!,7,FALSE))</f>
        <v>#REF!</v>
      </c>
      <c r="Y21" s="117" t="e">
        <f t="shared" si="3"/>
        <v>#REF!</v>
      </c>
      <c r="Z21" s="117"/>
      <c r="AC21" s="87"/>
      <c r="AD21" s="289"/>
      <c r="AE21" s="289"/>
      <c r="AF21" s="289"/>
      <c r="AG21" s="289"/>
      <c r="AH21" s="289"/>
      <c r="AI21" s="289"/>
      <c r="AJ21" s="289"/>
      <c r="AK21" s="289"/>
      <c r="AL21" s="289"/>
      <c r="AM21" s="289"/>
    </row>
    <row r="22" spans="1:39" s="116" customFormat="1" x14ac:dyDescent="0.15">
      <c r="A22" s="289"/>
      <c r="B22" s="126">
        <v>9</v>
      </c>
      <c r="C22" s="127" t="str">
        <f>IF(D22="","",VLOOKUP(D22,団体登録内容!$A$1:$Y$1000,3,FALSE))</f>
        <v/>
      </c>
      <c r="D22" s="127" t="str">
        <f>IF(E22="","",VLOOKUP(E22,構成員入金済み!$A$1:$Y$1000,7,FALSE))</f>
        <v/>
      </c>
      <c r="E22" s="122"/>
      <c r="F22" s="93"/>
      <c r="G22" s="92"/>
      <c r="H22" s="128" t="str">
        <f>IF(E22="","",VLOOKUP(E22,構成員入金済み!$A$1:$Y$1000,3,FALSE))</f>
        <v/>
      </c>
      <c r="I22" s="123"/>
      <c r="J22" s="128" t="str">
        <f>IF(E22="","",VLOOKUP(E22,構成員入金済み!$A$1:$Y$1000,4,FALSE))</f>
        <v/>
      </c>
      <c r="K22" s="125"/>
      <c r="L22" s="128" t="str">
        <f>IF(E22="","",VLOOKUP(E22,構成員入金済み!$A$1:$Y$1000,18,FALSE))</f>
        <v/>
      </c>
      <c r="M22" s="123" t="s">
        <v>3397</v>
      </c>
      <c r="N22" s="122" t="s">
        <v>3397</v>
      </c>
      <c r="O22" s="123" t="s">
        <v>3397</v>
      </c>
      <c r="P22" s="124" t="s">
        <v>3397</v>
      </c>
      <c r="R22" s="95" t="e">
        <f>IF(ISNA(VLOOKUP(E22,#REF!,10,FALSE)),"",VLOOKUP(E22,#REF!,6,FALSE))</f>
        <v>#REF!</v>
      </c>
      <c r="S22" s="94" t="e">
        <f>IF(ISNA(VLOOKUP(E22,#REF!,16,FALSE)),"",VLOOKUP(E22,#REF!,16,FALSE))</f>
        <v>#REF!</v>
      </c>
      <c r="T22" s="89" t="e">
        <f>IF(ISNA(VLOOKUP(E22,#REF!,5,FALSE)),"",VLOOKUP(E22,#REF!,5,FALSE))</f>
        <v>#REF!</v>
      </c>
      <c r="W22" s="88">
        <f>[3]構成員入金済み!$E$10</f>
        <v>40542</v>
      </c>
      <c r="X22" s="88" t="e">
        <f>IF(ISNA(VLOOKUP(E22,#REF!,7,FALSE)),"",VLOOKUP(E22,#REF!,7,FALSE))</f>
        <v>#REF!</v>
      </c>
      <c r="Y22" s="117" t="e">
        <f t="shared" si="3"/>
        <v>#REF!</v>
      </c>
      <c r="Z22" s="117"/>
      <c r="AC22" s="87"/>
      <c r="AD22" s="289"/>
      <c r="AE22" s="289"/>
      <c r="AF22" s="289"/>
      <c r="AG22" s="289"/>
      <c r="AH22" s="289"/>
      <c r="AI22" s="289"/>
      <c r="AJ22" s="289"/>
      <c r="AK22" s="289"/>
      <c r="AL22" s="289"/>
      <c r="AM22" s="289"/>
    </row>
    <row r="23" spans="1:39" s="116" customFormat="1" x14ac:dyDescent="0.15">
      <c r="A23" s="289"/>
      <c r="B23" s="126">
        <v>10</v>
      </c>
      <c r="C23" s="127" t="str">
        <f>IF(D23="","",VLOOKUP(D23,団体登録内容!$A$1:$Y$1000,3,FALSE))</f>
        <v/>
      </c>
      <c r="D23" s="127" t="str">
        <f>IF(E23="","",VLOOKUP(E23,構成員入金済み!$A$1:$Y$1000,7,FALSE))</f>
        <v/>
      </c>
      <c r="E23" s="122"/>
      <c r="F23" s="93"/>
      <c r="G23" s="92"/>
      <c r="H23" s="128" t="str">
        <f>IF(E23="","",VLOOKUP(E23,構成員入金済み!$A$1:$Y$1000,3,FALSE))</f>
        <v/>
      </c>
      <c r="I23" s="123"/>
      <c r="J23" s="128" t="str">
        <f>IF(E23="","",VLOOKUP(E23,構成員入金済み!$A$1:$Y$1000,4,FALSE))</f>
        <v/>
      </c>
      <c r="K23" s="125"/>
      <c r="L23" s="128" t="str">
        <f>IF(E23="","",VLOOKUP(E23,構成員入金済み!$A$1:$Y$1000,18,FALSE))</f>
        <v/>
      </c>
      <c r="M23" s="123" t="s">
        <v>3397</v>
      </c>
      <c r="N23" s="122" t="s">
        <v>3397</v>
      </c>
      <c r="O23" s="123" t="s">
        <v>3397</v>
      </c>
      <c r="P23" s="124" t="s">
        <v>3397</v>
      </c>
      <c r="R23" s="95" t="e">
        <f>IF(ISNA(VLOOKUP(E23,#REF!,10,FALSE)),"",VLOOKUP(E23,#REF!,6,FALSE))</f>
        <v>#REF!</v>
      </c>
      <c r="S23" s="94" t="e">
        <f>IF(ISNA(VLOOKUP(E23,#REF!,16,FALSE)),"",VLOOKUP(E23,#REF!,16,FALSE))</f>
        <v>#REF!</v>
      </c>
      <c r="T23" s="89" t="e">
        <f>IF(ISNA(VLOOKUP(E23,#REF!,5,FALSE)),"",VLOOKUP(E23,#REF!,5,FALSE))</f>
        <v>#REF!</v>
      </c>
      <c r="W23" s="88">
        <f>[3]構成員入金済み!$E$10</f>
        <v>40542</v>
      </c>
      <c r="X23" s="88" t="e">
        <f>IF(ISNA(VLOOKUP(E23,#REF!,7,FALSE)),"",VLOOKUP(E23,#REF!,7,FALSE))</f>
        <v>#REF!</v>
      </c>
      <c r="Y23" s="117" t="e">
        <f t="shared" si="3"/>
        <v>#REF!</v>
      </c>
      <c r="Z23" s="117"/>
      <c r="AC23" s="87"/>
      <c r="AD23" s="289"/>
      <c r="AE23" s="289"/>
      <c r="AF23" s="289"/>
      <c r="AG23" s="289"/>
      <c r="AH23" s="289"/>
      <c r="AI23" s="289"/>
      <c r="AJ23" s="289"/>
      <c r="AK23" s="289"/>
      <c r="AL23" s="289"/>
      <c r="AM23" s="289"/>
    </row>
    <row r="24" spans="1:39" s="116" customFormat="1" x14ac:dyDescent="0.15">
      <c r="A24" s="289"/>
      <c r="B24" s="126">
        <v>11</v>
      </c>
      <c r="C24" s="127" t="str">
        <f>IF(D24="","",VLOOKUP(D24,団体登録内容!$A$1:$Y$1000,3,FALSE))</f>
        <v/>
      </c>
      <c r="D24" s="127" t="str">
        <f>IF(E24="","",VLOOKUP(E24,構成員入金済み!$A$1:$Y$1000,7,FALSE))</f>
        <v/>
      </c>
      <c r="E24" s="122"/>
      <c r="F24" s="93"/>
      <c r="G24" s="92"/>
      <c r="H24" s="128" t="str">
        <f>IF(E24="","",VLOOKUP(E24,構成員入金済み!$A$1:$Y$1000,3,FALSE))</f>
        <v/>
      </c>
      <c r="I24" s="123"/>
      <c r="J24" s="128" t="str">
        <f>IF(E24="","",VLOOKUP(E24,構成員入金済み!$A$1:$Y$1000,4,FALSE))</f>
        <v/>
      </c>
      <c r="K24" s="125"/>
      <c r="L24" s="128" t="str">
        <f>IF(E24="","",VLOOKUP(E24,構成員入金済み!$A$1:$Y$1000,18,FALSE))</f>
        <v/>
      </c>
      <c r="M24" s="123" t="s">
        <v>3397</v>
      </c>
      <c r="N24" s="122" t="s">
        <v>3397</v>
      </c>
      <c r="O24" s="123" t="s">
        <v>3397</v>
      </c>
      <c r="P24" s="124" t="s">
        <v>3397</v>
      </c>
      <c r="R24" s="91" t="e">
        <f>IF(ISNA(VLOOKUP(E24,#REF!,10,FALSE)),"",VLOOKUP(E24,#REF!,6,FALSE))</f>
        <v>#REF!</v>
      </c>
      <c r="S24" s="90" t="e">
        <f>IF(ISNA(VLOOKUP(E24,#REF!,16,FALSE)),"",VLOOKUP(E24,#REF!,16,FALSE))</f>
        <v>#REF!</v>
      </c>
      <c r="T24" s="89" t="e">
        <f>IF(ISNA(VLOOKUP(E24,#REF!,5,FALSE)),"",VLOOKUP(E24,#REF!,5,FALSE))</f>
        <v>#REF!</v>
      </c>
      <c r="W24" s="88">
        <f>[3]構成員入金済み!$E$10</f>
        <v>40542</v>
      </c>
      <c r="X24" s="88" t="e">
        <f>IF(ISNA(VLOOKUP(E24,#REF!,7,FALSE)),"",VLOOKUP(E24,#REF!,7,FALSE))</f>
        <v>#REF!</v>
      </c>
      <c r="Y24" s="117" t="e">
        <f t="shared" si="3"/>
        <v>#REF!</v>
      </c>
      <c r="Z24" s="117"/>
      <c r="AC24" s="87"/>
      <c r="AD24" s="289"/>
      <c r="AE24" s="289"/>
      <c r="AF24" s="289"/>
      <c r="AG24" s="289"/>
      <c r="AH24" s="289"/>
      <c r="AI24" s="289"/>
      <c r="AJ24" s="289"/>
      <c r="AK24" s="289"/>
      <c r="AL24" s="289"/>
      <c r="AM24" s="289"/>
    </row>
    <row r="25" spans="1:39" s="116" customFormat="1" x14ac:dyDescent="0.15">
      <c r="A25" s="289"/>
      <c r="B25" s="126">
        <v>12</v>
      </c>
      <c r="C25" s="127" t="str">
        <f>IF(D25="","",VLOOKUP(D25,団体登録内容!$A$1:$Y$1000,3,FALSE))</f>
        <v/>
      </c>
      <c r="D25" s="127" t="str">
        <f>IF(E25="","",VLOOKUP(E25,構成員入金済み!$A$1:$Y$1000,7,FALSE))</f>
        <v/>
      </c>
      <c r="E25" s="122"/>
      <c r="F25" s="93"/>
      <c r="G25" s="92"/>
      <c r="H25" s="128" t="str">
        <f>IF(E25="","",VLOOKUP(E25,構成員入金済み!$A$1:$Y$1000,3,FALSE))</f>
        <v/>
      </c>
      <c r="I25" s="123"/>
      <c r="J25" s="128" t="str">
        <f>IF(E25="","",VLOOKUP(E25,構成員入金済み!$A$1:$Y$1000,4,FALSE))</f>
        <v/>
      </c>
      <c r="K25" s="125"/>
      <c r="L25" s="128" t="str">
        <f>IF(E25="","",VLOOKUP(E25,構成員入金済み!$A$1:$Y$1000,18,FALSE))</f>
        <v/>
      </c>
      <c r="M25" s="123" t="s">
        <v>3397</v>
      </c>
      <c r="N25" s="122" t="s">
        <v>3397</v>
      </c>
      <c r="O25" s="123" t="s">
        <v>3397</v>
      </c>
      <c r="P25" s="124" t="s">
        <v>3397</v>
      </c>
      <c r="R25" s="91" t="e">
        <f>IF(ISNA(VLOOKUP(E25,#REF!,10,FALSE)),"",VLOOKUP(E25,#REF!,6,FALSE))</f>
        <v>#REF!</v>
      </c>
      <c r="S25" s="90" t="e">
        <f>IF(ISNA(VLOOKUP(E25,#REF!,16,FALSE)),"",VLOOKUP(E25,#REF!,16,FALSE))</f>
        <v>#REF!</v>
      </c>
      <c r="T25" s="89" t="e">
        <f>IF(ISNA(VLOOKUP(E25,#REF!,5,FALSE)),"",VLOOKUP(E25,#REF!,5,FALSE))</f>
        <v>#REF!</v>
      </c>
      <c r="W25" s="88">
        <f>[3]構成員入金済み!$E$10</f>
        <v>40542</v>
      </c>
      <c r="X25" s="88" t="e">
        <f>IF(ISNA(VLOOKUP(E25,#REF!,7,FALSE)),"",VLOOKUP(E25,#REF!,7,FALSE))</f>
        <v>#REF!</v>
      </c>
      <c r="Y25" s="117" t="e">
        <f t="shared" si="3"/>
        <v>#REF!</v>
      </c>
      <c r="Z25" s="117"/>
      <c r="AC25" s="87"/>
      <c r="AD25" s="289"/>
      <c r="AE25" s="289"/>
      <c r="AF25" s="289"/>
      <c r="AG25" s="289"/>
      <c r="AH25" s="289"/>
      <c r="AI25" s="289"/>
      <c r="AJ25" s="289"/>
      <c r="AK25" s="289"/>
      <c r="AL25" s="289"/>
      <c r="AM25" s="289"/>
    </row>
    <row r="26" spans="1:39" s="116" customFormat="1" x14ac:dyDescent="0.15">
      <c r="A26" s="289"/>
      <c r="B26" s="126">
        <v>13</v>
      </c>
      <c r="C26" s="127" t="str">
        <f>IF(D26="","",VLOOKUP(D26,団体登録内容!$A$1:$Y$1000,3,FALSE))</f>
        <v/>
      </c>
      <c r="D26" s="127" t="str">
        <f>IF(E26="","",VLOOKUP(E26,構成員入金済み!$A$1:$Y$1000,7,FALSE))</f>
        <v/>
      </c>
      <c r="E26" s="122"/>
      <c r="F26" s="93"/>
      <c r="G26" s="92"/>
      <c r="H26" s="128" t="str">
        <f>IF(E26="","",VLOOKUP(E26,構成員入金済み!$A$1:$Y$1000,3,FALSE))</f>
        <v/>
      </c>
      <c r="I26" s="123"/>
      <c r="J26" s="128" t="str">
        <f>IF(E26="","",VLOOKUP(E26,構成員入金済み!$A$1:$Y$1000,4,FALSE))</f>
        <v/>
      </c>
      <c r="K26" s="125"/>
      <c r="L26" s="128" t="str">
        <f>IF(E26="","",VLOOKUP(E26,構成員入金済み!$A$1:$Y$1000,18,FALSE))</f>
        <v/>
      </c>
      <c r="M26" s="123" t="s">
        <v>3397</v>
      </c>
      <c r="N26" s="122" t="s">
        <v>3397</v>
      </c>
      <c r="O26" s="123" t="s">
        <v>3397</v>
      </c>
      <c r="P26" s="124" t="s">
        <v>3397</v>
      </c>
      <c r="R26" s="91" t="e">
        <f>IF(ISNA(VLOOKUP(E26,#REF!,10,FALSE)),"",VLOOKUP(E26,#REF!,6,FALSE))</f>
        <v>#REF!</v>
      </c>
      <c r="S26" s="90" t="e">
        <f>IF(ISNA(VLOOKUP(E26,#REF!,16,FALSE)),"",VLOOKUP(E26,#REF!,16,FALSE))</f>
        <v>#REF!</v>
      </c>
      <c r="T26" s="89" t="e">
        <f>IF(ISNA(VLOOKUP(E26,#REF!,5,FALSE)),"",VLOOKUP(E26,#REF!,5,FALSE))</f>
        <v>#REF!</v>
      </c>
      <c r="W26" s="88">
        <f>[3]構成員入金済み!$E$10</f>
        <v>40542</v>
      </c>
      <c r="X26" s="88" t="e">
        <f>IF(ISNA(VLOOKUP(E26,#REF!,7,FALSE)),"",VLOOKUP(E26,#REF!,7,FALSE))</f>
        <v>#REF!</v>
      </c>
      <c r="Y26" s="117" t="e">
        <f t="shared" si="3"/>
        <v>#REF!</v>
      </c>
      <c r="Z26" s="117"/>
      <c r="AC26" s="87"/>
      <c r="AD26" s="289"/>
      <c r="AE26" s="289"/>
      <c r="AF26" s="289"/>
      <c r="AG26" s="289"/>
      <c r="AH26" s="289"/>
      <c r="AI26" s="289"/>
      <c r="AJ26" s="289"/>
      <c r="AK26" s="289"/>
      <c r="AL26" s="289"/>
      <c r="AM26" s="289"/>
    </row>
    <row r="27" spans="1:39" s="116" customFormat="1" x14ac:dyDescent="0.15">
      <c r="A27" s="289"/>
      <c r="B27" s="126">
        <v>14</v>
      </c>
      <c r="C27" s="127" t="str">
        <f>IF(D27="","",VLOOKUP(D27,団体登録内容!$A$1:$Y$1000,3,FALSE))</f>
        <v/>
      </c>
      <c r="D27" s="127" t="str">
        <f>IF(E27="","",VLOOKUP(E27,構成員入金済み!$A$1:$Y$1000,7,FALSE))</f>
        <v/>
      </c>
      <c r="E27" s="122"/>
      <c r="F27" s="93"/>
      <c r="G27" s="92"/>
      <c r="H27" s="128" t="str">
        <f>IF(E27="","",VLOOKUP(E27,構成員入金済み!$A$1:$Y$1000,3,FALSE))</f>
        <v/>
      </c>
      <c r="I27" s="123"/>
      <c r="J27" s="128" t="str">
        <f>IF(E27="","",VLOOKUP(E27,構成員入金済み!$A$1:$Y$1000,4,FALSE))</f>
        <v/>
      </c>
      <c r="K27" s="125"/>
      <c r="L27" s="128" t="str">
        <f>IF(E27="","",VLOOKUP(E27,構成員入金済み!$A$1:$Y$1000,18,FALSE))</f>
        <v/>
      </c>
      <c r="M27" s="123" t="s">
        <v>3397</v>
      </c>
      <c r="N27" s="122" t="s">
        <v>3397</v>
      </c>
      <c r="O27" s="123" t="s">
        <v>3397</v>
      </c>
      <c r="P27" s="124" t="s">
        <v>3397</v>
      </c>
      <c r="R27" s="91" t="e">
        <f>IF(ISNA(VLOOKUP(E27,#REF!,10,FALSE)),"",VLOOKUP(E27,#REF!,6,FALSE))</f>
        <v>#REF!</v>
      </c>
      <c r="S27" s="90" t="e">
        <f>IF(ISNA(VLOOKUP(E27,#REF!,16,FALSE)),"",VLOOKUP(E27,#REF!,16,FALSE))</f>
        <v>#REF!</v>
      </c>
      <c r="T27" s="89" t="e">
        <f>IF(ISNA(VLOOKUP(E27,#REF!,5,FALSE)),"",VLOOKUP(E27,#REF!,5,FALSE))</f>
        <v>#REF!</v>
      </c>
      <c r="W27" s="88">
        <f>[3]構成員入金済み!$E$10</f>
        <v>40542</v>
      </c>
      <c r="X27" s="88" t="e">
        <f>IF(ISNA(VLOOKUP(E27,#REF!,7,FALSE)),"",VLOOKUP(E27,#REF!,7,FALSE))</f>
        <v>#REF!</v>
      </c>
      <c r="Y27" s="117" t="e">
        <f t="shared" si="3"/>
        <v>#REF!</v>
      </c>
      <c r="Z27" s="117"/>
      <c r="AC27" s="87"/>
      <c r="AD27" s="289"/>
      <c r="AE27" s="289"/>
      <c r="AF27" s="289"/>
      <c r="AG27" s="289"/>
      <c r="AH27" s="289"/>
      <c r="AI27" s="289"/>
      <c r="AJ27" s="289"/>
      <c r="AK27" s="289"/>
      <c r="AL27" s="289"/>
      <c r="AM27" s="289"/>
    </row>
    <row r="28" spans="1:39" s="116" customFormat="1" x14ac:dyDescent="0.15">
      <c r="A28" s="290"/>
      <c r="B28" s="126">
        <v>15</v>
      </c>
      <c r="C28" s="127" t="str">
        <f>IF(D28="","",VLOOKUP(D28,団体登録内容!$A$1:$Y$1000,3,FALSE))</f>
        <v/>
      </c>
      <c r="D28" s="127" t="str">
        <f>IF(E28="","",VLOOKUP(E28,構成員入金済み!$A$1:$Y$1000,7,FALSE))</f>
        <v/>
      </c>
      <c r="E28" s="122"/>
      <c r="F28" s="93"/>
      <c r="G28" s="92"/>
      <c r="H28" s="128" t="str">
        <f>IF(E28="","",VLOOKUP(E28,構成員入金済み!$A$1:$Y$1000,3,FALSE))</f>
        <v/>
      </c>
      <c r="I28" s="123"/>
      <c r="J28" s="128" t="str">
        <f>IF(E28="","",VLOOKUP(E28,構成員入金済み!$A$1:$Y$1000,4,FALSE))</f>
        <v/>
      </c>
      <c r="K28" s="125"/>
      <c r="L28" s="128" t="str">
        <f>IF(E28="","",VLOOKUP(E28,構成員入金済み!$A$1:$Y$1000,18,FALSE))</f>
        <v/>
      </c>
      <c r="M28" s="123" t="s">
        <v>3397</v>
      </c>
      <c r="N28" s="122" t="s">
        <v>3397</v>
      </c>
      <c r="O28" s="123" t="s">
        <v>3397</v>
      </c>
      <c r="P28" s="124" t="s">
        <v>3397</v>
      </c>
      <c r="R28" s="91" t="e">
        <f>IF(ISNA(VLOOKUP(E28,#REF!,10,FALSE)),"",VLOOKUP(E28,#REF!,6,FALSE))</f>
        <v>#REF!</v>
      </c>
      <c r="S28" s="90" t="e">
        <f>IF(ISNA(VLOOKUP(E28,#REF!,16,FALSE)),"",VLOOKUP(E28,#REF!,16,FALSE))</f>
        <v>#REF!</v>
      </c>
      <c r="T28" s="89" t="e">
        <f>IF(ISNA(VLOOKUP(E28,#REF!,5,FALSE)),"",VLOOKUP(E28,#REF!,5,FALSE))</f>
        <v>#REF!</v>
      </c>
      <c r="W28" s="88">
        <f>[3]構成員入金済み!$E$10</f>
        <v>40542</v>
      </c>
      <c r="X28" s="88" t="e">
        <f>IF(ISNA(VLOOKUP(E28,#REF!,7,FALSE)),"",VLOOKUP(E28,#REF!,7,FALSE))</f>
        <v>#REF!</v>
      </c>
      <c r="Y28" s="117" t="e">
        <f t="shared" si="3"/>
        <v>#REF!</v>
      </c>
      <c r="Z28" s="117"/>
      <c r="AC28" s="87"/>
      <c r="AD28" s="289"/>
      <c r="AE28" s="289"/>
      <c r="AF28" s="289"/>
      <c r="AG28" s="289"/>
      <c r="AH28" s="289"/>
      <c r="AI28" s="289"/>
      <c r="AJ28" s="289"/>
      <c r="AK28" s="289"/>
      <c r="AL28" s="289"/>
      <c r="AM28" s="289"/>
    </row>
    <row r="29" spans="1:39" s="116" customFormat="1" x14ac:dyDescent="0.15">
      <c r="A29" s="289"/>
      <c r="B29" s="126">
        <v>16</v>
      </c>
      <c r="C29" s="127" t="str">
        <f>IF(D29="","",VLOOKUP(D29,団体登録内容!$A$1:$Y$1000,3,FALSE))</f>
        <v/>
      </c>
      <c r="D29" s="127" t="str">
        <f>IF(E29="","",VLOOKUP(E29,構成員入金済み!$A$1:$Y$1000,7,FALSE))</f>
        <v/>
      </c>
      <c r="E29" s="122"/>
      <c r="F29" s="93"/>
      <c r="G29" s="92"/>
      <c r="H29" s="128" t="str">
        <f>IF(E29="","",VLOOKUP(E29,構成員入金済み!$A$1:$Y$1000,3,FALSE))</f>
        <v/>
      </c>
      <c r="I29" s="123"/>
      <c r="J29" s="128" t="str">
        <f>IF(E29="","",VLOOKUP(E29,構成員入金済み!$A$1:$Y$1000,4,FALSE))</f>
        <v/>
      </c>
      <c r="K29" s="125"/>
      <c r="L29" s="128" t="str">
        <f>IF(E29="","",VLOOKUP(E29,構成員入金済み!$A$1:$Y$1000,18,FALSE))</f>
        <v/>
      </c>
      <c r="M29" s="123" t="s">
        <v>3397</v>
      </c>
      <c r="N29" s="122" t="s">
        <v>3397</v>
      </c>
      <c r="O29" s="123" t="s">
        <v>3397</v>
      </c>
      <c r="P29" s="124" t="s">
        <v>3397</v>
      </c>
      <c r="R29" s="91" t="e">
        <f>IF(ISNA(VLOOKUP(E29,#REF!,10,FALSE)),"",VLOOKUP(E29,#REF!,6,FALSE))</f>
        <v>#REF!</v>
      </c>
      <c r="S29" s="90" t="e">
        <f>IF(ISNA(VLOOKUP(E29,#REF!,16,FALSE)),"",VLOOKUP(E29,#REF!,16,FALSE))</f>
        <v>#REF!</v>
      </c>
      <c r="T29" s="89" t="e">
        <f>IF(ISNA(VLOOKUP(E29,#REF!,5,FALSE)),"",VLOOKUP(E29,#REF!,5,FALSE))</f>
        <v>#REF!</v>
      </c>
      <c r="W29" s="88">
        <f>[3]構成員入金済み!$E$10</f>
        <v>40542</v>
      </c>
      <c r="X29" s="88" t="e">
        <f>IF(ISNA(VLOOKUP(E29,#REF!,7,FALSE)),"",VLOOKUP(E29,#REF!,7,FALSE))</f>
        <v>#REF!</v>
      </c>
      <c r="Y29" s="117" t="e">
        <f t="shared" si="3"/>
        <v>#REF!</v>
      </c>
      <c r="Z29" s="117"/>
      <c r="AC29" s="87"/>
      <c r="AD29" s="289"/>
      <c r="AE29" s="289"/>
      <c r="AF29" s="289"/>
      <c r="AG29" s="289"/>
      <c r="AH29" s="289"/>
      <c r="AI29" s="289"/>
      <c r="AJ29" s="289"/>
      <c r="AK29" s="289"/>
      <c r="AL29" s="289"/>
      <c r="AM29" s="289"/>
    </row>
    <row r="30" spans="1:39" s="116" customFormat="1" x14ac:dyDescent="0.15">
      <c r="A30" s="289"/>
      <c r="B30" s="126">
        <v>17</v>
      </c>
      <c r="C30" s="127" t="str">
        <f>IF(D30="","",VLOOKUP(D30,団体登録内容!$A$1:$Y$1000,3,FALSE))</f>
        <v/>
      </c>
      <c r="D30" s="127" t="str">
        <f>IF(E30="","",VLOOKUP(E30,構成員入金済み!$A$1:$Y$1000,7,FALSE))</f>
        <v/>
      </c>
      <c r="E30" s="122"/>
      <c r="F30" s="93"/>
      <c r="G30" s="92"/>
      <c r="H30" s="128" t="str">
        <f>IF(E30="","",VLOOKUP(E30,構成員入金済み!$A$1:$Y$1000,3,FALSE))</f>
        <v/>
      </c>
      <c r="I30" s="123"/>
      <c r="J30" s="128" t="str">
        <f>IF(E30="","",VLOOKUP(E30,構成員入金済み!$A$1:$Y$1000,4,FALSE))</f>
        <v/>
      </c>
      <c r="K30" s="125"/>
      <c r="L30" s="128" t="str">
        <f>IF(E30="","",VLOOKUP(E30,構成員入金済み!$A$1:$Y$1000,18,FALSE))</f>
        <v/>
      </c>
      <c r="M30" s="123" t="s">
        <v>3397</v>
      </c>
      <c r="N30" s="122" t="s">
        <v>3397</v>
      </c>
      <c r="O30" s="123" t="s">
        <v>3397</v>
      </c>
      <c r="P30" s="124" t="s">
        <v>3397</v>
      </c>
      <c r="R30" s="91" t="e">
        <f>IF(ISNA(VLOOKUP(E30,#REF!,10,FALSE)),"",VLOOKUP(E30,#REF!,6,FALSE))</f>
        <v>#REF!</v>
      </c>
      <c r="S30" s="90" t="e">
        <f>IF(ISNA(VLOOKUP(E30,#REF!,16,FALSE)),"",VLOOKUP(E30,#REF!,16,FALSE))</f>
        <v>#REF!</v>
      </c>
      <c r="T30" s="89" t="e">
        <f>IF(ISNA(VLOOKUP(E30,#REF!,5,FALSE)),"",VLOOKUP(E30,#REF!,5,FALSE))</f>
        <v>#REF!</v>
      </c>
      <c r="W30" s="88">
        <f>[3]構成員入金済み!$E$10</f>
        <v>40542</v>
      </c>
      <c r="X30" s="88" t="e">
        <f>IF(ISNA(VLOOKUP(E30,#REF!,7,FALSE)),"",VLOOKUP(E30,#REF!,7,FALSE))</f>
        <v>#REF!</v>
      </c>
      <c r="Y30" s="117" t="e">
        <f t="shared" si="3"/>
        <v>#REF!</v>
      </c>
      <c r="Z30" s="117"/>
      <c r="AC30" s="87"/>
      <c r="AD30" s="289"/>
      <c r="AE30" s="289"/>
      <c r="AF30" s="289"/>
      <c r="AG30" s="289"/>
      <c r="AH30" s="289"/>
      <c r="AI30" s="289"/>
      <c r="AJ30" s="289"/>
      <c r="AK30" s="289"/>
      <c r="AL30" s="289"/>
      <c r="AM30" s="289"/>
    </row>
    <row r="31" spans="1:39" s="116" customFormat="1" x14ac:dyDescent="0.15">
      <c r="A31" s="289"/>
      <c r="B31" s="126">
        <v>18</v>
      </c>
      <c r="C31" s="127" t="str">
        <f>IF(D31="","",VLOOKUP(D31,団体登録内容!$A$1:$Y$1000,3,FALSE))</f>
        <v/>
      </c>
      <c r="D31" s="127" t="str">
        <f>IF(E31="","",VLOOKUP(E31,構成員入金済み!$A$1:$Y$1000,7,FALSE))</f>
        <v/>
      </c>
      <c r="E31" s="122"/>
      <c r="F31" s="93"/>
      <c r="G31" s="92"/>
      <c r="H31" s="128" t="str">
        <f>IF(E31="","",VLOOKUP(E31,構成員入金済み!$A$1:$Y$1000,3,FALSE))</f>
        <v/>
      </c>
      <c r="I31" s="123"/>
      <c r="J31" s="128" t="str">
        <f>IF(E31="","",VLOOKUP(E31,構成員入金済み!$A$1:$Y$1000,4,FALSE))</f>
        <v/>
      </c>
      <c r="K31" s="125"/>
      <c r="L31" s="128" t="str">
        <f>IF(E31="","",VLOOKUP(E31,構成員入金済み!$A$1:$Y$1000,18,FALSE))</f>
        <v/>
      </c>
      <c r="M31" s="123" t="s">
        <v>3397</v>
      </c>
      <c r="N31" s="122" t="s">
        <v>3397</v>
      </c>
      <c r="O31" s="123" t="s">
        <v>3397</v>
      </c>
      <c r="P31" s="124" t="s">
        <v>3397</v>
      </c>
      <c r="R31" s="91" t="e">
        <f>IF(ISNA(VLOOKUP(E31,#REF!,10,FALSE)),"",VLOOKUP(E31,#REF!,6,FALSE))</f>
        <v>#REF!</v>
      </c>
      <c r="S31" s="90" t="e">
        <f>IF(ISNA(VLOOKUP(E31,#REF!,16,FALSE)),"",VLOOKUP(E31,#REF!,16,FALSE))</f>
        <v>#REF!</v>
      </c>
      <c r="T31" s="89" t="e">
        <f>IF(ISNA(VLOOKUP(E31,#REF!,5,FALSE)),"",VLOOKUP(E31,#REF!,5,FALSE))</f>
        <v>#REF!</v>
      </c>
      <c r="W31" s="88">
        <f>[3]構成員入金済み!$E$10</f>
        <v>40542</v>
      </c>
      <c r="X31" s="88" t="e">
        <f>IF(ISNA(VLOOKUP(E31,#REF!,7,FALSE)),"",VLOOKUP(E31,#REF!,7,FALSE))</f>
        <v>#REF!</v>
      </c>
      <c r="Y31" s="117" t="e">
        <f t="shared" si="3"/>
        <v>#REF!</v>
      </c>
      <c r="Z31" s="117"/>
      <c r="AC31" s="87"/>
      <c r="AD31" s="289"/>
      <c r="AE31" s="289"/>
      <c r="AF31" s="289"/>
      <c r="AG31" s="289"/>
      <c r="AH31" s="289"/>
      <c r="AI31" s="289"/>
      <c r="AJ31" s="289"/>
      <c r="AK31" s="289"/>
      <c r="AL31" s="289"/>
      <c r="AM31" s="289"/>
    </row>
    <row r="32" spans="1:39" s="116" customFormat="1" x14ac:dyDescent="0.15">
      <c r="A32" s="289"/>
      <c r="B32" s="126">
        <v>19</v>
      </c>
      <c r="C32" s="127" t="str">
        <f>IF(D32="","",VLOOKUP(D32,団体登録内容!$A$1:$Y$1000,3,FALSE))</f>
        <v/>
      </c>
      <c r="D32" s="127" t="str">
        <f>IF(E32="","",VLOOKUP(E32,構成員入金済み!$A$1:$Y$1000,7,FALSE))</f>
        <v/>
      </c>
      <c r="E32" s="122"/>
      <c r="F32" s="93"/>
      <c r="G32" s="92"/>
      <c r="H32" s="128" t="str">
        <f>IF(E32="","",VLOOKUP(E32,構成員入金済み!$A$1:$Y$1000,3,FALSE))</f>
        <v/>
      </c>
      <c r="I32" s="123"/>
      <c r="J32" s="128" t="str">
        <f>IF(E32="","",VLOOKUP(E32,構成員入金済み!$A$1:$Y$1000,4,FALSE))</f>
        <v/>
      </c>
      <c r="K32" s="125"/>
      <c r="L32" s="128" t="str">
        <f>IF(E32="","",VLOOKUP(E32,構成員入金済み!$A$1:$Y$1000,18,FALSE))</f>
        <v/>
      </c>
      <c r="M32" s="123" t="s">
        <v>3397</v>
      </c>
      <c r="N32" s="122" t="s">
        <v>3397</v>
      </c>
      <c r="O32" s="123" t="s">
        <v>3397</v>
      </c>
      <c r="P32" s="124" t="s">
        <v>3397</v>
      </c>
      <c r="R32" s="91" t="e">
        <f>IF(ISNA(VLOOKUP(E32,#REF!,10,FALSE)),"",VLOOKUP(E32,#REF!,6,FALSE))</f>
        <v>#REF!</v>
      </c>
      <c r="S32" s="90" t="e">
        <f>IF(ISNA(VLOOKUP(E32,#REF!,16,FALSE)),"",VLOOKUP(E32,#REF!,16,FALSE))</f>
        <v>#REF!</v>
      </c>
      <c r="T32" s="89" t="e">
        <f>IF(ISNA(VLOOKUP(E32,#REF!,5,FALSE)),"",VLOOKUP(E32,#REF!,5,FALSE))</f>
        <v>#REF!</v>
      </c>
      <c r="W32" s="88">
        <f>[3]構成員入金済み!$E$10</f>
        <v>40542</v>
      </c>
      <c r="X32" s="88" t="e">
        <f>IF(ISNA(VLOOKUP(E32,#REF!,7,FALSE)),"",VLOOKUP(E32,#REF!,7,FALSE))</f>
        <v>#REF!</v>
      </c>
      <c r="Y32" s="117" t="e">
        <f t="shared" si="3"/>
        <v>#REF!</v>
      </c>
      <c r="Z32" s="117"/>
      <c r="AC32" s="87"/>
      <c r="AD32" s="289"/>
      <c r="AE32" s="289"/>
      <c r="AF32" s="289"/>
      <c r="AG32" s="289"/>
      <c r="AH32" s="289"/>
      <c r="AI32" s="289"/>
      <c r="AJ32" s="289"/>
      <c r="AK32" s="289"/>
      <c r="AL32" s="289"/>
      <c r="AM32" s="289"/>
    </row>
    <row r="33" spans="1:39" s="116" customFormat="1" x14ac:dyDescent="0.15">
      <c r="A33" s="289"/>
      <c r="B33" s="126">
        <v>20</v>
      </c>
      <c r="C33" s="127" t="str">
        <f>IF(D33="","",VLOOKUP(D33,団体登録内容!$A$1:$Y$1000,3,FALSE))</f>
        <v/>
      </c>
      <c r="D33" s="127" t="str">
        <f>IF(E33="","",VLOOKUP(E33,構成員入金済み!$A$1:$Y$1000,7,FALSE))</f>
        <v/>
      </c>
      <c r="E33" s="122"/>
      <c r="F33" s="93"/>
      <c r="G33" s="92"/>
      <c r="H33" s="128" t="str">
        <f>IF(E33="","",VLOOKUP(E33,構成員入金済み!$A$1:$Y$1000,3,FALSE))</f>
        <v/>
      </c>
      <c r="I33" s="123"/>
      <c r="J33" s="128" t="str">
        <f>IF(E33="","",VLOOKUP(E33,構成員入金済み!$A$1:$Y$1000,4,FALSE))</f>
        <v/>
      </c>
      <c r="K33" s="125"/>
      <c r="L33" s="128" t="str">
        <f>IF(E33="","",VLOOKUP(E33,構成員入金済み!$A$1:$Y$1000,18,FALSE))</f>
        <v/>
      </c>
      <c r="M33" s="123" t="s">
        <v>3397</v>
      </c>
      <c r="N33" s="122" t="s">
        <v>3397</v>
      </c>
      <c r="O33" s="123" t="s">
        <v>3397</v>
      </c>
      <c r="P33" s="124" t="s">
        <v>3397</v>
      </c>
      <c r="R33" s="91" t="e">
        <f>IF(ISNA(VLOOKUP(E33,#REF!,10,FALSE)),"",VLOOKUP(E33,#REF!,6,FALSE))</f>
        <v>#REF!</v>
      </c>
      <c r="S33" s="90" t="e">
        <f>IF(ISNA(VLOOKUP(E33,#REF!,16,FALSE)),"",VLOOKUP(E33,#REF!,16,FALSE))</f>
        <v>#REF!</v>
      </c>
      <c r="T33" s="89" t="e">
        <f>IF(ISNA(VLOOKUP(E33,#REF!,5,FALSE)),"",VLOOKUP(E33,#REF!,5,FALSE))</f>
        <v>#REF!</v>
      </c>
      <c r="W33" s="88">
        <f>[3]構成員入金済み!$E$10</f>
        <v>40542</v>
      </c>
      <c r="X33" s="88" t="e">
        <f>IF(ISNA(VLOOKUP(E33,#REF!,7,FALSE)),"",VLOOKUP(E33,#REF!,7,FALSE))</f>
        <v>#REF!</v>
      </c>
      <c r="Y33" s="117" t="e">
        <f t="shared" si="3"/>
        <v>#REF!</v>
      </c>
      <c r="Z33" s="117"/>
      <c r="AC33" s="87"/>
      <c r="AD33" s="289"/>
      <c r="AE33" s="289"/>
      <c r="AF33" s="289"/>
      <c r="AG33" s="289"/>
      <c r="AH33" s="289"/>
      <c r="AI33" s="289"/>
      <c r="AJ33" s="289"/>
      <c r="AK33" s="289"/>
      <c r="AL33" s="289"/>
      <c r="AM33" s="289"/>
    </row>
    <row r="34" spans="1:39" s="116" customFormat="1" x14ac:dyDescent="0.15">
      <c r="A34" s="289"/>
      <c r="B34" s="126">
        <v>21</v>
      </c>
      <c r="C34" s="127" t="str">
        <f>IF(D34="","",VLOOKUP(D34,団体登録内容!$A$1:$Y$1000,3,FALSE))</f>
        <v/>
      </c>
      <c r="D34" s="127" t="str">
        <f>IF(E34="","",VLOOKUP(E34,構成員入金済み!$A$1:$Y$1000,7,FALSE))</f>
        <v/>
      </c>
      <c r="E34" s="122"/>
      <c r="F34" s="93"/>
      <c r="G34" s="92"/>
      <c r="H34" s="128" t="str">
        <f>IF(E34="","",VLOOKUP(E34,構成員入金済み!$A$1:$Y$1000,3,FALSE))</f>
        <v/>
      </c>
      <c r="I34" s="123"/>
      <c r="J34" s="128" t="str">
        <f>IF(E34="","",VLOOKUP(E34,構成員入金済み!$A$1:$Y$1000,4,FALSE))</f>
        <v/>
      </c>
      <c r="K34" s="125"/>
      <c r="L34" s="128" t="str">
        <f>IF(E34="","",VLOOKUP(E34,構成員入金済み!$A$1:$Y$1000,18,FALSE))</f>
        <v/>
      </c>
      <c r="M34" s="123" t="s">
        <v>3397</v>
      </c>
      <c r="N34" s="122" t="s">
        <v>3397</v>
      </c>
      <c r="O34" s="123" t="s">
        <v>3397</v>
      </c>
      <c r="P34" s="124" t="s">
        <v>3397</v>
      </c>
      <c r="R34" s="91" t="e">
        <f>IF(ISNA(VLOOKUP(E34,#REF!,10,FALSE)),"",VLOOKUP(E34,#REF!,6,FALSE))</f>
        <v>#REF!</v>
      </c>
      <c r="S34" s="90" t="e">
        <f>IF(ISNA(VLOOKUP(E34,#REF!,16,FALSE)),"",VLOOKUP(E34,#REF!,16,FALSE))</f>
        <v>#REF!</v>
      </c>
      <c r="T34" s="89" t="e">
        <f>IF(ISNA(VLOOKUP(E34,#REF!,5,FALSE)),"",VLOOKUP(E34,#REF!,5,FALSE))</f>
        <v>#REF!</v>
      </c>
      <c r="W34" s="88">
        <f>[3]構成員入金済み!$E$10</f>
        <v>40542</v>
      </c>
      <c r="X34" s="88" t="e">
        <f>IF(ISNA(VLOOKUP(E34,#REF!,7,FALSE)),"",VLOOKUP(E34,#REF!,7,FALSE))</f>
        <v>#REF!</v>
      </c>
      <c r="Y34" s="117" t="e">
        <f t="shared" si="3"/>
        <v>#REF!</v>
      </c>
      <c r="Z34" s="117"/>
      <c r="AC34" s="87"/>
      <c r="AD34" s="289"/>
      <c r="AE34" s="289"/>
      <c r="AF34" s="289"/>
      <c r="AG34" s="289"/>
      <c r="AH34" s="289"/>
      <c r="AI34" s="289"/>
      <c r="AJ34" s="289"/>
      <c r="AK34" s="289"/>
      <c r="AL34" s="289"/>
      <c r="AM34" s="289"/>
    </row>
    <row r="35" spans="1:39" s="116" customFormat="1" x14ac:dyDescent="0.15">
      <c r="A35" s="289"/>
      <c r="B35" s="126">
        <v>22</v>
      </c>
      <c r="C35" s="127" t="str">
        <f>IF(D35="","",VLOOKUP(D35,団体登録内容!$A$1:$Y$1000,3,FALSE))</f>
        <v/>
      </c>
      <c r="D35" s="127" t="str">
        <f>IF(E35="","",VLOOKUP(E35,構成員入金済み!$A$1:$Y$1000,7,FALSE))</f>
        <v/>
      </c>
      <c r="E35" s="122"/>
      <c r="F35" s="93"/>
      <c r="G35" s="92"/>
      <c r="H35" s="128" t="str">
        <f>IF(E35="","",VLOOKUP(E35,構成員入金済み!$A$1:$Y$1000,3,FALSE))</f>
        <v/>
      </c>
      <c r="I35" s="123"/>
      <c r="J35" s="128" t="str">
        <f>IF(E35="","",VLOOKUP(E35,構成員入金済み!$A$1:$Y$1000,4,FALSE))</f>
        <v/>
      </c>
      <c r="K35" s="125"/>
      <c r="L35" s="128" t="str">
        <f>IF(E35="","",VLOOKUP(E35,構成員入金済み!$A$1:$Y$1000,18,FALSE))</f>
        <v/>
      </c>
      <c r="M35" s="123" t="s">
        <v>3397</v>
      </c>
      <c r="N35" s="122" t="s">
        <v>3397</v>
      </c>
      <c r="O35" s="123" t="s">
        <v>3397</v>
      </c>
      <c r="P35" s="124" t="s">
        <v>3397</v>
      </c>
      <c r="R35" s="91" t="e">
        <f>IF(ISNA(VLOOKUP(E35,#REF!,10,FALSE)),"",VLOOKUP(E35,#REF!,6,FALSE))</f>
        <v>#REF!</v>
      </c>
      <c r="S35" s="90" t="e">
        <f>IF(ISNA(VLOOKUP(E35,#REF!,16,FALSE)),"",VLOOKUP(E35,#REF!,16,FALSE))</f>
        <v>#REF!</v>
      </c>
      <c r="T35" s="89" t="e">
        <f>IF(ISNA(VLOOKUP(E35,#REF!,5,FALSE)),"",VLOOKUP(E35,#REF!,5,FALSE))</f>
        <v>#REF!</v>
      </c>
      <c r="W35" s="88">
        <f>[3]構成員入金済み!$E$10</f>
        <v>40542</v>
      </c>
      <c r="X35" s="88" t="e">
        <f>IF(ISNA(VLOOKUP(E35,#REF!,7,FALSE)),"",VLOOKUP(E35,#REF!,7,FALSE))</f>
        <v>#REF!</v>
      </c>
      <c r="Y35" s="117" t="e">
        <f t="shared" si="3"/>
        <v>#REF!</v>
      </c>
      <c r="Z35" s="117"/>
      <c r="AC35" s="87"/>
      <c r="AD35" s="289"/>
      <c r="AE35" s="289"/>
      <c r="AF35" s="289"/>
      <c r="AG35" s="289"/>
      <c r="AH35" s="289"/>
      <c r="AI35" s="289"/>
      <c r="AJ35" s="289"/>
      <c r="AK35" s="289"/>
      <c r="AL35" s="289"/>
      <c r="AM35" s="289"/>
    </row>
    <row r="36" spans="1:39" s="116" customFormat="1" x14ac:dyDescent="0.15">
      <c r="A36" s="289"/>
      <c r="B36" s="126">
        <v>23</v>
      </c>
      <c r="C36" s="127" t="str">
        <f>IF(D36="","",VLOOKUP(D36,団体登録内容!$A$1:$Y$1000,3,FALSE))</f>
        <v/>
      </c>
      <c r="D36" s="127" t="str">
        <f>IF(E36="","",VLOOKUP(E36,構成員入金済み!$A$1:$Y$1000,7,FALSE))</f>
        <v/>
      </c>
      <c r="E36" s="122"/>
      <c r="F36" s="93"/>
      <c r="G36" s="92"/>
      <c r="H36" s="128" t="str">
        <f>IF(E36="","",VLOOKUP(E36,構成員入金済み!$A$1:$Y$1000,3,FALSE))</f>
        <v/>
      </c>
      <c r="I36" s="123"/>
      <c r="J36" s="128" t="str">
        <f>IF(E36="","",VLOOKUP(E36,構成員入金済み!$A$1:$Y$1000,4,FALSE))</f>
        <v/>
      </c>
      <c r="K36" s="125"/>
      <c r="L36" s="128" t="str">
        <f>IF(E36="","",VLOOKUP(E36,構成員入金済み!$A$1:$Y$1000,18,FALSE))</f>
        <v/>
      </c>
      <c r="M36" s="123" t="s">
        <v>3397</v>
      </c>
      <c r="N36" s="122" t="s">
        <v>3397</v>
      </c>
      <c r="O36" s="123" t="s">
        <v>3397</v>
      </c>
      <c r="P36" s="124" t="s">
        <v>3397</v>
      </c>
      <c r="R36" s="91" t="e">
        <f>IF(ISNA(VLOOKUP(E36,#REF!,10,FALSE)),"",VLOOKUP(E36,#REF!,6,FALSE))</f>
        <v>#REF!</v>
      </c>
      <c r="S36" s="90" t="e">
        <f>IF(ISNA(VLOOKUP(E36,#REF!,16,FALSE)),"",VLOOKUP(E36,#REF!,16,FALSE))</f>
        <v>#REF!</v>
      </c>
      <c r="T36" s="89" t="e">
        <f>IF(ISNA(VLOOKUP(E36,#REF!,5,FALSE)),"",VLOOKUP(E36,#REF!,5,FALSE))</f>
        <v>#REF!</v>
      </c>
      <c r="W36" s="88">
        <f>[3]構成員入金済み!$E$10</f>
        <v>40542</v>
      </c>
      <c r="X36" s="88" t="e">
        <f>IF(ISNA(VLOOKUP(E36,#REF!,7,FALSE)),"",VLOOKUP(E36,#REF!,7,FALSE))</f>
        <v>#REF!</v>
      </c>
      <c r="Y36" s="117" t="e">
        <f t="shared" si="3"/>
        <v>#REF!</v>
      </c>
      <c r="Z36" s="117"/>
      <c r="AC36" s="87"/>
      <c r="AD36" s="289"/>
      <c r="AE36" s="289"/>
      <c r="AF36" s="289"/>
      <c r="AG36" s="289"/>
      <c r="AH36" s="289"/>
      <c r="AI36" s="289"/>
      <c r="AJ36" s="289"/>
      <c r="AK36" s="289"/>
      <c r="AL36" s="289"/>
      <c r="AM36" s="289"/>
    </row>
    <row r="37" spans="1:39" s="116" customFormat="1" x14ac:dyDescent="0.15">
      <c r="A37" s="289"/>
      <c r="B37" s="126">
        <v>24</v>
      </c>
      <c r="C37" s="127" t="str">
        <f>IF(D37="","",VLOOKUP(D37,団体登録内容!$A$1:$Y$1000,3,FALSE))</f>
        <v/>
      </c>
      <c r="D37" s="127" t="str">
        <f>IF(E37="","",VLOOKUP(E37,構成員入金済み!$A$1:$Y$1000,7,FALSE))</f>
        <v/>
      </c>
      <c r="E37" s="122"/>
      <c r="F37" s="93"/>
      <c r="G37" s="92"/>
      <c r="H37" s="128" t="str">
        <f>IF(E37="","",VLOOKUP(E37,構成員入金済み!$A$1:$Y$1000,3,FALSE))</f>
        <v/>
      </c>
      <c r="I37" s="123"/>
      <c r="J37" s="128" t="str">
        <f>IF(E37="","",VLOOKUP(E37,構成員入金済み!$A$1:$Y$1000,4,FALSE))</f>
        <v/>
      </c>
      <c r="K37" s="125"/>
      <c r="L37" s="128" t="str">
        <f>IF(E37="","",VLOOKUP(E37,構成員入金済み!$A$1:$Y$1000,18,FALSE))</f>
        <v/>
      </c>
      <c r="M37" s="123" t="s">
        <v>3397</v>
      </c>
      <c r="N37" s="122" t="s">
        <v>3397</v>
      </c>
      <c r="O37" s="123" t="s">
        <v>3397</v>
      </c>
      <c r="P37" s="124" t="s">
        <v>3397</v>
      </c>
      <c r="R37" s="91" t="e">
        <f>IF(ISNA(VLOOKUP(E37,#REF!,10,FALSE)),"",VLOOKUP(E37,#REF!,6,FALSE))</f>
        <v>#REF!</v>
      </c>
      <c r="S37" s="90" t="e">
        <f>IF(ISNA(VLOOKUP(E37,#REF!,16,FALSE)),"",VLOOKUP(E37,#REF!,16,FALSE))</f>
        <v>#REF!</v>
      </c>
      <c r="T37" s="89" t="e">
        <f>IF(ISNA(VLOOKUP(E37,#REF!,5,FALSE)),"",VLOOKUP(E37,#REF!,5,FALSE))</f>
        <v>#REF!</v>
      </c>
      <c r="W37" s="88">
        <f>[3]構成員入金済み!$E$10</f>
        <v>40542</v>
      </c>
      <c r="X37" s="88" t="e">
        <f>IF(ISNA(VLOOKUP(E37,#REF!,7,FALSE)),"",VLOOKUP(E37,#REF!,7,FALSE))</f>
        <v>#REF!</v>
      </c>
      <c r="Y37" s="117" t="e">
        <f t="shared" si="3"/>
        <v>#REF!</v>
      </c>
      <c r="Z37" s="117"/>
      <c r="AC37" s="87"/>
      <c r="AD37" s="289"/>
      <c r="AE37" s="289"/>
      <c r="AF37" s="289"/>
      <c r="AG37" s="289"/>
      <c r="AH37" s="289"/>
      <c r="AI37" s="289"/>
      <c r="AJ37" s="289"/>
      <c r="AK37" s="289"/>
      <c r="AL37" s="289"/>
      <c r="AM37" s="289"/>
    </row>
    <row r="38" spans="1:39" s="116" customFormat="1" x14ac:dyDescent="0.15">
      <c r="A38" s="289"/>
      <c r="B38" s="126">
        <v>25</v>
      </c>
      <c r="C38" s="127" t="str">
        <f>IF(D38="","",VLOOKUP(D38,団体登録内容!$A$1:$Y$1000,3,FALSE))</f>
        <v/>
      </c>
      <c r="D38" s="127" t="str">
        <f>IF(E38="","",VLOOKUP(E38,構成員入金済み!$A$1:$Y$1000,7,FALSE))</f>
        <v/>
      </c>
      <c r="E38" s="122"/>
      <c r="F38" s="93"/>
      <c r="G38" s="92"/>
      <c r="H38" s="128" t="str">
        <f>IF(E38="","",VLOOKUP(E38,構成員入金済み!$A$1:$Y$1000,3,FALSE))</f>
        <v/>
      </c>
      <c r="I38" s="123"/>
      <c r="J38" s="128" t="str">
        <f>IF(E38="","",VLOOKUP(E38,構成員入金済み!$A$1:$Y$1000,4,FALSE))</f>
        <v/>
      </c>
      <c r="K38" s="125"/>
      <c r="L38" s="128" t="str">
        <f>IF(E38="","",VLOOKUP(E38,構成員入金済み!$A$1:$Y$1000,18,FALSE))</f>
        <v/>
      </c>
      <c r="M38" s="123" t="s">
        <v>3397</v>
      </c>
      <c r="N38" s="122" t="s">
        <v>3397</v>
      </c>
      <c r="O38" s="123" t="s">
        <v>3397</v>
      </c>
      <c r="P38" s="124" t="s">
        <v>3397</v>
      </c>
      <c r="R38" s="91" t="e">
        <f>IF(ISNA(VLOOKUP(E38,#REF!,10,FALSE)),"",VLOOKUP(E38,#REF!,6,FALSE))</f>
        <v>#REF!</v>
      </c>
      <c r="S38" s="90" t="e">
        <f>IF(ISNA(VLOOKUP(E38,#REF!,16,FALSE)),"",VLOOKUP(E38,#REF!,16,FALSE))</f>
        <v>#REF!</v>
      </c>
      <c r="T38" s="89" t="e">
        <f>IF(ISNA(VLOOKUP(E38,#REF!,5,FALSE)),"",VLOOKUP(E38,#REF!,5,FALSE))</f>
        <v>#REF!</v>
      </c>
      <c r="W38" s="88">
        <f>[3]構成員入金済み!$E$10</f>
        <v>40542</v>
      </c>
      <c r="X38" s="88" t="e">
        <f>IF(ISNA(VLOOKUP(E38,#REF!,7,FALSE)),"",VLOOKUP(E38,#REF!,7,FALSE))</f>
        <v>#REF!</v>
      </c>
      <c r="Y38" s="117" t="e">
        <f t="shared" si="3"/>
        <v>#REF!</v>
      </c>
      <c r="Z38" s="117"/>
      <c r="AC38" s="87"/>
      <c r="AD38" s="289"/>
      <c r="AE38" s="289"/>
      <c r="AF38" s="289"/>
      <c r="AG38" s="289"/>
      <c r="AH38" s="289"/>
      <c r="AI38" s="289"/>
      <c r="AJ38" s="289"/>
      <c r="AK38" s="289"/>
      <c r="AL38" s="289"/>
      <c r="AM38" s="289"/>
    </row>
    <row r="39" spans="1:39" s="116" customFormat="1" x14ac:dyDescent="0.15">
      <c r="A39" s="289"/>
      <c r="B39" s="126">
        <v>26</v>
      </c>
      <c r="C39" s="127" t="str">
        <f>IF(D39="","",VLOOKUP(D39,団体登録内容!$A$1:$Y$1000,3,FALSE))</f>
        <v/>
      </c>
      <c r="D39" s="127" t="str">
        <f>IF(E39="","",VLOOKUP(E39,構成員入金済み!$A$1:$Y$1000,7,FALSE))</f>
        <v/>
      </c>
      <c r="E39" s="122"/>
      <c r="F39" s="93"/>
      <c r="G39" s="92"/>
      <c r="H39" s="128" t="str">
        <f>IF(E39="","",VLOOKUP(E39,構成員入金済み!$A$1:$Y$1000,3,FALSE))</f>
        <v/>
      </c>
      <c r="I39" s="123"/>
      <c r="J39" s="128" t="str">
        <f>IF(E39="","",VLOOKUP(E39,構成員入金済み!$A$1:$Y$1000,4,FALSE))</f>
        <v/>
      </c>
      <c r="K39" s="125"/>
      <c r="L39" s="128" t="str">
        <f>IF(E39="","",VLOOKUP(E39,構成員入金済み!$A$1:$Y$1000,18,FALSE))</f>
        <v/>
      </c>
      <c r="M39" s="123" t="s">
        <v>3397</v>
      </c>
      <c r="N39" s="122" t="s">
        <v>3397</v>
      </c>
      <c r="O39" s="123" t="s">
        <v>3397</v>
      </c>
      <c r="P39" s="124" t="s">
        <v>3397</v>
      </c>
      <c r="R39" s="91" t="e">
        <f>IF(ISNA(VLOOKUP(E39,#REF!,10,FALSE)),"",VLOOKUP(E39,#REF!,6,FALSE))</f>
        <v>#REF!</v>
      </c>
      <c r="S39" s="90" t="e">
        <f>IF(ISNA(VLOOKUP(E39,#REF!,16,FALSE)),"",VLOOKUP(E39,#REF!,16,FALSE))</f>
        <v>#REF!</v>
      </c>
      <c r="T39" s="89" t="e">
        <f>IF(ISNA(VLOOKUP(E39,#REF!,5,FALSE)),"",VLOOKUP(E39,#REF!,5,FALSE))</f>
        <v>#REF!</v>
      </c>
      <c r="W39" s="88">
        <f>[3]構成員入金済み!$E$10</f>
        <v>40542</v>
      </c>
      <c r="X39" s="88" t="e">
        <f>IF(ISNA(VLOOKUP(E39,#REF!,7,FALSE)),"",VLOOKUP(E39,#REF!,7,FALSE))</f>
        <v>#REF!</v>
      </c>
      <c r="Y39" s="117" t="e">
        <f t="shared" si="3"/>
        <v>#REF!</v>
      </c>
      <c r="Z39" s="117"/>
      <c r="AC39" s="87"/>
      <c r="AD39" s="289"/>
      <c r="AE39" s="289"/>
      <c r="AF39" s="289"/>
      <c r="AG39" s="289"/>
      <c r="AH39" s="289"/>
      <c r="AI39" s="289"/>
      <c r="AJ39" s="289"/>
      <c r="AK39" s="289"/>
      <c r="AL39" s="289"/>
      <c r="AM39" s="289"/>
    </row>
    <row r="40" spans="1:39" s="116" customFormat="1" x14ac:dyDescent="0.15">
      <c r="A40" s="289"/>
      <c r="B40" s="126">
        <v>27</v>
      </c>
      <c r="C40" s="127" t="str">
        <f>IF(D40="","",VLOOKUP(D40,団体登録内容!$A$1:$Y$1000,3,FALSE))</f>
        <v/>
      </c>
      <c r="D40" s="127" t="str">
        <f>IF(E40="","",VLOOKUP(E40,構成員入金済み!$A$1:$Y$1000,7,FALSE))</f>
        <v/>
      </c>
      <c r="E40" s="122"/>
      <c r="F40" s="93"/>
      <c r="G40" s="92"/>
      <c r="H40" s="128" t="str">
        <f>IF(E40="","",VLOOKUP(E40,構成員入金済み!$A$1:$Y$1000,3,FALSE))</f>
        <v/>
      </c>
      <c r="I40" s="123"/>
      <c r="J40" s="128" t="str">
        <f>IF(E40="","",VLOOKUP(E40,構成員入金済み!$A$1:$Y$1000,4,FALSE))</f>
        <v/>
      </c>
      <c r="K40" s="125"/>
      <c r="L40" s="128" t="str">
        <f>IF(E40="","",VLOOKUP(E40,構成員入金済み!$A$1:$Y$1000,18,FALSE))</f>
        <v/>
      </c>
      <c r="M40" s="123" t="s">
        <v>3397</v>
      </c>
      <c r="N40" s="122" t="s">
        <v>3397</v>
      </c>
      <c r="O40" s="123" t="s">
        <v>3397</v>
      </c>
      <c r="P40" s="124" t="s">
        <v>3397</v>
      </c>
      <c r="R40" s="91" t="e">
        <f>IF(ISNA(VLOOKUP(E40,#REF!,10,FALSE)),"",VLOOKUP(E40,#REF!,6,FALSE))</f>
        <v>#REF!</v>
      </c>
      <c r="S40" s="90" t="e">
        <f>IF(ISNA(VLOOKUP(E40,#REF!,16,FALSE)),"",VLOOKUP(E40,#REF!,16,FALSE))</f>
        <v>#REF!</v>
      </c>
      <c r="T40" s="89" t="e">
        <f>IF(ISNA(VLOOKUP(E40,#REF!,5,FALSE)),"",VLOOKUP(E40,#REF!,5,FALSE))</f>
        <v>#REF!</v>
      </c>
      <c r="W40" s="88">
        <f>[3]構成員入金済み!$E$10</f>
        <v>40542</v>
      </c>
      <c r="X40" s="88" t="e">
        <f>IF(ISNA(VLOOKUP(E40,#REF!,7,FALSE)),"",VLOOKUP(E40,#REF!,7,FALSE))</f>
        <v>#REF!</v>
      </c>
      <c r="Y40" s="117" t="e">
        <f t="shared" si="3"/>
        <v>#REF!</v>
      </c>
      <c r="Z40" s="117"/>
      <c r="AC40" s="87"/>
      <c r="AD40" s="289"/>
      <c r="AE40" s="289"/>
      <c r="AF40" s="289"/>
      <c r="AG40" s="289"/>
      <c r="AH40" s="289"/>
      <c r="AI40" s="289"/>
      <c r="AJ40" s="289"/>
      <c r="AK40" s="289"/>
      <c r="AL40" s="289"/>
      <c r="AM40" s="289"/>
    </row>
    <row r="41" spans="1:39" s="116" customFormat="1" x14ac:dyDescent="0.15">
      <c r="A41" s="289"/>
      <c r="B41" s="126">
        <v>28</v>
      </c>
      <c r="C41" s="127" t="str">
        <f>IF(D41="","",VLOOKUP(D41,団体登録内容!$A$1:$Y$1000,3,FALSE))</f>
        <v/>
      </c>
      <c r="D41" s="127" t="str">
        <f>IF(E41="","",VLOOKUP(E41,構成員入金済み!$A$1:$Y$1000,7,FALSE))</f>
        <v/>
      </c>
      <c r="E41" s="122"/>
      <c r="F41" s="93"/>
      <c r="G41" s="92"/>
      <c r="H41" s="128" t="str">
        <f>IF(E41="","",VLOOKUP(E41,構成員入金済み!$A$1:$Y$1000,3,FALSE))</f>
        <v/>
      </c>
      <c r="I41" s="123"/>
      <c r="J41" s="128" t="str">
        <f>IF(E41="","",VLOOKUP(E41,構成員入金済み!$A$1:$Y$1000,4,FALSE))</f>
        <v/>
      </c>
      <c r="K41" s="125"/>
      <c r="L41" s="128" t="str">
        <f>IF(E41="","",VLOOKUP(E41,構成員入金済み!$A$1:$Y$1000,18,FALSE))</f>
        <v/>
      </c>
      <c r="M41" s="123" t="s">
        <v>3397</v>
      </c>
      <c r="N41" s="122" t="s">
        <v>3397</v>
      </c>
      <c r="O41" s="123" t="s">
        <v>3397</v>
      </c>
      <c r="P41" s="124" t="s">
        <v>3397</v>
      </c>
      <c r="R41" s="91" t="e">
        <f>IF(ISNA(VLOOKUP(E41,#REF!,10,FALSE)),"",VLOOKUP(E41,#REF!,6,FALSE))</f>
        <v>#REF!</v>
      </c>
      <c r="S41" s="90" t="e">
        <f>IF(ISNA(VLOOKUP(E41,#REF!,16,FALSE)),"",VLOOKUP(E41,#REF!,16,FALSE))</f>
        <v>#REF!</v>
      </c>
      <c r="T41" s="89" t="e">
        <f>IF(ISNA(VLOOKUP(E41,#REF!,5,FALSE)),"",VLOOKUP(E41,#REF!,5,FALSE))</f>
        <v>#REF!</v>
      </c>
      <c r="W41" s="88">
        <f>[3]構成員入金済み!$E$10</f>
        <v>40542</v>
      </c>
      <c r="X41" s="88" t="e">
        <f>IF(ISNA(VLOOKUP(E41,#REF!,7,FALSE)),"",VLOOKUP(E41,#REF!,7,FALSE))</f>
        <v>#REF!</v>
      </c>
      <c r="Y41" s="117" t="e">
        <f t="shared" si="3"/>
        <v>#REF!</v>
      </c>
      <c r="Z41" s="117"/>
      <c r="AC41" s="87"/>
      <c r="AD41" s="289"/>
      <c r="AE41" s="289"/>
      <c r="AF41" s="289"/>
      <c r="AG41" s="289"/>
      <c r="AH41" s="289"/>
      <c r="AI41" s="289"/>
      <c r="AJ41" s="289"/>
      <c r="AK41" s="289"/>
      <c r="AL41" s="289"/>
      <c r="AM41" s="289"/>
    </row>
    <row r="42" spans="1:39" s="116" customFormat="1" x14ac:dyDescent="0.15">
      <c r="A42" s="289"/>
      <c r="B42" s="126">
        <v>29</v>
      </c>
      <c r="C42" s="127" t="str">
        <f>IF(D42="","",VLOOKUP(D42,団体登録内容!$A$1:$Y$1000,3,FALSE))</f>
        <v/>
      </c>
      <c r="D42" s="127" t="str">
        <f>IF(E42="","",VLOOKUP(E42,構成員入金済み!$A$1:$Y$1000,7,FALSE))</f>
        <v/>
      </c>
      <c r="E42" s="122"/>
      <c r="F42" s="93"/>
      <c r="G42" s="92"/>
      <c r="H42" s="128" t="str">
        <f>IF(E42="","",VLOOKUP(E42,構成員入金済み!$A$1:$Y$1000,3,FALSE))</f>
        <v/>
      </c>
      <c r="I42" s="123"/>
      <c r="J42" s="128" t="str">
        <f>IF(E42="","",VLOOKUP(E42,構成員入金済み!$A$1:$Y$1000,4,FALSE))</f>
        <v/>
      </c>
      <c r="K42" s="125"/>
      <c r="L42" s="128" t="str">
        <f>IF(E42="","",VLOOKUP(E42,構成員入金済み!$A$1:$Y$1000,18,FALSE))</f>
        <v/>
      </c>
      <c r="M42" s="123" t="s">
        <v>3397</v>
      </c>
      <c r="N42" s="122" t="s">
        <v>3397</v>
      </c>
      <c r="O42" s="123" t="s">
        <v>3397</v>
      </c>
      <c r="P42" s="124" t="s">
        <v>3397</v>
      </c>
      <c r="R42" s="91" t="e">
        <f>IF(ISNA(VLOOKUP(E42,#REF!,10,FALSE)),"",VLOOKUP(E42,#REF!,6,FALSE))</f>
        <v>#REF!</v>
      </c>
      <c r="S42" s="90" t="e">
        <f>IF(ISNA(VLOOKUP(E42,#REF!,16,FALSE)),"",VLOOKUP(E42,#REF!,16,FALSE))</f>
        <v>#REF!</v>
      </c>
      <c r="T42" s="89" t="e">
        <f>IF(ISNA(VLOOKUP(E42,#REF!,5,FALSE)),"",VLOOKUP(E42,#REF!,5,FALSE))</f>
        <v>#REF!</v>
      </c>
      <c r="W42" s="88">
        <f>[3]構成員入金済み!$E$10</f>
        <v>40542</v>
      </c>
      <c r="X42" s="88" t="e">
        <f>IF(ISNA(VLOOKUP(E42,#REF!,7,FALSE)),"",VLOOKUP(E42,#REF!,7,FALSE))</f>
        <v>#REF!</v>
      </c>
      <c r="Y42" s="117" t="e">
        <f t="shared" si="3"/>
        <v>#REF!</v>
      </c>
      <c r="Z42" s="117"/>
      <c r="AC42" s="87"/>
      <c r="AD42" s="289"/>
      <c r="AE42" s="289"/>
      <c r="AF42" s="289"/>
      <c r="AG42" s="289"/>
      <c r="AH42" s="289"/>
      <c r="AI42" s="289"/>
      <c r="AJ42" s="289"/>
      <c r="AK42" s="289"/>
      <c r="AL42" s="289"/>
      <c r="AM42" s="289"/>
    </row>
    <row r="43" spans="1:39" s="116" customFormat="1" x14ac:dyDescent="0.15">
      <c r="A43" s="289"/>
      <c r="B43" s="126">
        <v>30</v>
      </c>
      <c r="C43" s="127" t="str">
        <f>IF(D43="","",VLOOKUP(D43,団体登録内容!$A$1:$Y$1000,3,FALSE))</f>
        <v/>
      </c>
      <c r="D43" s="127" t="str">
        <f>IF(E43="","",VLOOKUP(E43,構成員入金済み!$A$1:$Y$1000,7,FALSE))</f>
        <v/>
      </c>
      <c r="E43" s="122"/>
      <c r="F43" s="93"/>
      <c r="G43" s="92"/>
      <c r="H43" s="128" t="str">
        <f>IF(E43="","",VLOOKUP(E43,構成員入金済み!$A$1:$Y$1000,3,FALSE))</f>
        <v/>
      </c>
      <c r="I43" s="123"/>
      <c r="J43" s="128" t="str">
        <f>IF(E43="","",VLOOKUP(E43,構成員入金済み!$A$1:$Y$1000,4,FALSE))</f>
        <v/>
      </c>
      <c r="K43" s="125"/>
      <c r="L43" s="128" t="str">
        <f>IF(E43="","",VLOOKUP(E43,構成員入金済み!$A$1:$Y$1000,18,FALSE))</f>
        <v/>
      </c>
      <c r="M43" s="123" t="s">
        <v>3397</v>
      </c>
      <c r="N43" s="122" t="s">
        <v>3397</v>
      </c>
      <c r="O43" s="123" t="s">
        <v>3397</v>
      </c>
      <c r="P43" s="124" t="s">
        <v>3397</v>
      </c>
      <c r="R43" s="91" t="e">
        <f>IF(ISNA(VLOOKUP(E43,#REF!,10,FALSE)),"",VLOOKUP(E43,#REF!,6,FALSE))</f>
        <v>#REF!</v>
      </c>
      <c r="S43" s="90" t="e">
        <f>IF(ISNA(VLOOKUP(E43,#REF!,16,FALSE)),"",VLOOKUP(E43,#REF!,16,FALSE))</f>
        <v>#REF!</v>
      </c>
      <c r="T43" s="89" t="e">
        <f>IF(ISNA(VLOOKUP(E43,#REF!,5,FALSE)),"",VLOOKUP(E43,#REF!,5,FALSE))</f>
        <v>#REF!</v>
      </c>
      <c r="W43" s="88">
        <f>[3]構成員入金済み!$E$10</f>
        <v>40542</v>
      </c>
      <c r="X43" s="88" t="e">
        <f>IF(ISNA(VLOOKUP(E43,#REF!,7,FALSE)),"",VLOOKUP(E43,#REF!,7,FALSE))</f>
        <v>#REF!</v>
      </c>
      <c r="Y43" s="117" t="e">
        <f t="shared" si="3"/>
        <v>#REF!</v>
      </c>
      <c r="Z43" s="117"/>
      <c r="AC43" s="87"/>
      <c r="AD43" s="289"/>
      <c r="AE43" s="289"/>
      <c r="AF43" s="289"/>
      <c r="AG43" s="289"/>
      <c r="AH43" s="289"/>
      <c r="AI43" s="289"/>
      <c r="AJ43" s="289"/>
      <c r="AK43" s="289"/>
      <c r="AL43" s="289"/>
      <c r="AM43" s="289"/>
    </row>
    <row r="44" spans="1:39" s="116" customFormat="1" x14ac:dyDescent="0.15">
      <c r="A44" s="289"/>
      <c r="B44" s="126">
        <v>31</v>
      </c>
      <c r="C44" s="127" t="str">
        <f>IF(D44="","",VLOOKUP(D44,団体登録内容!$A$1:$Y$1000,3,FALSE))</f>
        <v/>
      </c>
      <c r="D44" s="127" t="str">
        <f>IF(E44="","",VLOOKUP(E44,構成員入金済み!$A$1:$Y$1000,7,FALSE))</f>
        <v/>
      </c>
      <c r="E44" s="122"/>
      <c r="F44" s="93"/>
      <c r="G44" s="92"/>
      <c r="H44" s="128" t="str">
        <f>IF(E44="","",VLOOKUP(E44,構成員入金済み!$A$1:$Y$1000,3,FALSE))</f>
        <v/>
      </c>
      <c r="I44" s="123"/>
      <c r="J44" s="128" t="str">
        <f>IF(E44="","",VLOOKUP(E44,構成員入金済み!$A$1:$Y$1000,4,FALSE))</f>
        <v/>
      </c>
      <c r="K44" s="125"/>
      <c r="L44" s="128" t="str">
        <f>IF(E44="","",VLOOKUP(E44,構成員入金済み!$A$1:$Y$1000,18,FALSE))</f>
        <v/>
      </c>
      <c r="M44" s="123" t="s">
        <v>3397</v>
      </c>
      <c r="N44" s="122" t="s">
        <v>3397</v>
      </c>
      <c r="O44" s="123" t="s">
        <v>3397</v>
      </c>
      <c r="P44" s="124" t="s">
        <v>3397</v>
      </c>
      <c r="R44" s="91" t="e">
        <f>IF(ISNA(VLOOKUP(E44,#REF!,10,FALSE)),"",VLOOKUP(E44,#REF!,6,FALSE))</f>
        <v>#REF!</v>
      </c>
      <c r="S44" s="90" t="e">
        <f>IF(ISNA(VLOOKUP(E44,#REF!,16,FALSE)),"",VLOOKUP(E44,#REF!,16,FALSE))</f>
        <v>#REF!</v>
      </c>
      <c r="T44" s="89" t="e">
        <f>IF(ISNA(VLOOKUP(E44,#REF!,5,FALSE)),"",VLOOKUP(E44,#REF!,5,FALSE))</f>
        <v>#REF!</v>
      </c>
      <c r="W44" s="88">
        <f>[3]構成員入金済み!$E$10</f>
        <v>40542</v>
      </c>
      <c r="X44" s="88" t="e">
        <f>IF(ISNA(VLOOKUP(E44,#REF!,7,FALSE)),"",VLOOKUP(E44,#REF!,7,FALSE))</f>
        <v>#REF!</v>
      </c>
      <c r="Y44" s="117" t="e">
        <f t="shared" si="3"/>
        <v>#REF!</v>
      </c>
      <c r="Z44" s="117"/>
      <c r="AC44" s="87"/>
      <c r="AD44" s="289"/>
      <c r="AE44" s="289"/>
      <c r="AF44" s="289"/>
      <c r="AG44" s="289"/>
      <c r="AH44" s="289"/>
      <c r="AI44" s="289"/>
      <c r="AJ44" s="289"/>
      <c r="AK44" s="289"/>
      <c r="AL44" s="289"/>
      <c r="AM44" s="289"/>
    </row>
    <row r="45" spans="1:39" s="116" customFormat="1" x14ac:dyDescent="0.15">
      <c r="A45" s="289"/>
      <c r="B45" s="126">
        <v>32</v>
      </c>
      <c r="C45" s="127" t="str">
        <f>IF(D45="","",VLOOKUP(D45,団体登録内容!$A$1:$Y$1000,3,FALSE))</f>
        <v/>
      </c>
      <c r="D45" s="127" t="str">
        <f>IF(E45="","",VLOOKUP(E45,構成員入金済み!$A$1:$Y$1000,7,FALSE))</f>
        <v/>
      </c>
      <c r="E45" s="122"/>
      <c r="F45" s="93"/>
      <c r="G45" s="92"/>
      <c r="H45" s="128" t="str">
        <f>IF(E45="","",VLOOKUP(E45,構成員入金済み!$A$1:$Y$1000,3,FALSE))</f>
        <v/>
      </c>
      <c r="I45" s="123"/>
      <c r="J45" s="128" t="str">
        <f>IF(E45="","",VLOOKUP(E45,構成員入金済み!$A$1:$Y$1000,4,FALSE))</f>
        <v/>
      </c>
      <c r="K45" s="125"/>
      <c r="L45" s="128" t="str">
        <f>IF(E45="","",VLOOKUP(E45,構成員入金済み!$A$1:$Y$1000,18,FALSE))</f>
        <v/>
      </c>
      <c r="M45" s="123" t="s">
        <v>3397</v>
      </c>
      <c r="N45" s="122" t="s">
        <v>3397</v>
      </c>
      <c r="O45" s="123" t="s">
        <v>3397</v>
      </c>
      <c r="P45" s="124" t="s">
        <v>3397</v>
      </c>
      <c r="R45" s="91" t="e">
        <f>IF(ISNA(VLOOKUP(E45,#REF!,10,FALSE)),"",VLOOKUP(E45,#REF!,6,FALSE))</f>
        <v>#REF!</v>
      </c>
      <c r="S45" s="90" t="e">
        <f>IF(ISNA(VLOOKUP(E45,#REF!,16,FALSE)),"",VLOOKUP(E45,#REF!,16,FALSE))</f>
        <v>#REF!</v>
      </c>
      <c r="T45" s="89" t="e">
        <f>IF(ISNA(VLOOKUP(E45,#REF!,5,FALSE)),"",VLOOKUP(E45,#REF!,5,FALSE))</f>
        <v>#REF!</v>
      </c>
      <c r="W45" s="88">
        <f>[3]構成員入金済み!$E$10</f>
        <v>40542</v>
      </c>
      <c r="X45" s="88" t="e">
        <f>IF(ISNA(VLOOKUP(E45,#REF!,7,FALSE)),"",VLOOKUP(E45,#REF!,7,FALSE))</f>
        <v>#REF!</v>
      </c>
      <c r="Y45" s="117" t="e">
        <f t="shared" si="3"/>
        <v>#REF!</v>
      </c>
      <c r="Z45" s="117"/>
      <c r="AC45" s="87"/>
      <c r="AD45" s="289"/>
      <c r="AE45" s="289"/>
      <c r="AF45" s="289"/>
      <c r="AG45" s="289"/>
      <c r="AH45" s="289"/>
      <c r="AI45" s="289"/>
      <c r="AJ45" s="289"/>
      <c r="AK45" s="289"/>
      <c r="AL45" s="289"/>
      <c r="AM45" s="289"/>
    </row>
    <row r="46" spans="1:39" s="116" customFormat="1" x14ac:dyDescent="0.15">
      <c r="A46" s="289"/>
      <c r="B46" s="126">
        <v>33</v>
      </c>
      <c r="C46" s="127" t="str">
        <f>IF(D46="","",VLOOKUP(D46,団体登録内容!$A$1:$Y$1000,3,FALSE))</f>
        <v/>
      </c>
      <c r="D46" s="127" t="str">
        <f>IF(E46="","",VLOOKUP(E46,構成員入金済み!$A$1:$Y$1000,7,FALSE))</f>
        <v/>
      </c>
      <c r="E46" s="122"/>
      <c r="F46" s="93"/>
      <c r="G46" s="92"/>
      <c r="H46" s="128" t="str">
        <f>IF(E46="","",VLOOKUP(E46,構成員入金済み!$A$1:$Y$1000,3,FALSE))</f>
        <v/>
      </c>
      <c r="I46" s="123"/>
      <c r="J46" s="128" t="str">
        <f>IF(E46="","",VLOOKUP(E46,構成員入金済み!$A$1:$Y$1000,4,FALSE))</f>
        <v/>
      </c>
      <c r="K46" s="125"/>
      <c r="L46" s="128" t="str">
        <f>IF(E46="","",VLOOKUP(E46,構成員入金済み!$A$1:$Y$1000,18,FALSE))</f>
        <v/>
      </c>
      <c r="M46" s="123" t="s">
        <v>3397</v>
      </c>
      <c r="N46" s="122" t="s">
        <v>3397</v>
      </c>
      <c r="O46" s="123" t="s">
        <v>3397</v>
      </c>
      <c r="P46" s="124" t="s">
        <v>3397</v>
      </c>
      <c r="R46" s="91" t="e">
        <f>IF(ISNA(VLOOKUP(E46,#REF!,10,FALSE)),"",VLOOKUP(E46,#REF!,6,FALSE))</f>
        <v>#REF!</v>
      </c>
      <c r="S46" s="90" t="e">
        <f>IF(ISNA(VLOOKUP(E46,#REF!,16,FALSE)),"",VLOOKUP(E46,#REF!,16,FALSE))</f>
        <v>#REF!</v>
      </c>
      <c r="T46" s="89" t="e">
        <f>IF(ISNA(VLOOKUP(E46,#REF!,5,FALSE)),"",VLOOKUP(E46,#REF!,5,FALSE))</f>
        <v>#REF!</v>
      </c>
      <c r="W46" s="88">
        <f>[3]構成員入金済み!$E$10</f>
        <v>40542</v>
      </c>
      <c r="X46" s="88" t="e">
        <f>IF(ISNA(VLOOKUP(E46,#REF!,7,FALSE)),"",VLOOKUP(E46,#REF!,7,FALSE))</f>
        <v>#REF!</v>
      </c>
      <c r="Y46" s="117" t="e">
        <f t="shared" ref="Y46:Y77" si="4">IF(EXACT(W46,X46),"OK","")</f>
        <v>#REF!</v>
      </c>
      <c r="Z46" s="117"/>
      <c r="AC46" s="87"/>
      <c r="AD46" s="289"/>
      <c r="AE46" s="289"/>
      <c r="AF46" s="289"/>
      <c r="AG46" s="289"/>
      <c r="AH46" s="289"/>
      <c r="AI46" s="289"/>
      <c r="AJ46" s="289"/>
      <c r="AK46" s="289"/>
      <c r="AL46" s="289"/>
      <c r="AM46" s="289"/>
    </row>
    <row r="47" spans="1:39" s="116" customFormat="1" x14ac:dyDescent="0.15">
      <c r="A47" s="289"/>
      <c r="B47" s="126">
        <v>34</v>
      </c>
      <c r="C47" s="127" t="str">
        <f>IF(D47="","",VLOOKUP(D47,団体登録内容!$A$1:$Y$1000,3,FALSE))</f>
        <v/>
      </c>
      <c r="D47" s="127" t="str">
        <f>IF(E47="","",VLOOKUP(E47,構成員入金済み!$A$1:$Y$1000,7,FALSE))</f>
        <v/>
      </c>
      <c r="E47" s="122"/>
      <c r="F47" s="93"/>
      <c r="G47" s="92"/>
      <c r="H47" s="128" t="str">
        <f>IF(E47="","",VLOOKUP(E47,構成員入金済み!$A$1:$Y$1000,3,FALSE))</f>
        <v/>
      </c>
      <c r="I47" s="123"/>
      <c r="J47" s="128" t="str">
        <f>IF(E47="","",VLOOKUP(E47,構成員入金済み!$A$1:$Y$1000,4,FALSE))</f>
        <v/>
      </c>
      <c r="K47" s="125"/>
      <c r="L47" s="128" t="str">
        <f>IF(E47="","",VLOOKUP(E47,構成員入金済み!$A$1:$Y$1000,18,FALSE))</f>
        <v/>
      </c>
      <c r="M47" s="123" t="s">
        <v>3397</v>
      </c>
      <c r="N47" s="122" t="s">
        <v>3397</v>
      </c>
      <c r="O47" s="123" t="s">
        <v>3397</v>
      </c>
      <c r="P47" s="124" t="s">
        <v>3397</v>
      </c>
      <c r="R47" s="91" t="e">
        <f>IF(ISNA(VLOOKUP(E47,#REF!,10,FALSE)),"",VLOOKUP(E47,#REF!,6,FALSE))</f>
        <v>#REF!</v>
      </c>
      <c r="S47" s="90" t="e">
        <f>IF(ISNA(VLOOKUP(E47,#REF!,16,FALSE)),"",VLOOKUP(E47,#REF!,16,FALSE))</f>
        <v>#REF!</v>
      </c>
      <c r="T47" s="89" t="e">
        <f>IF(ISNA(VLOOKUP(E47,#REF!,5,FALSE)),"",VLOOKUP(E47,#REF!,5,FALSE))</f>
        <v>#REF!</v>
      </c>
      <c r="W47" s="88">
        <f>[3]構成員入金済み!$E$10</f>
        <v>40542</v>
      </c>
      <c r="X47" s="88" t="e">
        <f>IF(ISNA(VLOOKUP(E47,#REF!,7,FALSE)),"",VLOOKUP(E47,#REF!,7,FALSE))</f>
        <v>#REF!</v>
      </c>
      <c r="Y47" s="117" t="e">
        <f t="shared" si="4"/>
        <v>#REF!</v>
      </c>
      <c r="Z47" s="117"/>
      <c r="AC47" s="87"/>
      <c r="AD47" s="289"/>
      <c r="AE47" s="289"/>
      <c r="AF47" s="289"/>
      <c r="AG47" s="289"/>
      <c r="AH47" s="289"/>
      <c r="AI47" s="289"/>
      <c r="AJ47" s="289"/>
      <c r="AK47" s="289"/>
      <c r="AL47" s="289"/>
      <c r="AM47" s="289"/>
    </row>
    <row r="48" spans="1:39" s="116" customFormat="1" x14ac:dyDescent="0.15">
      <c r="A48" s="289"/>
      <c r="B48" s="126">
        <v>35</v>
      </c>
      <c r="C48" s="127" t="str">
        <f>IF(D48="","",VLOOKUP(D48,団体登録内容!$A$1:$Y$1000,3,FALSE))</f>
        <v/>
      </c>
      <c r="D48" s="127" t="str">
        <f>IF(E48="","",VLOOKUP(E48,構成員入金済み!$A$1:$Y$1000,7,FALSE))</f>
        <v/>
      </c>
      <c r="E48" s="122"/>
      <c r="F48" s="93"/>
      <c r="G48" s="92"/>
      <c r="H48" s="128" t="str">
        <f>IF(E48="","",VLOOKUP(E48,構成員入金済み!$A$1:$Y$1000,3,FALSE))</f>
        <v/>
      </c>
      <c r="I48" s="123"/>
      <c r="J48" s="128" t="str">
        <f>IF(E48="","",VLOOKUP(E48,構成員入金済み!$A$1:$Y$1000,4,FALSE))</f>
        <v/>
      </c>
      <c r="K48" s="125"/>
      <c r="L48" s="128" t="str">
        <f>IF(E48="","",VLOOKUP(E48,構成員入金済み!$A$1:$Y$1000,18,FALSE))</f>
        <v/>
      </c>
      <c r="M48" s="123" t="s">
        <v>3397</v>
      </c>
      <c r="N48" s="122" t="s">
        <v>3397</v>
      </c>
      <c r="O48" s="123" t="s">
        <v>3397</v>
      </c>
      <c r="P48" s="124" t="s">
        <v>3397</v>
      </c>
      <c r="R48" s="91" t="e">
        <f>IF(ISNA(VLOOKUP(E48,#REF!,10,FALSE)),"",VLOOKUP(E48,#REF!,6,FALSE))</f>
        <v>#REF!</v>
      </c>
      <c r="S48" s="90" t="e">
        <f>IF(ISNA(VLOOKUP(E48,#REF!,16,FALSE)),"",VLOOKUP(E48,#REF!,16,FALSE))</f>
        <v>#REF!</v>
      </c>
      <c r="T48" s="89" t="e">
        <f>IF(ISNA(VLOOKUP(E48,#REF!,5,FALSE)),"",VLOOKUP(E48,#REF!,5,FALSE))</f>
        <v>#REF!</v>
      </c>
      <c r="W48" s="88">
        <f>[3]構成員入金済み!$E$10</f>
        <v>40542</v>
      </c>
      <c r="X48" s="88" t="e">
        <f>IF(ISNA(VLOOKUP(E48,#REF!,7,FALSE)),"",VLOOKUP(E48,#REF!,7,FALSE))</f>
        <v>#REF!</v>
      </c>
      <c r="Y48" s="117" t="e">
        <f t="shared" si="4"/>
        <v>#REF!</v>
      </c>
      <c r="Z48" s="117"/>
      <c r="AC48" s="87"/>
      <c r="AD48" s="289"/>
      <c r="AE48" s="289"/>
      <c r="AF48" s="289"/>
      <c r="AG48" s="289"/>
      <c r="AH48" s="289"/>
      <c r="AI48" s="289"/>
      <c r="AJ48" s="289"/>
      <c r="AK48" s="289"/>
      <c r="AL48" s="289"/>
      <c r="AM48" s="289"/>
    </row>
    <row r="49" spans="1:39" s="116" customFormat="1" x14ac:dyDescent="0.15">
      <c r="A49" s="289"/>
      <c r="B49" s="126">
        <v>36</v>
      </c>
      <c r="C49" s="127" t="str">
        <f>IF(D49="","",VLOOKUP(D49,団体登録内容!$A$1:$Y$1000,3,FALSE))</f>
        <v/>
      </c>
      <c r="D49" s="127" t="str">
        <f>IF(E49="","",VLOOKUP(E49,構成員入金済み!$A$1:$Y$1000,7,FALSE))</f>
        <v/>
      </c>
      <c r="E49" s="122"/>
      <c r="F49" s="93"/>
      <c r="G49" s="92"/>
      <c r="H49" s="128" t="str">
        <f>IF(E49="","",VLOOKUP(E49,構成員入金済み!$A$1:$Y$1000,3,FALSE))</f>
        <v/>
      </c>
      <c r="I49" s="123"/>
      <c r="J49" s="128" t="str">
        <f>IF(E49="","",VLOOKUP(E49,構成員入金済み!$A$1:$Y$1000,4,FALSE))</f>
        <v/>
      </c>
      <c r="K49" s="125"/>
      <c r="L49" s="128" t="str">
        <f>IF(E49="","",VLOOKUP(E49,構成員入金済み!$A$1:$Y$1000,18,FALSE))</f>
        <v/>
      </c>
      <c r="M49" s="123" t="s">
        <v>3397</v>
      </c>
      <c r="N49" s="122" t="s">
        <v>3397</v>
      </c>
      <c r="O49" s="123" t="s">
        <v>3397</v>
      </c>
      <c r="P49" s="124" t="s">
        <v>3397</v>
      </c>
      <c r="R49" s="91" t="e">
        <f>IF(ISNA(VLOOKUP(E49,#REF!,10,FALSE)),"",VLOOKUP(E49,#REF!,6,FALSE))</f>
        <v>#REF!</v>
      </c>
      <c r="S49" s="90" t="e">
        <f>IF(ISNA(VLOOKUP(E49,#REF!,16,FALSE)),"",VLOOKUP(E49,#REF!,16,FALSE))</f>
        <v>#REF!</v>
      </c>
      <c r="T49" s="89" t="e">
        <f>IF(ISNA(VLOOKUP(E49,#REF!,5,FALSE)),"",VLOOKUP(E49,#REF!,5,FALSE))</f>
        <v>#REF!</v>
      </c>
      <c r="W49" s="88">
        <f>[3]構成員入金済み!$E$10</f>
        <v>40542</v>
      </c>
      <c r="X49" s="88" t="e">
        <f>IF(ISNA(VLOOKUP(E49,#REF!,7,FALSE)),"",VLOOKUP(E49,#REF!,7,FALSE))</f>
        <v>#REF!</v>
      </c>
      <c r="Y49" s="117" t="e">
        <f t="shared" si="4"/>
        <v>#REF!</v>
      </c>
      <c r="Z49" s="117"/>
      <c r="AC49" s="87"/>
      <c r="AD49" s="289"/>
      <c r="AE49" s="289"/>
      <c r="AF49" s="289"/>
      <c r="AG49" s="289"/>
      <c r="AH49" s="289"/>
      <c r="AI49" s="289"/>
      <c r="AJ49" s="289"/>
      <c r="AK49" s="289"/>
      <c r="AL49" s="289"/>
      <c r="AM49" s="289"/>
    </row>
    <row r="50" spans="1:39" s="116" customFormat="1" x14ac:dyDescent="0.15">
      <c r="A50" s="289"/>
      <c r="B50" s="126">
        <v>37</v>
      </c>
      <c r="C50" s="127" t="str">
        <f>IF(D50="","",VLOOKUP(D50,団体登録内容!$A$1:$Y$1000,3,FALSE))</f>
        <v/>
      </c>
      <c r="D50" s="127" t="str">
        <f>IF(E50="","",VLOOKUP(E50,構成員入金済み!$A$1:$Y$1000,7,FALSE))</f>
        <v/>
      </c>
      <c r="E50" s="122"/>
      <c r="F50" s="93"/>
      <c r="G50" s="92"/>
      <c r="H50" s="128" t="str">
        <f>IF(E50="","",VLOOKUP(E50,構成員入金済み!$A$1:$Y$1000,3,FALSE))</f>
        <v/>
      </c>
      <c r="I50" s="123"/>
      <c r="J50" s="128" t="str">
        <f>IF(E50="","",VLOOKUP(E50,構成員入金済み!$A$1:$Y$1000,4,FALSE))</f>
        <v/>
      </c>
      <c r="K50" s="125"/>
      <c r="L50" s="128" t="str">
        <f>IF(E50="","",VLOOKUP(E50,構成員入金済み!$A$1:$Y$1000,18,FALSE))</f>
        <v/>
      </c>
      <c r="M50" s="123" t="s">
        <v>3397</v>
      </c>
      <c r="N50" s="122" t="s">
        <v>3397</v>
      </c>
      <c r="O50" s="123" t="s">
        <v>3397</v>
      </c>
      <c r="P50" s="124" t="s">
        <v>3397</v>
      </c>
      <c r="R50" s="91" t="e">
        <f>IF(ISNA(VLOOKUP(E50,#REF!,10,FALSE)),"",VLOOKUP(E50,#REF!,6,FALSE))</f>
        <v>#REF!</v>
      </c>
      <c r="S50" s="90" t="e">
        <f>IF(ISNA(VLOOKUP(E50,#REF!,16,FALSE)),"",VLOOKUP(E50,#REF!,16,FALSE))</f>
        <v>#REF!</v>
      </c>
      <c r="T50" s="89" t="e">
        <f>IF(ISNA(VLOOKUP(E50,#REF!,5,FALSE)),"",VLOOKUP(E50,#REF!,5,FALSE))</f>
        <v>#REF!</v>
      </c>
      <c r="W50" s="88">
        <f>[3]構成員入金済み!$E$10</f>
        <v>40542</v>
      </c>
      <c r="X50" s="88" t="e">
        <f>IF(ISNA(VLOOKUP(E50,#REF!,7,FALSE)),"",VLOOKUP(E50,#REF!,7,FALSE))</f>
        <v>#REF!</v>
      </c>
      <c r="Y50" s="117" t="e">
        <f t="shared" si="4"/>
        <v>#REF!</v>
      </c>
      <c r="Z50" s="117"/>
      <c r="AC50" s="87"/>
      <c r="AD50" s="289"/>
      <c r="AE50" s="289"/>
      <c r="AF50" s="289"/>
      <c r="AG50" s="289"/>
      <c r="AH50" s="289"/>
      <c r="AI50" s="289"/>
      <c r="AJ50" s="289"/>
      <c r="AK50" s="289"/>
      <c r="AL50" s="289"/>
      <c r="AM50" s="289"/>
    </row>
    <row r="51" spans="1:39" s="116" customFormat="1" x14ac:dyDescent="0.15">
      <c r="A51" s="289"/>
      <c r="B51" s="126">
        <v>38</v>
      </c>
      <c r="C51" s="127" t="str">
        <f>IF(D51="","",VLOOKUP(D51,団体登録内容!$A$1:$Y$1000,3,FALSE))</f>
        <v/>
      </c>
      <c r="D51" s="127" t="str">
        <f>IF(E51="","",VLOOKUP(E51,構成員入金済み!$A$1:$Y$1000,7,FALSE))</f>
        <v/>
      </c>
      <c r="E51" s="122"/>
      <c r="F51" s="93"/>
      <c r="G51" s="92"/>
      <c r="H51" s="128" t="str">
        <f>IF(E51="","",VLOOKUP(E51,構成員入金済み!$A$1:$Y$1000,3,FALSE))</f>
        <v/>
      </c>
      <c r="I51" s="123"/>
      <c r="J51" s="128" t="str">
        <f>IF(E51="","",VLOOKUP(E51,構成員入金済み!$A$1:$Y$1000,4,FALSE))</f>
        <v/>
      </c>
      <c r="K51" s="125"/>
      <c r="L51" s="128" t="str">
        <f>IF(E51="","",VLOOKUP(E51,構成員入金済み!$A$1:$Y$1000,18,FALSE))</f>
        <v/>
      </c>
      <c r="M51" s="123" t="s">
        <v>3397</v>
      </c>
      <c r="N51" s="122" t="s">
        <v>3397</v>
      </c>
      <c r="O51" s="123" t="s">
        <v>3397</v>
      </c>
      <c r="P51" s="124" t="s">
        <v>3397</v>
      </c>
      <c r="R51" s="91" t="e">
        <f>IF(ISNA(VLOOKUP(E51,#REF!,10,FALSE)),"",VLOOKUP(E51,#REF!,6,FALSE))</f>
        <v>#REF!</v>
      </c>
      <c r="S51" s="90" t="e">
        <f>IF(ISNA(VLOOKUP(E51,#REF!,16,FALSE)),"",VLOOKUP(E51,#REF!,16,FALSE))</f>
        <v>#REF!</v>
      </c>
      <c r="T51" s="89" t="e">
        <f>IF(ISNA(VLOOKUP(E51,#REF!,5,FALSE)),"",VLOOKUP(E51,#REF!,5,FALSE))</f>
        <v>#REF!</v>
      </c>
      <c r="W51" s="88">
        <f>[3]構成員入金済み!$E$10</f>
        <v>40542</v>
      </c>
      <c r="X51" s="88" t="e">
        <f>IF(ISNA(VLOOKUP(E51,#REF!,7,FALSE)),"",VLOOKUP(E51,#REF!,7,FALSE))</f>
        <v>#REF!</v>
      </c>
      <c r="Y51" s="117" t="e">
        <f t="shared" si="4"/>
        <v>#REF!</v>
      </c>
      <c r="Z51" s="117"/>
      <c r="AC51" s="87"/>
      <c r="AD51" s="289"/>
      <c r="AE51" s="289"/>
      <c r="AF51" s="289"/>
      <c r="AG51" s="289"/>
      <c r="AH51" s="289"/>
      <c r="AI51" s="289"/>
      <c r="AJ51" s="289"/>
      <c r="AK51" s="289"/>
      <c r="AL51" s="289"/>
      <c r="AM51" s="289"/>
    </row>
    <row r="52" spans="1:39" s="116" customFormat="1" x14ac:dyDescent="0.15">
      <c r="A52" s="289"/>
      <c r="B52" s="126">
        <v>39</v>
      </c>
      <c r="C52" s="127" t="str">
        <f>IF(D52="","",VLOOKUP(D52,団体登録内容!$A$1:$Y$1000,3,FALSE))</f>
        <v/>
      </c>
      <c r="D52" s="127" t="str">
        <f>IF(E52="","",VLOOKUP(E52,構成員入金済み!$A$1:$Y$1000,7,FALSE))</f>
        <v/>
      </c>
      <c r="E52" s="122"/>
      <c r="F52" s="93"/>
      <c r="G52" s="92"/>
      <c r="H52" s="128" t="str">
        <f>IF(E52="","",VLOOKUP(E52,構成員入金済み!$A$1:$Y$1000,3,FALSE))</f>
        <v/>
      </c>
      <c r="I52" s="123"/>
      <c r="J52" s="128" t="str">
        <f>IF(E52="","",VLOOKUP(E52,構成員入金済み!$A$1:$Y$1000,4,FALSE))</f>
        <v/>
      </c>
      <c r="K52" s="125"/>
      <c r="L52" s="128" t="str">
        <f>IF(E52="","",VLOOKUP(E52,構成員入金済み!$A$1:$Y$1000,18,FALSE))</f>
        <v/>
      </c>
      <c r="M52" s="123" t="s">
        <v>3397</v>
      </c>
      <c r="N52" s="122" t="s">
        <v>3397</v>
      </c>
      <c r="O52" s="123" t="s">
        <v>3397</v>
      </c>
      <c r="P52" s="124" t="s">
        <v>3397</v>
      </c>
      <c r="R52" s="91" t="e">
        <f>IF(ISNA(VLOOKUP(E52,#REF!,10,FALSE)),"",VLOOKUP(E52,#REF!,6,FALSE))</f>
        <v>#REF!</v>
      </c>
      <c r="S52" s="90" t="e">
        <f>IF(ISNA(VLOOKUP(E52,#REF!,16,FALSE)),"",VLOOKUP(E52,#REF!,16,FALSE))</f>
        <v>#REF!</v>
      </c>
      <c r="T52" s="89" t="e">
        <f>IF(ISNA(VLOOKUP(E52,#REF!,5,FALSE)),"",VLOOKUP(E52,#REF!,5,FALSE))</f>
        <v>#REF!</v>
      </c>
      <c r="W52" s="88">
        <f>[3]構成員入金済み!$E$10</f>
        <v>40542</v>
      </c>
      <c r="X52" s="88" t="e">
        <f>IF(ISNA(VLOOKUP(E52,#REF!,7,FALSE)),"",VLOOKUP(E52,#REF!,7,FALSE))</f>
        <v>#REF!</v>
      </c>
      <c r="Y52" s="117" t="e">
        <f t="shared" si="4"/>
        <v>#REF!</v>
      </c>
      <c r="Z52" s="117"/>
      <c r="AC52" s="87"/>
      <c r="AD52" s="289"/>
      <c r="AE52" s="289"/>
      <c r="AF52" s="289"/>
      <c r="AG52" s="289"/>
      <c r="AH52" s="289"/>
      <c r="AI52" s="289"/>
      <c r="AJ52" s="289"/>
      <c r="AK52" s="289"/>
      <c r="AL52" s="289"/>
      <c r="AM52" s="289"/>
    </row>
    <row r="53" spans="1:39" s="116" customFormat="1" x14ac:dyDescent="0.15">
      <c r="A53" s="289"/>
      <c r="B53" s="126">
        <v>40</v>
      </c>
      <c r="C53" s="127" t="str">
        <f>IF(D53="","",VLOOKUP(D53,団体登録内容!$A$1:$Y$1000,3,FALSE))</f>
        <v/>
      </c>
      <c r="D53" s="127" t="str">
        <f>IF(E53="","",VLOOKUP(E53,構成員入金済み!$A$1:$Y$1000,7,FALSE))</f>
        <v/>
      </c>
      <c r="E53" s="122"/>
      <c r="F53" s="93"/>
      <c r="G53" s="92"/>
      <c r="H53" s="128" t="str">
        <f>IF(E53="","",VLOOKUP(E53,構成員入金済み!$A$1:$Y$1000,3,FALSE))</f>
        <v/>
      </c>
      <c r="I53" s="123"/>
      <c r="J53" s="128" t="str">
        <f>IF(E53="","",VLOOKUP(E53,構成員入金済み!$A$1:$Y$1000,4,FALSE))</f>
        <v/>
      </c>
      <c r="K53" s="125"/>
      <c r="L53" s="128" t="str">
        <f>IF(E53="","",VLOOKUP(E53,構成員入金済み!$A$1:$Y$1000,18,FALSE))</f>
        <v/>
      </c>
      <c r="M53" s="123" t="s">
        <v>3397</v>
      </c>
      <c r="N53" s="122" t="s">
        <v>3397</v>
      </c>
      <c r="O53" s="123" t="s">
        <v>3397</v>
      </c>
      <c r="P53" s="124" t="s">
        <v>3397</v>
      </c>
      <c r="R53" s="91" t="e">
        <f>IF(ISNA(VLOOKUP(E53,#REF!,10,FALSE)),"",VLOOKUP(E53,#REF!,6,FALSE))</f>
        <v>#REF!</v>
      </c>
      <c r="S53" s="90" t="e">
        <f>IF(ISNA(VLOOKUP(E53,#REF!,16,FALSE)),"",VLOOKUP(E53,#REF!,16,FALSE))</f>
        <v>#REF!</v>
      </c>
      <c r="T53" s="89" t="e">
        <f>IF(ISNA(VLOOKUP(E53,#REF!,5,FALSE)),"",VLOOKUP(E53,#REF!,5,FALSE))</f>
        <v>#REF!</v>
      </c>
      <c r="W53" s="88">
        <f>[3]構成員入金済み!$E$10</f>
        <v>40542</v>
      </c>
      <c r="X53" s="88" t="e">
        <f>IF(ISNA(VLOOKUP(E53,#REF!,7,FALSE)),"",VLOOKUP(E53,#REF!,7,FALSE))</f>
        <v>#REF!</v>
      </c>
      <c r="Y53" s="117" t="e">
        <f t="shared" si="4"/>
        <v>#REF!</v>
      </c>
      <c r="Z53" s="117"/>
      <c r="AC53" s="87"/>
      <c r="AD53" s="289"/>
      <c r="AE53" s="289"/>
      <c r="AF53" s="289"/>
      <c r="AG53" s="289"/>
      <c r="AH53" s="289"/>
      <c r="AI53" s="289"/>
      <c r="AJ53" s="289"/>
      <c r="AK53" s="289"/>
      <c r="AL53" s="289"/>
      <c r="AM53" s="289"/>
    </row>
    <row r="54" spans="1:39" s="116" customFormat="1" x14ac:dyDescent="0.15">
      <c r="A54" s="289"/>
      <c r="B54" s="126">
        <v>41</v>
      </c>
      <c r="C54" s="127" t="str">
        <f>IF(D54="","",VLOOKUP(D54,団体登録内容!$A$1:$Y$1000,3,FALSE))</f>
        <v/>
      </c>
      <c r="D54" s="127" t="str">
        <f>IF(E54="","",VLOOKUP(E54,構成員入金済み!$A$1:$Y$1000,7,FALSE))</f>
        <v/>
      </c>
      <c r="E54" s="122"/>
      <c r="F54" s="93"/>
      <c r="G54" s="92"/>
      <c r="H54" s="128" t="str">
        <f>IF(E54="","",VLOOKUP(E54,構成員入金済み!$A$1:$Y$1000,3,FALSE))</f>
        <v/>
      </c>
      <c r="I54" s="123"/>
      <c r="J54" s="128" t="str">
        <f>IF(E54="","",VLOOKUP(E54,構成員入金済み!$A$1:$Y$1000,4,FALSE))</f>
        <v/>
      </c>
      <c r="K54" s="125"/>
      <c r="L54" s="128" t="str">
        <f>IF(E54="","",VLOOKUP(E54,構成員入金済み!$A$1:$Y$1000,18,FALSE))</f>
        <v/>
      </c>
      <c r="M54" s="123" t="s">
        <v>3397</v>
      </c>
      <c r="N54" s="122" t="s">
        <v>3397</v>
      </c>
      <c r="O54" s="123" t="s">
        <v>3397</v>
      </c>
      <c r="P54" s="124" t="s">
        <v>3397</v>
      </c>
      <c r="R54" s="91" t="e">
        <f>IF(ISNA(VLOOKUP(E54,#REF!,10,FALSE)),"",VLOOKUP(E54,#REF!,6,FALSE))</f>
        <v>#REF!</v>
      </c>
      <c r="S54" s="90" t="e">
        <f>IF(ISNA(VLOOKUP(E54,#REF!,16,FALSE)),"",VLOOKUP(E54,#REF!,16,FALSE))</f>
        <v>#REF!</v>
      </c>
      <c r="T54" s="89" t="e">
        <f>IF(ISNA(VLOOKUP(E54,#REF!,5,FALSE)),"",VLOOKUP(E54,#REF!,5,FALSE))</f>
        <v>#REF!</v>
      </c>
      <c r="W54" s="88">
        <f>[3]構成員入金済み!$E$10</f>
        <v>40542</v>
      </c>
      <c r="X54" s="88" t="e">
        <f>IF(ISNA(VLOOKUP(E54,#REF!,7,FALSE)),"",VLOOKUP(E54,#REF!,7,FALSE))</f>
        <v>#REF!</v>
      </c>
      <c r="Y54" s="117" t="e">
        <f t="shared" si="4"/>
        <v>#REF!</v>
      </c>
      <c r="Z54" s="117"/>
      <c r="AC54" s="87"/>
      <c r="AD54" s="289"/>
      <c r="AE54" s="289"/>
      <c r="AF54" s="289"/>
      <c r="AG54" s="289"/>
      <c r="AH54" s="289"/>
      <c r="AI54" s="289"/>
      <c r="AJ54" s="289"/>
      <c r="AK54" s="289"/>
      <c r="AL54" s="289"/>
      <c r="AM54" s="289"/>
    </row>
    <row r="55" spans="1:39" s="116" customFormat="1" x14ac:dyDescent="0.15">
      <c r="A55" s="289"/>
      <c r="B55" s="126">
        <v>42</v>
      </c>
      <c r="C55" s="127" t="str">
        <f>IF(D55="","",VLOOKUP(D55,団体登録内容!$A$1:$Y$1000,3,FALSE))</f>
        <v/>
      </c>
      <c r="D55" s="127" t="str">
        <f>IF(E55="","",VLOOKUP(E55,構成員入金済み!$A$1:$Y$1000,7,FALSE))</f>
        <v/>
      </c>
      <c r="E55" s="122"/>
      <c r="F55" s="93"/>
      <c r="G55" s="92"/>
      <c r="H55" s="128" t="str">
        <f>IF(E55="","",VLOOKUP(E55,構成員入金済み!$A$1:$Y$1000,3,FALSE))</f>
        <v/>
      </c>
      <c r="I55" s="123"/>
      <c r="J55" s="128" t="str">
        <f>IF(E55="","",VLOOKUP(E55,構成員入金済み!$A$1:$Y$1000,4,FALSE))</f>
        <v/>
      </c>
      <c r="K55" s="125"/>
      <c r="L55" s="128" t="str">
        <f>IF(E55="","",VLOOKUP(E55,構成員入金済み!$A$1:$Y$1000,18,FALSE))</f>
        <v/>
      </c>
      <c r="M55" s="123" t="s">
        <v>3397</v>
      </c>
      <c r="N55" s="122" t="s">
        <v>3397</v>
      </c>
      <c r="O55" s="123" t="s">
        <v>3397</v>
      </c>
      <c r="P55" s="124" t="s">
        <v>3397</v>
      </c>
      <c r="R55" s="91" t="e">
        <f>IF(ISNA(VLOOKUP(E55,#REF!,10,FALSE)),"",VLOOKUP(E55,#REF!,6,FALSE))</f>
        <v>#REF!</v>
      </c>
      <c r="S55" s="90" t="e">
        <f>IF(ISNA(VLOOKUP(E55,#REF!,16,FALSE)),"",VLOOKUP(E55,#REF!,16,FALSE))</f>
        <v>#REF!</v>
      </c>
      <c r="T55" s="89" t="e">
        <f>IF(ISNA(VLOOKUP(E55,#REF!,5,FALSE)),"",VLOOKUP(E55,#REF!,5,FALSE))</f>
        <v>#REF!</v>
      </c>
      <c r="W55" s="88">
        <f>[3]構成員入金済み!$E$10</f>
        <v>40542</v>
      </c>
      <c r="X55" s="88" t="e">
        <f>IF(ISNA(VLOOKUP(E55,#REF!,7,FALSE)),"",VLOOKUP(E55,#REF!,7,FALSE))</f>
        <v>#REF!</v>
      </c>
      <c r="Y55" s="117" t="e">
        <f t="shared" si="4"/>
        <v>#REF!</v>
      </c>
      <c r="Z55" s="117"/>
      <c r="AC55" s="87"/>
      <c r="AD55" s="289"/>
      <c r="AE55" s="289"/>
      <c r="AF55" s="289"/>
      <c r="AG55" s="289"/>
      <c r="AH55" s="289"/>
      <c r="AI55" s="289"/>
      <c r="AJ55" s="289"/>
      <c r="AK55" s="289"/>
      <c r="AL55" s="289"/>
      <c r="AM55" s="289"/>
    </row>
    <row r="56" spans="1:39" s="116" customFormat="1" x14ac:dyDescent="0.15">
      <c r="A56" s="289"/>
      <c r="B56" s="126">
        <v>43</v>
      </c>
      <c r="C56" s="127" t="str">
        <f>IF(D56="","",VLOOKUP(D56,団体登録内容!$A$1:$Y$1000,3,FALSE))</f>
        <v/>
      </c>
      <c r="D56" s="127" t="str">
        <f>IF(E56="","",VLOOKUP(E56,構成員入金済み!$A$1:$Y$1000,7,FALSE))</f>
        <v/>
      </c>
      <c r="E56" s="122"/>
      <c r="F56" s="93"/>
      <c r="G56" s="92"/>
      <c r="H56" s="128" t="str">
        <f>IF(E56="","",VLOOKUP(E56,構成員入金済み!$A$1:$Y$1000,3,FALSE))</f>
        <v/>
      </c>
      <c r="I56" s="123"/>
      <c r="J56" s="128" t="str">
        <f>IF(E56="","",VLOOKUP(E56,構成員入金済み!$A$1:$Y$1000,4,FALSE))</f>
        <v/>
      </c>
      <c r="K56" s="125"/>
      <c r="L56" s="128" t="str">
        <f>IF(E56="","",VLOOKUP(E56,構成員入金済み!$A$1:$Y$1000,18,FALSE))</f>
        <v/>
      </c>
      <c r="M56" s="123" t="s">
        <v>3397</v>
      </c>
      <c r="N56" s="122" t="s">
        <v>3397</v>
      </c>
      <c r="O56" s="123" t="s">
        <v>3397</v>
      </c>
      <c r="P56" s="124" t="s">
        <v>3397</v>
      </c>
      <c r="R56" s="91" t="e">
        <f>IF(ISNA(VLOOKUP(E56,#REF!,10,FALSE)),"",VLOOKUP(E56,#REF!,6,FALSE))</f>
        <v>#REF!</v>
      </c>
      <c r="S56" s="90" t="e">
        <f>IF(ISNA(VLOOKUP(E56,#REF!,16,FALSE)),"",VLOOKUP(E56,#REF!,16,FALSE))</f>
        <v>#REF!</v>
      </c>
      <c r="T56" s="89" t="e">
        <f>IF(ISNA(VLOOKUP(E56,#REF!,5,FALSE)),"",VLOOKUP(E56,#REF!,5,FALSE))</f>
        <v>#REF!</v>
      </c>
      <c r="W56" s="88">
        <f>[3]構成員入金済み!$E$10</f>
        <v>40542</v>
      </c>
      <c r="X56" s="88" t="e">
        <f>IF(ISNA(VLOOKUP(E56,#REF!,7,FALSE)),"",VLOOKUP(E56,#REF!,7,FALSE))</f>
        <v>#REF!</v>
      </c>
      <c r="Y56" s="117" t="e">
        <f t="shared" si="4"/>
        <v>#REF!</v>
      </c>
      <c r="Z56" s="117"/>
      <c r="AC56" s="87"/>
      <c r="AD56" s="289"/>
      <c r="AE56" s="289"/>
      <c r="AF56" s="289"/>
      <c r="AG56" s="289"/>
      <c r="AH56" s="289"/>
      <c r="AI56" s="289"/>
      <c r="AJ56" s="289"/>
      <c r="AK56" s="289"/>
      <c r="AL56" s="289"/>
      <c r="AM56" s="289"/>
    </row>
    <row r="57" spans="1:39" s="116" customFormat="1" x14ac:dyDescent="0.15">
      <c r="A57" s="289"/>
      <c r="B57" s="126">
        <v>44</v>
      </c>
      <c r="C57" s="127" t="str">
        <f>IF(D57="","",VLOOKUP(D57,団体登録内容!$A$1:$Y$1000,3,FALSE))</f>
        <v/>
      </c>
      <c r="D57" s="127" t="str">
        <f>IF(E57="","",VLOOKUP(E57,構成員入金済み!$A$1:$Y$1000,7,FALSE))</f>
        <v/>
      </c>
      <c r="E57" s="122"/>
      <c r="F57" s="93"/>
      <c r="G57" s="92"/>
      <c r="H57" s="128" t="str">
        <f>IF(E57="","",VLOOKUP(E57,構成員入金済み!$A$1:$Y$1000,3,FALSE))</f>
        <v/>
      </c>
      <c r="I57" s="123"/>
      <c r="J57" s="128" t="str">
        <f>IF(E57="","",VLOOKUP(E57,構成員入金済み!$A$1:$Y$1000,4,FALSE))</f>
        <v/>
      </c>
      <c r="K57" s="125"/>
      <c r="L57" s="128" t="str">
        <f>IF(E57="","",VLOOKUP(E57,構成員入金済み!$A$1:$Y$1000,18,FALSE))</f>
        <v/>
      </c>
      <c r="M57" s="123" t="s">
        <v>3397</v>
      </c>
      <c r="N57" s="122" t="s">
        <v>3397</v>
      </c>
      <c r="O57" s="123" t="s">
        <v>3397</v>
      </c>
      <c r="P57" s="124" t="s">
        <v>3397</v>
      </c>
      <c r="R57" s="91" t="e">
        <f>IF(ISNA(VLOOKUP(E57,#REF!,10,FALSE)),"",VLOOKUP(E57,#REF!,6,FALSE))</f>
        <v>#REF!</v>
      </c>
      <c r="S57" s="90" t="e">
        <f>IF(ISNA(VLOOKUP(E57,#REF!,16,FALSE)),"",VLOOKUP(E57,#REF!,16,FALSE))</f>
        <v>#REF!</v>
      </c>
      <c r="T57" s="89" t="e">
        <f>IF(ISNA(VLOOKUP(E57,#REF!,5,FALSE)),"",VLOOKUP(E57,#REF!,5,FALSE))</f>
        <v>#REF!</v>
      </c>
      <c r="W57" s="88">
        <f>[3]構成員入金済み!$E$10</f>
        <v>40542</v>
      </c>
      <c r="X57" s="88" t="e">
        <f>IF(ISNA(VLOOKUP(E57,#REF!,7,FALSE)),"",VLOOKUP(E57,#REF!,7,FALSE))</f>
        <v>#REF!</v>
      </c>
      <c r="Y57" s="117" t="e">
        <f t="shared" si="4"/>
        <v>#REF!</v>
      </c>
      <c r="Z57" s="117"/>
      <c r="AC57" s="87"/>
      <c r="AD57" s="289"/>
      <c r="AE57" s="289"/>
      <c r="AF57" s="289"/>
      <c r="AG57" s="289"/>
      <c r="AH57" s="289"/>
      <c r="AI57" s="289"/>
      <c r="AJ57" s="289"/>
      <c r="AK57" s="289"/>
      <c r="AL57" s="289"/>
      <c r="AM57" s="289"/>
    </row>
    <row r="58" spans="1:39" s="116" customFormat="1" x14ac:dyDescent="0.15">
      <c r="A58" s="289"/>
      <c r="B58" s="126">
        <v>45</v>
      </c>
      <c r="C58" s="127" t="str">
        <f>IF(D58="","",VLOOKUP(D58,団体登録内容!$A$1:$Y$1000,3,FALSE))</f>
        <v/>
      </c>
      <c r="D58" s="127" t="str">
        <f>IF(E58="","",VLOOKUP(E58,構成員入金済み!$A$1:$Y$1000,7,FALSE))</f>
        <v/>
      </c>
      <c r="E58" s="122"/>
      <c r="F58" s="93"/>
      <c r="G58" s="92"/>
      <c r="H58" s="128" t="str">
        <f>IF(E58="","",VLOOKUP(E58,構成員入金済み!$A$1:$Y$1000,3,FALSE))</f>
        <v/>
      </c>
      <c r="I58" s="123"/>
      <c r="J58" s="128" t="str">
        <f>IF(E58="","",VLOOKUP(E58,構成員入金済み!$A$1:$Y$1000,4,FALSE))</f>
        <v/>
      </c>
      <c r="K58" s="125"/>
      <c r="L58" s="128" t="str">
        <f>IF(E58="","",VLOOKUP(E58,構成員入金済み!$A$1:$Y$1000,18,FALSE))</f>
        <v/>
      </c>
      <c r="M58" s="123" t="s">
        <v>3397</v>
      </c>
      <c r="N58" s="122" t="s">
        <v>3397</v>
      </c>
      <c r="O58" s="123" t="s">
        <v>3397</v>
      </c>
      <c r="P58" s="124" t="s">
        <v>3397</v>
      </c>
      <c r="R58" s="91" t="e">
        <f>IF(ISNA(VLOOKUP(E58,#REF!,10,FALSE)),"",VLOOKUP(E58,#REF!,6,FALSE))</f>
        <v>#REF!</v>
      </c>
      <c r="S58" s="90" t="e">
        <f>IF(ISNA(VLOOKUP(E58,#REF!,16,FALSE)),"",VLOOKUP(E58,#REF!,16,FALSE))</f>
        <v>#REF!</v>
      </c>
      <c r="T58" s="89" t="e">
        <f>IF(ISNA(VLOOKUP(E58,#REF!,5,FALSE)),"",VLOOKUP(E58,#REF!,5,FALSE))</f>
        <v>#REF!</v>
      </c>
      <c r="W58" s="88">
        <f>[3]構成員入金済み!$E$10</f>
        <v>40542</v>
      </c>
      <c r="X58" s="88" t="e">
        <f>IF(ISNA(VLOOKUP(E58,#REF!,7,FALSE)),"",VLOOKUP(E58,#REF!,7,FALSE))</f>
        <v>#REF!</v>
      </c>
      <c r="Y58" s="117" t="e">
        <f t="shared" si="4"/>
        <v>#REF!</v>
      </c>
      <c r="Z58" s="117"/>
      <c r="AC58" s="87"/>
      <c r="AD58" s="289"/>
      <c r="AE58" s="289"/>
      <c r="AF58" s="289"/>
      <c r="AG58" s="289"/>
      <c r="AH58" s="289"/>
      <c r="AI58" s="289"/>
      <c r="AJ58" s="289"/>
      <c r="AK58" s="289"/>
      <c r="AL58" s="289"/>
      <c r="AM58" s="289"/>
    </row>
    <row r="59" spans="1:39" s="116" customFormat="1" x14ac:dyDescent="0.15">
      <c r="A59" s="289"/>
      <c r="B59" s="126">
        <v>46</v>
      </c>
      <c r="C59" s="127" t="str">
        <f>IF(D59="","",VLOOKUP(D59,団体登録内容!$A$1:$Y$1000,3,FALSE))</f>
        <v/>
      </c>
      <c r="D59" s="127" t="str">
        <f>IF(E59="","",VLOOKUP(E59,構成員入金済み!$A$1:$Y$1000,7,FALSE))</f>
        <v/>
      </c>
      <c r="E59" s="122"/>
      <c r="F59" s="93"/>
      <c r="G59" s="92"/>
      <c r="H59" s="128" t="str">
        <f>IF(E59="","",VLOOKUP(E59,構成員入金済み!$A$1:$Y$1000,3,FALSE))</f>
        <v/>
      </c>
      <c r="I59" s="123"/>
      <c r="J59" s="128" t="str">
        <f>IF(E59="","",VLOOKUP(E59,構成員入金済み!$A$1:$Y$1000,4,FALSE))</f>
        <v/>
      </c>
      <c r="K59" s="125"/>
      <c r="L59" s="128" t="str">
        <f>IF(E59="","",VLOOKUP(E59,構成員入金済み!$A$1:$Y$1000,18,FALSE))</f>
        <v/>
      </c>
      <c r="M59" s="123" t="s">
        <v>3397</v>
      </c>
      <c r="N59" s="122" t="s">
        <v>3397</v>
      </c>
      <c r="O59" s="123" t="s">
        <v>3397</v>
      </c>
      <c r="P59" s="124" t="s">
        <v>3397</v>
      </c>
      <c r="R59" s="91" t="e">
        <f>IF(ISNA(VLOOKUP(E59,#REF!,10,FALSE)),"",VLOOKUP(E59,#REF!,6,FALSE))</f>
        <v>#REF!</v>
      </c>
      <c r="S59" s="90" t="e">
        <f>IF(ISNA(VLOOKUP(E59,#REF!,16,FALSE)),"",VLOOKUP(E59,#REF!,16,FALSE))</f>
        <v>#REF!</v>
      </c>
      <c r="T59" s="89" t="e">
        <f>IF(ISNA(VLOOKUP(E59,#REF!,5,FALSE)),"",VLOOKUP(E59,#REF!,5,FALSE))</f>
        <v>#REF!</v>
      </c>
      <c r="W59" s="88">
        <f>[3]構成員入金済み!$E$10</f>
        <v>40542</v>
      </c>
      <c r="X59" s="88" t="e">
        <f>IF(ISNA(VLOOKUP(E59,#REF!,7,FALSE)),"",VLOOKUP(E59,#REF!,7,FALSE))</f>
        <v>#REF!</v>
      </c>
      <c r="Y59" s="117" t="e">
        <f t="shared" si="4"/>
        <v>#REF!</v>
      </c>
      <c r="Z59" s="117"/>
      <c r="AC59" s="87"/>
      <c r="AD59" s="289"/>
      <c r="AE59" s="289"/>
      <c r="AF59" s="289"/>
      <c r="AG59" s="289"/>
      <c r="AH59" s="289"/>
      <c r="AI59" s="289"/>
      <c r="AJ59" s="289"/>
      <c r="AK59" s="289"/>
      <c r="AL59" s="289"/>
      <c r="AM59" s="289"/>
    </row>
    <row r="60" spans="1:39" s="116" customFormat="1" x14ac:dyDescent="0.15">
      <c r="A60" s="289"/>
      <c r="B60" s="126">
        <v>47</v>
      </c>
      <c r="C60" s="127" t="str">
        <f>IF(D60="","",VLOOKUP(D60,団体登録内容!$A$1:$Y$1000,3,FALSE))</f>
        <v/>
      </c>
      <c r="D60" s="127" t="str">
        <f>IF(E60="","",VLOOKUP(E60,構成員入金済み!$A$1:$Y$1000,7,FALSE))</f>
        <v/>
      </c>
      <c r="E60" s="122"/>
      <c r="F60" s="93"/>
      <c r="G60" s="92"/>
      <c r="H60" s="128" t="str">
        <f>IF(E60="","",VLOOKUP(E60,構成員入金済み!$A$1:$Y$1000,3,FALSE))</f>
        <v/>
      </c>
      <c r="I60" s="123"/>
      <c r="J60" s="128" t="str">
        <f>IF(E60="","",VLOOKUP(E60,構成員入金済み!$A$1:$Y$1000,4,FALSE))</f>
        <v/>
      </c>
      <c r="K60" s="125"/>
      <c r="L60" s="128" t="str">
        <f>IF(E60="","",VLOOKUP(E60,構成員入金済み!$A$1:$Y$1000,18,FALSE))</f>
        <v/>
      </c>
      <c r="M60" s="123" t="s">
        <v>3397</v>
      </c>
      <c r="N60" s="122" t="s">
        <v>3397</v>
      </c>
      <c r="O60" s="123" t="s">
        <v>3397</v>
      </c>
      <c r="P60" s="124" t="s">
        <v>3397</v>
      </c>
      <c r="R60" s="91" t="e">
        <f>IF(ISNA(VLOOKUP(E60,#REF!,10,FALSE)),"",VLOOKUP(E60,#REF!,6,FALSE))</f>
        <v>#REF!</v>
      </c>
      <c r="S60" s="90" t="e">
        <f>IF(ISNA(VLOOKUP(E60,#REF!,16,FALSE)),"",VLOOKUP(E60,#REF!,16,FALSE))</f>
        <v>#REF!</v>
      </c>
      <c r="T60" s="89" t="e">
        <f>IF(ISNA(VLOOKUP(E60,#REF!,5,FALSE)),"",VLOOKUP(E60,#REF!,5,FALSE))</f>
        <v>#REF!</v>
      </c>
      <c r="W60" s="88">
        <f>[3]構成員入金済み!$E$10</f>
        <v>40542</v>
      </c>
      <c r="X60" s="88" t="e">
        <f>IF(ISNA(VLOOKUP(E60,#REF!,7,FALSE)),"",VLOOKUP(E60,#REF!,7,FALSE))</f>
        <v>#REF!</v>
      </c>
      <c r="Y60" s="117" t="e">
        <f t="shared" si="4"/>
        <v>#REF!</v>
      </c>
      <c r="Z60" s="117"/>
      <c r="AC60" s="87"/>
      <c r="AD60" s="289"/>
      <c r="AE60" s="289"/>
      <c r="AF60" s="289"/>
      <c r="AG60" s="289"/>
      <c r="AH60" s="289"/>
      <c r="AI60" s="289"/>
      <c r="AJ60" s="289"/>
      <c r="AK60" s="289"/>
      <c r="AL60" s="289"/>
      <c r="AM60" s="289"/>
    </row>
    <row r="61" spans="1:39" s="116" customFormat="1" x14ac:dyDescent="0.15">
      <c r="A61" s="289"/>
      <c r="B61" s="126">
        <v>48</v>
      </c>
      <c r="C61" s="127" t="str">
        <f>IF(D61="","",VLOOKUP(D61,団体登録内容!$A$1:$Y$1000,3,FALSE))</f>
        <v/>
      </c>
      <c r="D61" s="127" t="str">
        <f>IF(E61="","",VLOOKUP(E61,構成員入金済み!$A$1:$Y$1000,7,FALSE))</f>
        <v/>
      </c>
      <c r="E61" s="122"/>
      <c r="F61" s="93"/>
      <c r="G61" s="92"/>
      <c r="H61" s="128" t="str">
        <f>IF(E61="","",VLOOKUP(E61,構成員入金済み!$A$1:$Y$1000,3,FALSE))</f>
        <v/>
      </c>
      <c r="I61" s="123"/>
      <c r="J61" s="128" t="str">
        <f>IF(E61="","",VLOOKUP(E61,構成員入金済み!$A$1:$Y$1000,4,FALSE))</f>
        <v/>
      </c>
      <c r="K61" s="125"/>
      <c r="L61" s="128" t="str">
        <f>IF(E61="","",VLOOKUP(E61,構成員入金済み!$A$1:$Y$1000,18,FALSE))</f>
        <v/>
      </c>
      <c r="M61" s="123" t="s">
        <v>3397</v>
      </c>
      <c r="N61" s="122" t="s">
        <v>3397</v>
      </c>
      <c r="O61" s="123" t="s">
        <v>3397</v>
      </c>
      <c r="P61" s="124" t="s">
        <v>3397</v>
      </c>
      <c r="R61" s="91" t="e">
        <f>IF(ISNA(VLOOKUP(E61,#REF!,10,FALSE)),"",VLOOKUP(E61,#REF!,6,FALSE))</f>
        <v>#REF!</v>
      </c>
      <c r="S61" s="90" t="e">
        <f>IF(ISNA(VLOOKUP(E61,#REF!,16,FALSE)),"",VLOOKUP(E61,#REF!,16,FALSE))</f>
        <v>#REF!</v>
      </c>
      <c r="T61" s="89" t="e">
        <f>IF(ISNA(VLOOKUP(E61,#REF!,5,FALSE)),"",VLOOKUP(E61,#REF!,5,FALSE))</f>
        <v>#REF!</v>
      </c>
      <c r="W61" s="88">
        <f>[3]構成員入金済み!$E$10</f>
        <v>40542</v>
      </c>
      <c r="X61" s="88" t="e">
        <f>IF(ISNA(VLOOKUP(E61,#REF!,7,FALSE)),"",VLOOKUP(E61,#REF!,7,FALSE))</f>
        <v>#REF!</v>
      </c>
      <c r="Y61" s="117" t="e">
        <f t="shared" si="4"/>
        <v>#REF!</v>
      </c>
      <c r="Z61" s="117"/>
      <c r="AC61" s="87"/>
      <c r="AD61" s="289"/>
      <c r="AE61" s="289"/>
      <c r="AF61" s="289"/>
      <c r="AG61" s="289"/>
      <c r="AH61" s="289"/>
      <c r="AI61" s="289"/>
      <c r="AJ61" s="289"/>
      <c r="AK61" s="289"/>
      <c r="AL61" s="289"/>
      <c r="AM61" s="289"/>
    </row>
    <row r="62" spans="1:39" s="116" customFormat="1" x14ac:dyDescent="0.15">
      <c r="A62" s="289"/>
      <c r="B62" s="126">
        <v>49</v>
      </c>
      <c r="C62" s="127" t="str">
        <f>IF(D62="","",VLOOKUP(D62,団体登録内容!$A$1:$Y$1000,3,FALSE))</f>
        <v/>
      </c>
      <c r="D62" s="127" t="str">
        <f>IF(E62="","",VLOOKUP(E62,構成員入金済み!$A$1:$Y$1000,7,FALSE))</f>
        <v/>
      </c>
      <c r="E62" s="122"/>
      <c r="F62" s="93"/>
      <c r="G62" s="92"/>
      <c r="H62" s="128" t="str">
        <f>IF(E62="","",VLOOKUP(E62,構成員入金済み!$A$1:$Y$1000,3,FALSE))</f>
        <v/>
      </c>
      <c r="I62" s="123"/>
      <c r="J62" s="128" t="str">
        <f>IF(E62="","",VLOOKUP(E62,構成員入金済み!$A$1:$Y$1000,4,FALSE))</f>
        <v/>
      </c>
      <c r="K62" s="125"/>
      <c r="L62" s="128" t="str">
        <f>IF(E62="","",VLOOKUP(E62,構成員入金済み!$A$1:$Y$1000,18,FALSE))</f>
        <v/>
      </c>
      <c r="M62" s="123" t="s">
        <v>3397</v>
      </c>
      <c r="N62" s="122" t="s">
        <v>3397</v>
      </c>
      <c r="O62" s="123" t="s">
        <v>3397</v>
      </c>
      <c r="P62" s="124" t="s">
        <v>3397</v>
      </c>
      <c r="R62" s="91" t="e">
        <f>IF(ISNA(VLOOKUP(E62,#REF!,10,FALSE)),"",VLOOKUP(E62,#REF!,6,FALSE))</f>
        <v>#REF!</v>
      </c>
      <c r="S62" s="90" t="e">
        <f>IF(ISNA(VLOOKUP(E62,#REF!,16,FALSE)),"",VLOOKUP(E62,#REF!,16,FALSE))</f>
        <v>#REF!</v>
      </c>
      <c r="T62" s="89" t="e">
        <f>IF(ISNA(VLOOKUP(E62,#REF!,5,FALSE)),"",VLOOKUP(E62,#REF!,5,FALSE))</f>
        <v>#REF!</v>
      </c>
      <c r="W62" s="88">
        <f>[3]構成員入金済み!$E$10</f>
        <v>40542</v>
      </c>
      <c r="X62" s="88" t="e">
        <f>IF(ISNA(VLOOKUP(E62,#REF!,7,FALSE)),"",VLOOKUP(E62,#REF!,7,FALSE))</f>
        <v>#REF!</v>
      </c>
      <c r="Y62" s="117" t="e">
        <f t="shared" si="4"/>
        <v>#REF!</v>
      </c>
      <c r="Z62" s="117"/>
      <c r="AC62" s="87"/>
      <c r="AD62" s="289"/>
      <c r="AE62" s="289"/>
      <c r="AF62" s="289"/>
      <c r="AG62" s="289"/>
      <c r="AH62" s="289"/>
      <c r="AI62" s="289"/>
      <c r="AJ62" s="289"/>
      <c r="AK62" s="289"/>
      <c r="AL62" s="289"/>
      <c r="AM62" s="289"/>
    </row>
    <row r="63" spans="1:39" s="116" customFormat="1" x14ac:dyDescent="0.15">
      <c r="A63" s="289"/>
      <c r="B63" s="126">
        <v>50</v>
      </c>
      <c r="C63" s="127" t="str">
        <f>IF(D63="","",VLOOKUP(D63,団体登録内容!$A$1:$Y$1000,3,FALSE))</f>
        <v/>
      </c>
      <c r="D63" s="127" t="str">
        <f>IF(E63="","",VLOOKUP(E63,構成員入金済み!$A$1:$Y$1000,7,FALSE))</f>
        <v/>
      </c>
      <c r="E63" s="122"/>
      <c r="F63" s="93"/>
      <c r="G63" s="92"/>
      <c r="H63" s="128" t="str">
        <f>IF(E63="","",VLOOKUP(E63,構成員入金済み!$A$1:$Y$1000,3,FALSE))</f>
        <v/>
      </c>
      <c r="I63" s="123"/>
      <c r="J63" s="128" t="str">
        <f>IF(E63="","",VLOOKUP(E63,構成員入金済み!$A$1:$Y$1000,4,FALSE))</f>
        <v/>
      </c>
      <c r="K63" s="125"/>
      <c r="L63" s="128" t="str">
        <f>IF(E63="","",VLOOKUP(E63,構成員入金済み!$A$1:$Y$1000,18,FALSE))</f>
        <v/>
      </c>
      <c r="M63" s="123" t="s">
        <v>3397</v>
      </c>
      <c r="N63" s="122" t="s">
        <v>3397</v>
      </c>
      <c r="O63" s="123" t="s">
        <v>3397</v>
      </c>
      <c r="P63" s="124" t="s">
        <v>3397</v>
      </c>
      <c r="R63" s="91" t="e">
        <f>IF(ISNA(VLOOKUP(E63,#REF!,10,FALSE)),"",VLOOKUP(E63,#REF!,6,FALSE))</f>
        <v>#REF!</v>
      </c>
      <c r="S63" s="90" t="e">
        <f>IF(ISNA(VLOOKUP(E63,#REF!,16,FALSE)),"",VLOOKUP(E63,#REF!,16,FALSE))</f>
        <v>#REF!</v>
      </c>
      <c r="T63" s="89" t="e">
        <f>IF(ISNA(VLOOKUP(E63,#REF!,5,FALSE)),"",VLOOKUP(E63,#REF!,5,FALSE))</f>
        <v>#REF!</v>
      </c>
      <c r="W63" s="88">
        <f>[3]構成員入金済み!$E$10</f>
        <v>40542</v>
      </c>
      <c r="X63" s="88" t="e">
        <f>IF(ISNA(VLOOKUP(E63,#REF!,7,FALSE)),"",VLOOKUP(E63,#REF!,7,FALSE))</f>
        <v>#REF!</v>
      </c>
      <c r="Y63" s="117" t="e">
        <f t="shared" si="4"/>
        <v>#REF!</v>
      </c>
      <c r="Z63" s="117"/>
      <c r="AC63" s="87"/>
      <c r="AD63" s="289"/>
      <c r="AE63" s="289"/>
      <c r="AF63" s="289"/>
      <c r="AG63" s="289"/>
      <c r="AH63" s="289"/>
      <c r="AI63" s="289"/>
      <c r="AJ63" s="289"/>
      <c r="AK63" s="289"/>
      <c r="AL63" s="289"/>
      <c r="AM63" s="289"/>
    </row>
    <row r="64" spans="1:39" s="116" customFormat="1" x14ac:dyDescent="0.15">
      <c r="A64" s="289"/>
      <c r="B64" s="126">
        <v>51</v>
      </c>
      <c r="C64" s="127" t="str">
        <f>IF(D64="","",VLOOKUP(D64,団体登録内容!$A$1:$Y$1000,3,FALSE))</f>
        <v/>
      </c>
      <c r="D64" s="127" t="str">
        <f>IF(E64="","",VLOOKUP(E64,構成員入金済み!$A$1:$Y$1000,7,FALSE))</f>
        <v/>
      </c>
      <c r="E64" s="122"/>
      <c r="F64" s="93"/>
      <c r="G64" s="92"/>
      <c r="H64" s="128" t="str">
        <f>IF(E64="","",VLOOKUP(E64,構成員入金済み!$A$1:$Y$1000,3,FALSE))</f>
        <v/>
      </c>
      <c r="I64" s="123"/>
      <c r="J64" s="128" t="str">
        <f>IF(E64="","",VLOOKUP(E64,構成員入金済み!$A$1:$Y$1000,4,FALSE))</f>
        <v/>
      </c>
      <c r="K64" s="125"/>
      <c r="L64" s="128" t="str">
        <f>IF(E64="","",VLOOKUP(E64,構成員入金済み!$A$1:$Y$1000,18,FALSE))</f>
        <v/>
      </c>
      <c r="M64" s="123" t="s">
        <v>3397</v>
      </c>
      <c r="N64" s="122" t="s">
        <v>3397</v>
      </c>
      <c r="O64" s="123" t="s">
        <v>3397</v>
      </c>
      <c r="P64" s="124" t="s">
        <v>3397</v>
      </c>
      <c r="R64" s="91" t="e">
        <f>IF(ISNA(VLOOKUP(E64,#REF!,10,FALSE)),"",VLOOKUP(E64,#REF!,6,FALSE))</f>
        <v>#REF!</v>
      </c>
      <c r="S64" s="90" t="e">
        <f>IF(ISNA(VLOOKUP(E64,#REF!,16,FALSE)),"",VLOOKUP(E64,#REF!,16,FALSE))</f>
        <v>#REF!</v>
      </c>
      <c r="T64" s="89" t="e">
        <f>IF(ISNA(VLOOKUP(E64,#REF!,5,FALSE)),"",VLOOKUP(E64,#REF!,5,FALSE))</f>
        <v>#REF!</v>
      </c>
      <c r="W64" s="88">
        <f>[3]構成員入金済み!$E$10</f>
        <v>40542</v>
      </c>
      <c r="X64" s="88" t="e">
        <f>IF(ISNA(VLOOKUP(E64,#REF!,7,FALSE)),"",VLOOKUP(E64,#REF!,7,FALSE))</f>
        <v>#REF!</v>
      </c>
      <c r="Y64" s="117" t="e">
        <f t="shared" si="4"/>
        <v>#REF!</v>
      </c>
      <c r="Z64" s="117"/>
      <c r="AC64" s="87"/>
      <c r="AD64" s="289"/>
      <c r="AE64" s="289"/>
      <c r="AF64" s="289"/>
      <c r="AG64" s="289"/>
      <c r="AH64" s="289"/>
      <c r="AI64" s="289"/>
      <c r="AJ64" s="289"/>
      <c r="AK64" s="289"/>
      <c r="AL64" s="289"/>
      <c r="AM64" s="289"/>
    </row>
    <row r="65" spans="1:39" s="116" customFormat="1" x14ac:dyDescent="0.15">
      <c r="A65" s="289"/>
      <c r="B65" s="126">
        <v>52</v>
      </c>
      <c r="C65" s="127" t="str">
        <f>IF(D65="","",VLOOKUP(D65,団体登録内容!$A$1:$Y$1000,3,FALSE))</f>
        <v/>
      </c>
      <c r="D65" s="127" t="str">
        <f>IF(E65="","",VLOOKUP(E65,構成員入金済み!$A$1:$Y$1000,7,FALSE))</f>
        <v/>
      </c>
      <c r="E65" s="122"/>
      <c r="F65" s="93"/>
      <c r="G65" s="92"/>
      <c r="H65" s="128" t="str">
        <f>IF(E65="","",VLOOKUP(E65,構成員入金済み!$A$1:$Y$1000,3,FALSE))</f>
        <v/>
      </c>
      <c r="I65" s="123"/>
      <c r="J65" s="128" t="str">
        <f>IF(E65="","",VLOOKUP(E65,構成員入金済み!$A$1:$Y$1000,4,FALSE))</f>
        <v/>
      </c>
      <c r="K65" s="125"/>
      <c r="L65" s="128" t="str">
        <f>IF(E65="","",VLOOKUP(E65,構成員入金済み!$A$1:$Y$1000,18,FALSE))</f>
        <v/>
      </c>
      <c r="M65" s="123" t="s">
        <v>3397</v>
      </c>
      <c r="N65" s="122" t="s">
        <v>3397</v>
      </c>
      <c r="O65" s="123" t="s">
        <v>3397</v>
      </c>
      <c r="P65" s="124" t="s">
        <v>3397</v>
      </c>
      <c r="R65" s="91" t="e">
        <f>IF(ISNA(VLOOKUP(E65,#REF!,10,FALSE)),"",VLOOKUP(E65,#REF!,6,FALSE))</f>
        <v>#REF!</v>
      </c>
      <c r="S65" s="90" t="e">
        <f>IF(ISNA(VLOOKUP(E65,#REF!,16,FALSE)),"",VLOOKUP(E65,#REF!,16,FALSE))</f>
        <v>#REF!</v>
      </c>
      <c r="T65" s="89" t="e">
        <f>IF(ISNA(VLOOKUP(E65,#REF!,5,FALSE)),"",VLOOKUP(E65,#REF!,5,FALSE))</f>
        <v>#REF!</v>
      </c>
      <c r="W65" s="88">
        <f>[3]構成員入金済み!$E$10</f>
        <v>40542</v>
      </c>
      <c r="X65" s="88" t="e">
        <f>IF(ISNA(VLOOKUP(E65,#REF!,7,FALSE)),"",VLOOKUP(E65,#REF!,7,FALSE))</f>
        <v>#REF!</v>
      </c>
      <c r="Y65" s="117" t="e">
        <f t="shared" si="4"/>
        <v>#REF!</v>
      </c>
      <c r="Z65" s="117"/>
      <c r="AC65" s="87"/>
      <c r="AD65" s="289"/>
      <c r="AE65" s="289"/>
      <c r="AF65" s="289"/>
      <c r="AG65" s="289"/>
      <c r="AH65" s="289"/>
      <c r="AI65" s="289"/>
      <c r="AJ65" s="289"/>
      <c r="AK65" s="289"/>
      <c r="AL65" s="289"/>
      <c r="AM65" s="289"/>
    </row>
    <row r="66" spans="1:39" s="116" customFormat="1" x14ac:dyDescent="0.15">
      <c r="A66" s="289"/>
      <c r="B66" s="126">
        <v>53</v>
      </c>
      <c r="C66" s="127" t="str">
        <f>IF(D66="","",VLOOKUP(D66,団体登録内容!$A$1:$Y$1000,3,FALSE))</f>
        <v/>
      </c>
      <c r="D66" s="127" t="str">
        <f>IF(E66="","",VLOOKUP(E66,構成員入金済み!$A$1:$Y$1000,7,FALSE))</f>
        <v/>
      </c>
      <c r="E66" s="122"/>
      <c r="F66" s="93"/>
      <c r="G66" s="92"/>
      <c r="H66" s="128" t="str">
        <f>IF(E66="","",VLOOKUP(E66,構成員入金済み!$A$1:$Y$1000,3,FALSE))</f>
        <v/>
      </c>
      <c r="I66" s="123"/>
      <c r="J66" s="128" t="str">
        <f>IF(E66="","",VLOOKUP(E66,構成員入金済み!$A$1:$Y$1000,4,FALSE))</f>
        <v/>
      </c>
      <c r="K66" s="125"/>
      <c r="L66" s="128" t="str">
        <f>IF(E66="","",VLOOKUP(E66,構成員入金済み!$A$1:$Y$1000,18,FALSE))</f>
        <v/>
      </c>
      <c r="M66" s="123" t="s">
        <v>3397</v>
      </c>
      <c r="N66" s="122" t="s">
        <v>3397</v>
      </c>
      <c r="O66" s="123" t="s">
        <v>3397</v>
      </c>
      <c r="P66" s="124" t="s">
        <v>3397</v>
      </c>
      <c r="R66" s="91" t="e">
        <f>IF(ISNA(VLOOKUP(E66,#REF!,10,FALSE)),"",VLOOKUP(E66,#REF!,6,FALSE))</f>
        <v>#REF!</v>
      </c>
      <c r="S66" s="90" t="e">
        <f>IF(ISNA(VLOOKUP(E66,#REF!,16,FALSE)),"",VLOOKUP(E66,#REF!,16,FALSE))</f>
        <v>#REF!</v>
      </c>
      <c r="T66" s="89" t="e">
        <f>IF(ISNA(VLOOKUP(E66,#REF!,5,FALSE)),"",VLOOKUP(E66,#REF!,5,FALSE))</f>
        <v>#REF!</v>
      </c>
      <c r="W66" s="88">
        <f>[3]構成員入金済み!$E$10</f>
        <v>40542</v>
      </c>
      <c r="X66" s="88" t="e">
        <f>IF(ISNA(VLOOKUP(E66,#REF!,7,FALSE)),"",VLOOKUP(E66,#REF!,7,FALSE))</f>
        <v>#REF!</v>
      </c>
      <c r="Y66" s="117" t="e">
        <f t="shared" si="4"/>
        <v>#REF!</v>
      </c>
      <c r="Z66" s="117"/>
      <c r="AC66" s="87"/>
      <c r="AD66" s="289"/>
      <c r="AE66" s="289"/>
      <c r="AF66" s="289"/>
      <c r="AG66" s="289"/>
      <c r="AH66" s="289"/>
      <c r="AI66" s="289"/>
      <c r="AJ66" s="289"/>
      <c r="AK66" s="289"/>
      <c r="AL66" s="289"/>
      <c r="AM66" s="289"/>
    </row>
    <row r="67" spans="1:39" s="116" customFormat="1" x14ac:dyDescent="0.15">
      <c r="A67" s="289"/>
      <c r="B67" s="126">
        <v>54</v>
      </c>
      <c r="C67" s="127" t="str">
        <f>IF(D67="","",VLOOKUP(D67,団体登録内容!$A$1:$Y$1000,3,FALSE))</f>
        <v/>
      </c>
      <c r="D67" s="127" t="str">
        <f>IF(E67="","",VLOOKUP(E67,構成員入金済み!$A$1:$Y$1000,7,FALSE))</f>
        <v/>
      </c>
      <c r="E67" s="122"/>
      <c r="F67" s="93"/>
      <c r="G67" s="92"/>
      <c r="H67" s="128" t="str">
        <f>IF(E67="","",VLOOKUP(E67,構成員入金済み!$A$1:$Y$1000,3,FALSE))</f>
        <v/>
      </c>
      <c r="I67" s="123"/>
      <c r="J67" s="128" t="str">
        <f>IF(E67="","",VLOOKUP(E67,構成員入金済み!$A$1:$Y$1000,4,FALSE))</f>
        <v/>
      </c>
      <c r="K67" s="125"/>
      <c r="L67" s="128" t="str">
        <f>IF(E67="","",VLOOKUP(E67,構成員入金済み!$A$1:$Y$1000,18,FALSE))</f>
        <v/>
      </c>
      <c r="M67" s="123" t="s">
        <v>3397</v>
      </c>
      <c r="N67" s="122" t="s">
        <v>3397</v>
      </c>
      <c r="O67" s="123" t="s">
        <v>3397</v>
      </c>
      <c r="P67" s="124" t="s">
        <v>3397</v>
      </c>
      <c r="R67" s="91" t="e">
        <f>IF(ISNA(VLOOKUP(E67,#REF!,10,FALSE)),"",VLOOKUP(E67,#REF!,6,FALSE))</f>
        <v>#REF!</v>
      </c>
      <c r="S67" s="90" t="e">
        <f>IF(ISNA(VLOOKUP(E67,#REF!,16,FALSE)),"",VLOOKUP(E67,#REF!,16,FALSE))</f>
        <v>#REF!</v>
      </c>
      <c r="T67" s="89" t="e">
        <f>IF(ISNA(VLOOKUP(E67,#REF!,5,FALSE)),"",VLOOKUP(E67,#REF!,5,FALSE))</f>
        <v>#REF!</v>
      </c>
      <c r="W67" s="88">
        <f>[3]構成員入金済み!$E$10</f>
        <v>40542</v>
      </c>
      <c r="X67" s="88" t="e">
        <f>IF(ISNA(VLOOKUP(E67,#REF!,7,FALSE)),"",VLOOKUP(E67,#REF!,7,FALSE))</f>
        <v>#REF!</v>
      </c>
      <c r="Y67" s="117" t="e">
        <f t="shared" si="4"/>
        <v>#REF!</v>
      </c>
      <c r="Z67" s="117"/>
      <c r="AC67" s="87"/>
      <c r="AD67" s="289"/>
      <c r="AE67" s="289"/>
      <c r="AF67" s="289"/>
      <c r="AG67" s="289"/>
      <c r="AH67" s="289"/>
      <c r="AI67" s="289"/>
      <c r="AJ67" s="289"/>
      <c r="AK67" s="289"/>
      <c r="AL67" s="289"/>
      <c r="AM67" s="289"/>
    </row>
    <row r="68" spans="1:39" s="116" customFormat="1" x14ac:dyDescent="0.15">
      <c r="A68" s="289"/>
      <c r="B68" s="126">
        <v>55</v>
      </c>
      <c r="C68" s="127" t="str">
        <f>IF(D68="","",VLOOKUP(D68,団体登録内容!$A$1:$Y$1000,3,FALSE))</f>
        <v/>
      </c>
      <c r="D68" s="127" t="str">
        <f>IF(E68="","",VLOOKUP(E68,構成員入金済み!$A$1:$Y$1000,7,FALSE))</f>
        <v/>
      </c>
      <c r="E68" s="122"/>
      <c r="F68" s="93"/>
      <c r="G68" s="92"/>
      <c r="H68" s="128" t="str">
        <f>IF(E68="","",VLOOKUP(E68,構成員入金済み!$A$1:$Y$1000,3,FALSE))</f>
        <v/>
      </c>
      <c r="I68" s="123"/>
      <c r="J68" s="128" t="str">
        <f>IF(E68="","",VLOOKUP(E68,構成員入金済み!$A$1:$Y$1000,4,FALSE))</f>
        <v/>
      </c>
      <c r="K68" s="125"/>
      <c r="L68" s="128" t="str">
        <f>IF(E68="","",VLOOKUP(E68,構成員入金済み!$A$1:$Y$1000,18,FALSE))</f>
        <v/>
      </c>
      <c r="M68" s="123" t="s">
        <v>3397</v>
      </c>
      <c r="N68" s="122" t="s">
        <v>3397</v>
      </c>
      <c r="O68" s="123" t="s">
        <v>3397</v>
      </c>
      <c r="P68" s="124" t="s">
        <v>3397</v>
      </c>
      <c r="R68" s="91" t="e">
        <f>IF(ISNA(VLOOKUP(E68,#REF!,10,FALSE)),"",VLOOKUP(E68,#REF!,6,FALSE))</f>
        <v>#REF!</v>
      </c>
      <c r="S68" s="90" t="e">
        <f>IF(ISNA(VLOOKUP(E68,#REF!,16,FALSE)),"",VLOOKUP(E68,#REF!,16,FALSE))</f>
        <v>#REF!</v>
      </c>
      <c r="T68" s="89" t="e">
        <f>IF(ISNA(VLOOKUP(E68,#REF!,5,FALSE)),"",VLOOKUP(E68,#REF!,5,FALSE))</f>
        <v>#REF!</v>
      </c>
      <c r="W68" s="88">
        <f>[3]構成員入金済み!$E$10</f>
        <v>40542</v>
      </c>
      <c r="X68" s="88" t="e">
        <f>IF(ISNA(VLOOKUP(E68,#REF!,7,FALSE)),"",VLOOKUP(E68,#REF!,7,FALSE))</f>
        <v>#REF!</v>
      </c>
      <c r="Y68" s="117" t="e">
        <f t="shared" si="4"/>
        <v>#REF!</v>
      </c>
      <c r="Z68" s="117"/>
      <c r="AC68" s="87"/>
      <c r="AD68" s="289"/>
      <c r="AE68" s="289"/>
      <c r="AF68" s="289"/>
      <c r="AG68" s="289"/>
      <c r="AH68" s="289"/>
      <c r="AI68" s="289"/>
      <c r="AJ68" s="289"/>
      <c r="AK68" s="289"/>
      <c r="AL68" s="289"/>
      <c r="AM68" s="289"/>
    </row>
    <row r="69" spans="1:39" s="116" customFormat="1" x14ac:dyDescent="0.15">
      <c r="A69" s="289"/>
      <c r="B69" s="126">
        <v>56</v>
      </c>
      <c r="C69" s="127" t="str">
        <f>IF(D69="","",VLOOKUP(D69,団体登録内容!$A$1:$Y$1000,3,FALSE))</f>
        <v/>
      </c>
      <c r="D69" s="127" t="str">
        <f>IF(E69="","",VLOOKUP(E69,構成員入金済み!$A$1:$Y$1000,7,FALSE))</f>
        <v/>
      </c>
      <c r="E69" s="122"/>
      <c r="F69" s="93"/>
      <c r="G69" s="92"/>
      <c r="H69" s="128" t="str">
        <f>IF(E69="","",VLOOKUP(E69,構成員入金済み!$A$1:$Y$1000,3,FALSE))</f>
        <v/>
      </c>
      <c r="I69" s="123"/>
      <c r="J69" s="128" t="str">
        <f>IF(E69="","",VLOOKUP(E69,構成員入金済み!$A$1:$Y$1000,4,FALSE))</f>
        <v/>
      </c>
      <c r="K69" s="125"/>
      <c r="L69" s="128" t="str">
        <f>IF(E69="","",VLOOKUP(E69,構成員入金済み!$A$1:$Y$1000,18,FALSE))</f>
        <v/>
      </c>
      <c r="M69" s="123" t="s">
        <v>3397</v>
      </c>
      <c r="N69" s="122" t="s">
        <v>3397</v>
      </c>
      <c r="O69" s="123" t="s">
        <v>3397</v>
      </c>
      <c r="P69" s="124" t="s">
        <v>3397</v>
      </c>
      <c r="R69" s="91" t="e">
        <f>IF(ISNA(VLOOKUP(E69,#REF!,10,FALSE)),"",VLOOKUP(E69,#REF!,6,FALSE))</f>
        <v>#REF!</v>
      </c>
      <c r="S69" s="90" t="e">
        <f>IF(ISNA(VLOOKUP(E69,#REF!,16,FALSE)),"",VLOOKUP(E69,#REF!,16,FALSE))</f>
        <v>#REF!</v>
      </c>
      <c r="T69" s="89" t="e">
        <f>IF(ISNA(VLOOKUP(E69,#REF!,5,FALSE)),"",VLOOKUP(E69,#REF!,5,FALSE))</f>
        <v>#REF!</v>
      </c>
      <c r="W69" s="88">
        <f>[3]構成員入金済み!$E$10</f>
        <v>40542</v>
      </c>
      <c r="X69" s="88" t="e">
        <f>IF(ISNA(VLOOKUP(E69,#REF!,7,FALSE)),"",VLOOKUP(E69,#REF!,7,FALSE))</f>
        <v>#REF!</v>
      </c>
      <c r="Y69" s="117" t="e">
        <f t="shared" si="4"/>
        <v>#REF!</v>
      </c>
      <c r="Z69" s="117"/>
      <c r="AC69" s="87"/>
      <c r="AD69" s="289"/>
      <c r="AE69" s="289"/>
      <c r="AF69" s="289"/>
      <c r="AG69" s="289"/>
      <c r="AH69" s="289"/>
      <c r="AI69" s="289"/>
      <c r="AJ69" s="289"/>
      <c r="AK69" s="289"/>
      <c r="AL69" s="289"/>
      <c r="AM69" s="289"/>
    </row>
    <row r="70" spans="1:39" s="116" customFormat="1" x14ac:dyDescent="0.15">
      <c r="A70" s="289"/>
      <c r="B70" s="126">
        <v>57</v>
      </c>
      <c r="C70" s="127" t="str">
        <f>IF(D70="","",VLOOKUP(D70,団体登録内容!$A$1:$Y$1000,3,FALSE))</f>
        <v/>
      </c>
      <c r="D70" s="127" t="str">
        <f>IF(E70="","",VLOOKUP(E70,構成員入金済み!$A$1:$Y$1000,7,FALSE))</f>
        <v/>
      </c>
      <c r="E70" s="122"/>
      <c r="F70" s="93"/>
      <c r="G70" s="92"/>
      <c r="H70" s="128" t="str">
        <f>IF(E70="","",VLOOKUP(E70,構成員入金済み!$A$1:$Y$1000,3,FALSE))</f>
        <v/>
      </c>
      <c r="I70" s="123"/>
      <c r="J70" s="128" t="str">
        <f>IF(E70="","",VLOOKUP(E70,構成員入金済み!$A$1:$Y$1000,4,FALSE))</f>
        <v/>
      </c>
      <c r="K70" s="125"/>
      <c r="L70" s="128" t="str">
        <f>IF(E70="","",VLOOKUP(E70,構成員入金済み!$A$1:$Y$1000,18,FALSE))</f>
        <v/>
      </c>
      <c r="M70" s="123" t="s">
        <v>3397</v>
      </c>
      <c r="N70" s="122" t="s">
        <v>3397</v>
      </c>
      <c r="O70" s="123" t="s">
        <v>3397</v>
      </c>
      <c r="P70" s="124" t="s">
        <v>3397</v>
      </c>
      <c r="R70" s="91" t="e">
        <f>IF(ISNA(VLOOKUP(E70,#REF!,10,FALSE)),"",VLOOKUP(E70,#REF!,6,FALSE))</f>
        <v>#REF!</v>
      </c>
      <c r="S70" s="90" t="e">
        <f>IF(ISNA(VLOOKUP(E70,#REF!,16,FALSE)),"",VLOOKUP(E70,#REF!,16,FALSE))</f>
        <v>#REF!</v>
      </c>
      <c r="T70" s="89" t="e">
        <f>IF(ISNA(VLOOKUP(E70,#REF!,5,FALSE)),"",VLOOKUP(E70,#REF!,5,FALSE))</f>
        <v>#REF!</v>
      </c>
      <c r="W70" s="88">
        <f>[3]構成員入金済み!$E$10</f>
        <v>40542</v>
      </c>
      <c r="X70" s="88" t="e">
        <f>IF(ISNA(VLOOKUP(E70,#REF!,7,FALSE)),"",VLOOKUP(E70,#REF!,7,FALSE))</f>
        <v>#REF!</v>
      </c>
      <c r="Y70" s="117" t="e">
        <f t="shared" si="4"/>
        <v>#REF!</v>
      </c>
      <c r="Z70" s="117"/>
      <c r="AC70" s="87"/>
      <c r="AD70" s="289"/>
      <c r="AE70" s="289"/>
      <c r="AF70" s="289"/>
      <c r="AG70" s="289"/>
      <c r="AH70" s="289"/>
      <c r="AI70" s="289"/>
      <c r="AJ70" s="289"/>
      <c r="AK70" s="289"/>
      <c r="AL70" s="289"/>
      <c r="AM70" s="289"/>
    </row>
    <row r="71" spans="1:39" s="116" customFormat="1" x14ac:dyDescent="0.15">
      <c r="A71" s="289"/>
      <c r="B71" s="126">
        <v>58</v>
      </c>
      <c r="C71" s="127" t="str">
        <f>IF(D71="","",VLOOKUP(D71,団体登録内容!$A$1:$Y$1000,3,FALSE))</f>
        <v/>
      </c>
      <c r="D71" s="127" t="str">
        <f>IF(E71="","",VLOOKUP(E71,構成員入金済み!$A$1:$Y$1000,7,FALSE))</f>
        <v/>
      </c>
      <c r="E71" s="122"/>
      <c r="F71" s="93"/>
      <c r="G71" s="92"/>
      <c r="H71" s="128" t="str">
        <f>IF(E71="","",VLOOKUP(E71,構成員入金済み!$A$1:$Y$1000,3,FALSE))</f>
        <v/>
      </c>
      <c r="I71" s="123"/>
      <c r="J71" s="128" t="str">
        <f>IF(E71="","",VLOOKUP(E71,構成員入金済み!$A$1:$Y$1000,4,FALSE))</f>
        <v/>
      </c>
      <c r="K71" s="125"/>
      <c r="L71" s="128" t="str">
        <f>IF(E71="","",VLOOKUP(E71,構成員入金済み!$A$1:$Y$1000,18,FALSE))</f>
        <v/>
      </c>
      <c r="M71" s="123" t="s">
        <v>3397</v>
      </c>
      <c r="N71" s="122" t="s">
        <v>3397</v>
      </c>
      <c r="O71" s="123" t="s">
        <v>3397</v>
      </c>
      <c r="P71" s="124" t="s">
        <v>3397</v>
      </c>
      <c r="R71" s="91" t="e">
        <f>IF(ISNA(VLOOKUP(E71,#REF!,10,FALSE)),"",VLOOKUP(E71,#REF!,6,FALSE))</f>
        <v>#REF!</v>
      </c>
      <c r="S71" s="90" t="e">
        <f>IF(ISNA(VLOOKUP(E71,#REF!,16,FALSE)),"",VLOOKUP(E71,#REF!,16,FALSE))</f>
        <v>#REF!</v>
      </c>
      <c r="T71" s="89" t="e">
        <f>IF(ISNA(VLOOKUP(E71,#REF!,5,FALSE)),"",VLOOKUP(E71,#REF!,5,FALSE))</f>
        <v>#REF!</v>
      </c>
      <c r="W71" s="88">
        <f>[3]構成員入金済み!$E$10</f>
        <v>40542</v>
      </c>
      <c r="X71" s="88" t="e">
        <f>IF(ISNA(VLOOKUP(E71,#REF!,7,FALSE)),"",VLOOKUP(E71,#REF!,7,FALSE))</f>
        <v>#REF!</v>
      </c>
      <c r="Y71" s="117" t="e">
        <f t="shared" si="4"/>
        <v>#REF!</v>
      </c>
      <c r="Z71" s="117"/>
      <c r="AC71" s="87"/>
      <c r="AD71" s="289"/>
      <c r="AE71" s="289"/>
      <c r="AF71" s="289"/>
      <c r="AG71" s="289"/>
      <c r="AH71" s="289"/>
      <c r="AI71" s="289"/>
      <c r="AJ71" s="289"/>
      <c r="AK71" s="289"/>
      <c r="AL71" s="289"/>
      <c r="AM71" s="289"/>
    </row>
    <row r="72" spans="1:39" s="116" customFormat="1" x14ac:dyDescent="0.15">
      <c r="A72" s="289"/>
      <c r="B72" s="126">
        <v>59</v>
      </c>
      <c r="C72" s="127" t="str">
        <f>IF(D72="","",VLOOKUP(D72,団体登録内容!$A$1:$Y$1000,3,FALSE))</f>
        <v/>
      </c>
      <c r="D72" s="127" t="str">
        <f>IF(E72="","",VLOOKUP(E72,構成員入金済み!$A$1:$Y$1000,7,FALSE))</f>
        <v/>
      </c>
      <c r="E72" s="122"/>
      <c r="F72" s="93"/>
      <c r="G72" s="92"/>
      <c r="H72" s="128" t="str">
        <f>IF(E72="","",VLOOKUP(E72,構成員入金済み!$A$1:$Y$1000,3,FALSE))</f>
        <v/>
      </c>
      <c r="I72" s="123"/>
      <c r="J72" s="128" t="str">
        <f>IF(E72="","",VLOOKUP(E72,構成員入金済み!$A$1:$Y$1000,4,FALSE))</f>
        <v/>
      </c>
      <c r="K72" s="125"/>
      <c r="L72" s="128" t="str">
        <f>IF(E72="","",VLOOKUP(E72,構成員入金済み!$A$1:$Y$1000,18,FALSE))</f>
        <v/>
      </c>
      <c r="M72" s="123" t="s">
        <v>3397</v>
      </c>
      <c r="N72" s="122" t="s">
        <v>3397</v>
      </c>
      <c r="O72" s="123" t="s">
        <v>3397</v>
      </c>
      <c r="P72" s="124" t="s">
        <v>3397</v>
      </c>
      <c r="R72" s="91" t="e">
        <f>IF(ISNA(VLOOKUP(E72,#REF!,10,FALSE)),"",VLOOKUP(E72,#REF!,6,FALSE))</f>
        <v>#REF!</v>
      </c>
      <c r="S72" s="90" t="e">
        <f>IF(ISNA(VLOOKUP(E72,#REF!,16,FALSE)),"",VLOOKUP(E72,#REF!,16,FALSE))</f>
        <v>#REF!</v>
      </c>
      <c r="T72" s="89" t="e">
        <f>IF(ISNA(VLOOKUP(E72,#REF!,5,FALSE)),"",VLOOKUP(E72,#REF!,5,FALSE))</f>
        <v>#REF!</v>
      </c>
      <c r="W72" s="88">
        <f>[3]構成員入金済み!$E$10</f>
        <v>40542</v>
      </c>
      <c r="X72" s="88" t="e">
        <f>IF(ISNA(VLOOKUP(E72,#REF!,7,FALSE)),"",VLOOKUP(E72,#REF!,7,FALSE))</f>
        <v>#REF!</v>
      </c>
      <c r="Y72" s="117" t="e">
        <f t="shared" si="4"/>
        <v>#REF!</v>
      </c>
      <c r="Z72" s="117"/>
      <c r="AC72" s="87"/>
      <c r="AD72" s="289"/>
      <c r="AE72" s="289"/>
      <c r="AF72" s="289"/>
      <c r="AG72" s="289"/>
      <c r="AH72" s="289"/>
      <c r="AI72" s="289"/>
      <c r="AJ72" s="289"/>
      <c r="AK72" s="289"/>
      <c r="AL72" s="289"/>
      <c r="AM72" s="289"/>
    </row>
    <row r="73" spans="1:39" s="116" customFormat="1" x14ac:dyDescent="0.15">
      <c r="A73" s="289"/>
      <c r="B73" s="126">
        <v>60</v>
      </c>
      <c r="C73" s="127" t="str">
        <f>IF(D73="","",VLOOKUP(D73,団体登録内容!$A$1:$Y$1000,3,FALSE))</f>
        <v/>
      </c>
      <c r="D73" s="127" t="str">
        <f>IF(E73="","",VLOOKUP(E73,構成員入金済み!$A$1:$Y$1000,7,FALSE))</f>
        <v/>
      </c>
      <c r="E73" s="122"/>
      <c r="F73" s="93"/>
      <c r="G73" s="92"/>
      <c r="H73" s="128" t="str">
        <f>IF(E73="","",VLOOKUP(E73,構成員入金済み!$A$1:$Y$1000,3,FALSE))</f>
        <v/>
      </c>
      <c r="I73" s="123"/>
      <c r="J73" s="128" t="str">
        <f>IF(E73="","",VLOOKUP(E73,構成員入金済み!$A$1:$Y$1000,4,FALSE))</f>
        <v/>
      </c>
      <c r="K73" s="125"/>
      <c r="L73" s="128" t="str">
        <f>IF(E73="","",VLOOKUP(E73,構成員入金済み!$A$1:$Y$1000,18,FALSE))</f>
        <v/>
      </c>
      <c r="M73" s="123" t="s">
        <v>3397</v>
      </c>
      <c r="N73" s="122" t="s">
        <v>3397</v>
      </c>
      <c r="O73" s="123" t="s">
        <v>3397</v>
      </c>
      <c r="P73" s="124" t="s">
        <v>3397</v>
      </c>
      <c r="R73" s="91" t="e">
        <f>IF(ISNA(VLOOKUP(E73,#REF!,10,FALSE)),"",VLOOKUP(E73,#REF!,6,FALSE))</f>
        <v>#REF!</v>
      </c>
      <c r="S73" s="90" t="e">
        <f>IF(ISNA(VLOOKUP(E73,#REF!,16,FALSE)),"",VLOOKUP(E73,#REF!,16,FALSE))</f>
        <v>#REF!</v>
      </c>
      <c r="T73" s="89" t="e">
        <f>IF(ISNA(VLOOKUP(E73,#REF!,5,FALSE)),"",VLOOKUP(E73,#REF!,5,FALSE))</f>
        <v>#REF!</v>
      </c>
      <c r="W73" s="88">
        <f>[3]構成員入金済み!$E$10</f>
        <v>40542</v>
      </c>
      <c r="X73" s="88" t="e">
        <f>IF(ISNA(VLOOKUP(E73,#REF!,7,FALSE)),"",VLOOKUP(E73,#REF!,7,FALSE))</f>
        <v>#REF!</v>
      </c>
      <c r="Y73" s="117" t="e">
        <f t="shared" si="4"/>
        <v>#REF!</v>
      </c>
      <c r="Z73" s="117"/>
      <c r="AC73" s="87"/>
      <c r="AD73" s="289"/>
      <c r="AE73" s="289"/>
      <c r="AF73" s="289"/>
      <c r="AG73" s="289"/>
      <c r="AH73" s="289"/>
      <c r="AI73" s="289"/>
      <c r="AJ73" s="289"/>
      <c r="AK73" s="289"/>
      <c r="AL73" s="289"/>
      <c r="AM73" s="289"/>
    </row>
    <row r="74" spans="1:39" s="116" customFormat="1" x14ac:dyDescent="0.15">
      <c r="A74" s="289"/>
      <c r="B74" s="126">
        <v>61</v>
      </c>
      <c r="C74" s="127" t="str">
        <f>IF(D74="","",VLOOKUP(D74,団体登録内容!$A$1:$Y$1000,3,FALSE))</f>
        <v/>
      </c>
      <c r="D74" s="127" t="str">
        <f>IF(E74="","",VLOOKUP(E74,構成員入金済み!$A$1:$Y$1000,7,FALSE))</f>
        <v/>
      </c>
      <c r="E74" s="122"/>
      <c r="F74" s="93"/>
      <c r="G74" s="92"/>
      <c r="H74" s="128" t="str">
        <f>IF(E74="","",VLOOKUP(E74,構成員入金済み!$A$1:$Y$1000,3,FALSE))</f>
        <v/>
      </c>
      <c r="I74" s="123"/>
      <c r="J74" s="128" t="str">
        <f>IF(E74="","",VLOOKUP(E74,構成員入金済み!$A$1:$Y$1000,4,FALSE))</f>
        <v/>
      </c>
      <c r="K74" s="125"/>
      <c r="L74" s="128" t="str">
        <f>IF(E74="","",VLOOKUP(E74,構成員入金済み!$A$1:$Y$1000,18,FALSE))</f>
        <v/>
      </c>
      <c r="M74" s="123" t="s">
        <v>3397</v>
      </c>
      <c r="N74" s="122" t="s">
        <v>3397</v>
      </c>
      <c r="O74" s="123" t="s">
        <v>3397</v>
      </c>
      <c r="P74" s="124" t="s">
        <v>3397</v>
      </c>
      <c r="R74" s="91" t="e">
        <f>IF(ISNA(VLOOKUP(E74,#REF!,10,FALSE)),"",VLOOKUP(E74,#REF!,6,FALSE))</f>
        <v>#REF!</v>
      </c>
      <c r="S74" s="90" t="e">
        <f>IF(ISNA(VLOOKUP(E74,#REF!,16,FALSE)),"",VLOOKUP(E74,#REF!,16,FALSE))</f>
        <v>#REF!</v>
      </c>
      <c r="T74" s="89" t="e">
        <f>IF(ISNA(VLOOKUP(E74,#REF!,5,FALSE)),"",VLOOKUP(E74,#REF!,5,FALSE))</f>
        <v>#REF!</v>
      </c>
      <c r="W74" s="88">
        <f>[3]構成員入金済み!$E$10</f>
        <v>40542</v>
      </c>
      <c r="X74" s="88" t="e">
        <f>IF(ISNA(VLOOKUP(E74,#REF!,7,FALSE)),"",VLOOKUP(E74,#REF!,7,FALSE))</f>
        <v>#REF!</v>
      </c>
      <c r="Y74" s="117" t="e">
        <f t="shared" si="4"/>
        <v>#REF!</v>
      </c>
      <c r="Z74" s="117"/>
      <c r="AC74" s="87"/>
      <c r="AD74" s="289"/>
      <c r="AE74" s="289"/>
      <c r="AF74" s="289"/>
      <c r="AG74" s="289"/>
      <c r="AH74" s="289"/>
      <c r="AI74" s="289"/>
      <c r="AJ74" s="289"/>
      <c r="AK74" s="289"/>
      <c r="AL74" s="289"/>
      <c r="AM74" s="289"/>
    </row>
    <row r="75" spans="1:39" s="116" customFormat="1" x14ac:dyDescent="0.15">
      <c r="A75" s="289"/>
      <c r="B75" s="126">
        <v>62</v>
      </c>
      <c r="C75" s="127" t="str">
        <f>IF(D75="","",VLOOKUP(D75,団体登録内容!$A$1:$Y$1000,3,FALSE))</f>
        <v/>
      </c>
      <c r="D75" s="127" t="str">
        <f>IF(E75="","",VLOOKUP(E75,構成員入金済み!$A$1:$Y$1000,7,FALSE))</f>
        <v/>
      </c>
      <c r="E75" s="122"/>
      <c r="F75" s="93"/>
      <c r="G75" s="92"/>
      <c r="H75" s="128" t="str">
        <f>IF(E75="","",VLOOKUP(E75,構成員入金済み!$A$1:$Y$1000,3,FALSE))</f>
        <v/>
      </c>
      <c r="I75" s="123"/>
      <c r="J75" s="128" t="str">
        <f>IF(E75="","",VLOOKUP(E75,構成員入金済み!$A$1:$Y$1000,4,FALSE))</f>
        <v/>
      </c>
      <c r="K75" s="125"/>
      <c r="L75" s="128" t="str">
        <f>IF(E75="","",VLOOKUP(E75,構成員入金済み!$A$1:$Y$1000,18,FALSE))</f>
        <v/>
      </c>
      <c r="M75" s="123" t="s">
        <v>3397</v>
      </c>
      <c r="N75" s="122" t="s">
        <v>3397</v>
      </c>
      <c r="O75" s="123" t="s">
        <v>3397</v>
      </c>
      <c r="P75" s="124" t="s">
        <v>3397</v>
      </c>
      <c r="R75" s="91" t="e">
        <f>IF(ISNA(VLOOKUP(E75,#REF!,10,FALSE)),"",VLOOKUP(E75,#REF!,6,FALSE))</f>
        <v>#REF!</v>
      </c>
      <c r="S75" s="90" t="e">
        <f>IF(ISNA(VLOOKUP(E75,#REF!,16,FALSE)),"",VLOOKUP(E75,#REF!,16,FALSE))</f>
        <v>#REF!</v>
      </c>
      <c r="T75" s="89" t="e">
        <f>IF(ISNA(VLOOKUP(E75,#REF!,5,FALSE)),"",VLOOKUP(E75,#REF!,5,FALSE))</f>
        <v>#REF!</v>
      </c>
      <c r="W75" s="88">
        <f>[3]構成員入金済み!$E$10</f>
        <v>40542</v>
      </c>
      <c r="X75" s="88" t="e">
        <f>IF(ISNA(VLOOKUP(E75,#REF!,7,FALSE)),"",VLOOKUP(E75,#REF!,7,FALSE))</f>
        <v>#REF!</v>
      </c>
      <c r="Y75" s="117" t="e">
        <f t="shared" si="4"/>
        <v>#REF!</v>
      </c>
      <c r="Z75" s="117"/>
      <c r="AC75" s="87"/>
      <c r="AD75" s="289"/>
      <c r="AE75" s="289"/>
      <c r="AF75" s="289"/>
      <c r="AG75" s="289"/>
      <c r="AH75" s="289"/>
      <c r="AI75" s="289"/>
      <c r="AJ75" s="289"/>
      <c r="AK75" s="289"/>
      <c r="AL75" s="289"/>
      <c r="AM75" s="289"/>
    </row>
    <row r="76" spans="1:39" s="116" customFormat="1" x14ac:dyDescent="0.15">
      <c r="A76" s="289"/>
      <c r="B76" s="126">
        <v>63</v>
      </c>
      <c r="C76" s="127" t="str">
        <f>IF(D76="","",VLOOKUP(D76,団体登録内容!$A$1:$Y$1000,3,FALSE))</f>
        <v/>
      </c>
      <c r="D76" s="127" t="str">
        <f>IF(E76="","",VLOOKUP(E76,構成員入金済み!$A$1:$Y$1000,7,FALSE))</f>
        <v/>
      </c>
      <c r="E76" s="122"/>
      <c r="F76" s="93"/>
      <c r="G76" s="92"/>
      <c r="H76" s="128" t="str">
        <f>IF(E76="","",VLOOKUP(E76,構成員入金済み!$A$1:$Y$1000,3,FALSE))</f>
        <v/>
      </c>
      <c r="I76" s="123"/>
      <c r="J76" s="128" t="str">
        <f>IF(E76="","",VLOOKUP(E76,構成員入金済み!$A$1:$Y$1000,4,FALSE))</f>
        <v/>
      </c>
      <c r="K76" s="125"/>
      <c r="L76" s="128" t="str">
        <f>IF(E76="","",VLOOKUP(E76,構成員入金済み!$A$1:$Y$1000,18,FALSE))</f>
        <v/>
      </c>
      <c r="M76" s="123" t="s">
        <v>3397</v>
      </c>
      <c r="N76" s="122" t="s">
        <v>3397</v>
      </c>
      <c r="O76" s="123" t="s">
        <v>3397</v>
      </c>
      <c r="P76" s="124" t="s">
        <v>3397</v>
      </c>
      <c r="R76" s="91" t="e">
        <f>IF(ISNA(VLOOKUP(E76,#REF!,10,FALSE)),"",VLOOKUP(E76,#REF!,6,FALSE))</f>
        <v>#REF!</v>
      </c>
      <c r="S76" s="90" t="e">
        <f>IF(ISNA(VLOOKUP(E76,#REF!,16,FALSE)),"",VLOOKUP(E76,#REF!,16,FALSE))</f>
        <v>#REF!</v>
      </c>
      <c r="T76" s="89" t="e">
        <f>IF(ISNA(VLOOKUP(E76,#REF!,5,FALSE)),"",VLOOKUP(E76,#REF!,5,FALSE))</f>
        <v>#REF!</v>
      </c>
      <c r="W76" s="88">
        <f>[3]構成員入金済み!$E$10</f>
        <v>40542</v>
      </c>
      <c r="X76" s="88" t="e">
        <f>IF(ISNA(VLOOKUP(E76,#REF!,7,FALSE)),"",VLOOKUP(E76,#REF!,7,FALSE))</f>
        <v>#REF!</v>
      </c>
      <c r="Y76" s="117" t="e">
        <f t="shared" si="4"/>
        <v>#REF!</v>
      </c>
      <c r="Z76" s="117"/>
      <c r="AC76" s="87"/>
      <c r="AD76" s="289"/>
      <c r="AE76" s="289"/>
      <c r="AF76" s="289"/>
      <c r="AG76" s="289"/>
      <c r="AH76" s="289"/>
      <c r="AI76" s="289"/>
      <c r="AJ76" s="289"/>
      <c r="AK76" s="289"/>
      <c r="AL76" s="289"/>
      <c r="AM76" s="289"/>
    </row>
    <row r="77" spans="1:39" s="116" customFormat="1" x14ac:dyDescent="0.15">
      <c r="A77" s="289"/>
      <c r="B77" s="126">
        <v>64</v>
      </c>
      <c r="C77" s="127" t="str">
        <f>IF(D77="","",VLOOKUP(D77,団体登録内容!$A$1:$Y$1000,3,FALSE))</f>
        <v/>
      </c>
      <c r="D77" s="127" t="str">
        <f>IF(E77="","",VLOOKUP(E77,構成員入金済み!$A$1:$Y$1000,7,FALSE))</f>
        <v/>
      </c>
      <c r="E77" s="122"/>
      <c r="F77" s="93"/>
      <c r="G77" s="92"/>
      <c r="H77" s="128" t="str">
        <f>IF(E77="","",VLOOKUP(E77,構成員入金済み!$A$1:$Y$1000,3,FALSE))</f>
        <v/>
      </c>
      <c r="I77" s="123"/>
      <c r="J77" s="128" t="str">
        <f>IF(E77="","",VLOOKUP(E77,構成員入金済み!$A$1:$Y$1000,4,FALSE))</f>
        <v/>
      </c>
      <c r="K77" s="125"/>
      <c r="L77" s="128" t="str">
        <f>IF(E77="","",VLOOKUP(E77,構成員入金済み!$A$1:$Y$1000,18,FALSE))</f>
        <v/>
      </c>
      <c r="M77" s="123" t="s">
        <v>3397</v>
      </c>
      <c r="N77" s="122" t="s">
        <v>3397</v>
      </c>
      <c r="O77" s="123" t="s">
        <v>3397</v>
      </c>
      <c r="P77" s="124" t="s">
        <v>3397</v>
      </c>
      <c r="R77" s="91" t="e">
        <f>IF(ISNA(VLOOKUP(E77,#REF!,10,FALSE)),"",VLOOKUP(E77,#REF!,6,FALSE))</f>
        <v>#REF!</v>
      </c>
      <c r="S77" s="90" t="e">
        <f>IF(ISNA(VLOOKUP(E77,#REF!,16,FALSE)),"",VLOOKUP(E77,#REF!,16,FALSE))</f>
        <v>#REF!</v>
      </c>
      <c r="T77" s="89" t="e">
        <f>IF(ISNA(VLOOKUP(E77,#REF!,5,FALSE)),"",VLOOKUP(E77,#REF!,5,FALSE))</f>
        <v>#REF!</v>
      </c>
      <c r="W77" s="88">
        <f>[3]構成員入金済み!$E$10</f>
        <v>40542</v>
      </c>
      <c r="X77" s="88" t="e">
        <f>IF(ISNA(VLOOKUP(E77,#REF!,7,FALSE)),"",VLOOKUP(E77,#REF!,7,FALSE))</f>
        <v>#REF!</v>
      </c>
      <c r="Y77" s="117" t="e">
        <f t="shared" si="4"/>
        <v>#REF!</v>
      </c>
      <c r="Z77" s="117"/>
      <c r="AC77" s="87"/>
      <c r="AD77" s="289"/>
      <c r="AE77" s="289"/>
      <c r="AF77" s="289"/>
      <c r="AG77" s="289"/>
      <c r="AH77" s="289"/>
      <c r="AI77" s="289"/>
      <c r="AJ77" s="289"/>
      <c r="AK77" s="289"/>
      <c r="AL77" s="289"/>
      <c r="AM77" s="289"/>
    </row>
    <row r="78" spans="1:39" s="116" customFormat="1" x14ac:dyDescent="0.15">
      <c r="A78" s="289"/>
      <c r="B78" s="126">
        <v>65</v>
      </c>
      <c r="C78" s="127" t="str">
        <f>IF(D78="","",VLOOKUP(D78,団体登録内容!$A$1:$Y$1000,3,FALSE))</f>
        <v/>
      </c>
      <c r="D78" s="127" t="str">
        <f>IF(E78="","",VLOOKUP(E78,構成員入金済み!$A$1:$Y$1000,7,FALSE))</f>
        <v/>
      </c>
      <c r="E78" s="122"/>
      <c r="F78" s="93"/>
      <c r="G78" s="92"/>
      <c r="H78" s="128" t="str">
        <f>IF(E78="","",VLOOKUP(E78,構成員入金済み!$A$1:$Y$1000,3,FALSE))</f>
        <v/>
      </c>
      <c r="I78" s="123"/>
      <c r="J78" s="128" t="str">
        <f>IF(E78="","",VLOOKUP(E78,構成員入金済み!$A$1:$Y$1000,4,FALSE))</f>
        <v/>
      </c>
      <c r="K78" s="125"/>
      <c r="L78" s="128" t="str">
        <f>IF(E78="","",VLOOKUP(E78,構成員入金済み!$A$1:$Y$1000,18,FALSE))</f>
        <v/>
      </c>
      <c r="M78" s="123" t="s">
        <v>3397</v>
      </c>
      <c r="N78" s="122" t="s">
        <v>3397</v>
      </c>
      <c r="O78" s="123" t="s">
        <v>3397</v>
      </c>
      <c r="P78" s="124" t="s">
        <v>3397</v>
      </c>
      <c r="R78" s="91" t="e">
        <f>IF(ISNA(VLOOKUP(E78,#REF!,10,FALSE)),"",VLOOKUP(E78,#REF!,6,FALSE))</f>
        <v>#REF!</v>
      </c>
      <c r="S78" s="90" t="e">
        <f>IF(ISNA(VLOOKUP(E78,#REF!,16,FALSE)),"",VLOOKUP(E78,#REF!,16,FALSE))</f>
        <v>#REF!</v>
      </c>
      <c r="T78" s="89" t="e">
        <f>IF(ISNA(VLOOKUP(E78,#REF!,5,FALSE)),"",VLOOKUP(E78,#REF!,5,FALSE))</f>
        <v>#REF!</v>
      </c>
      <c r="W78" s="88">
        <f>[3]構成員入金済み!$E$10</f>
        <v>40542</v>
      </c>
      <c r="X78" s="88" t="e">
        <f>IF(ISNA(VLOOKUP(E78,#REF!,7,FALSE)),"",VLOOKUP(E78,#REF!,7,FALSE))</f>
        <v>#REF!</v>
      </c>
      <c r="Y78" s="117" t="e">
        <f t="shared" ref="Y78:Y109" si="5">IF(EXACT(W78,X78),"OK","")</f>
        <v>#REF!</v>
      </c>
      <c r="Z78" s="117"/>
      <c r="AC78" s="87"/>
      <c r="AD78" s="289"/>
      <c r="AE78" s="289"/>
      <c r="AF78" s="289"/>
      <c r="AG78" s="289"/>
      <c r="AH78" s="289"/>
      <c r="AI78" s="289"/>
      <c r="AJ78" s="289"/>
      <c r="AK78" s="289"/>
      <c r="AL78" s="289"/>
      <c r="AM78" s="289"/>
    </row>
    <row r="79" spans="1:39" s="116" customFormat="1" x14ac:dyDescent="0.15">
      <c r="A79" s="289"/>
      <c r="B79" s="126">
        <v>66</v>
      </c>
      <c r="C79" s="127" t="str">
        <f>IF(D79="","",VLOOKUP(D79,団体登録内容!$A$1:$Y$1000,3,FALSE))</f>
        <v/>
      </c>
      <c r="D79" s="127" t="str">
        <f>IF(E79="","",VLOOKUP(E79,構成員入金済み!$A$1:$Y$1000,7,FALSE))</f>
        <v/>
      </c>
      <c r="E79" s="122"/>
      <c r="F79" s="93"/>
      <c r="G79" s="92"/>
      <c r="H79" s="128" t="str">
        <f>IF(E79="","",VLOOKUP(E79,構成員入金済み!$A$1:$Y$1000,3,FALSE))</f>
        <v/>
      </c>
      <c r="I79" s="123"/>
      <c r="J79" s="128" t="str">
        <f>IF(E79="","",VLOOKUP(E79,構成員入金済み!$A$1:$Y$1000,4,FALSE))</f>
        <v/>
      </c>
      <c r="K79" s="125"/>
      <c r="L79" s="128" t="str">
        <f>IF(E79="","",VLOOKUP(E79,構成員入金済み!$A$1:$Y$1000,18,FALSE))</f>
        <v/>
      </c>
      <c r="M79" s="123" t="s">
        <v>3397</v>
      </c>
      <c r="N79" s="122" t="s">
        <v>3397</v>
      </c>
      <c r="O79" s="123" t="s">
        <v>3397</v>
      </c>
      <c r="P79" s="124" t="s">
        <v>3397</v>
      </c>
      <c r="R79" s="91" t="e">
        <f>IF(ISNA(VLOOKUP(E79,#REF!,10,FALSE)),"",VLOOKUP(E79,#REF!,6,FALSE))</f>
        <v>#REF!</v>
      </c>
      <c r="S79" s="90" t="e">
        <f>IF(ISNA(VLOOKUP(E79,#REF!,16,FALSE)),"",VLOOKUP(E79,#REF!,16,FALSE))</f>
        <v>#REF!</v>
      </c>
      <c r="T79" s="89" t="e">
        <f>IF(ISNA(VLOOKUP(E79,#REF!,5,FALSE)),"",VLOOKUP(E79,#REF!,5,FALSE))</f>
        <v>#REF!</v>
      </c>
      <c r="W79" s="88">
        <f>[3]構成員入金済み!$E$10</f>
        <v>40542</v>
      </c>
      <c r="X79" s="88" t="e">
        <f>IF(ISNA(VLOOKUP(E79,#REF!,7,FALSE)),"",VLOOKUP(E79,#REF!,7,FALSE))</f>
        <v>#REF!</v>
      </c>
      <c r="Y79" s="117" t="e">
        <f t="shared" si="5"/>
        <v>#REF!</v>
      </c>
      <c r="Z79" s="117"/>
      <c r="AC79" s="87"/>
      <c r="AD79" s="289"/>
      <c r="AE79" s="289"/>
      <c r="AF79" s="289"/>
      <c r="AG79" s="289"/>
      <c r="AH79" s="289"/>
      <c r="AI79" s="289"/>
      <c r="AJ79" s="289"/>
      <c r="AK79" s="289"/>
      <c r="AL79" s="289"/>
      <c r="AM79" s="289"/>
    </row>
    <row r="80" spans="1:39" s="116" customFormat="1" x14ac:dyDescent="0.15">
      <c r="A80" s="289"/>
      <c r="B80" s="126">
        <v>67</v>
      </c>
      <c r="C80" s="127" t="str">
        <f>IF(D80="","",VLOOKUP(D80,団体登録内容!$A$1:$Y$1000,3,FALSE))</f>
        <v/>
      </c>
      <c r="D80" s="127" t="str">
        <f>IF(E80="","",VLOOKUP(E80,構成員入金済み!$A$1:$Y$1000,7,FALSE))</f>
        <v/>
      </c>
      <c r="E80" s="122"/>
      <c r="F80" s="93"/>
      <c r="G80" s="92"/>
      <c r="H80" s="128" t="str">
        <f>IF(E80="","",VLOOKUP(E80,構成員入金済み!$A$1:$Y$1000,3,FALSE))</f>
        <v/>
      </c>
      <c r="I80" s="123"/>
      <c r="J80" s="128" t="str">
        <f>IF(E80="","",VLOOKUP(E80,構成員入金済み!$A$1:$Y$1000,4,FALSE))</f>
        <v/>
      </c>
      <c r="K80" s="125"/>
      <c r="L80" s="128" t="str">
        <f>IF(E80="","",VLOOKUP(E80,構成員入金済み!$A$1:$Y$1000,18,FALSE))</f>
        <v/>
      </c>
      <c r="M80" s="123" t="s">
        <v>3397</v>
      </c>
      <c r="N80" s="122" t="s">
        <v>3397</v>
      </c>
      <c r="O80" s="123" t="s">
        <v>3397</v>
      </c>
      <c r="P80" s="124" t="s">
        <v>3397</v>
      </c>
      <c r="R80" s="91" t="e">
        <f>IF(ISNA(VLOOKUP(E80,#REF!,10,FALSE)),"",VLOOKUP(E80,#REF!,6,FALSE))</f>
        <v>#REF!</v>
      </c>
      <c r="S80" s="90" t="e">
        <f>IF(ISNA(VLOOKUP(E80,#REF!,16,FALSE)),"",VLOOKUP(E80,#REF!,16,FALSE))</f>
        <v>#REF!</v>
      </c>
      <c r="T80" s="89" t="e">
        <f>IF(ISNA(VLOOKUP(E80,#REF!,5,FALSE)),"",VLOOKUP(E80,#REF!,5,FALSE))</f>
        <v>#REF!</v>
      </c>
      <c r="W80" s="88">
        <f>[3]構成員入金済み!$E$10</f>
        <v>40542</v>
      </c>
      <c r="X80" s="88" t="e">
        <f>IF(ISNA(VLOOKUP(E80,#REF!,7,FALSE)),"",VLOOKUP(E80,#REF!,7,FALSE))</f>
        <v>#REF!</v>
      </c>
      <c r="Y80" s="117" t="e">
        <f t="shared" si="5"/>
        <v>#REF!</v>
      </c>
      <c r="Z80" s="117"/>
      <c r="AC80" s="87"/>
      <c r="AD80" s="289"/>
      <c r="AE80" s="289"/>
      <c r="AF80" s="289"/>
      <c r="AG80" s="289"/>
      <c r="AH80" s="289"/>
      <c r="AI80" s="289"/>
      <c r="AJ80" s="289"/>
      <c r="AK80" s="289"/>
      <c r="AL80" s="289"/>
      <c r="AM80" s="289"/>
    </row>
    <row r="81" spans="1:39" s="116" customFormat="1" x14ac:dyDescent="0.15">
      <c r="A81" s="289"/>
      <c r="B81" s="126">
        <v>68</v>
      </c>
      <c r="C81" s="127" t="str">
        <f>IF(D81="","",VLOOKUP(D81,団体登録内容!$A$1:$Y$1000,3,FALSE))</f>
        <v/>
      </c>
      <c r="D81" s="127" t="str">
        <f>IF(E81="","",VLOOKUP(E81,構成員入金済み!$A$1:$Y$1000,7,FALSE))</f>
        <v/>
      </c>
      <c r="E81" s="122"/>
      <c r="F81" s="93"/>
      <c r="G81" s="92"/>
      <c r="H81" s="128" t="str">
        <f>IF(E81="","",VLOOKUP(E81,構成員入金済み!$A$1:$Y$1000,3,FALSE))</f>
        <v/>
      </c>
      <c r="I81" s="123"/>
      <c r="J81" s="128" t="str">
        <f>IF(E81="","",VLOOKUP(E81,構成員入金済み!$A$1:$Y$1000,4,FALSE))</f>
        <v/>
      </c>
      <c r="K81" s="125"/>
      <c r="L81" s="128" t="str">
        <f>IF(E81="","",VLOOKUP(E81,構成員入金済み!$A$1:$Y$1000,18,FALSE))</f>
        <v/>
      </c>
      <c r="M81" s="123" t="s">
        <v>3397</v>
      </c>
      <c r="N81" s="122" t="s">
        <v>3397</v>
      </c>
      <c r="O81" s="123" t="s">
        <v>3397</v>
      </c>
      <c r="P81" s="124" t="s">
        <v>3397</v>
      </c>
      <c r="R81" s="91" t="e">
        <f>IF(ISNA(VLOOKUP(E81,#REF!,10,FALSE)),"",VLOOKUP(E81,#REF!,6,FALSE))</f>
        <v>#REF!</v>
      </c>
      <c r="S81" s="90" t="e">
        <f>IF(ISNA(VLOOKUP(E81,#REF!,16,FALSE)),"",VLOOKUP(E81,#REF!,16,FALSE))</f>
        <v>#REF!</v>
      </c>
      <c r="T81" s="89" t="e">
        <f>IF(ISNA(VLOOKUP(E81,#REF!,5,FALSE)),"",VLOOKUP(E81,#REF!,5,FALSE))</f>
        <v>#REF!</v>
      </c>
      <c r="W81" s="88">
        <f>[3]構成員入金済み!$E$10</f>
        <v>40542</v>
      </c>
      <c r="X81" s="88" t="e">
        <f>IF(ISNA(VLOOKUP(E81,#REF!,7,FALSE)),"",VLOOKUP(E81,#REF!,7,FALSE))</f>
        <v>#REF!</v>
      </c>
      <c r="Y81" s="117" t="e">
        <f t="shared" si="5"/>
        <v>#REF!</v>
      </c>
      <c r="Z81" s="117"/>
      <c r="AC81" s="87"/>
      <c r="AD81" s="289"/>
      <c r="AE81" s="289"/>
      <c r="AF81" s="289"/>
      <c r="AG81" s="289"/>
      <c r="AH81" s="289"/>
      <c r="AI81" s="289"/>
      <c r="AJ81" s="289"/>
      <c r="AK81" s="289"/>
      <c r="AL81" s="289"/>
      <c r="AM81" s="289"/>
    </row>
    <row r="82" spans="1:39" s="116" customFormat="1" x14ac:dyDescent="0.15">
      <c r="A82" s="289"/>
      <c r="B82" s="126">
        <v>69</v>
      </c>
      <c r="C82" s="127" t="str">
        <f>IF(D82="","",VLOOKUP(D82,団体登録内容!$A$1:$Y$1000,3,FALSE))</f>
        <v/>
      </c>
      <c r="D82" s="127" t="str">
        <f>IF(E82="","",VLOOKUP(E82,構成員入金済み!$A$1:$Y$1000,7,FALSE))</f>
        <v/>
      </c>
      <c r="E82" s="122"/>
      <c r="F82" s="93"/>
      <c r="G82" s="92"/>
      <c r="H82" s="128" t="str">
        <f>IF(E82="","",VLOOKUP(E82,構成員入金済み!$A$1:$Y$1000,3,FALSE))</f>
        <v/>
      </c>
      <c r="I82" s="123"/>
      <c r="J82" s="128" t="str">
        <f>IF(E82="","",VLOOKUP(E82,構成員入金済み!$A$1:$Y$1000,4,FALSE))</f>
        <v/>
      </c>
      <c r="K82" s="125"/>
      <c r="L82" s="128" t="str">
        <f>IF(E82="","",VLOOKUP(E82,構成員入金済み!$A$1:$Y$1000,18,FALSE))</f>
        <v/>
      </c>
      <c r="M82" s="123" t="s">
        <v>3397</v>
      </c>
      <c r="N82" s="122" t="s">
        <v>3397</v>
      </c>
      <c r="O82" s="123" t="s">
        <v>3397</v>
      </c>
      <c r="P82" s="124" t="s">
        <v>3397</v>
      </c>
      <c r="R82" s="91" t="e">
        <f>IF(ISNA(VLOOKUP(E82,#REF!,10,FALSE)),"",VLOOKUP(E82,#REF!,6,FALSE))</f>
        <v>#REF!</v>
      </c>
      <c r="S82" s="90" t="e">
        <f>IF(ISNA(VLOOKUP(E82,#REF!,16,FALSE)),"",VLOOKUP(E82,#REF!,16,FALSE))</f>
        <v>#REF!</v>
      </c>
      <c r="T82" s="89" t="e">
        <f>IF(ISNA(VLOOKUP(E82,#REF!,5,FALSE)),"",VLOOKUP(E82,#REF!,5,FALSE))</f>
        <v>#REF!</v>
      </c>
      <c r="W82" s="88">
        <f>[3]構成員入金済み!$E$10</f>
        <v>40542</v>
      </c>
      <c r="X82" s="88" t="e">
        <f>IF(ISNA(VLOOKUP(E82,#REF!,7,FALSE)),"",VLOOKUP(E82,#REF!,7,FALSE))</f>
        <v>#REF!</v>
      </c>
      <c r="Y82" s="117" t="e">
        <f t="shared" si="5"/>
        <v>#REF!</v>
      </c>
      <c r="Z82" s="117"/>
      <c r="AC82" s="87"/>
      <c r="AD82" s="289"/>
      <c r="AE82" s="289"/>
      <c r="AF82" s="289"/>
      <c r="AG82" s="289"/>
      <c r="AH82" s="289"/>
      <c r="AI82" s="289"/>
      <c r="AJ82" s="289"/>
      <c r="AK82" s="289"/>
      <c r="AL82" s="289"/>
      <c r="AM82" s="289"/>
    </row>
    <row r="83" spans="1:39" s="116" customFormat="1" x14ac:dyDescent="0.15">
      <c r="A83" s="289"/>
      <c r="B83" s="126">
        <v>70</v>
      </c>
      <c r="C83" s="127" t="str">
        <f>IF(D83="","",VLOOKUP(D83,団体登録内容!$A$1:$Y$1000,3,FALSE))</f>
        <v/>
      </c>
      <c r="D83" s="127" t="str">
        <f>IF(E83="","",VLOOKUP(E83,構成員入金済み!$A$1:$Y$1000,7,FALSE))</f>
        <v/>
      </c>
      <c r="E83" s="122"/>
      <c r="F83" s="93"/>
      <c r="G83" s="92"/>
      <c r="H83" s="128" t="str">
        <f>IF(E83="","",VLOOKUP(E83,構成員入金済み!$A$1:$Y$1000,3,FALSE))</f>
        <v/>
      </c>
      <c r="I83" s="123"/>
      <c r="J83" s="128" t="str">
        <f>IF(E83="","",VLOOKUP(E83,構成員入金済み!$A$1:$Y$1000,4,FALSE))</f>
        <v/>
      </c>
      <c r="K83" s="125"/>
      <c r="L83" s="128" t="str">
        <f>IF(E83="","",VLOOKUP(E83,構成員入金済み!$A$1:$Y$1000,18,FALSE))</f>
        <v/>
      </c>
      <c r="M83" s="123" t="s">
        <v>3397</v>
      </c>
      <c r="N83" s="122" t="s">
        <v>3397</v>
      </c>
      <c r="O83" s="123" t="s">
        <v>3397</v>
      </c>
      <c r="P83" s="124" t="s">
        <v>3397</v>
      </c>
      <c r="R83" s="91" t="e">
        <f>IF(ISNA(VLOOKUP(E83,#REF!,10,FALSE)),"",VLOOKUP(E83,#REF!,6,FALSE))</f>
        <v>#REF!</v>
      </c>
      <c r="S83" s="90" t="e">
        <f>IF(ISNA(VLOOKUP(E83,#REF!,16,FALSE)),"",VLOOKUP(E83,#REF!,16,FALSE))</f>
        <v>#REF!</v>
      </c>
      <c r="T83" s="89" t="e">
        <f>IF(ISNA(VLOOKUP(E83,#REF!,5,FALSE)),"",VLOOKUP(E83,#REF!,5,FALSE))</f>
        <v>#REF!</v>
      </c>
      <c r="W83" s="88">
        <f>[3]構成員入金済み!$E$10</f>
        <v>40542</v>
      </c>
      <c r="X83" s="88" t="e">
        <f>IF(ISNA(VLOOKUP(E83,#REF!,7,FALSE)),"",VLOOKUP(E83,#REF!,7,FALSE))</f>
        <v>#REF!</v>
      </c>
      <c r="Y83" s="117" t="e">
        <f t="shared" si="5"/>
        <v>#REF!</v>
      </c>
      <c r="Z83" s="117"/>
      <c r="AC83" s="87"/>
      <c r="AD83" s="289"/>
      <c r="AE83" s="289"/>
      <c r="AF83" s="289"/>
      <c r="AG83" s="289"/>
      <c r="AH83" s="289"/>
      <c r="AI83" s="289"/>
      <c r="AJ83" s="289"/>
      <c r="AK83" s="289"/>
      <c r="AL83" s="289"/>
      <c r="AM83" s="289"/>
    </row>
    <row r="84" spans="1:39" s="116" customFormat="1" x14ac:dyDescent="0.15">
      <c r="A84" s="289"/>
      <c r="B84" s="126">
        <v>71</v>
      </c>
      <c r="C84" s="127" t="str">
        <f>IF(D84="","",VLOOKUP(D84,団体登録内容!$A$1:$Y$1000,3,FALSE))</f>
        <v/>
      </c>
      <c r="D84" s="127" t="str">
        <f>IF(E84="","",VLOOKUP(E84,構成員入金済み!$A$1:$Y$1000,7,FALSE))</f>
        <v/>
      </c>
      <c r="E84" s="122"/>
      <c r="F84" s="93"/>
      <c r="G84" s="92"/>
      <c r="H84" s="128" t="str">
        <f>IF(E84="","",VLOOKUP(E84,構成員入金済み!$A$1:$Y$1000,3,FALSE))</f>
        <v/>
      </c>
      <c r="I84" s="123"/>
      <c r="J84" s="128" t="str">
        <f>IF(E84="","",VLOOKUP(E84,構成員入金済み!$A$1:$Y$1000,4,FALSE))</f>
        <v/>
      </c>
      <c r="K84" s="125"/>
      <c r="L84" s="128" t="str">
        <f>IF(E84="","",VLOOKUP(E84,構成員入金済み!$A$1:$Y$1000,18,FALSE))</f>
        <v/>
      </c>
      <c r="M84" s="123" t="s">
        <v>3397</v>
      </c>
      <c r="N84" s="122" t="s">
        <v>3397</v>
      </c>
      <c r="O84" s="123" t="s">
        <v>3397</v>
      </c>
      <c r="P84" s="124" t="s">
        <v>3397</v>
      </c>
      <c r="R84" s="91" t="e">
        <f>IF(ISNA(VLOOKUP(E84,#REF!,10,FALSE)),"",VLOOKUP(E84,#REF!,6,FALSE))</f>
        <v>#REF!</v>
      </c>
      <c r="S84" s="90" t="e">
        <f>IF(ISNA(VLOOKUP(E84,#REF!,16,FALSE)),"",VLOOKUP(E84,#REF!,16,FALSE))</f>
        <v>#REF!</v>
      </c>
      <c r="T84" s="89" t="e">
        <f>IF(ISNA(VLOOKUP(E84,#REF!,5,FALSE)),"",VLOOKUP(E84,#REF!,5,FALSE))</f>
        <v>#REF!</v>
      </c>
      <c r="W84" s="88">
        <f>[3]構成員入金済み!$E$10</f>
        <v>40542</v>
      </c>
      <c r="X84" s="88" t="e">
        <f>IF(ISNA(VLOOKUP(E84,#REF!,7,FALSE)),"",VLOOKUP(E84,#REF!,7,FALSE))</f>
        <v>#REF!</v>
      </c>
      <c r="Y84" s="117" t="e">
        <f t="shared" si="5"/>
        <v>#REF!</v>
      </c>
      <c r="Z84" s="117"/>
      <c r="AC84" s="87"/>
      <c r="AD84" s="289"/>
      <c r="AE84" s="289"/>
      <c r="AF84" s="289"/>
      <c r="AG84" s="289"/>
      <c r="AH84" s="289"/>
      <c r="AI84" s="289"/>
      <c r="AJ84" s="289"/>
      <c r="AK84" s="289"/>
      <c r="AL84" s="289"/>
      <c r="AM84" s="289"/>
    </row>
    <row r="85" spans="1:39" s="116" customFormat="1" x14ac:dyDescent="0.15">
      <c r="A85" s="289"/>
      <c r="B85" s="126">
        <v>72</v>
      </c>
      <c r="C85" s="127" t="str">
        <f>IF(D85="","",VLOOKUP(D85,団体登録内容!$A$1:$Y$1000,3,FALSE))</f>
        <v/>
      </c>
      <c r="D85" s="127" t="str">
        <f>IF(E85="","",VLOOKUP(E85,構成員入金済み!$A$1:$Y$1000,7,FALSE))</f>
        <v/>
      </c>
      <c r="E85" s="122"/>
      <c r="F85" s="93"/>
      <c r="G85" s="92"/>
      <c r="H85" s="128" t="str">
        <f>IF(E85="","",VLOOKUP(E85,構成員入金済み!$A$1:$Y$1000,3,FALSE))</f>
        <v/>
      </c>
      <c r="I85" s="123"/>
      <c r="J85" s="128" t="str">
        <f>IF(E85="","",VLOOKUP(E85,構成員入金済み!$A$1:$Y$1000,4,FALSE))</f>
        <v/>
      </c>
      <c r="K85" s="125"/>
      <c r="L85" s="128" t="str">
        <f>IF(E85="","",VLOOKUP(E85,構成員入金済み!$A$1:$Y$1000,18,FALSE))</f>
        <v/>
      </c>
      <c r="M85" s="123" t="s">
        <v>3397</v>
      </c>
      <c r="N85" s="122" t="s">
        <v>3397</v>
      </c>
      <c r="O85" s="123" t="s">
        <v>3397</v>
      </c>
      <c r="P85" s="124" t="s">
        <v>3397</v>
      </c>
      <c r="R85" s="91" t="e">
        <f>IF(ISNA(VLOOKUP(E85,#REF!,10,FALSE)),"",VLOOKUP(E85,#REF!,6,FALSE))</f>
        <v>#REF!</v>
      </c>
      <c r="S85" s="90" t="e">
        <f>IF(ISNA(VLOOKUP(E85,#REF!,16,FALSE)),"",VLOOKUP(E85,#REF!,16,FALSE))</f>
        <v>#REF!</v>
      </c>
      <c r="T85" s="89" t="e">
        <f>IF(ISNA(VLOOKUP(E85,#REF!,5,FALSE)),"",VLOOKUP(E85,#REF!,5,FALSE))</f>
        <v>#REF!</v>
      </c>
      <c r="W85" s="88">
        <f>[3]構成員入金済み!$E$10</f>
        <v>40542</v>
      </c>
      <c r="X85" s="88" t="e">
        <f>IF(ISNA(VLOOKUP(E85,#REF!,7,FALSE)),"",VLOOKUP(E85,#REF!,7,FALSE))</f>
        <v>#REF!</v>
      </c>
      <c r="Y85" s="117" t="e">
        <f t="shared" si="5"/>
        <v>#REF!</v>
      </c>
      <c r="Z85" s="117"/>
      <c r="AC85" s="87"/>
      <c r="AD85" s="289"/>
      <c r="AE85" s="289"/>
      <c r="AF85" s="289"/>
      <c r="AG85" s="289"/>
      <c r="AH85" s="289"/>
      <c r="AI85" s="289"/>
      <c r="AJ85" s="289"/>
      <c r="AK85" s="289"/>
      <c r="AL85" s="289"/>
      <c r="AM85" s="289"/>
    </row>
    <row r="86" spans="1:39" s="116" customFormat="1" x14ac:dyDescent="0.15">
      <c r="A86" s="289"/>
      <c r="B86" s="126">
        <v>73</v>
      </c>
      <c r="C86" s="127" t="str">
        <f>IF(D86="","",VLOOKUP(D86,団体登録内容!$A$1:$Y$1000,3,FALSE))</f>
        <v/>
      </c>
      <c r="D86" s="127" t="str">
        <f>IF(E86="","",VLOOKUP(E86,構成員入金済み!$A$1:$Y$1000,7,FALSE))</f>
        <v/>
      </c>
      <c r="E86" s="122"/>
      <c r="F86" s="93"/>
      <c r="G86" s="92"/>
      <c r="H86" s="128" t="str">
        <f>IF(E86="","",VLOOKUP(E86,構成員入金済み!$A$1:$Y$1000,3,FALSE))</f>
        <v/>
      </c>
      <c r="I86" s="123"/>
      <c r="J86" s="128" t="str">
        <f>IF(E86="","",VLOOKUP(E86,構成員入金済み!$A$1:$Y$1000,4,FALSE))</f>
        <v/>
      </c>
      <c r="K86" s="125"/>
      <c r="L86" s="128" t="str">
        <f>IF(E86="","",VLOOKUP(E86,構成員入金済み!$A$1:$Y$1000,18,FALSE))</f>
        <v/>
      </c>
      <c r="M86" s="123" t="s">
        <v>3397</v>
      </c>
      <c r="N86" s="122" t="s">
        <v>3397</v>
      </c>
      <c r="O86" s="123" t="s">
        <v>3397</v>
      </c>
      <c r="P86" s="124" t="s">
        <v>3397</v>
      </c>
      <c r="R86" s="91" t="e">
        <f>IF(ISNA(VLOOKUP(E86,#REF!,10,FALSE)),"",VLOOKUP(E86,#REF!,6,FALSE))</f>
        <v>#REF!</v>
      </c>
      <c r="S86" s="90" t="e">
        <f>IF(ISNA(VLOOKUP(E86,#REF!,16,FALSE)),"",VLOOKUP(E86,#REF!,16,FALSE))</f>
        <v>#REF!</v>
      </c>
      <c r="T86" s="89" t="e">
        <f>IF(ISNA(VLOOKUP(E86,#REF!,5,FALSE)),"",VLOOKUP(E86,#REF!,5,FALSE))</f>
        <v>#REF!</v>
      </c>
      <c r="W86" s="88">
        <f>[3]構成員入金済み!$E$10</f>
        <v>40542</v>
      </c>
      <c r="X86" s="88" t="e">
        <f>IF(ISNA(VLOOKUP(E86,#REF!,7,FALSE)),"",VLOOKUP(E86,#REF!,7,FALSE))</f>
        <v>#REF!</v>
      </c>
      <c r="Y86" s="117" t="e">
        <f t="shared" si="5"/>
        <v>#REF!</v>
      </c>
      <c r="Z86" s="117"/>
      <c r="AC86" s="87"/>
      <c r="AD86" s="289"/>
      <c r="AE86" s="289"/>
      <c r="AF86" s="289"/>
      <c r="AG86" s="289"/>
      <c r="AH86" s="289"/>
      <c r="AI86" s="289"/>
      <c r="AJ86" s="289"/>
      <c r="AK86" s="289"/>
      <c r="AL86" s="289"/>
      <c r="AM86" s="289"/>
    </row>
    <row r="87" spans="1:39" s="116" customFormat="1" x14ac:dyDescent="0.15">
      <c r="A87" s="289"/>
      <c r="B87" s="126">
        <v>74</v>
      </c>
      <c r="C87" s="127" t="str">
        <f>IF(D87="","",VLOOKUP(D87,団体登録内容!$A$1:$Y$1000,3,FALSE))</f>
        <v/>
      </c>
      <c r="D87" s="127" t="str">
        <f>IF(E87="","",VLOOKUP(E87,構成員入金済み!$A$1:$Y$1000,7,FALSE))</f>
        <v/>
      </c>
      <c r="E87" s="122"/>
      <c r="F87" s="93"/>
      <c r="G87" s="92"/>
      <c r="H87" s="128" t="str">
        <f>IF(E87="","",VLOOKUP(E87,構成員入金済み!$A$1:$Y$1000,3,FALSE))</f>
        <v/>
      </c>
      <c r="I87" s="123"/>
      <c r="J87" s="128" t="str">
        <f>IF(E87="","",VLOOKUP(E87,構成員入金済み!$A$1:$Y$1000,4,FALSE))</f>
        <v/>
      </c>
      <c r="K87" s="125"/>
      <c r="L87" s="128" t="str">
        <f>IF(E87="","",VLOOKUP(E87,構成員入金済み!$A$1:$Y$1000,18,FALSE))</f>
        <v/>
      </c>
      <c r="M87" s="123" t="s">
        <v>3397</v>
      </c>
      <c r="N87" s="122" t="s">
        <v>3397</v>
      </c>
      <c r="O87" s="123" t="s">
        <v>3397</v>
      </c>
      <c r="P87" s="124" t="s">
        <v>3397</v>
      </c>
      <c r="R87" s="91" t="e">
        <f>IF(ISNA(VLOOKUP(E87,#REF!,10,FALSE)),"",VLOOKUP(E87,#REF!,6,FALSE))</f>
        <v>#REF!</v>
      </c>
      <c r="S87" s="90" t="e">
        <f>IF(ISNA(VLOOKUP(E87,#REF!,16,FALSE)),"",VLOOKUP(E87,#REF!,16,FALSE))</f>
        <v>#REF!</v>
      </c>
      <c r="T87" s="89" t="e">
        <f>IF(ISNA(VLOOKUP(E87,#REF!,5,FALSE)),"",VLOOKUP(E87,#REF!,5,FALSE))</f>
        <v>#REF!</v>
      </c>
      <c r="W87" s="88">
        <f>[3]構成員入金済み!$E$10</f>
        <v>40542</v>
      </c>
      <c r="X87" s="88" t="e">
        <f>IF(ISNA(VLOOKUP(E87,#REF!,7,FALSE)),"",VLOOKUP(E87,#REF!,7,FALSE))</f>
        <v>#REF!</v>
      </c>
      <c r="Y87" s="117" t="e">
        <f t="shared" si="5"/>
        <v>#REF!</v>
      </c>
      <c r="Z87" s="117"/>
      <c r="AC87" s="87"/>
      <c r="AD87" s="289"/>
      <c r="AE87" s="289"/>
      <c r="AF87" s="289"/>
      <c r="AG87" s="289"/>
      <c r="AH87" s="289"/>
      <c r="AI87" s="289"/>
      <c r="AJ87" s="289"/>
      <c r="AK87" s="289"/>
      <c r="AL87" s="289"/>
      <c r="AM87" s="289"/>
    </row>
    <row r="88" spans="1:39" s="116" customFormat="1" x14ac:dyDescent="0.15">
      <c r="A88" s="289"/>
      <c r="B88" s="126">
        <v>75</v>
      </c>
      <c r="C88" s="127" t="str">
        <f>IF(D88="","",VLOOKUP(D88,団体登録内容!$A$1:$Y$1000,3,FALSE))</f>
        <v/>
      </c>
      <c r="D88" s="127" t="str">
        <f>IF(E88="","",VLOOKUP(E88,構成員入金済み!$A$1:$Y$1000,7,FALSE))</f>
        <v/>
      </c>
      <c r="E88" s="122"/>
      <c r="F88" s="93"/>
      <c r="G88" s="92"/>
      <c r="H88" s="128" t="str">
        <f>IF(E88="","",VLOOKUP(E88,構成員入金済み!$A$1:$Y$1000,3,FALSE))</f>
        <v/>
      </c>
      <c r="I88" s="123"/>
      <c r="J88" s="128" t="str">
        <f>IF(E88="","",VLOOKUP(E88,構成員入金済み!$A$1:$Y$1000,4,FALSE))</f>
        <v/>
      </c>
      <c r="K88" s="125"/>
      <c r="L88" s="128" t="str">
        <f>IF(E88="","",VLOOKUP(E88,構成員入金済み!$A$1:$Y$1000,18,FALSE))</f>
        <v/>
      </c>
      <c r="M88" s="123" t="s">
        <v>3397</v>
      </c>
      <c r="N88" s="122" t="s">
        <v>3397</v>
      </c>
      <c r="O88" s="123" t="s">
        <v>3397</v>
      </c>
      <c r="P88" s="124" t="s">
        <v>3397</v>
      </c>
      <c r="R88" s="91" t="e">
        <f>IF(ISNA(VLOOKUP(E88,#REF!,10,FALSE)),"",VLOOKUP(E88,#REF!,6,FALSE))</f>
        <v>#REF!</v>
      </c>
      <c r="S88" s="90" t="e">
        <f>IF(ISNA(VLOOKUP(E88,#REF!,16,FALSE)),"",VLOOKUP(E88,#REF!,16,FALSE))</f>
        <v>#REF!</v>
      </c>
      <c r="T88" s="89" t="e">
        <f>IF(ISNA(VLOOKUP(E88,#REF!,5,FALSE)),"",VLOOKUP(E88,#REF!,5,FALSE))</f>
        <v>#REF!</v>
      </c>
      <c r="W88" s="88">
        <f>[3]構成員入金済み!$E$10</f>
        <v>40542</v>
      </c>
      <c r="X88" s="88" t="e">
        <f>IF(ISNA(VLOOKUP(E88,#REF!,7,FALSE)),"",VLOOKUP(E88,#REF!,7,FALSE))</f>
        <v>#REF!</v>
      </c>
      <c r="Y88" s="117" t="e">
        <f t="shared" si="5"/>
        <v>#REF!</v>
      </c>
      <c r="Z88" s="117"/>
      <c r="AC88" s="87"/>
      <c r="AD88" s="289"/>
      <c r="AE88" s="289"/>
      <c r="AF88" s="289"/>
      <c r="AG88" s="289"/>
      <c r="AH88" s="289"/>
      <c r="AI88" s="289"/>
      <c r="AJ88" s="289"/>
      <c r="AK88" s="289"/>
      <c r="AL88" s="289"/>
      <c r="AM88" s="289"/>
    </row>
    <row r="89" spans="1:39" s="116" customFormat="1" x14ac:dyDescent="0.15">
      <c r="A89" s="289"/>
      <c r="B89" s="126">
        <v>76</v>
      </c>
      <c r="C89" s="127" t="str">
        <f>IF(D89="","",VLOOKUP(D89,団体登録内容!$A$1:$Y$1000,3,FALSE))</f>
        <v/>
      </c>
      <c r="D89" s="127" t="str">
        <f>IF(E89="","",VLOOKUP(E89,構成員入金済み!$A$1:$Y$1000,7,FALSE))</f>
        <v/>
      </c>
      <c r="E89" s="122"/>
      <c r="F89" s="93"/>
      <c r="G89" s="92"/>
      <c r="H89" s="128" t="str">
        <f>IF(E89="","",VLOOKUP(E89,構成員入金済み!$A$1:$Y$1000,3,FALSE))</f>
        <v/>
      </c>
      <c r="I89" s="123"/>
      <c r="J89" s="128" t="str">
        <f>IF(E89="","",VLOOKUP(E89,構成員入金済み!$A$1:$Y$1000,4,FALSE))</f>
        <v/>
      </c>
      <c r="K89" s="125"/>
      <c r="L89" s="128" t="str">
        <f>IF(E89="","",VLOOKUP(E89,構成員入金済み!$A$1:$Y$1000,18,FALSE))</f>
        <v/>
      </c>
      <c r="M89" s="123" t="s">
        <v>3397</v>
      </c>
      <c r="N89" s="122" t="s">
        <v>3397</v>
      </c>
      <c r="O89" s="123" t="s">
        <v>3397</v>
      </c>
      <c r="P89" s="124" t="s">
        <v>3397</v>
      </c>
      <c r="R89" s="91" t="e">
        <f>IF(ISNA(VLOOKUP(E89,#REF!,10,FALSE)),"",VLOOKUP(E89,#REF!,6,FALSE))</f>
        <v>#REF!</v>
      </c>
      <c r="S89" s="90" t="e">
        <f>IF(ISNA(VLOOKUP(E89,#REF!,16,FALSE)),"",VLOOKUP(E89,#REF!,16,FALSE))</f>
        <v>#REF!</v>
      </c>
      <c r="T89" s="89" t="e">
        <f>IF(ISNA(VLOOKUP(E89,#REF!,5,FALSE)),"",VLOOKUP(E89,#REF!,5,FALSE))</f>
        <v>#REF!</v>
      </c>
      <c r="W89" s="88">
        <f>[3]構成員入金済み!$E$10</f>
        <v>40542</v>
      </c>
      <c r="X89" s="88" t="e">
        <f>IF(ISNA(VLOOKUP(E89,#REF!,7,FALSE)),"",VLOOKUP(E89,#REF!,7,FALSE))</f>
        <v>#REF!</v>
      </c>
      <c r="Y89" s="117" t="e">
        <f t="shared" si="5"/>
        <v>#REF!</v>
      </c>
      <c r="Z89" s="117"/>
      <c r="AC89" s="87"/>
      <c r="AD89" s="289"/>
      <c r="AE89" s="289"/>
      <c r="AF89" s="289"/>
      <c r="AG89" s="289"/>
      <c r="AH89" s="289"/>
      <c r="AI89" s="289"/>
      <c r="AJ89" s="289"/>
      <c r="AK89" s="289"/>
      <c r="AL89" s="289"/>
      <c r="AM89" s="289"/>
    </row>
    <row r="90" spans="1:39" s="116" customFormat="1" x14ac:dyDescent="0.15">
      <c r="A90" s="289"/>
      <c r="B90" s="126">
        <v>77</v>
      </c>
      <c r="C90" s="127" t="str">
        <f>IF(D90="","",VLOOKUP(D90,団体登録内容!$A$1:$Y$1000,3,FALSE))</f>
        <v/>
      </c>
      <c r="D90" s="127" t="str">
        <f>IF(E90="","",VLOOKUP(E90,構成員入金済み!$A$1:$Y$1000,7,FALSE))</f>
        <v/>
      </c>
      <c r="E90" s="122"/>
      <c r="F90" s="93"/>
      <c r="G90" s="92"/>
      <c r="H90" s="128" t="str">
        <f>IF(E90="","",VLOOKUP(E90,構成員入金済み!$A$1:$Y$1000,3,FALSE))</f>
        <v/>
      </c>
      <c r="I90" s="123"/>
      <c r="J90" s="128" t="str">
        <f>IF(E90="","",VLOOKUP(E90,構成員入金済み!$A$1:$Y$1000,4,FALSE))</f>
        <v/>
      </c>
      <c r="K90" s="125"/>
      <c r="L90" s="128" t="str">
        <f>IF(E90="","",VLOOKUP(E90,構成員入金済み!$A$1:$Y$1000,18,FALSE))</f>
        <v/>
      </c>
      <c r="M90" s="123" t="s">
        <v>3397</v>
      </c>
      <c r="N90" s="122" t="s">
        <v>3397</v>
      </c>
      <c r="O90" s="123" t="s">
        <v>3397</v>
      </c>
      <c r="P90" s="124" t="s">
        <v>3397</v>
      </c>
      <c r="R90" s="91" t="e">
        <f>IF(ISNA(VLOOKUP(E90,#REF!,10,FALSE)),"",VLOOKUP(E90,#REF!,6,FALSE))</f>
        <v>#REF!</v>
      </c>
      <c r="S90" s="90" t="e">
        <f>IF(ISNA(VLOOKUP(E90,#REF!,16,FALSE)),"",VLOOKUP(E90,#REF!,16,FALSE))</f>
        <v>#REF!</v>
      </c>
      <c r="T90" s="89" t="e">
        <f>IF(ISNA(VLOOKUP(E90,#REF!,5,FALSE)),"",VLOOKUP(E90,#REF!,5,FALSE))</f>
        <v>#REF!</v>
      </c>
      <c r="W90" s="88">
        <f>[3]構成員入金済み!$E$10</f>
        <v>40542</v>
      </c>
      <c r="X90" s="88" t="e">
        <f>IF(ISNA(VLOOKUP(E90,#REF!,7,FALSE)),"",VLOOKUP(E90,#REF!,7,FALSE))</f>
        <v>#REF!</v>
      </c>
      <c r="Y90" s="117" t="e">
        <f t="shared" si="5"/>
        <v>#REF!</v>
      </c>
      <c r="Z90" s="117"/>
      <c r="AC90" s="87"/>
      <c r="AD90" s="289"/>
      <c r="AE90" s="289"/>
      <c r="AF90" s="289"/>
      <c r="AG90" s="289"/>
      <c r="AH90" s="289"/>
      <c r="AI90" s="289"/>
      <c r="AJ90" s="289"/>
      <c r="AK90" s="289"/>
      <c r="AL90" s="289"/>
      <c r="AM90" s="289"/>
    </row>
    <row r="91" spans="1:39" s="116" customFormat="1" x14ac:dyDescent="0.15">
      <c r="A91" s="289"/>
      <c r="B91" s="126">
        <v>78</v>
      </c>
      <c r="C91" s="127" t="str">
        <f>IF(D91="","",VLOOKUP(D91,団体登録内容!$A$1:$Y$1000,3,FALSE))</f>
        <v/>
      </c>
      <c r="D91" s="127" t="str">
        <f>IF(E91="","",VLOOKUP(E91,構成員入金済み!$A$1:$Y$1000,7,FALSE))</f>
        <v/>
      </c>
      <c r="E91" s="122"/>
      <c r="F91" s="93"/>
      <c r="G91" s="92"/>
      <c r="H91" s="128" t="str">
        <f>IF(E91="","",VLOOKUP(E91,構成員入金済み!$A$1:$Y$1000,3,FALSE))</f>
        <v/>
      </c>
      <c r="I91" s="123"/>
      <c r="J91" s="128" t="str">
        <f>IF(E91="","",VLOOKUP(E91,構成員入金済み!$A$1:$Y$1000,4,FALSE))</f>
        <v/>
      </c>
      <c r="K91" s="125"/>
      <c r="L91" s="128" t="str">
        <f>IF(E91="","",VLOOKUP(E91,構成員入金済み!$A$1:$Y$1000,18,FALSE))</f>
        <v/>
      </c>
      <c r="M91" s="123" t="s">
        <v>3397</v>
      </c>
      <c r="N91" s="122" t="s">
        <v>3397</v>
      </c>
      <c r="O91" s="123" t="s">
        <v>3397</v>
      </c>
      <c r="P91" s="124" t="s">
        <v>3397</v>
      </c>
      <c r="R91" s="91" t="e">
        <f>IF(ISNA(VLOOKUP(E91,#REF!,10,FALSE)),"",VLOOKUP(E91,#REF!,6,FALSE))</f>
        <v>#REF!</v>
      </c>
      <c r="S91" s="90" t="e">
        <f>IF(ISNA(VLOOKUP(E91,#REF!,16,FALSE)),"",VLOOKUP(E91,#REF!,16,FALSE))</f>
        <v>#REF!</v>
      </c>
      <c r="T91" s="89" t="e">
        <f>IF(ISNA(VLOOKUP(E91,#REF!,5,FALSE)),"",VLOOKUP(E91,#REF!,5,FALSE))</f>
        <v>#REF!</v>
      </c>
      <c r="W91" s="88">
        <f>[3]構成員入金済み!$E$10</f>
        <v>40542</v>
      </c>
      <c r="X91" s="88" t="e">
        <f>IF(ISNA(VLOOKUP(E91,#REF!,7,FALSE)),"",VLOOKUP(E91,#REF!,7,FALSE))</f>
        <v>#REF!</v>
      </c>
      <c r="Y91" s="117" t="e">
        <f t="shared" si="5"/>
        <v>#REF!</v>
      </c>
      <c r="Z91" s="117"/>
      <c r="AC91" s="87"/>
      <c r="AD91" s="289"/>
      <c r="AE91" s="289"/>
      <c r="AF91" s="289"/>
      <c r="AG91" s="289"/>
      <c r="AH91" s="289"/>
      <c r="AI91" s="289"/>
      <c r="AJ91" s="289"/>
      <c r="AK91" s="289"/>
      <c r="AL91" s="289"/>
      <c r="AM91" s="289"/>
    </row>
    <row r="92" spans="1:39" s="116" customFormat="1" x14ac:dyDescent="0.15">
      <c r="A92" s="289"/>
      <c r="B92" s="126">
        <v>79</v>
      </c>
      <c r="C92" s="127" t="str">
        <f>IF(D92="","",VLOOKUP(D92,団体登録内容!$A$1:$Y$1000,3,FALSE))</f>
        <v/>
      </c>
      <c r="D92" s="127" t="str">
        <f>IF(E92="","",VLOOKUP(E92,構成員入金済み!$A$1:$Y$1000,7,FALSE))</f>
        <v/>
      </c>
      <c r="E92" s="122"/>
      <c r="F92" s="93"/>
      <c r="G92" s="92"/>
      <c r="H92" s="128" t="str">
        <f>IF(E92="","",VLOOKUP(E92,構成員入金済み!$A$1:$Y$1000,3,FALSE))</f>
        <v/>
      </c>
      <c r="I92" s="123"/>
      <c r="J92" s="128" t="str">
        <f>IF(E92="","",VLOOKUP(E92,構成員入金済み!$A$1:$Y$1000,4,FALSE))</f>
        <v/>
      </c>
      <c r="K92" s="125"/>
      <c r="L92" s="128" t="str">
        <f>IF(E92="","",VLOOKUP(E92,構成員入金済み!$A$1:$Y$1000,18,FALSE))</f>
        <v/>
      </c>
      <c r="M92" s="123" t="s">
        <v>3397</v>
      </c>
      <c r="N92" s="122" t="s">
        <v>3397</v>
      </c>
      <c r="O92" s="123" t="s">
        <v>3397</v>
      </c>
      <c r="P92" s="124" t="s">
        <v>3397</v>
      </c>
      <c r="R92" s="91" t="e">
        <f>IF(ISNA(VLOOKUP(E92,#REF!,10,FALSE)),"",VLOOKUP(E92,#REF!,6,FALSE))</f>
        <v>#REF!</v>
      </c>
      <c r="S92" s="90" t="e">
        <f>IF(ISNA(VLOOKUP(E92,#REF!,16,FALSE)),"",VLOOKUP(E92,#REF!,16,FALSE))</f>
        <v>#REF!</v>
      </c>
      <c r="T92" s="89" t="e">
        <f>IF(ISNA(VLOOKUP(E92,#REF!,5,FALSE)),"",VLOOKUP(E92,#REF!,5,FALSE))</f>
        <v>#REF!</v>
      </c>
      <c r="W92" s="88">
        <f>[3]構成員入金済み!$E$10</f>
        <v>40542</v>
      </c>
      <c r="X92" s="88" t="e">
        <f>IF(ISNA(VLOOKUP(E92,#REF!,7,FALSE)),"",VLOOKUP(E92,#REF!,7,FALSE))</f>
        <v>#REF!</v>
      </c>
      <c r="Y92" s="117" t="e">
        <f t="shared" si="5"/>
        <v>#REF!</v>
      </c>
      <c r="Z92" s="117"/>
      <c r="AC92" s="87"/>
      <c r="AD92" s="289"/>
      <c r="AE92" s="289"/>
      <c r="AF92" s="289"/>
      <c r="AG92" s="289"/>
      <c r="AH92" s="289"/>
      <c r="AI92" s="289"/>
      <c r="AJ92" s="289"/>
      <c r="AK92" s="289"/>
      <c r="AL92" s="289"/>
      <c r="AM92" s="289"/>
    </row>
    <row r="93" spans="1:39" s="116" customFormat="1" x14ac:dyDescent="0.15">
      <c r="A93" s="289"/>
      <c r="B93" s="126">
        <v>80</v>
      </c>
      <c r="C93" s="127" t="str">
        <f>IF(D93="","",VLOOKUP(D93,団体登録内容!$A$1:$Y$1000,3,FALSE))</f>
        <v/>
      </c>
      <c r="D93" s="127" t="str">
        <f>IF(E93="","",VLOOKUP(E93,構成員入金済み!$A$1:$Y$1000,7,FALSE))</f>
        <v/>
      </c>
      <c r="E93" s="122"/>
      <c r="F93" s="93"/>
      <c r="G93" s="92"/>
      <c r="H93" s="128" t="str">
        <f>IF(E93="","",VLOOKUP(E93,構成員入金済み!$A$1:$Y$1000,3,FALSE))</f>
        <v/>
      </c>
      <c r="I93" s="123"/>
      <c r="J93" s="128" t="str">
        <f>IF(E93="","",VLOOKUP(E93,構成員入金済み!$A$1:$Y$1000,4,FALSE))</f>
        <v/>
      </c>
      <c r="K93" s="125"/>
      <c r="L93" s="128" t="str">
        <f>IF(E93="","",VLOOKUP(E93,構成員入金済み!$A$1:$Y$1000,18,FALSE))</f>
        <v/>
      </c>
      <c r="M93" s="123" t="s">
        <v>3397</v>
      </c>
      <c r="N93" s="122" t="s">
        <v>3397</v>
      </c>
      <c r="O93" s="123" t="s">
        <v>3397</v>
      </c>
      <c r="P93" s="124" t="s">
        <v>3397</v>
      </c>
      <c r="R93" s="91" t="e">
        <f>IF(ISNA(VLOOKUP(E93,#REF!,10,FALSE)),"",VLOOKUP(E93,#REF!,6,FALSE))</f>
        <v>#REF!</v>
      </c>
      <c r="S93" s="90" t="e">
        <f>IF(ISNA(VLOOKUP(E93,#REF!,16,FALSE)),"",VLOOKUP(E93,#REF!,16,FALSE))</f>
        <v>#REF!</v>
      </c>
      <c r="T93" s="89" t="e">
        <f>IF(ISNA(VLOOKUP(E93,#REF!,5,FALSE)),"",VLOOKUP(E93,#REF!,5,FALSE))</f>
        <v>#REF!</v>
      </c>
      <c r="W93" s="88">
        <f>[3]構成員入金済み!$E$10</f>
        <v>40542</v>
      </c>
      <c r="X93" s="88" t="e">
        <f>IF(ISNA(VLOOKUP(E93,#REF!,7,FALSE)),"",VLOOKUP(E93,#REF!,7,FALSE))</f>
        <v>#REF!</v>
      </c>
      <c r="Y93" s="117" t="e">
        <f t="shared" si="5"/>
        <v>#REF!</v>
      </c>
      <c r="Z93" s="117"/>
      <c r="AC93" s="87"/>
      <c r="AD93" s="289"/>
      <c r="AE93" s="289"/>
      <c r="AF93" s="289"/>
      <c r="AG93" s="289"/>
      <c r="AH93" s="289"/>
      <c r="AI93" s="289"/>
      <c r="AJ93" s="289"/>
      <c r="AK93" s="289"/>
      <c r="AL93" s="289"/>
      <c r="AM93" s="289"/>
    </row>
    <row r="94" spans="1:39" s="116" customFormat="1" x14ac:dyDescent="0.15">
      <c r="A94" s="289"/>
      <c r="B94" s="126">
        <v>81</v>
      </c>
      <c r="C94" s="127" t="str">
        <f>IF(D94="","",VLOOKUP(D94,団体登録内容!$A$1:$Y$1000,3,FALSE))</f>
        <v/>
      </c>
      <c r="D94" s="127" t="str">
        <f>IF(E94="","",VLOOKUP(E94,構成員入金済み!$A$1:$Y$1000,7,FALSE))</f>
        <v/>
      </c>
      <c r="E94" s="122"/>
      <c r="F94" s="93"/>
      <c r="G94" s="92"/>
      <c r="H94" s="128" t="str">
        <f>IF(E94="","",VLOOKUP(E94,構成員入金済み!$A$1:$Y$1000,3,FALSE))</f>
        <v/>
      </c>
      <c r="I94" s="123"/>
      <c r="J94" s="128" t="str">
        <f>IF(E94="","",VLOOKUP(E94,構成員入金済み!$A$1:$Y$1000,4,FALSE))</f>
        <v/>
      </c>
      <c r="K94" s="125"/>
      <c r="L94" s="128" t="str">
        <f>IF(E94="","",VLOOKUP(E94,構成員入金済み!$A$1:$Y$1000,18,FALSE))</f>
        <v/>
      </c>
      <c r="M94" s="123" t="s">
        <v>3397</v>
      </c>
      <c r="N94" s="122" t="s">
        <v>3397</v>
      </c>
      <c r="O94" s="123" t="s">
        <v>3397</v>
      </c>
      <c r="P94" s="124" t="s">
        <v>3397</v>
      </c>
      <c r="R94" s="91" t="e">
        <f>IF(ISNA(VLOOKUP(E94,#REF!,10,FALSE)),"",VLOOKUP(E94,#REF!,6,FALSE))</f>
        <v>#REF!</v>
      </c>
      <c r="S94" s="90" t="e">
        <f>IF(ISNA(VLOOKUP(E94,#REF!,16,FALSE)),"",VLOOKUP(E94,#REF!,16,FALSE))</f>
        <v>#REF!</v>
      </c>
      <c r="T94" s="89" t="e">
        <f>IF(ISNA(VLOOKUP(E94,#REF!,5,FALSE)),"",VLOOKUP(E94,#REF!,5,FALSE))</f>
        <v>#REF!</v>
      </c>
      <c r="W94" s="88">
        <f>[3]構成員入金済み!$E$10</f>
        <v>40542</v>
      </c>
      <c r="X94" s="88" t="e">
        <f>IF(ISNA(VLOOKUP(E94,#REF!,7,FALSE)),"",VLOOKUP(E94,#REF!,7,FALSE))</f>
        <v>#REF!</v>
      </c>
      <c r="Y94" s="117" t="e">
        <f t="shared" si="5"/>
        <v>#REF!</v>
      </c>
      <c r="Z94" s="117"/>
      <c r="AC94" s="87"/>
      <c r="AD94" s="289"/>
      <c r="AE94" s="289"/>
      <c r="AF94" s="289"/>
      <c r="AG94" s="289"/>
      <c r="AH94" s="289"/>
      <c r="AI94" s="289"/>
      <c r="AJ94" s="289"/>
      <c r="AK94" s="289"/>
      <c r="AL94" s="289"/>
      <c r="AM94" s="289"/>
    </row>
    <row r="95" spans="1:39" s="116" customFormat="1" x14ac:dyDescent="0.15">
      <c r="A95" s="289"/>
      <c r="B95" s="126">
        <v>82</v>
      </c>
      <c r="C95" s="127" t="str">
        <f>IF(D95="","",VLOOKUP(D95,団体登録内容!$A$1:$Y$1000,3,FALSE))</f>
        <v/>
      </c>
      <c r="D95" s="127" t="str">
        <f>IF(E95="","",VLOOKUP(E95,構成員入金済み!$A$1:$Y$1000,7,FALSE))</f>
        <v/>
      </c>
      <c r="E95" s="122"/>
      <c r="F95" s="93"/>
      <c r="G95" s="92"/>
      <c r="H95" s="128" t="str">
        <f>IF(E95="","",VLOOKUP(E95,構成員入金済み!$A$1:$Y$1000,3,FALSE))</f>
        <v/>
      </c>
      <c r="I95" s="123"/>
      <c r="J95" s="128" t="str">
        <f>IF(E95="","",VLOOKUP(E95,構成員入金済み!$A$1:$Y$1000,4,FALSE))</f>
        <v/>
      </c>
      <c r="K95" s="125"/>
      <c r="L95" s="128" t="str">
        <f>IF(E95="","",VLOOKUP(E95,構成員入金済み!$A$1:$Y$1000,18,FALSE))</f>
        <v/>
      </c>
      <c r="M95" s="123" t="s">
        <v>3397</v>
      </c>
      <c r="N95" s="122" t="s">
        <v>3397</v>
      </c>
      <c r="O95" s="123" t="s">
        <v>3397</v>
      </c>
      <c r="P95" s="124" t="s">
        <v>3397</v>
      </c>
      <c r="R95" s="91" t="e">
        <f>IF(ISNA(VLOOKUP(E95,#REF!,10,FALSE)),"",VLOOKUP(E95,#REF!,6,FALSE))</f>
        <v>#REF!</v>
      </c>
      <c r="S95" s="90" t="e">
        <f>IF(ISNA(VLOOKUP(E95,#REF!,16,FALSE)),"",VLOOKUP(E95,#REF!,16,FALSE))</f>
        <v>#REF!</v>
      </c>
      <c r="T95" s="89" t="e">
        <f>IF(ISNA(VLOOKUP(E95,#REF!,5,FALSE)),"",VLOOKUP(E95,#REF!,5,FALSE))</f>
        <v>#REF!</v>
      </c>
      <c r="W95" s="88">
        <f>[3]構成員入金済み!$E$10</f>
        <v>40542</v>
      </c>
      <c r="X95" s="88" t="e">
        <f>IF(ISNA(VLOOKUP(E95,#REF!,7,FALSE)),"",VLOOKUP(E95,#REF!,7,FALSE))</f>
        <v>#REF!</v>
      </c>
      <c r="Y95" s="117" t="e">
        <f t="shared" si="5"/>
        <v>#REF!</v>
      </c>
      <c r="Z95" s="117"/>
      <c r="AC95" s="87"/>
      <c r="AD95" s="289"/>
      <c r="AE95" s="289"/>
      <c r="AF95" s="289"/>
      <c r="AG95" s="289"/>
      <c r="AH95" s="289"/>
      <c r="AI95" s="289"/>
      <c r="AJ95" s="289"/>
      <c r="AK95" s="289"/>
      <c r="AL95" s="289"/>
      <c r="AM95" s="289"/>
    </row>
    <row r="96" spans="1:39" s="116" customFormat="1" x14ac:dyDescent="0.15">
      <c r="A96" s="289"/>
      <c r="B96" s="126">
        <v>83</v>
      </c>
      <c r="C96" s="127" t="str">
        <f>IF(D96="","",VLOOKUP(D96,団体登録内容!$A$1:$Y$1000,3,FALSE))</f>
        <v/>
      </c>
      <c r="D96" s="127" t="str">
        <f>IF(E96="","",VLOOKUP(E96,構成員入金済み!$A$1:$Y$1000,7,FALSE))</f>
        <v/>
      </c>
      <c r="E96" s="122"/>
      <c r="F96" s="93"/>
      <c r="G96" s="92"/>
      <c r="H96" s="128" t="str">
        <f>IF(E96="","",VLOOKUP(E96,構成員入金済み!$A$1:$Y$1000,3,FALSE))</f>
        <v/>
      </c>
      <c r="I96" s="123"/>
      <c r="J96" s="128" t="str">
        <f>IF(E96="","",VLOOKUP(E96,構成員入金済み!$A$1:$Y$1000,4,FALSE))</f>
        <v/>
      </c>
      <c r="K96" s="125"/>
      <c r="L96" s="128" t="str">
        <f>IF(E96="","",VLOOKUP(E96,構成員入金済み!$A$1:$Y$1000,18,FALSE))</f>
        <v/>
      </c>
      <c r="M96" s="123" t="s">
        <v>3397</v>
      </c>
      <c r="N96" s="122" t="s">
        <v>3397</v>
      </c>
      <c r="O96" s="123" t="s">
        <v>3397</v>
      </c>
      <c r="P96" s="124" t="s">
        <v>3397</v>
      </c>
      <c r="R96" s="91" t="e">
        <f>IF(ISNA(VLOOKUP(E96,#REF!,10,FALSE)),"",VLOOKUP(E96,#REF!,6,FALSE))</f>
        <v>#REF!</v>
      </c>
      <c r="S96" s="90" t="e">
        <f>IF(ISNA(VLOOKUP(E96,#REF!,16,FALSE)),"",VLOOKUP(E96,#REF!,16,FALSE))</f>
        <v>#REF!</v>
      </c>
      <c r="T96" s="89" t="e">
        <f>IF(ISNA(VLOOKUP(E96,#REF!,5,FALSE)),"",VLOOKUP(E96,#REF!,5,FALSE))</f>
        <v>#REF!</v>
      </c>
      <c r="W96" s="88">
        <f>[3]構成員入金済み!$E$10</f>
        <v>40542</v>
      </c>
      <c r="X96" s="88" t="e">
        <f>IF(ISNA(VLOOKUP(E96,#REF!,7,FALSE)),"",VLOOKUP(E96,#REF!,7,FALSE))</f>
        <v>#REF!</v>
      </c>
      <c r="Y96" s="117" t="e">
        <f t="shared" si="5"/>
        <v>#REF!</v>
      </c>
      <c r="Z96" s="117"/>
      <c r="AC96" s="87"/>
      <c r="AD96" s="289"/>
      <c r="AE96" s="289"/>
      <c r="AF96" s="289"/>
      <c r="AG96" s="289"/>
      <c r="AH96" s="289"/>
      <c r="AI96" s="289"/>
      <c r="AJ96" s="289"/>
      <c r="AK96" s="289"/>
      <c r="AL96" s="289"/>
      <c r="AM96" s="289"/>
    </row>
    <row r="97" spans="1:39" s="116" customFormat="1" x14ac:dyDescent="0.15">
      <c r="A97" s="289"/>
      <c r="B97" s="126">
        <v>84</v>
      </c>
      <c r="C97" s="127" t="str">
        <f>IF(D97="","",VLOOKUP(D97,団体登録内容!$A$1:$Y$1000,3,FALSE))</f>
        <v/>
      </c>
      <c r="D97" s="127" t="str">
        <f>IF(E97="","",VLOOKUP(E97,構成員入金済み!$A$1:$Y$1000,7,FALSE))</f>
        <v/>
      </c>
      <c r="E97" s="122"/>
      <c r="F97" s="93"/>
      <c r="G97" s="92"/>
      <c r="H97" s="128" t="str">
        <f>IF(E97="","",VLOOKUP(E97,構成員入金済み!$A$1:$Y$1000,3,FALSE))</f>
        <v/>
      </c>
      <c r="I97" s="123"/>
      <c r="J97" s="128" t="str">
        <f>IF(E97="","",VLOOKUP(E97,構成員入金済み!$A$1:$Y$1000,4,FALSE))</f>
        <v/>
      </c>
      <c r="K97" s="125"/>
      <c r="L97" s="128" t="str">
        <f>IF(E97="","",VLOOKUP(E97,構成員入金済み!$A$1:$Y$1000,18,FALSE))</f>
        <v/>
      </c>
      <c r="M97" s="123" t="s">
        <v>3397</v>
      </c>
      <c r="N97" s="122" t="s">
        <v>3397</v>
      </c>
      <c r="O97" s="123" t="s">
        <v>3397</v>
      </c>
      <c r="P97" s="124" t="s">
        <v>3397</v>
      </c>
      <c r="R97" s="91" t="e">
        <f>IF(ISNA(VLOOKUP(E97,#REF!,10,FALSE)),"",VLOOKUP(E97,#REF!,6,FALSE))</f>
        <v>#REF!</v>
      </c>
      <c r="S97" s="90" t="e">
        <f>IF(ISNA(VLOOKUP(E97,#REF!,16,FALSE)),"",VLOOKUP(E97,#REF!,16,FALSE))</f>
        <v>#REF!</v>
      </c>
      <c r="T97" s="89" t="e">
        <f>IF(ISNA(VLOOKUP(E97,#REF!,5,FALSE)),"",VLOOKUP(E97,#REF!,5,FALSE))</f>
        <v>#REF!</v>
      </c>
      <c r="W97" s="88">
        <f>[3]構成員入金済み!$E$10</f>
        <v>40542</v>
      </c>
      <c r="X97" s="88" t="e">
        <f>IF(ISNA(VLOOKUP(E97,#REF!,7,FALSE)),"",VLOOKUP(E97,#REF!,7,FALSE))</f>
        <v>#REF!</v>
      </c>
      <c r="Y97" s="117" t="e">
        <f t="shared" si="5"/>
        <v>#REF!</v>
      </c>
      <c r="Z97" s="117"/>
      <c r="AC97" s="87"/>
      <c r="AD97" s="289"/>
      <c r="AE97" s="289"/>
      <c r="AF97" s="289"/>
      <c r="AG97" s="289"/>
      <c r="AH97" s="289"/>
      <c r="AI97" s="289"/>
      <c r="AJ97" s="289"/>
      <c r="AK97" s="289"/>
      <c r="AL97" s="289"/>
      <c r="AM97" s="289"/>
    </row>
    <row r="98" spans="1:39" s="116" customFormat="1" x14ac:dyDescent="0.15">
      <c r="A98" s="289"/>
      <c r="B98" s="126">
        <v>85</v>
      </c>
      <c r="C98" s="127" t="str">
        <f>IF(D98="","",VLOOKUP(D98,団体登録内容!$A$1:$Y$1000,3,FALSE))</f>
        <v/>
      </c>
      <c r="D98" s="127" t="str">
        <f>IF(E98="","",VLOOKUP(E98,構成員入金済み!$A$1:$Y$1000,7,FALSE))</f>
        <v/>
      </c>
      <c r="E98" s="122"/>
      <c r="F98" s="93"/>
      <c r="G98" s="92"/>
      <c r="H98" s="128" t="str">
        <f>IF(E98="","",VLOOKUP(E98,構成員入金済み!$A$1:$Y$1000,3,FALSE))</f>
        <v/>
      </c>
      <c r="I98" s="123"/>
      <c r="J98" s="128" t="str">
        <f>IF(E98="","",VLOOKUP(E98,構成員入金済み!$A$1:$Y$1000,4,FALSE))</f>
        <v/>
      </c>
      <c r="K98" s="125"/>
      <c r="L98" s="128" t="str">
        <f>IF(E98="","",VLOOKUP(E98,構成員入金済み!$A$1:$Y$1000,18,FALSE))</f>
        <v/>
      </c>
      <c r="M98" s="123" t="s">
        <v>3397</v>
      </c>
      <c r="N98" s="122" t="s">
        <v>3397</v>
      </c>
      <c r="O98" s="123" t="s">
        <v>3397</v>
      </c>
      <c r="P98" s="124" t="s">
        <v>3397</v>
      </c>
      <c r="R98" s="91" t="e">
        <f>IF(ISNA(VLOOKUP(E98,#REF!,10,FALSE)),"",VLOOKUP(E98,#REF!,6,FALSE))</f>
        <v>#REF!</v>
      </c>
      <c r="S98" s="90" t="e">
        <f>IF(ISNA(VLOOKUP(E98,#REF!,16,FALSE)),"",VLOOKUP(E98,#REF!,16,FALSE))</f>
        <v>#REF!</v>
      </c>
      <c r="T98" s="89" t="e">
        <f>IF(ISNA(VLOOKUP(E98,#REF!,5,FALSE)),"",VLOOKUP(E98,#REF!,5,FALSE))</f>
        <v>#REF!</v>
      </c>
      <c r="W98" s="88">
        <f>[3]構成員入金済み!$E$10</f>
        <v>40542</v>
      </c>
      <c r="X98" s="88" t="e">
        <f>IF(ISNA(VLOOKUP(E98,#REF!,7,FALSE)),"",VLOOKUP(E98,#REF!,7,FALSE))</f>
        <v>#REF!</v>
      </c>
      <c r="Y98" s="117" t="e">
        <f t="shared" si="5"/>
        <v>#REF!</v>
      </c>
      <c r="Z98" s="117"/>
      <c r="AC98" s="87"/>
      <c r="AD98" s="289"/>
      <c r="AE98" s="289"/>
      <c r="AF98" s="289"/>
      <c r="AG98" s="289"/>
      <c r="AH98" s="289"/>
      <c r="AI98" s="289"/>
      <c r="AJ98" s="289"/>
      <c r="AK98" s="289"/>
      <c r="AL98" s="289"/>
      <c r="AM98" s="289"/>
    </row>
    <row r="99" spans="1:39" s="116" customFormat="1" x14ac:dyDescent="0.15">
      <c r="A99" s="289"/>
      <c r="B99" s="126">
        <v>86</v>
      </c>
      <c r="C99" s="127" t="str">
        <f>IF(D99="","",VLOOKUP(D99,団体登録内容!$A$1:$Y$1000,3,FALSE))</f>
        <v/>
      </c>
      <c r="D99" s="127" t="str">
        <f>IF(E99="","",VLOOKUP(E99,構成員入金済み!$A$1:$Y$1000,7,FALSE))</f>
        <v/>
      </c>
      <c r="E99" s="122"/>
      <c r="F99" s="93"/>
      <c r="G99" s="92"/>
      <c r="H99" s="128" t="str">
        <f>IF(E99="","",VLOOKUP(E99,構成員入金済み!$A$1:$Y$1000,3,FALSE))</f>
        <v/>
      </c>
      <c r="I99" s="123"/>
      <c r="J99" s="128" t="str">
        <f>IF(E99="","",VLOOKUP(E99,構成員入金済み!$A$1:$Y$1000,4,FALSE))</f>
        <v/>
      </c>
      <c r="K99" s="125"/>
      <c r="L99" s="128" t="str">
        <f>IF(E99="","",VLOOKUP(E99,構成員入金済み!$A$1:$Y$1000,18,FALSE))</f>
        <v/>
      </c>
      <c r="M99" s="123" t="s">
        <v>3397</v>
      </c>
      <c r="N99" s="122" t="s">
        <v>3397</v>
      </c>
      <c r="O99" s="123" t="s">
        <v>3397</v>
      </c>
      <c r="P99" s="124" t="s">
        <v>3397</v>
      </c>
      <c r="R99" s="91" t="e">
        <f>IF(ISNA(VLOOKUP(E99,#REF!,10,FALSE)),"",VLOOKUP(E99,#REF!,6,FALSE))</f>
        <v>#REF!</v>
      </c>
      <c r="S99" s="90" t="e">
        <f>IF(ISNA(VLOOKUP(E99,#REF!,16,FALSE)),"",VLOOKUP(E99,#REF!,16,FALSE))</f>
        <v>#REF!</v>
      </c>
      <c r="T99" s="89" t="e">
        <f>IF(ISNA(VLOOKUP(E99,#REF!,5,FALSE)),"",VLOOKUP(E99,#REF!,5,FALSE))</f>
        <v>#REF!</v>
      </c>
      <c r="W99" s="88">
        <f>[3]構成員入金済み!$E$10</f>
        <v>40542</v>
      </c>
      <c r="X99" s="88" t="e">
        <f>IF(ISNA(VLOOKUP(E99,#REF!,7,FALSE)),"",VLOOKUP(E99,#REF!,7,FALSE))</f>
        <v>#REF!</v>
      </c>
      <c r="Y99" s="117" t="e">
        <f t="shared" si="5"/>
        <v>#REF!</v>
      </c>
      <c r="Z99" s="117"/>
      <c r="AC99" s="87"/>
      <c r="AD99" s="289"/>
      <c r="AE99" s="289"/>
      <c r="AF99" s="289"/>
      <c r="AG99" s="289"/>
      <c r="AH99" s="289"/>
      <c r="AI99" s="289"/>
      <c r="AJ99" s="289"/>
      <c r="AK99" s="289"/>
      <c r="AL99" s="289"/>
      <c r="AM99" s="289"/>
    </row>
    <row r="100" spans="1:39" s="116" customFormat="1" x14ac:dyDescent="0.15">
      <c r="A100" s="289"/>
      <c r="B100" s="126">
        <v>87</v>
      </c>
      <c r="C100" s="127" t="str">
        <f>IF(D100="","",VLOOKUP(D100,団体登録内容!$A$1:$Y$1000,3,FALSE))</f>
        <v/>
      </c>
      <c r="D100" s="127" t="str">
        <f>IF(E100="","",VLOOKUP(E100,構成員入金済み!$A$1:$Y$1000,7,FALSE))</f>
        <v/>
      </c>
      <c r="E100" s="122"/>
      <c r="F100" s="93"/>
      <c r="G100" s="92"/>
      <c r="H100" s="128" t="str">
        <f>IF(E100="","",VLOOKUP(E100,構成員入金済み!$A$1:$Y$1000,3,FALSE))</f>
        <v/>
      </c>
      <c r="I100" s="123"/>
      <c r="J100" s="128" t="str">
        <f>IF(E100="","",VLOOKUP(E100,構成員入金済み!$A$1:$Y$1000,4,FALSE))</f>
        <v/>
      </c>
      <c r="K100" s="125"/>
      <c r="L100" s="128" t="str">
        <f>IF(E100="","",VLOOKUP(E100,構成員入金済み!$A$1:$Y$1000,18,FALSE))</f>
        <v/>
      </c>
      <c r="M100" s="123" t="s">
        <v>3397</v>
      </c>
      <c r="N100" s="122" t="s">
        <v>3397</v>
      </c>
      <c r="O100" s="123" t="s">
        <v>3397</v>
      </c>
      <c r="P100" s="124" t="s">
        <v>3397</v>
      </c>
      <c r="R100" s="91" t="e">
        <f>IF(ISNA(VLOOKUP(E100,#REF!,10,FALSE)),"",VLOOKUP(E100,#REF!,6,FALSE))</f>
        <v>#REF!</v>
      </c>
      <c r="S100" s="90" t="e">
        <f>IF(ISNA(VLOOKUP(E100,#REF!,16,FALSE)),"",VLOOKUP(E100,#REF!,16,FALSE))</f>
        <v>#REF!</v>
      </c>
      <c r="T100" s="89" t="e">
        <f>IF(ISNA(VLOOKUP(E100,#REF!,5,FALSE)),"",VLOOKUP(E100,#REF!,5,FALSE))</f>
        <v>#REF!</v>
      </c>
      <c r="W100" s="88">
        <f>[3]構成員入金済み!$E$10</f>
        <v>40542</v>
      </c>
      <c r="X100" s="88" t="e">
        <f>IF(ISNA(VLOOKUP(E100,#REF!,7,FALSE)),"",VLOOKUP(E100,#REF!,7,FALSE))</f>
        <v>#REF!</v>
      </c>
      <c r="Y100" s="117" t="e">
        <f t="shared" si="5"/>
        <v>#REF!</v>
      </c>
      <c r="Z100" s="117"/>
      <c r="AC100" s="87"/>
      <c r="AD100" s="289"/>
      <c r="AE100" s="289"/>
      <c r="AF100" s="289"/>
      <c r="AG100" s="289"/>
      <c r="AH100" s="289"/>
      <c r="AI100" s="289"/>
      <c r="AJ100" s="289"/>
      <c r="AK100" s="289"/>
      <c r="AL100" s="289"/>
      <c r="AM100" s="289"/>
    </row>
    <row r="101" spans="1:39" s="116" customFormat="1" x14ac:dyDescent="0.15">
      <c r="A101" s="289"/>
      <c r="B101" s="126">
        <v>88</v>
      </c>
      <c r="C101" s="127" t="str">
        <f>IF(D101="","",VLOOKUP(D101,団体登録内容!$A$1:$Y$1000,3,FALSE))</f>
        <v/>
      </c>
      <c r="D101" s="127" t="str">
        <f>IF(E101="","",VLOOKUP(E101,構成員入金済み!$A$1:$Y$1000,7,FALSE))</f>
        <v/>
      </c>
      <c r="E101" s="122"/>
      <c r="F101" s="93"/>
      <c r="G101" s="92"/>
      <c r="H101" s="128" t="str">
        <f>IF(E101="","",VLOOKUP(E101,構成員入金済み!$A$1:$Y$1000,3,FALSE))</f>
        <v/>
      </c>
      <c r="I101" s="123"/>
      <c r="J101" s="128" t="str">
        <f>IF(E101="","",VLOOKUP(E101,構成員入金済み!$A$1:$Y$1000,4,FALSE))</f>
        <v/>
      </c>
      <c r="K101" s="125"/>
      <c r="L101" s="128" t="str">
        <f>IF(E101="","",VLOOKUP(E101,構成員入金済み!$A$1:$Y$1000,18,FALSE))</f>
        <v/>
      </c>
      <c r="M101" s="123" t="s">
        <v>3397</v>
      </c>
      <c r="N101" s="122" t="s">
        <v>3397</v>
      </c>
      <c r="O101" s="123" t="s">
        <v>3397</v>
      </c>
      <c r="P101" s="124" t="s">
        <v>3397</v>
      </c>
      <c r="R101" s="91" t="e">
        <f>IF(ISNA(VLOOKUP(E101,#REF!,10,FALSE)),"",VLOOKUP(E101,#REF!,6,FALSE))</f>
        <v>#REF!</v>
      </c>
      <c r="S101" s="90" t="e">
        <f>IF(ISNA(VLOOKUP(E101,#REF!,16,FALSE)),"",VLOOKUP(E101,#REF!,16,FALSE))</f>
        <v>#REF!</v>
      </c>
      <c r="T101" s="89" t="e">
        <f>IF(ISNA(VLOOKUP(E101,#REF!,5,FALSE)),"",VLOOKUP(E101,#REF!,5,FALSE))</f>
        <v>#REF!</v>
      </c>
      <c r="W101" s="88">
        <f>[3]構成員入金済み!$E$10</f>
        <v>40542</v>
      </c>
      <c r="X101" s="88" t="e">
        <f>IF(ISNA(VLOOKUP(E101,#REF!,7,FALSE)),"",VLOOKUP(E101,#REF!,7,FALSE))</f>
        <v>#REF!</v>
      </c>
      <c r="Y101" s="117" t="e">
        <f t="shared" si="5"/>
        <v>#REF!</v>
      </c>
      <c r="Z101" s="117"/>
      <c r="AC101" s="87"/>
      <c r="AD101" s="289"/>
      <c r="AE101" s="289"/>
      <c r="AF101" s="289"/>
      <c r="AG101" s="289"/>
      <c r="AH101" s="289"/>
      <c r="AI101" s="289"/>
      <c r="AJ101" s="289"/>
      <c r="AK101" s="289"/>
      <c r="AL101" s="289"/>
      <c r="AM101" s="289"/>
    </row>
    <row r="102" spans="1:39" s="116" customFormat="1" x14ac:dyDescent="0.15">
      <c r="A102" s="289"/>
      <c r="B102" s="126">
        <v>89</v>
      </c>
      <c r="C102" s="127" t="str">
        <f>IF(D102="","",VLOOKUP(D102,団体登録内容!$A$1:$Y$1000,3,FALSE))</f>
        <v/>
      </c>
      <c r="D102" s="127" t="str">
        <f>IF(E102="","",VLOOKUP(E102,構成員入金済み!$A$1:$Y$1000,7,FALSE))</f>
        <v/>
      </c>
      <c r="E102" s="122"/>
      <c r="F102" s="93"/>
      <c r="G102" s="92"/>
      <c r="H102" s="128" t="str">
        <f>IF(E102="","",VLOOKUP(E102,構成員入金済み!$A$1:$Y$1000,3,FALSE))</f>
        <v/>
      </c>
      <c r="I102" s="123"/>
      <c r="J102" s="128" t="str">
        <f>IF(E102="","",VLOOKUP(E102,構成員入金済み!$A$1:$Y$1000,4,FALSE))</f>
        <v/>
      </c>
      <c r="K102" s="125"/>
      <c r="L102" s="128" t="str">
        <f>IF(E102="","",VLOOKUP(E102,構成員入金済み!$A$1:$Y$1000,18,FALSE))</f>
        <v/>
      </c>
      <c r="M102" s="123" t="s">
        <v>3397</v>
      </c>
      <c r="N102" s="122" t="s">
        <v>3397</v>
      </c>
      <c r="O102" s="123" t="s">
        <v>3397</v>
      </c>
      <c r="P102" s="124" t="s">
        <v>3397</v>
      </c>
      <c r="R102" s="91" t="e">
        <f>IF(ISNA(VLOOKUP(E102,#REF!,10,FALSE)),"",VLOOKUP(E102,#REF!,6,FALSE))</f>
        <v>#REF!</v>
      </c>
      <c r="S102" s="90" t="e">
        <f>IF(ISNA(VLOOKUP(E102,#REF!,16,FALSE)),"",VLOOKUP(E102,#REF!,16,FALSE))</f>
        <v>#REF!</v>
      </c>
      <c r="T102" s="89" t="e">
        <f>IF(ISNA(VLOOKUP(E102,#REF!,5,FALSE)),"",VLOOKUP(E102,#REF!,5,FALSE))</f>
        <v>#REF!</v>
      </c>
      <c r="W102" s="88">
        <f>[3]構成員入金済み!$E$10</f>
        <v>40542</v>
      </c>
      <c r="X102" s="88" t="e">
        <f>IF(ISNA(VLOOKUP(E102,#REF!,7,FALSE)),"",VLOOKUP(E102,#REF!,7,FALSE))</f>
        <v>#REF!</v>
      </c>
      <c r="Y102" s="117" t="e">
        <f t="shared" si="5"/>
        <v>#REF!</v>
      </c>
      <c r="Z102" s="117"/>
      <c r="AC102" s="87"/>
      <c r="AD102" s="289"/>
      <c r="AE102" s="289"/>
      <c r="AF102" s="289"/>
      <c r="AG102" s="289"/>
      <c r="AH102" s="289"/>
      <c r="AI102" s="289"/>
      <c r="AJ102" s="289"/>
      <c r="AK102" s="289"/>
      <c r="AL102" s="289"/>
      <c r="AM102" s="289"/>
    </row>
    <row r="103" spans="1:39" s="116" customFormat="1" x14ac:dyDescent="0.15">
      <c r="A103" s="289"/>
      <c r="B103" s="126">
        <v>90</v>
      </c>
      <c r="C103" s="127" t="str">
        <f>IF(D103="","",VLOOKUP(D103,団体登録内容!$A$1:$Y$1000,3,FALSE))</f>
        <v/>
      </c>
      <c r="D103" s="127" t="str">
        <f>IF(E103="","",VLOOKUP(E103,構成員入金済み!$A$1:$Y$1000,7,FALSE))</f>
        <v/>
      </c>
      <c r="E103" s="122"/>
      <c r="F103" s="93"/>
      <c r="G103" s="92"/>
      <c r="H103" s="128" t="str">
        <f>IF(E103="","",VLOOKUP(E103,構成員入金済み!$A$1:$Y$1000,3,FALSE))</f>
        <v/>
      </c>
      <c r="I103" s="123"/>
      <c r="J103" s="128" t="str">
        <f>IF(E103="","",VLOOKUP(E103,構成員入金済み!$A$1:$Y$1000,4,FALSE))</f>
        <v/>
      </c>
      <c r="K103" s="125"/>
      <c r="L103" s="128" t="str">
        <f>IF(E103="","",VLOOKUP(E103,構成員入金済み!$A$1:$Y$1000,18,FALSE))</f>
        <v/>
      </c>
      <c r="M103" s="123" t="s">
        <v>3397</v>
      </c>
      <c r="N103" s="122" t="s">
        <v>3397</v>
      </c>
      <c r="O103" s="123" t="s">
        <v>3397</v>
      </c>
      <c r="P103" s="124" t="s">
        <v>3397</v>
      </c>
      <c r="R103" s="91" t="e">
        <f>IF(ISNA(VLOOKUP(E103,#REF!,10,FALSE)),"",VLOOKUP(E103,#REF!,6,FALSE))</f>
        <v>#REF!</v>
      </c>
      <c r="S103" s="90" t="e">
        <f>IF(ISNA(VLOOKUP(E103,#REF!,16,FALSE)),"",VLOOKUP(E103,#REF!,16,FALSE))</f>
        <v>#REF!</v>
      </c>
      <c r="T103" s="89" t="e">
        <f>IF(ISNA(VLOOKUP(E103,#REF!,5,FALSE)),"",VLOOKUP(E103,#REF!,5,FALSE))</f>
        <v>#REF!</v>
      </c>
      <c r="W103" s="88">
        <f>[3]構成員入金済み!$E$10</f>
        <v>40542</v>
      </c>
      <c r="X103" s="88" t="e">
        <f>IF(ISNA(VLOOKUP(E103,#REF!,7,FALSE)),"",VLOOKUP(E103,#REF!,7,FALSE))</f>
        <v>#REF!</v>
      </c>
      <c r="Y103" s="117" t="e">
        <f t="shared" si="5"/>
        <v>#REF!</v>
      </c>
      <c r="Z103" s="117"/>
      <c r="AC103" s="87"/>
      <c r="AD103" s="289"/>
      <c r="AE103" s="289"/>
      <c r="AF103" s="289"/>
      <c r="AG103" s="289"/>
      <c r="AH103" s="289"/>
      <c r="AI103" s="289"/>
      <c r="AJ103" s="289"/>
      <c r="AK103" s="289"/>
      <c r="AL103" s="289"/>
      <c r="AM103" s="289"/>
    </row>
    <row r="104" spans="1:39" s="116" customFormat="1" x14ac:dyDescent="0.15">
      <c r="A104" s="289"/>
      <c r="B104" s="126">
        <v>91</v>
      </c>
      <c r="C104" s="127" t="str">
        <f>IF(D104="","",VLOOKUP(D104,団体登録内容!$A$1:$Y$1000,3,FALSE))</f>
        <v/>
      </c>
      <c r="D104" s="127" t="str">
        <f>IF(E104="","",VLOOKUP(E104,構成員入金済み!$A$1:$Y$1000,7,FALSE))</f>
        <v/>
      </c>
      <c r="E104" s="122"/>
      <c r="F104" s="93"/>
      <c r="G104" s="92"/>
      <c r="H104" s="128" t="str">
        <f>IF(E104="","",VLOOKUP(E104,構成員入金済み!$A$1:$Y$1000,3,FALSE))</f>
        <v/>
      </c>
      <c r="I104" s="123"/>
      <c r="J104" s="128" t="str">
        <f>IF(E104="","",VLOOKUP(E104,構成員入金済み!$A$1:$Y$1000,4,FALSE))</f>
        <v/>
      </c>
      <c r="K104" s="125"/>
      <c r="L104" s="128" t="str">
        <f>IF(E104="","",VLOOKUP(E104,構成員入金済み!$A$1:$Y$1000,18,FALSE))</f>
        <v/>
      </c>
      <c r="M104" s="123" t="s">
        <v>3397</v>
      </c>
      <c r="N104" s="122" t="s">
        <v>3397</v>
      </c>
      <c r="O104" s="123" t="s">
        <v>3397</v>
      </c>
      <c r="P104" s="124" t="s">
        <v>3397</v>
      </c>
      <c r="R104" s="91" t="e">
        <f>IF(ISNA(VLOOKUP(E104,#REF!,10,FALSE)),"",VLOOKUP(E104,#REF!,6,FALSE))</f>
        <v>#REF!</v>
      </c>
      <c r="S104" s="90" t="e">
        <f>IF(ISNA(VLOOKUP(E104,#REF!,16,FALSE)),"",VLOOKUP(E104,#REF!,16,FALSE))</f>
        <v>#REF!</v>
      </c>
      <c r="T104" s="89" t="e">
        <f>IF(ISNA(VLOOKUP(E104,#REF!,5,FALSE)),"",VLOOKUP(E104,#REF!,5,FALSE))</f>
        <v>#REF!</v>
      </c>
      <c r="W104" s="88">
        <f>[3]構成員入金済み!$E$10</f>
        <v>40542</v>
      </c>
      <c r="X104" s="88" t="e">
        <f>IF(ISNA(VLOOKUP(E104,#REF!,7,FALSE)),"",VLOOKUP(E104,#REF!,7,FALSE))</f>
        <v>#REF!</v>
      </c>
      <c r="Y104" s="117" t="e">
        <f t="shared" si="5"/>
        <v>#REF!</v>
      </c>
      <c r="Z104" s="117"/>
      <c r="AC104" s="87"/>
      <c r="AD104" s="289"/>
      <c r="AE104" s="289"/>
      <c r="AF104" s="289"/>
      <c r="AG104" s="289"/>
      <c r="AH104" s="289"/>
      <c r="AI104" s="289"/>
      <c r="AJ104" s="289"/>
      <c r="AK104" s="289"/>
      <c r="AL104" s="289"/>
      <c r="AM104" s="289"/>
    </row>
    <row r="105" spans="1:39" s="116" customFormat="1" x14ac:dyDescent="0.15">
      <c r="A105" s="289"/>
      <c r="B105" s="126">
        <v>92</v>
      </c>
      <c r="C105" s="127" t="str">
        <f>IF(D105="","",VLOOKUP(D105,団体登録内容!$A$1:$Y$1000,3,FALSE))</f>
        <v/>
      </c>
      <c r="D105" s="127" t="str">
        <f>IF(E105="","",VLOOKUP(E105,構成員入金済み!$A$1:$Y$1000,7,FALSE))</f>
        <v/>
      </c>
      <c r="E105" s="122"/>
      <c r="F105" s="93"/>
      <c r="G105" s="92"/>
      <c r="H105" s="128" t="str">
        <f>IF(E105="","",VLOOKUP(E105,構成員入金済み!$A$1:$Y$1000,3,FALSE))</f>
        <v/>
      </c>
      <c r="I105" s="123"/>
      <c r="J105" s="128" t="str">
        <f>IF(E105="","",VLOOKUP(E105,構成員入金済み!$A$1:$Y$1000,4,FALSE))</f>
        <v/>
      </c>
      <c r="K105" s="125"/>
      <c r="L105" s="128" t="str">
        <f>IF(E105="","",VLOOKUP(E105,構成員入金済み!$A$1:$Y$1000,18,FALSE))</f>
        <v/>
      </c>
      <c r="M105" s="123" t="s">
        <v>3397</v>
      </c>
      <c r="N105" s="122" t="s">
        <v>3397</v>
      </c>
      <c r="O105" s="123" t="s">
        <v>3397</v>
      </c>
      <c r="P105" s="124" t="s">
        <v>3397</v>
      </c>
      <c r="R105" s="91" t="e">
        <f>IF(ISNA(VLOOKUP(E105,#REF!,10,FALSE)),"",VLOOKUP(E105,#REF!,6,FALSE))</f>
        <v>#REF!</v>
      </c>
      <c r="S105" s="90" t="e">
        <f>IF(ISNA(VLOOKUP(E105,#REF!,16,FALSE)),"",VLOOKUP(E105,#REF!,16,FALSE))</f>
        <v>#REF!</v>
      </c>
      <c r="T105" s="89" t="e">
        <f>IF(ISNA(VLOOKUP(E105,#REF!,5,FALSE)),"",VLOOKUP(E105,#REF!,5,FALSE))</f>
        <v>#REF!</v>
      </c>
      <c r="W105" s="88">
        <f>[3]構成員入金済み!$E$10</f>
        <v>40542</v>
      </c>
      <c r="X105" s="88" t="e">
        <f>IF(ISNA(VLOOKUP(E105,#REF!,7,FALSE)),"",VLOOKUP(E105,#REF!,7,FALSE))</f>
        <v>#REF!</v>
      </c>
      <c r="Y105" s="117" t="e">
        <f t="shared" si="5"/>
        <v>#REF!</v>
      </c>
      <c r="Z105" s="117"/>
      <c r="AC105" s="87"/>
      <c r="AD105" s="289"/>
      <c r="AE105" s="289"/>
      <c r="AF105" s="289"/>
      <c r="AG105" s="289"/>
      <c r="AH105" s="289"/>
      <c r="AI105" s="289"/>
      <c r="AJ105" s="289"/>
      <c r="AK105" s="289"/>
      <c r="AL105" s="289"/>
      <c r="AM105" s="289"/>
    </row>
    <row r="106" spans="1:39" s="116" customFormat="1" x14ac:dyDescent="0.15">
      <c r="A106" s="289"/>
      <c r="B106" s="126">
        <v>93</v>
      </c>
      <c r="C106" s="127" t="str">
        <f>IF(D106="","",VLOOKUP(D106,団体登録内容!$A$1:$Y$1000,3,FALSE))</f>
        <v/>
      </c>
      <c r="D106" s="127" t="str">
        <f>IF(E106="","",VLOOKUP(E106,構成員入金済み!$A$1:$Y$1000,7,FALSE))</f>
        <v/>
      </c>
      <c r="E106" s="122"/>
      <c r="F106" s="93"/>
      <c r="G106" s="92"/>
      <c r="H106" s="128" t="str">
        <f>IF(E106="","",VLOOKUP(E106,構成員入金済み!$A$1:$Y$1000,3,FALSE))</f>
        <v/>
      </c>
      <c r="I106" s="123"/>
      <c r="J106" s="128" t="str">
        <f>IF(E106="","",VLOOKUP(E106,構成員入金済み!$A$1:$Y$1000,4,FALSE))</f>
        <v/>
      </c>
      <c r="K106" s="125"/>
      <c r="L106" s="128" t="str">
        <f>IF(E106="","",VLOOKUP(E106,構成員入金済み!$A$1:$Y$1000,18,FALSE))</f>
        <v/>
      </c>
      <c r="M106" s="123" t="s">
        <v>3397</v>
      </c>
      <c r="N106" s="122" t="s">
        <v>3397</v>
      </c>
      <c r="O106" s="123" t="s">
        <v>3397</v>
      </c>
      <c r="P106" s="124" t="s">
        <v>3397</v>
      </c>
      <c r="R106" s="91" t="e">
        <f>IF(ISNA(VLOOKUP(E106,#REF!,10,FALSE)),"",VLOOKUP(E106,#REF!,6,FALSE))</f>
        <v>#REF!</v>
      </c>
      <c r="S106" s="90" t="e">
        <f>IF(ISNA(VLOOKUP(E106,#REF!,16,FALSE)),"",VLOOKUP(E106,#REF!,16,FALSE))</f>
        <v>#REF!</v>
      </c>
      <c r="T106" s="89" t="e">
        <f>IF(ISNA(VLOOKUP(E106,#REF!,5,FALSE)),"",VLOOKUP(E106,#REF!,5,FALSE))</f>
        <v>#REF!</v>
      </c>
      <c r="W106" s="88">
        <f>[3]構成員入金済み!$E$10</f>
        <v>40542</v>
      </c>
      <c r="X106" s="88" t="e">
        <f>IF(ISNA(VLOOKUP(E106,#REF!,7,FALSE)),"",VLOOKUP(E106,#REF!,7,FALSE))</f>
        <v>#REF!</v>
      </c>
      <c r="Y106" s="117" t="e">
        <f t="shared" si="5"/>
        <v>#REF!</v>
      </c>
      <c r="Z106" s="117"/>
      <c r="AC106" s="87"/>
      <c r="AD106" s="289"/>
      <c r="AE106" s="289"/>
      <c r="AF106" s="289"/>
      <c r="AG106" s="289"/>
      <c r="AH106" s="289"/>
      <c r="AI106" s="289"/>
      <c r="AJ106" s="289"/>
      <c r="AK106" s="289"/>
      <c r="AL106" s="289"/>
      <c r="AM106" s="289"/>
    </row>
    <row r="107" spans="1:39" s="116" customFormat="1" x14ac:dyDescent="0.15">
      <c r="A107" s="289"/>
      <c r="B107" s="126">
        <v>94</v>
      </c>
      <c r="C107" s="127" t="str">
        <f>IF(D107="","",VLOOKUP(D107,団体登録内容!$A$1:$Y$1000,3,FALSE))</f>
        <v/>
      </c>
      <c r="D107" s="127" t="str">
        <f>IF(E107="","",VLOOKUP(E107,構成員入金済み!$A$1:$Y$1000,7,FALSE))</f>
        <v/>
      </c>
      <c r="E107" s="122"/>
      <c r="F107" s="93"/>
      <c r="G107" s="92"/>
      <c r="H107" s="128" t="str">
        <f>IF(E107="","",VLOOKUP(E107,構成員入金済み!$A$1:$Y$1000,3,FALSE))</f>
        <v/>
      </c>
      <c r="I107" s="123"/>
      <c r="J107" s="128" t="str">
        <f>IF(E107="","",VLOOKUP(E107,構成員入金済み!$A$1:$Y$1000,4,FALSE))</f>
        <v/>
      </c>
      <c r="K107" s="125"/>
      <c r="L107" s="128" t="str">
        <f>IF(E107="","",VLOOKUP(E107,構成員入金済み!$A$1:$Y$1000,18,FALSE))</f>
        <v/>
      </c>
      <c r="M107" s="123" t="s">
        <v>3397</v>
      </c>
      <c r="N107" s="122" t="s">
        <v>3397</v>
      </c>
      <c r="O107" s="123" t="s">
        <v>3397</v>
      </c>
      <c r="P107" s="124" t="s">
        <v>3397</v>
      </c>
      <c r="R107" s="91" t="e">
        <f>IF(ISNA(VLOOKUP(E107,#REF!,10,FALSE)),"",VLOOKUP(E107,#REF!,6,FALSE))</f>
        <v>#REF!</v>
      </c>
      <c r="S107" s="90" t="e">
        <f>IF(ISNA(VLOOKUP(E107,#REF!,16,FALSE)),"",VLOOKUP(E107,#REF!,16,FALSE))</f>
        <v>#REF!</v>
      </c>
      <c r="T107" s="89" t="e">
        <f>IF(ISNA(VLOOKUP(E107,#REF!,5,FALSE)),"",VLOOKUP(E107,#REF!,5,FALSE))</f>
        <v>#REF!</v>
      </c>
      <c r="W107" s="88">
        <f>[3]構成員入金済み!$E$10</f>
        <v>40542</v>
      </c>
      <c r="X107" s="88" t="e">
        <f>IF(ISNA(VLOOKUP(E107,#REF!,7,FALSE)),"",VLOOKUP(E107,#REF!,7,FALSE))</f>
        <v>#REF!</v>
      </c>
      <c r="Y107" s="117" t="e">
        <f t="shared" si="5"/>
        <v>#REF!</v>
      </c>
      <c r="Z107" s="117"/>
      <c r="AC107" s="87"/>
      <c r="AD107" s="289"/>
      <c r="AE107" s="289"/>
      <c r="AF107" s="289"/>
      <c r="AG107" s="289"/>
      <c r="AH107" s="289"/>
      <c r="AI107" s="289"/>
      <c r="AJ107" s="289"/>
      <c r="AK107" s="289"/>
      <c r="AL107" s="289"/>
      <c r="AM107" s="289"/>
    </row>
    <row r="108" spans="1:39" s="116" customFormat="1" x14ac:dyDescent="0.15">
      <c r="A108" s="289"/>
      <c r="B108" s="126">
        <v>95</v>
      </c>
      <c r="C108" s="127" t="str">
        <f>IF(D108="","",VLOOKUP(D108,団体登録内容!$A$1:$Y$1000,3,FALSE))</f>
        <v/>
      </c>
      <c r="D108" s="127" t="str">
        <f>IF(E108="","",VLOOKUP(E108,構成員入金済み!$A$1:$Y$1000,7,FALSE))</f>
        <v/>
      </c>
      <c r="E108" s="122"/>
      <c r="F108" s="93"/>
      <c r="G108" s="92"/>
      <c r="H108" s="128" t="str">
        <f>IF(E108="","",VLOOKUP(E108,構成員入金済み!$A$1:$Y$1000,3,FALSE))</f>
        <v/>
      </c>
      <c r="I108" s="123"/>
      <c r="J108" s="128" t="str">
        <f>IF(E108="","",VLOOKUP(E108,構成員入金済み!$A$1:$Y$1000,4,FALSE))</f>
        <v/>
      </c>
      <c r="K108" s="125"/>
      <c r="L108" s="128" t="str">
        <f>IF(E108="","",VLOOKUP(E108,構成員入金済み!$A$1:$Y$1000,18,FALSE))</f>
        <v/>
      </c>
      <c r="M108" s="123" t="s">
        <v>3397</v>
      </c>
      <c r="N108" s="122" t="s">
        <v>3397</v>
      </c>
      <c r="O108" s="123" t="s">
        <v>3397</v>
      </c>
      <c r="P108" s="124" t="s">
        <v>3397</v>
      </c>
      <c r="R108" s="91" t="e">
        <f>IF(ISNA(VLOOKUP(E108,#REF!,10,FALSE)),"",VLOOKUP(E108,#REF!,6,FALSE))</f>
        <v>#REF!</v>
      </c>
      <c r="S108" s="90" t="e">
        <f>IF(ISNA(VLOOKUP(E108,#REF!,16,FALSE)),"",VLOOKUP(E108,#REF!,16,FALSE))</f>
        <v>#REF!</v>
      </c>
      <c r="T108" s="89" t="e">
        <f>IF(ISNA(VLOOKUP(E108,#REF!,5,FALSE)),"",VLOOKUP(E108,#REF!,5,FALSE))</f>
        <v>#REF!</v>
      </c>
      <c r="W108" s="88">
        <f>[3]構成員入金済み!$E$10</f>
        <v>40542</v>
      </c>
      <c r="X108" s="88" t="e">
        <f>IF(ISNA(VLOOKUP(E108,#REF!,7,FALSE)),"",VLOOKUP(E108,#REF!,7,FALSE))</f>
        <v>#REF!</v>
      </c>
      <c r="Y108" s="117" t="e">
        <f t="shared" si="5"/>
        <v>#REF!</v>
      </c>
      <c r="Z108" s="117"/>
      <c r="AC108" s="87"/>
      <c r="AD108" s="289"/>
      <c r="AE108" s="289"/>
      <c r="AF108" s="289"/>
      <c r="AG108" s="289"/>
      <c r="AH108" s="289"/>
      <c r="AI108" s="289"/>
      <c r="AJ108" s="289"/>
      <c r="AK108" s="289"/>
      <c r="AL108" s="289"/>
      <c r="AM108" s="289"/>
    </row>
    <row r="109" spans="1:39" s="116" customFormat="1" x14ac:dyDescent="0.15">
      <c r="A109" s="289"/>
      <c r="B109" s="126">
        <v>96</v>
      </c>
      <c r="C109" s="127" t="str">
        <f>IF(D109="","",VLOOKUP(D109,団体登録内容!$A$1:$Y$1000,3,FALSE))</f>
        <v/>
      </c>
      <c r="D109" s="127" t="str">
        <f>IF(E109="","",VLOOKUP(E109,構成員入金済み!$A$1:$Y$1000,7,FALSE))</f>
        <v/>
      </c>
      <c r="E109" s="122"/>
      <c r="F109" s="93"/>
      <c r="G109" s="92"/>
      <c r="H109" s="128" t="str">
        <f>IF(E109="","",VLOOKUP(E109,構成員入金済み!$A$1:$Y$1000,3,FALSE))</f>
        <v/>
      </c>
      <c r="I109" s="123"/>
      <c r="J109" s="128" t="str">
        <f>IF(E109="","",VLOOKUP(E109,構成員入金済み!$A$1:$Y$1000,4,FALSE))</f>
        <v/>
      </c>
      <c r="K109" s="125"/>
      <c r="L109" s="128" t="str">
        <f>IF(E109="","",VLOOKUP(E109,構成員入金済み!$A$1:$Y$1000,18,FALSE))</f>
        <v/>
      </c>
      <c r="M109" s="123" t="s">
        <v>3397</v>
      </c>
      <c r="N109" s="122" t="s">
        <v>3397</v>
      </c>
      <c r="O109" s="123" t="s">
        <v>3397</v>
      </c>
      <c r="P109" s="124" t="s">
        <v>3397</v>
      </c>
      <c r="R109" s="91" t="e">
        <f>IF(ISNA(VLOOKUP(E109,#REF!,10,FALSE)),"",VLOOKUP(E109,#REF!,6,FALSE))</f>
        <v>#REF!</v>
      </c>
      <c r="S109" s="90" t="e">
        <f>IF(ISNA(VLOOKUP(E109,#REF!,16,FALSE)),"",VLOOKUP(E109,#REF!,16,FALSE))</f>
        <v>#REF!</v>
      </c>
      <c r="T109" s="89" t="e">
        <f>IF(ISNA(VLOOKUP(E109,#REF!,5,FALSE)),"",VLOOKUP(E109,#REF!,5,FALSE))</f>
        <v>#REF!</v>
      </c>
      <c r="W109" s="88">
        <f>[3]構成員入金済み!$E$10</f>
        <v>40542</v>
      </c>
      <c r="X109" s="88" t="e">
        <f>IF(ISNA(VLOOKUP(E109,#REF!,7,FALSE)),"",VLOOKUP(E109,#REF!,7,FALSE))</f>
        <v>#REF!</v>
      </c>
      <c r="Y109" s="117" t="e">
        <f t="shared" si="5"/>
        <v>#REF!</v>
      </c>
      <c r="Z109" s="117"/>
      <c r="AC109" s="87"/>
      <c r="AD109" s="289"/>
      <c r="AE109" s="289"/>
      <c r="AF109" s="289"/>
      <c r="AG109" s="289"/>
      <c r="AH109" s="289"/>
      <c r="AI109" s="289"/>
      <c r="AJ109" s="289"/>
      <c r="AK109" s="289"/>
      <c r="AL109" s="289"/>
      <c r="AM109" s="289"/>
    </row>
    <row r="110" spans="1:39" s="116" customFormat="1" x14ac:dyDescent="0.15">
      <c r="A110" s="289"/>
      <c r="B110" s="126">
        <v>97</v>
      </c>
      <c r="C110" s="127" t="str">
        <f>IF(D110="","",VLOOKUP(D110,団体登録内容!$A$1:$Y$1000,3,FALSE))</f>
        <v/>
      </c>
      <c r="D110" s="127" t="str">
        <f>IF(E110="","",VLOOKUP(E110,構成員入金済み!$A$1:$Y$1000,7,FALSE))</f>
        <v/>
      </c>
      <c r="E110" s="122"/>
      <c r="F110" s="93"/>
      <c r="G110" s="92"/>
      <c r="H110" s="128" t="str">
        <f>IF(E110="","",VLOOKUP(E110,構成員入金済み!$A$1:$Y$1000,3,FALSE))</f>
        <v/>
      </c>
      <c r="I110" s="123"/>
      <c r="J110" s="128" t="str">
        <f>IF(E110="","",VLOOKUP(E110,構成員入金済み!$A$1:$Y$1000,4,FALSE))</f>
        <v/>
      </c>
      <c r="K110" s="125"/>
      <c r="L110" s="128" t="str">
        <f>IF(E110="","",VLOOKUP(E110,構成員入金済み!$A$1:$Y$1000,18,FALSE))</f>
        <v/>
      </c>
      <c r="M110" s="123" t="s">
        <v>3397</v>
      </c>
      <c r="N110" s="122" t="s">
        <v>3397</v>
      </c>
      <c r="O110" s="123" t="s">
        <v>3397</v>
      </c>
      <c r="P110" s="124" t="s">
        <v>3397</v>
      </c>
      <c r="R110" s="91" t="e">
        <f>IF(ISNA(VLOOKUP(E110,#REF!,10,FALSE)),"",VLOOKUP(E110,#REF!,6,FALSE))</f>
        <v>#REF!</v>
      </c>
      <c r="S110" s="90" t="e">
        <f>IF(ISNA(VLOOKUP(E110,#REF!,16,FALSE)),"",VLOOKUP(E110,#REF!,16,FALSE))</f>
        <v>#REF!</v>
      </c>
      <c r="T110" s="89" t="e">
        <f>IF(ISNA(VLOOKUP(E110,#REF!,5,FALSE)),"",VLOOKUP(E110,#REF!,5,FALSE))</f>
        <v>#REF!</v>
      </c>
      <c r="W110" s="88">
        <f>[3]構成員入金済み!$E$10</f>
        <v>40542</v>
      </c>
      <c r="X110" s="88" t="e">
        <f>IF(ISNA(VLOOKUP(E110,#REF!,7,FALSE)),"",VLOOKUP(E110,#REF!,7,FALSE))</f>
        <v>#REF!</v>
      </c>
      <c r="Y110" s="117" t="e">
        <f t="shared" ref="Y110:Y141" si="6">IF(EXACT(W110,X110),"OK","")</f>
        <v>#REF!</v>
      </c>
      <c r="Z110" s="117"/>
      <c r="AC110" s="87"/>
      <c r="AD110" s="289"/>
      <c r="AE110" s="289"/>
      <c r="AF110" s="289"/>
      <c r="AG110" s="289"/>
      <c r="AH110" s="289"/>
      <c r="AI110" s="289"/>
      <c r="AJ110" s="289"/>
      <c r="AK110" s="289"/>
      <c r="AL110" s="289"/>
      <c r="AM110" s="289"/>
    </row>
    <row r="111" spans="1:39" s="116" customFormat="1" x14ac:dyDescent="0.15">
      <c r="A111" s="289"/>
      <c r="B111" s="126">
        <v>98</v>
      </c>
      <c r="C111" s="127" t="str">
        <f>IF(D111="","",VLOOKUP(D111,団体登録内容!$A$1:$Y$1000,3,FALSE))</f>
        <v/>
      </c>
      <c r="D111" s="127" t="str">
        <f>IF(E111="","",VLOOKUP(E111,構成員入金済み!$A$1:$Y$1000,7,FALSE))</f>
        <v/>
      </c>
      <c r="E111" s="122"/>
      <c r="F111" s="93"/>
      <c r="G111" s="92"/>
      <c r="H111" s="128" t="str">
        <f>IF(E111="","",VLOOKUP(E111,構成員入金済み!$A$1:$Y$1000,3,FALSE))</f>
        <v/>
      </c>
      <c r="I111" s="123"/>
      <c r="J111" s="128" t="str">
        <f>IF(E111="","",VLOOKUP(E111,構成員入金済み!$A$1:$Y$1000,4,FALSE))</f>
        <v/>
      </c>
      <c r="K111" s="125"/>
      <c r="L111" s="128" t="str">
        <f>IF(E111="","",VLOOKUP(E111,構成員入金済み!$A$1:$Y$1000,18,FALSE))</f>
        <v/>
      </c>
      <c r="M111" s="123" t="s">
        <v>3397</v>
      </c>
      <c r="N111" s="122" t="s">
        <v>3397</v>
      </c>
      <c r="O111" s="123" t="s">
        <v>3397</v>
      </c>
      <c r="P111" s="124" t="s">
        <v>3397</v>
      </c>
      <c r="R111" s="91" t="e">
        <f>IF(ISNA(VLOOKUP(E111,#REF!,10,FALSE)),"",VLOOKUP(E111,#REF!,6,FALSE))</f>
        <v>#REF!</v>
      </c>
      <c r="S111" s="90" t="e">
        <f>IF(ISNA(VLOOKUP(E111,#REF!,16,FALSE)),"",VLOOKUP(E111,#REF!,16,FALSE))</f>
        <v>#REF!</v>
      </c>
      <c r="T111" s="89" t="e">
        <f>IF(ISNA(VLOOKUP(E111,#REF!,5,FALSE)),"",VLOOKUP(E111,#REF!,5,FALSE))</f>
        <v>#REF!</v>
      </c>
      <c r="W111" s="88">
        <f>[3]構成員入金済み!$E$10</f>
        <v>40542</v>
      </c>
      <c r="X111" s="88" t="e">
        <f>IF(ISNA(VLOOKUP(E111,#REF!,7,FALSE)),"",VLOOKUP(E111,#REF!,7,FALSE))</f>
        <v>#REF!</v>
      </c>
      <c r="Y111" s="117" t="e">
        <f t="shared" si="6"/>
        <v>#REF!</v>
      </c>
      <c r="Z111" s="117"/>
      <c r="AC111" s="87"/>
      <c r="AD111" s="289"/>
      <c r="AE111" s="289"/>
      <c r="AF111" s="289"/>
      <c r="AG111" s="289"/>
      <c r="AH111" s="289"/>
      <c r="AI111" s="289"/>
      <c r="AJ111" s="289"/>
      <c r="AK111" s="289"/>
      <c r="AL111" s="289"/>
      <c r="AM111" s="289"/>
    </row>
    <row r="112" spans="1:39" s="116" customFormat="1" x14ac:dyDescent="0.15">
      <c r="A112" s="289"/>
      <c r="B112" s="126">
        <v>99</v>
      </c>
      <c r="C112" s="127" t="str">
        <f>IF(D112="","",VLOOKUP(D112,団体登録内容!$A$1:$Y$1000,3,FALSE))</f>
        <v/>
      </c>
      <c r="D112" s="127" t="str">
        <f>IF(E112="","",VLOOKUP(E112,構成員入金済み!$A$1:$Y$1000,7,FALSE))</f>
        <v/>
      </c>
      <c r="E112" s="122"/>
      <c r="F112" s="93"/>
      <c r="G112" s="92"/>
      <c r="H112" s="128" t="str">
        <f>IF(E112="","",VLOOKUP(E112,構成員入金済み!$A$1:$Y$1000,3,FALSE))</f>
        <v/>
      </c>
      <c r="I112" s="123"/>
      <c r="J112" s="128" t="str">
        <f>IF(E112="","",VLOOKUP(E112,構成員入金済み!$A$1:$Y$1000,4,FALSE))</f>
        <v/>
      </c>
      <c r="K112" s="125"/>
      <c r="L112" s="128" t="str">
        <f>IF(E112="","",VLOOKUP(E112,構成員入金済み!$A$1:$Y$1000,18,FALSE))</f>
        <v/>
      </c>
      <c r="M112" s="123" t="s">
        <v>3397</v>
      </c>
      <c r="N112" s="122" t="s">
        <v>3397</v>
      </c>
      <c r="O112" s="123" t="s">
        <v>3397</v>
      </c>
      <c r="P112" s="124" t="s">
        <v>3397</v>
      </c>
      <c r="R112" s="91" t="e">
        <f>IF(ISNA(VLOOKUP(E112,#REF!,10,FALSE)),"",VLOOKUP(E112,#REF!,6,FALSE))</f>
        <v>#REF!</v>
      </c>
      <c r="S112" s="90" t="e">
        <f>IF(ISNA(VLOOKUP(E112,#REF!,16,FALSE)),"",VLOOKUP(E112,#REF!,16,FALSE))</f>
        <v>#REF!</v>
      </c>
      <c r="T112" s="89" t="e">
        <f>IF(ISNA(VLOOKUP(E112,#REF!,5,FALSE)),"",VLOOKUP(E112,#REF!,5,FALSE))</f>
        <v>#REF!</v>
      </c>
      <c r="W112" s="88">
        <f>[3]構成員入金済み!$E$10</f>
        <v>40542</v>
      </c>
      <c r="X112" s="88" t="e">
        <f>IF(ISNA(VLOOKUP(E112,#REF!,7,FALSE)),"",VLOOKUP(E112,#REF!,7,FALSE))</f>
        <v>#REF!</v>
      </c>
      <c r="Y112" s="117" t="e">
        <f t="shared" si="6"/>
        <v>#REF!</v>
      </c>
      <c r="Z112" s="117"/>
      <c r="AC112" s="87"/>
      <c r="AD112" s="289"/>
      <c r="AE112" s="289"/>
      <c r="AF112" s="289"/>
      <c r="AG112" s="289"/>
      <c r="AH112" s="289"/>
      <c r="AI112" s="289"/>
      <c r="AJ112" s="289"/>
      <c r="AK112" s="289"/>
      <c r="AL112" s="289"/>
      <c r="AM112" s="289"/>
    </row>
    <row r="113" spans="1:39" s="116" customFormat="1" x14ac:dyDescent="0.15">
      <c r="A113" s="289"/>
      <c r="B113" s="126">
        <v>100</v>
      </c>
      <c r="C113" s="127" t="str">
        <f>IF(D113="","",VLOOKUP(D113,団体登録内容!$A$1:$Y$1000,3,FALSE))</f>
        <v/>
      </c>
      <c r="D113" s="127" t="str">
        <f>IF(E113="","",VLOOKUP(E113,構成員入金済み!$A$1:$Y$1000,7,FALSE))</f>
        <v/>
      </c>
      <c r="E113" s="122"/>
      <c r="F113" s="93"/>
      <c r="G113" s="92"/>
      <c r="H113" s="128" t="str">
        <f>IF(E113="","",VLOOKUP(E113,構成員入金済み!$A$1:$Y$1000,3,FALSE))</f>
        <v/>
      </c>
      <c r="I113" s="123"/>
      <c r="J113" s="128" t="str">
        <f>IF(E113="","",VLOOKUP(E113,構成員入金済み!$A$1:$Y$1000,4,FALSE))</f>
        <v/>
      </c>
      <c r="K113" s="125"/>
      <c r="L113" s="128" t="str">
        <f>IF(E113="","",VLOOKUP(E113,構成員入金済み!$A$1:$Y$1000,18,FALSE))</f>
        <v/>
      </c>
      <c r="M113" s="123" t="s">
        <v>3397</v>
      </c>
      <c r="N113" s="122" t="s">
        <v>3397</v>
      </c>
      <c r="O113" s="123" t="s">
        <v>3397</v>
      </c>
      <c r="P113" s="124" t="s">
        <v>3397</v>
      </c>
      <c r="R113" s="91" t="e">
        <f>IF(ISNA(VLOOKUP(E113,#REF!,10,FALSE)),"",VLOOKUP(E113,#REF!,6,FALSE))</f>
        <v>#REF!</v>
      </c>
      <c r="S113" s="90" t="e">
        <f>IF(ISNA(VLOOKUP(E113,#REF!,16,FALSE)),"",VLOOKUP(E113,#REF!,16,FALSE))</f>
        <v>#REF!</v>
      </c>
      <c r="T113" s="89" t="e">
        <f>IF(ISNA(VLOOKUP(E113,#REF!,5,FALSE)),"",VLOOKUP(E113,#REF!,5,FALSE))</f>
        <v>#REF!</v>
      </c>
      <c r="W113" s="88">
        <f>[3]構成員入金済み!$E$10</f>
        <v>40542</v>
      </c>
      <c r="X113" s="88" t="e">
        <f>IF(ISNA(VLOOKUP(E113,#REF!,7,FALSE)),"",VLOOKUP(E113,#REF!,7,FALSE))</f>
        <v>#REF!</v>
      </c>
      <c r="Y113" s="117" t="e">
        <f t="shared" si="6"/>
        <v>#REF!</v>
      </c>
      <c r="Z113" s="117"/>
      <c r="AC113" s="87"/>
      <c r="AD113" s="289"/>
      <c r="AE113" s="289"/>
      <c r="AF113" s="289"/>
      <c r="AG113" s="289"/>
      <c r="AH113" s="289"/>
      <c r="AI113" s="289"/>
      <c r="AJ113" s="289"/>
      <c r="AK113" s="289"/>
      <c r="AL113" s="289"/>
      <c r="AM113" s="289"/>
    </row>
    <row r="114" spans="1:39" s="116" customFormat="1" x14ac:dyDescent="0.15">
      <c r="A114" s="289"/>
      <c r="B114" s="126">
        <v>101</v>
      </c>
      <c r="C114" s="127" t="str">
        <f>IF(D114="","",VLOOKUP(D114,団体登録内容!$A$1:$Y$1000,3,FALSE))</f>
        <v/>
      </c>
      <c r="D114" s="127" t="str">
        <f>IF(E114="","",VLOOKUP(E114,構成員入金済み!$A$1:$Y$1000,7,FALSE))</f>
        <v/>
      </c>
      <c r="E114" s="122"/>
      <c r="F114" s="93"/>
      <c r="G114" s="92"/>
      <c r="H114" s="128" t="str">
        <f>IF(E114="","",VLOOKUP(E114,構成員入金済み!$A$1:$Y$1000,3,FALSE))</f>
        <v/>
      </c>
      <c r="I114" s="123"/>
      <c r="J114" s="128" t="str">
        <f>IF(E114="","",VLOOKUP(E114,構成員入金済み!$A$1:$Y$1000,4,FALSE))</f>
        <v/>
      </c>
      <c r="K114" s="125"/>
      <c r="L114" s="128" t="str">
        <f>IF(E114="","",VLOOKUP(E114,構成員入金済み!$A$1:$Y$1000,18,FALSE))</f>
        <v/>
      </c>
      <c r="M114" s="123" t="s">
        <v>3397</v>
      </c>
      <c r="N114" s="122" t="s">
        <v>3397</v>
      </c>
      <c r="O114" s="123" t="s">
        <v>3397</v>
      </c>
      <c r="P114" s="124" t="s">
        <v>3397</v>
      </c>
      <c r="R114" s="91" t="e">
        <f>IF(ISNA(VLOOKUP(E114,#REF!,10,FALSE)),"",VLOOKUP(E114,#REF!,6,FALSE))</f>
        <v>#REF!</v>
      </c>
      <c r="S114" s="90" t="e">
        <f>IF(ISNA(VLOOKUP(E114,#REF!,16,FALSE)),"",VLOOKUP(E114,#REF!,16,FALSE))</f>
        <v>#REF!</v>
      </c>
      <c r="T114" s="89" t="e">
        <f>IF(ISNA(VLOOKUP(E114,#REF!,5,FALSE)),"",VLOOKUP(E114,#REF!,5,FALSE))</f>
        <v>#REF!</v>
      </c>
      <c r="W114" s="88">
        <f>[3]構成員入金済み!$E$10</f>
        <v>40542</v>
      </c>
      <c r="X114" s="88" t="e">
        <f>IF(ISNA(VLOOKUP(E114,#REF!,7,FALSE)),"",VLOOKUP(E114,#REF!,7,FALSE))</f>
        <v>#REF!</v>
      </c>
      <c r="Y114" s="117" t="e">
        <f t="shared" si="6"/>
        <v>#REF!</v>
      </c>
      <c r="Z114" s="117"/>
      <c r="AC114" s="87"/>
      <c r="AD114" s="289"/>
      <c r="AE114" s="289"/>
      <c r="AF114" s="289"/>
      <c r="AG114" s="289"/>
      <c r="AH114" s="289"/>
      <c r="AI114" s="289"/>
      <c r="AJ114" s="289"/>
      <c r="AK114" s="289"/>
      <c r="AL114" s="289"/>
      <c r="AM114" s="289"/>
    </row>
    <row r="115" spans="1:39" s="116" customFormat="1" x14ac:dyDescent="0.15">
      <c r="A115" s="289"/>
      <c r="B115" s="126">
        <v>102</v>
      </c>
      <c r="C115" s="127" t="str">
        <f>IF(D115="","",VLOOKUP(D115,団体登録内容!$A$1:$Y$1000,3,FALSE))</f>
        <v/>
      </c>
      <c r="D115" s="127" t="str">
        <f>IF(E115="","",VLOOKUP(E115,構成員入金済み!$A$1:$Y$1000,7,FALSE))</f>
        <v/>
      </c>
      <c r="E115" s="122"/>
      <c r="F115" s="93"/>
      <c r="G115" s="92"/>
      <c r="H115" s="128" t="str">
        <f>IF(E115="","",VLOOKUP(E115,構成員入金済み!$A$1:$Y$1000,3,FALSE))</f>
        <v/>
      </c>
      <c r="I115" s="123"/>
      <c r="J115" s="128" t="str">
        <f>IF(E115="","",VLOOKUP(E115,構成員入金済み!$A$1:$Y$1000,4,FALSE))</f>
        <v/>
      </c>
      <c r="K115" s="125"/>
      <c r="L115" s="128" t="str">
        <f>IF(E115="","",VLOOKUP(E115,構成員入金済み!$A$1:$Y$1000,18,FALSE))</f>
        <v/>
      </c>
      <c r="M115" s="123" t="s">
        <v>3397</v>
      </c>
      <c r="N115" s="122" t="s">
        <v>3397</v>
      </c>
      <c r="O115" s="123" t="s">
        <v>3397</v>
      </c>
      <c r="P115" s="124" t="s">
        <v>3397</v>
      </c>
      <c r="R115" s="91" t="e">
        <f>IF(ISNA(VLOOKUP(E115,#REF!,10,FALSE)),"",VLOOKUP(E115,#REF!,6,FALSE))</f>
        <v>#REF!</v>
      </c>
      <c r="S115" s="90" t="e">
        <f>IF(ISNA(VLOOKUP(E115,#REF!,16,FALSE)),"",VLOOKUP(E115,#REF!,16,FALSE))</f>
        <v>#REF!</v>
      </c>
      <c r="T115" s="89" t="e">
        <f>IF(ISNA(VLOOKUP(E115,#REF!,5,FALSE)),"",VLOOKUP(E115,#REF!,5,FALSE))</f>
        <v>#REF!</v>
      </c>
      <c r="W115" s="88">
        <f>[3]構成員入金済み!$E$10</f>
        <v>40542</v>
      </c>
      <c r="X115" s="88" t="e">
        <f>IF(ISNA(VLOOKUP(E115,#REF!,7,FALSE)),"",VLOOKUP(E115,#REF!,7,FALSE))</f>
        <v>#REF!</v>
      </c>
      <c r="Y115" s="117" t="e">
        <f t="shared" si="6"/>
        <v>#REF!</v>
      </c>
      <c r="Z115" s="117"/>
      <c r="AC115" s="87"/>
      <c r="AD115" s="289"/>
      <c r="AE115" s="289"/>
      <c r="AF115" s="289"/>
      <c r="AG115" s="289"/>
      <c r="AH115" s="289"/>
      <c r="AI115" s="289"/>
      <c r="AJ115" s="289"/>
      <c r="AK115" s="289"/>
      <c r="AL115" s="289"/>
      <c r="AM115" s="289"/>
    </row>
    <row r="116" spans="1:39" s="116" customFormat="1" x14ac:dyDescent="0.15">
      <c r="A116" s="289"/>
      <c r="B116" s="126">
        <v>103</v>
      </c>
      <c r="C116" s="127" t="str">
        <f>IF(D116="","",VLOOKUP(D116,団体登録内容!$A$1:$Y$1000,3,FALSE))</f>
        <v/>
      </c>
      <c r="D116" s="127" t="str">
        <f>IF(E116="","",VLOOKUP(E116,構成員入金済み!$A$1:$Y$1000,7,FALSE))</f>
        <v/>
      </c>
      <c r="E116" s="122"/>
      <c r="F116" s="93"/>
      <c r="G116" s="92"/>
      <c r="H116" s="128" t="str">
        <f>IF(E116="","",VLOOKUP(E116,構成員入金済み!$A$1:$Y$1000,3,FALSE))</f>
        <v/>
      </c>
      <c r="I116" s="123"/>
      <c r="J116" s="128" t="str">
        <f>IF(E116="","",VLOOKUP(E116,構成員入金済み!$A$1:$Y$1000,4,FALSE))</f>
        <v/>
      </c>
      <c r="K116" s="125"/>
      <c r="L116" s="128" t="str">
        <f>IF(E116="","",VLOOKUP(E116,構成員入金済み!$A$1:$Y$1000,18,FALSE))</f>
        <v/>
      </c>
      <c r="M116" s="123" t="s">
        <v>3397</v>
      </c>
      <c r="N116" s="122" t="s">
        <v>3397</v>
      </c>
      <c r="O116" s="123" t="s">
        <v>3397</v>
      </c>
      <c r="P116" s="124" t="s">
        <v>3397</v>
      </c>
      <c r="R116" s="91" t="e">
        <f>IF(ISNA(VLOOKUP(E116,#REF!,10,FALSE)),"",VLOOKUP(E116,#REF!,6,FALSE))</f>
        <v>#REF!</v>
      </c>
      <c r="S116" s="90" t="e">
        <f>IF(ISNA(VLOOKUP(E116,#REF!,16,FALSE)),"",VLOOKUP(E116,#REF!,16,FALSE))</f>
        <v>#REF!</v>
      </c>
      <c r="T116" s="89" t="e">
        <f>IF(ISNA(VLOOKUP(E116,#REF!,5,FALSE)),"",VLOOKUP(E116,#REF!,5,FALSE))</f>
        <v>#REF!</v>
      </c>
      <c r="W116" s="88">
        <f>[3]構成員入金済み!$E$10</f>
        <v>40542</v>
      </c>
      <c r="X116" s="88" t="e">
        <f>IF(ISNA(VLOOKUP(E116,#REF!,7,FALSE)),"",VLOOKUP(E116,#REF!,7,FALSE))</f>
        <v>#REF!</v>
      </c>
      <c r="Y116" s="117" t="e">
        <f t="shared" si="6"/>
        <v>#REF!</v>
      </c>
      <c r="Z116" s="117"/>
      <c r="AC116" s="87"/>
      <c r="AD116" s="289"/>
      <c r="AE116" s="289"/>
      <c r="AF116" s="289"/>
      <c r="AG116" s="289"/>
      <c r="AH116" s="289"/>
      <c r="AI116" s="289"/>
      <c r="AJ116" s="289"/>
      <c r="AK116" s="289"/>
      <c r="AL116" s="289"/>
      <c r="AM116" s="289"/>
    </row>
    <row r="117" spans="1:39" s="116" customFormat="1" x14ac:dyDescent="0.15">
      <c r="A117" s="289"/>
      <c r="B117" s="126">
        <v>104</v>
      </c>
      <c r="C117" s="127" t="str">
        <f>IF(D117="","",VLOOKUP(D117,団体登録内容!$A$1:$Y$1000,3,FALSE))</f>
        <v/>
      </c>
      <c r="D117" s="127" t="str">
        <f>IF(E117="","",VLOOKUP(E117,構成員入金済み!$A$1:$Y$1000,7,FALSE))</f>
        <v/>
      </c>
      <c r="E117" s="122"/>
      <c r="F117" s="93"/>
      <c r="G117" s="92"/>
      <c r="H117" s="128" t="str">
        <f>IF(E117="","",VLOOKUP(E117,構成員入金済み!$A$1:$Y$1000,3,FALSE))</f>
        <v/>
      </c>
      <c r="I117" s="123"/>
      <c r="J117" s="128" t="str">
        <f>IF(E117="","",VLOOKUP(E117,構成員入金済み!$A$1:$Y$1000,4,FALSE))</f>
        <v/>
      </c>
      <c r="K117" s="125"/>
      <c r="L117" s="128" t="str">
        <f>IF(E117="","",VLOOKUP(E117,構成員入金済み!$A$1:$Y$1000,18,FALSE))</f>
        <v/>
      </c>
      <c r="M117" s="123" t="s">
        <v>3397</v>
      </c>
      <c r="N117" s="122" t="s">
        <v>3397</v>
      </c>
      <c r="O117" s="123" t="s">
        <v>3397</v>
      </c>
      <c r="P117" s="124" t="s">
        <v>3397</v>
      </c>
      <c r="R117" s="91" t="e">
        <f>IF(ISNA(VLOOKUP(E117,#REF!,10,FALSE)),"",VLOOKUP(E117,#REF!,6,FALSE))</f>
        <v>#REF!</v>
      </c>
      <c r="S117" s="90" t="e">
        <f>IF(ISNA(VLOOKUP(E117,#REF!,16,FALSE)),"",VLOOKUP(E117,#REF!,16,FALSE))</f>
        <v>#REF!</v>
      </c>
      <c r="T117" s="89" t="e">
        <f>IF(ISNA(VLOOKUP(E117,#REF!,5,FALSE)),"",VLOOKUP(E117,#REF!,5,FALSE))</f>
        <v>#REF!</v>
      </c>
      <c r="W117" s="88">
        <f>[3]構成員入金済み!$E$10</f>
        <v>40542</v>
      </c>
      <c r="X117" s="88" t="e">
        <f>IF(ISNA(VLOOKUP(E117,#REF!,7,FALSE)),"",VLOOKUP(E117,#REF!,7,FALSE))</f>
        <v>#REF!</v>
      </c>
      <c r="Y117" s="117" t="e">
        <f t="shared" si="6"/>
        <v>#REF!</v>
      </c>
      <c r="Z117" s="117"/>
      <c r="AC117" s="87"/>
      <c r="AD117" s="289"/>
      <c r="AE117" s="289"/>
      <c r="AF117" s="289"/>
      <c r="AG117" s="289"/>
      <c r="AH117" s="289"/>
      <c r="AI117" s="289"/>
      <c r="AJ117" s="289"/>
      <c r="AK117" s="289"/>
      <c r="AL117" s="289"/>
      <c r="AM117" s="289"/>
    </row>
    <row r="118" spans="1:39" s="116" customFormat="1" x14ac:dyDescent="0.15">
      <c r="A118" s="289"/>
      <c r="B118" s="126">
        <v>105</v>
      </c>
      <c r="C118" s="127" t="str">
        <f>IF(D118="","",VLOOKUP(D118,団体登録内容!$A$1:$Y$1000,3,FALSE))</f>
        <v/>
      </c>
      <c r="D118" s="127" t="str">
        <f>IF(E118="","",VLOOKUP(E118,構成員入金済み!$A$1:$Y$1000,7,FALSE))</f>
        <v/>
      </c>
      <c r="E118" s="122"/>
      <c r="F118" s="93"/>
      <c r="G118" s="92"/>
      <c r="H118" s="128" t="str">
        <f>IF(E118="","",VLOOKUP(E118,構成員入金済み!$A$1:$Y$1000,3,FALSE))</f>
        <v/>
      </c>
      <c r="I118" s="123"/>
      <c r="J118" s="128" t="str">
        <f>IF(E118="","",VLOOKUP(E118,構成員入金済み!$A$1:$Y$1000,4,FALSE))</f>
        <v/>
      </c>
      <c r="K118" s="125"/>
      <c r="L118" s="128" t="str">
        <f>IF(E118="","",VLOOKUP(E118,構成員入金済み!$A$1:$Y$1000,18,FALSE))</f>
        <v/>
      </c>
      <c r="M118" s="123" t="s">
        <v>3397</v>
      </c>
      <c r="N118" s="122" t="s">
        <v>3397</v>
      </c>
      <c r="O118" s="123" t="s">
        <v>3397</v>
      </c>
      <c r="P118" s="124" t="s">
        <v>3397</v>
      </c>
      <c r="R118" s="91" t="e">
        <f>IF(ISNA(VLOOKUP(E118,#REF!,10,FALSE)),"",VLOOKUP(E118,#REF!,6,FALSE))</f>
        <v>#REF!</v>
      </c>
      <c r="S118" s="90" t="e">
        <f>IF(ISNA(VLOOKUP(E118,#REF!,16,FALSE)),"",VLOOKUP(E118,#REF!,16,FALSE))</f>
        <v>#REF!</v>
      </c>
      <c r="T118" s="89" t="e">
        <f>IF(ISNA(VLOOKUP(E118,#REF!,5,FALSE)),"",VLOOKUP(E118,#REF!,5,FALSE))</f>
        <v>#REF!</v>
      </c>
      <c r="W118" s="88">
        <f>[3]構成員入金済み!$E$10</f>
        <v>40542</v>
      </c>
      <c r="X118" s="88" t="e">
        <f>IF(ISNA(VLOOKUP(E118,#REF!,7,FALSE)),"",VLOOKUP(E118,#REF!,7,FALSE))</f>
        <v>#REF!</v>
      </c>
      <c r="Y118" s="117" t="e">
        <f t="shared" si="6"/>
        <v>#REF!</v>
      </c>
      <c r="Z118" s="117"/>
      <c r="AC118" s="87"/>
      <c r="AD118" s="289"/>
      <c r="AE118" s="289"/>
      <c r="AF118" s="289"/>
      <c r="AG118" s="289"/>
      <c r="AH118" s="289"/>
      <c r="AI118" s="289"/>
      <c r="AJ118" s="289"/>
      <c r="AK118" s="289"/>
      <c r="AL118" s="289"/>
      <c r="AM118" s="289"/>
    </row>
    <row r="119" spans="1:39" s="116" customFormat="1" x14ac:dyDescent="0.15">
      <c r="A119" s="289"/>
      <c r="B119" s="126">
        <v>106</v>
      </c>
      <c r="C119" s="127" t="str">
        <f>IF(D119="","",VLOOKUP(D119,団体登録内容!$A$1:$Y$1000,3,FALSE))</f>
        <v/>
      </c>
      <c r="D119" s="127" t="str">
        <f>IF(E119="","",VLOOKUP(E119,構成員入金済み!$A$1:$Y$1000,7,FALSE))</f>
        <v/>
      </c>
      <c r="E119" s="122"/>
      <c r="F119" s="93"/>
      <c r="G119" s="92"/>
      <c r="H119" s="128" t="str">
        <f>IF(E119="","",VLOOKUP(E119,構成員入金済み!$A$1:$Y$1000,3,FALSE))</f>
        <v/>
      </c>
      <c r="I119" s="123"/>
      <c r="J119" s="128" t="str">
        <f>IF(E119="","",VLOOKUP(E119,構成員入金済み!$A$1:$Y$1000,4,FALSE))</f>
        <v/>
      </c>
      <c r="K119" s="125"/>
      <c r="L119" s="128" t="str">
        <f>IF(E119="","",VLOOKUP(E119,構成員入金済み!$A$1:$Y$1000,18,FALSE))</f>
        <v/>
      </c>
      <c r="M119" s="123" t="s">
        <v>3397</v>
      </c>
      <c r="N119" s="122" t="s">
        <v>3397</v>
      </c>
      <c r="O119" s="123" t="s">
        <v>3397</v>
      </c>
      <c r="P119" s="124" t="s">
        <v>3397</v>
      </c>
      <c r="R119" s="91" t="e">
        <f>IF(ISNA(VLOOKUP(E119,#REF!,10,FALSE)),"",VLOOKUP(E119,#REF!,6,FALSE))</f>
        <v>#REF!</v>
      </c>
      <c r="S119" s="90" t="e">
        <f>IF(ISNA(VLOOKUP(E119,#REF!,16,FALSE)),"",VLOOKUP(E119,#REF!,16,FALSE))</f>
        <v>#REF!</v>
      </c>
      <c r="T119" s="89" t="e">
        <f>IF(ISNA(VLOOKUP(E119,#REF!,5,FALSE)),"",VLOOKUP(E119,#REF!,5,FALSE))</f>
        <v>#REF!</v>
      </c>
      <c r="W119" s="88">
        <f>[3]構成員入金済み!$E$10</f>
        <v>40542</v>
      </c>
      <c r="X119" s="88" t="e">
        <f>IF(ISNA(VLOOKUP(E119,#REF!,7,FALSE)),"",VLOOKUP(E119,#REF!,7,FALSE))</f>
        <v>#REF!</v>
      </c>
      <c r="Y119" s="117" t="e">
        <f t="shared" si="6"/>
        <v>#REF!</v>
      </c>
      <c r="Z119" s="117"/>
      <c r="AC119" s="87"/>
      <c r="AD119" s="289"/>
      <c r="AE119" s="289"/>
      <c r="AF119" s="289"/>
      <c r="AG119" s="289"/>
      <c r="AH119" s="289"/>
      <c r="AI119" s="289"/>
      <c r="AJ119" s="289"/>
      <c r="AK119" s="289"/>
      <c r="AL119" s="289"/>
      <c r="AM119" s="289"/>
    </row>
    <row r="120" spans="1:39" s="116" customFormat="1" x14ac:dyDescent="0.15">
      <c r="A120" s="289"/>
      <c r="B120" s="126">
        <v>107</v>
      </c>
      <c r="C120" s="127" t="str">
        <f>IF(D120="","",VLOOKUP(D120,団体登録内容!$A$1:$Y$1000,3,FALSE))</f>
        <v/>
      </c>
      <c r="D120" s="127" t="str">
        <f>IF(E120="","",VLOOKUP(E120,構成員入金済み!$A$1:$Y$1000,7,FALSE))</f>
        <v/>
      </c>
      <c r="E120" s="122"/>
      <c r="F120" s="93"/>
      <c r="G120" s="92"/>
      <c r="H120" s="128" t="str">
        <f>IF(E120="","",VLOOKUP(E120,構成員入金済み!$A$1:$Y$1000,3,FALSE))</f>
        <v/>
      </c>
      <c r="I120" s="123"/>
      <c r="J120" s="128" t="str">
        <f>IF(E120="","",VLOOKUP(E120,構成員入金済み!$A$1:$Y$1000,4,FALSE))</f>
        <v/>
      </c>
      <c r="K120" s="125"/>
      <c r="L120" s="128" t="str">
        <f>IF(E120="","",VLOOKUP(E120,構成員入金済み!$A$1:$Y$1000,18,FALSE))</f>
        <v/>
      </c>
      <c r="M120" s="123" t="s">
        <v>3397</v>
      </c>
      <c r="N120" s="122" t="s">
        <v>3397</v>
      </c>
      <c r="O120" s="123" t="s">
        <v>3397</v>
      </c>
      <c r="P120" s="124" t="s">
        <v>3397</v>
      </c>
      <c r="R120" s="91" t="e">
        <f>IF(ISNA(VLOOKUP(E120,#REF!,10,FALSE)),"",VLOOKUP(E120,#REF!,6,FALSE))</f>
        <v>#REF!</v>
      </c>
      <c r="S120" s="90" t="e">
        <f>IF(ISNA(VLOOKUP(E120,#REF!,16,FALSE)),"",VLOOKUP(E120,#REF!,16,FALSE))</f>
        <v>#REF!</v>
      </c>
      <c r="T120" s="89" t="e">
        <f>IF(ISNA(VLOOKUP(E120,#REF!,5,FALSE)),"",VLOOKUP(E120,#REF!,5,FALSE))</f>
        <v>#REF!</v>
      </c>
      <c r="W120" s="88">
        <f>[3]構成員入金済み!$E$10</f>
        <v>40542</v>
      </c>
      <c r="X120" s="88" t="e">
        <f>IF(ISNA(VLOOKUP(E120,#REF!,7,FALSE)),"",VLOOKUP(E120,#REF!,7,FALSE))</f>
        <v>#REF!</v>
      </c>
      <c r="Y120" s="117" t="e">
        <f t="shared" si="6"/>
        <v>#REF!</v>
      </c>
      <c r="Z120" s="117"/>
      <c r="AC120" s="87"/>
      <c r="AD120" s="289"/>
      <c r="AE120" s="289"/>
      <c r="AF120" s="289"/>
      <c r="AG120" s="289"/>
      <c r="AH120" s="289"/>
      <c r="AI120" s="289"/>
      <c r="AJ120" s="289"/>
      <c r="AK120" s="289"/>
      <c r="AL120" s="289"/>
      <c r="AM120" s="289"/>
    </row>
    <row r="121" spans="1:39" s="116" customFormat="1" x14ac:dyDescent="0.15">
      <c r="A121" s="289"/>
      <c r="B121" s="126">
        <v>108</v>
      </c>
      <c r="C121" s="127" t="str">
        <f>IF(D121="","",VLOOKUP(D121,団体登録内容!$A$1:$Y$1000,3,FALSE))</f>
        <v/>
      </c>
      <c r="D121" s="127" t="str">
        <f>IF(E121="","",VLOOKUP(E121,構成員入金済み!$A$1:$Y$1000,7,FALSE))</f>
        <v/>
      </c>
      <c r="E121" s="122"/>
      <c r="F121" s="93"/>
      <c r="G121" s="92"/>
      <c r="H121" s="128" t="str">
        <f>IF(E121="","",VLOOKUP(E121,構成員入金済み!$A$1:$Y$1000,3,FALSE))</f>
        <v/>
      </c>
      <c r="I121" s="123"/>
      <c r="J121" s="128" t="str">
        <f>IF(E121="","",VLOOKUP(E121,構成員入金済み!$A$1:$Y$1000,4,FALSE))</f>
        <v/>
      </c>
      <c r="K121" s="125"/>
      <c r="L121" s="128" t="str">
        <f>IF(E121="","",VLOOKUP(E121,構成員入金済み!$A$1:$Y$1000,18,FALSE))</f>
        <v/>
      </c>
      <c r="M121" s="123" t="s">
        <v>3397</v>
      </c>
      <c r="N121" s="122" t="s">
        <v>3397</v>
      </c>
      <c r="O121" s="123" t="s">
        <v>3397</v>
      </c>
      <c r="P121" s="124" t="s">
        <v>3397</v>
      </c>
      <c r="R121" s="91" t="e">
        <f>IF(ISNA(VLOOKUP(E121,#REF!,10,FALSE)),"",VLOOKUP(E121,#REF!,6,FALSE))</f>
        <v>#REF!</v>
      </c>
      <c r="S121" s="90" t="e">
        <f>IF(ISNA(VLOOKUP(E121,#REF!,16,FALSE)),"",VLOOKUP(E121,#REF!,16,FALSE))</f>
        <v>#REF!</v>
      </c>
      <c r="T121" s="89" t="e">
        <f>IF(ISNA(VLOOKUP(E121,#REF!,5,FALSE)),"",VLOOKUP(E121,#REF!,5,FALSE))</f>
        <v>#REF!</v>
      </c>
      <c r="W121" s="88">
        <f>[3]構成員入金済み!$E$10</f>
        <v>40542</v>
      </c>
      <c r="X121" s="88" t="e">
        <f>IF(ISNA(VLOOKUP(E121,#REF!,7,FALSE)),"",VLOOKUP(E121,#REF!,7,FALSE))</f>
        <v>#REF!</v>
      </c>
      <c r="Y121" s="117" t="e">
        <f t="shared" si="6"/>
        <v>#REF!</v>
      </c>
      <c r="Z121" s="117"/>
      <c r="AC121" s="87"/>
      <c r="AD121" s="289"/>
      <c r="AE121" s="289"/>
      <c r="AF121" s="289"/>
      <c r="AG121" s="289"/>
      <c r="AH121" s="289"/>
      <c r="AI121" s="289"/>
      <c r="AJ121" s="289"/>
      <c r="AK121" s="289"/>
      <c r="AL121" s="289"/>
      <c r="AM121" s="289"/>
    </row>
    <row r="122" spans="1:39" s="116" customFormat="1" x14ac:dyDescent="0.15">
      <c r="A122" s="289"/>
      <c r="B122" s="126">
        <v>109</v>
      </c>
      <c r="C122" s="127" t="str">
        <f>IF(D122="","",VLOOKUP(D122,団体登録内容!$A$1:$Y$1000,3,FALSE))</f>
        <v/>
      </c>
      <c r="D122" s="127" t="str">
        <f>IF(E122="","",VLOOKUP(E122,構成員入金済み!$A$1:$Y$1000,7,FALSE))</f>
        <v/>
      </c>
      <c r="E122" s="122"/>
      <c r="F122" s="93"/>
      <c r="G122" s="92"/>
      <c r="H122" s="128" t="str">
        <f>IF(E122="","",VLOOKUP(E122,構成員入金済み!$A$1:$Y$1000,3,FALSE))</f>
        <v/>
      </c>
      <c r="I122" s="123"/>
      <c r="J122" s="128" t="str">
        <f>IF(E122="","",VLOOKUP(E122,構成員入金済み!$A$1:$Y$1000,4,FALSE))</f>
        <v/>
      </c>
      <c r="K122" s="125"/>
      <c r="L122" s="128" t="str">
        <f>IF(E122="","",VLOOKUP(E122,構成員入金済み!$A$1:$Y$1000,18,FALSE))</f>
        <v/>
      </c>
      <c r="M122" s="123" t="s">
        <v>3397</v>
      </c>
      <c r="N122" s="122" t="s">
        <v>3397</v>
      </c>
      <c r="O122" s="123" t="s">
        <v>3397</v>
      </c>
      <c r="P122" s="124" t="s">
        <v>3397</v>
      </c>
      <c r="R122" s="91" t="e">
        <f>IF(ISNA(VLOOKUP(E122,#REF!,10,FALSE)),"",VLOOKUP(E122,#REF!,6,FALSE))</f>
        <v>#REF!</v>
      </c>
      <c r="S122" s="90" t="e">
        <f>IF(ISNA(VLOOKUP(E122,#REF!,16,FALSE)),"",VLOOKUP(E122,#REF!,16,FALSE))</f>
        <v>#REF!</v>
      </c>
      <c r="T122" s="89" t="e">
        <f>IF(ISNA(VLOOKUP(E122,#REF!,5,FALSE)),"",VLOOKUP(E122,#REF!,5,FALSE))</f>
        <v>#REF!</v>
      </c>
      <c r="W122" s="88">
        <f>[3]構成員入金済み!$E$10</f>
        <v>40542</v>
      </c>
      <c r="X122" s="88" t="e">
        <f>IF(ISNA(VLOOKUP(E122,#REF!,7,FALSE)),"",VLOOKUP(E122,#REF!,7,FALSE))</f>
        <v>#REF!</v>
      </c>
      <c r="Y122" s="117" t="e">
        <f t="shared" si="6"/>
        <v>#REF!</v>
      </c>
      <c r="Z122" s="117"/>
      <c r="AC122" s="87"/>
      <c r="AD122" s="289"/>
      <c r="AE122" s="289"/>
      <c r="AF122" s="289"/>
      <c r="AG122" s="289"/>
      <c r="AH122" s="289"/>
      <c r="AI122" s="289"/>
      <c r="AJ122" s="289"/>
      <c r="AK122" s="289"/>
      <c r="AL122" s="289"/>
      <c r="AM122" s="289"/>
    </row>
    <row r="123" spans="1:39" s="116" customFormat="1" x14ac:dyDescent="0.15">
      <c r="A123" s="289"/>
      <c r="B123" s="126">
        <v>110</v>
      </c>
      <c r="C123" s="127" t="str">
        <f>IF(D123="","",VLOOKUP(D123,団体登録内容!$A$1:$Y$1000,3,FALSE))</f>
        <v/>
      </c>
      <c r="D123" s="127" t="str">
        <f>IF(E123="","",VLOOKUP(E123,構成員入金済み!$A$1:$Y$1000,7,FALSE))</f>
        <v/>
      </c>
      <c r="E123" s="122"/>
      <c r="F123" s="93"/>
      <c r="G123" s="92"/>
      <c r="H123" s="128" t="str">
        <f>IF(E123="","",VLOOKUP(E123,構成員入金済み!$A$1:$Y$1000,3,FALSE))</f>
        <v/>
      </c>
      <c r="I123" s="123"/>
      <c r="J123" s="128" t="str">
        <f>IF(E123="","",VLOOKUP(E123,構成員入金済み!$A$1:$Y$1000,4,FALSE))</f>
        <v/>
      </c>
      <c r="K123" s="125"/>
      <c r="L123" s="128" t="str">
        <f>IF(E123="","",VLOOKUP(E123,構成員入金済み!$A$1:$Y$1000,18,FALSE))</f>
        <v/>
      </c>
      <c r="M123" s="123" t="s">
        <v>3397</v>
      </c>
      <c r="N123" s="122" t="s">
        <v>3397</v>
      </c>
      <c r="O123" s="123" t="s">
        <v>3397</v>
      </c>
      <c r="P123" s="124" t="s">
        <v>3397</v>
      </c>
      <c r="R123" s="91" t="e">
        <f>IF(ISNA(VLOOKUP(E123,#REF!,10,FALSE)),"",VLOOKUP(E123,#REF!,6,FALSE))</f>
        <v>#REF!</v>
      </c>
      <c r="S123" s="90" t="e">
        <f>IF(ISNA(VLOOKUP(E123,#REF!,16,FALSE)),"",VLOOKUP(E123,#REF!,16,FALSE))</f>
        <v>#REF!</v>
      </c>
      <c r="T123" s="89" t="e">
        <f>IF(ISNA(VLOOKUP(E123,#REF!,5,FALSE)),"",VLOOKUP(E123,#REF!,5,FALSE))</f>
        <v>#REF!</v>
      </c>
      <c r="W123" s="88">
        <f>[3]構成員入金済み!$E$10</f>
        <v>40542</v>
      </c>
      <c r="X123" s="88" t="e">
        <f>IF(ISNA(VLOOKUP(E123,#REF!,7,FALSE)),"",VLOOKUP(E123,#REF!,7,FALSE))</f>
        <v>#REF!</v>
      </c>
      <c r="Y123" s="117" t="e">
        <f t="shared" si="6"/>
        <v>#REF!</v>
      </c>
      <c r="Z123" s="117"/>
      <c r="AC123" s="87"/>
      <c r="AD123" s="289"/>
      <c r="AE123" s="289"/>
      <c r="AF123" s="289"/>
      <c r="AG123" s="289"/>
      <c r="AH123" s="289"/>
      <c r="AI123" s="289"/>
      <c r="AJ123" s="289"/>
      <c r="AK123" s="289"/>
      <c r="AL123" s="289"/>
      <c r="AM123" s="289"/>
    </row>
    <row r="124" spans="1:39" s="116" customFormat="1" x14ac:dyDescent="0.15">
      <c r="A124" s="289"/>
      <c r="B124" s="126">
        <v>111</v>
      </c>
      <c r="C124" s="127" t="str">
        <f>IF(D124="","",VLOOKUP(D124,団体登録内容!$A$1:$Y$1000,3,FALSE))</f>
        <v/>
      </c>
      <c r="D124" s="127" t="str">
        <f>IF(E124="","",VLOOKUP(E124,構成員入金済み!$A$1:$Y$1000,7,FALSE))</f>
        <v/>
      </c>
      <c r="E124" s="122"/>
      <c r="F124" s="93"/>
      <c r="G124" s="92"/>
      <c r="H124" s="128" t="str">
        <f>IF(E124="","",VLOOKUP(E124,構成員入金済み!$A$1:$Y$1000,3,FALSE))</f>
        <v/>
      </c>
      <c r="I124" s="123"/>
      <c r="J124" s="128" t="str">
        <f>IF(E124="","",VLOOKUP(E124,構成員入金済み!$A$1:$Y$1000,4,FALSE))</f>
        <v/>
      </c>
      <c r="K124" s="125"/>
      <c r="L124" s="128" t="str">
        <f>IF(E124="","",VLOOKUP(E124,構成員入金済み!$A$1:$Y$1000,18,FALSE))</f>
        <v/>
      </c>
      <c r="M124" s="123" t="s">
        <v>3397</v>
      </c>
      <c r="N124" s="122" t="s">
        <v>3397</v>
      </c>
      <c r="O124" s="123" t="s">
        <v>3397</v>
      </c>
      <c r="P124" s="124" t="s">
        <v>3397</v>
      </c>
      <c r="R124" s="91" t="e">
        <f>IF(ISNA(VLOOKUP(E124,#REF!,10,FALSE)),"",VLOOKUP(E124,#REF!,6,FALSE))</f>
        <v>#REF!</v>
      </c>
      <c r="S124" s="90" t="e">
        <f>IF(ISNA(VLOOKUP(E124,#REF!,16,FALSE)),"",VLOOKUP(E124,#REF!,16,FALSE))</f>
        <v>#REF!</v>
      </c>
      <c r="T124" s="89" t="e">
        <f>IF(ISNA(VLOOKUP(E124,#REF!,5,FALSE)),"",VLOOKUP(E124,#REF!,5,FALSE))</f>
        <v>#REF!</v>
      </c>
      <c r="W124" s="88">
        <f>[3]構成員入金済み!$E$10</f>
        <v>40542</v>
      </c>
      <c r="X124" s="88" t="e">
        <f>IF(ISNA(VLOOKUP(E124,#REF!,7,FALSE)),"",VLOOKUP(E124,#REF!,7,FALSE))</f>
        <v>#REF!</v>
      </c>
      <c r="Y124" s="117" t="e">
        <f t="shared" si="6"/>
        <v>#REF!</v>
      </c>
      <c r="Z124" s="117"/>
      <c r="AC124" s="87"/>
      <c r="AD124" s="289"/>
      <c r="AE124" s="289"/>
      <c r="AF124" s="289"/>
      <c r="AG124" s="289"/>
      <c r="AH124" s="289"/>
      <c r="AI124" s="289"/>
      <c r="AJ124" s="289"/>
      <c r="AK124" s="289"/>
      <c r="AL124" s="289"/>
      <c r="AM124" s="289"/>
    </row>
    <row r="125" spans="1:39" s="116" customFormat="1" x14ac:dyDescent="0.15">
      <c r="A125" s="289"/>
      <c r="B125" s="126">
        <v>112</v>
      </c>
      <c r="C125" s="127" t="str">
        <f>IF(D125="","",VLOOKUP(D125,団体登録内容!$A$1:$Y$1000,3,FALSE))</f>
        <v/>
      </c>
      <c r="D125" s="127" t="str">
        <f>IF(E125="","",VLOOKUP(E125,構成員入金済み!$A$1:$Y$1000,7,FALSE))</f>
        <v/>
      </c>
      <c r="E125" s="122"/>
      <c r="F125" s="93"/>
      <c r="G125" s="92"/>
      <c r="H125" s="128" t="str">
        <f>IF(E125="","",VLOOKUP(E125,構成員入金済み!$A$1:$Y$1000,3,FALSE))</f>
        <v/>
      </c>
      <c r="I125" s="123"/>
      <c r="J125" s="128" t="str">
        <f>IF(E125="","",VLOOKUP(E125,構成員入金済み!$A$1:$Y$1000,4,FALSE))</f>
        <v/>
      </c>
      <c r="K125" s="125"/>
      <c r="L125" s="128" t="str">
        <f>IF(E125="","",VLOOKUP(E125,構成員入金済み!$A$1:$Y$1000,18,FALSE))</f>
        <v/>
      </c>
      <c r="M125" s="123" t="s">
        <v>3397</v>
      </c>
      <c r="N125" s="122" t="s">
        <v>3397</v>
      </c>
      <c r="O125" s="123" t="s">
        <v>3397</v>
      </c>
      <c r="P125" s="124" t="s">
        <v>3397</v>
      </c>
      <c r="R125" s="91" t="e">
        <f>IF(ISNA(VLOOKUP(E125,#REF!,10,FALSE)),"",VLOOKUP(E125,#REF!,6,FALSE))</f>
        <v>#REF!</v>
      </c>
      <c r="S125" s="90" t="e">
        <f>IF(ISNA(VLOOKUP(E125,#REF!,16,FALSE)),"",VLOOKUP(E125,#REF!,16,FALSE))</f>
        <v>#REF!</v>
      </c>
      <c r="T125" s="89" t="e">
        <f>IF(ISNA(VLOOKUP(E125,#REF!,5,FALSE)),"",VLOOKUP(E125,#REF!,5,FALSE))</f>
        <v>#REF!</v>
      </c>
      <c r="W125" s="88">
        <f>[3]構成員入金済み!$E$10</f>
        <v>40542</v>
      </c>
      <c r="X125" s="88" t="e">
        <f>IF(ISNA(VLOOKUP(E125,#REF!,7,FALSE)),"",VLOOKUP(E125,#REF!,7,FALSE))</f>
        <v>#REF!</v>
      </c>
      <c r="Y125" s="117" t="e">
        <f t="shared" si="6"/>
        <v>#REF!</v>
      </c>
      <c r="Z125" s="117"/>
      <c r="AC125" s="87"/>
      <c r="AD125" s="289"/>
      <c r="AE125" s="289"/>
      <c r="AF125" s="289"/>
      <c r="AG125" s="289"/>
      <c r="AH125" s="289"/>
      <c r="AI125" s="289"/>
      <c r="AJ125" s="289"/>
      <c r="AK125" s="289"/>
      <c r="AL125" s="289"/>
      <c r="AM125" s="289"/>
    </row>
    <row r="126" spans="1:39" s="116" customFormat="1" x14ac:dyDescent="0.15">
      <c r="A126" s="289"/>
      <c r="B126" s="126">
        <v>113</v>
      </c>
      <c r="C126" s="127" t="str">
        <f>IF(D126="","",VLOOKUP(D126,団体登録内容!$A$1:$Y$1000,3,FALSE))</f>
        <v/>
      </c>
      <c r="D126" s="127" t="str">
        <f>IF(E126="","",VLOOKUP(E126,構成員入金済み!$A$1:$Y$1000,7,FALSE))</f>
        <v/>
      </c>
      <c r="E126" s="122"/>
      <c r="F126" s="93"/>
      <c r="G126" s="92"/>
      <c r="H126" s="128" t="str">
        <f>IF(E126="","",VLOOKUP(E126,構成員入金済み!$A$1:$Y$1000,3,FALSE))</f>
        <v/>
      </c>
      <c r="I126" s="123"/>
      <c r="J126" s="128" t="str">
        <f>IF(E126="","",VLOOKUP(E126,構成員入金済み!$A$1:$Y$1000,4,FALSE))</f>
        <v/>
      </c>
      <c r="K126" s="125"/>
      <c r="L126" s="128" t="str">
        <f>IF(E126="","",VLOOKUP(E126,構成員入金済み!$A$1:$Y$1000,18,FALSE))</f>
        <v/>
      </c>
      <c r="M126" s="123" t="s">
        <v>3397</v>
      </c>
      <c r="N126" s="122" t="s">
        <v>3397</v>
      </c>
      <c r="O126" s="123" t="s">
        <v>3397</v>
      </c>
      <c r="P126" s="124" t="s">
        <v>3397</v>
      </c>
      <c r="R126" s="91" t="e">
        <f>IF(ISNA(VLOOKUP(E126,#REF!,10,FALSE)),"",VLOOKUP(E126,#REF!,6,FALSE))</f>
        <v>#REF!</v>
      </c>
      <c r="S126" s="90" t="e">
        <f>IF(ISNA(VLOOKUP(E126,#REF!,16,FALSE)),"",VLOOKUP(E126,#REF!,16,FALSE))</f>
        <v>#REF!</v>
      </c>
      <c r="T126" s="89" t="e">
        <f>IF(ISNA(VLOOKUP(E126,#REF!,5,FALSE)),"",VLOOKUP(E126,#REF!,5,FALSE))</f>
        <v>#REF!</v>
      </c>
      <c r="W126" s="88">
        <f>[3]構成員入金済み!$E$10</f>
        <v>40542</v>
      </c>
      <c r="X126" s="88" t="e">
        <f>IF(ISNA(VLOOKUP(E126,#REF!,7,FALSE)),"",VLOOKUP(E126,#REF!,7,FALSE))</f>
        <v>#REF!</v>
      </c>
      <c r="Y126" s="117" t="e">
        <f t="shared" si="6"/>
        <v>#REF!</v>
      </c>
      <c r="Z126" s="117"/>
      <c r="AC126" s="87"/>
      <c r="AD126" s="289"/>
      <c r="AE126" s="289"/>
      <c r="AF126" s="289"/>
      <c r="AG126" s="289"/>
      <c r="AH126" s="289"/>
      <c r="AI126" s="289"/>
      <c r="AJ126" s="289"/>
      <c r="AK126" s="289"/>
      <c r="AL126" s="289"/>
      <c r="AM126" s="289"/>
    </row>
    <row r="127" spans="1:39" s="116" customFormat="1" x14ac:dyDescent="0.15">
      <c r="A127" s="289"/>
      <c r="B127" s="126">
        <v>114</v>
      </c>
      <c r="C127" s="127" t="str">
        <f>IF(D127="","",VLOOKUP(D127,団体登録内容!$A$1:$Y$1000,3,FALSE))</f>
        <v/>
      </c>
      <c r="D127" s="127" t="str">
        <f>IF(E127="","",VLOOKUP(E127,構成員入金済み!$A$1:$Y$1000,7,FALSE))</f>
        <v/>
      </c>
      <c r="E127" s="122"/>
      <c r="F127" s="93"/>
      <c r="G127" s="92"/>
      <c r="H127" s="128" t="str">
        <f>IF(E127="","",VLOOKUP(E127,構成員入金済み!$A$1:$Y$1000,3,FALSE))</f>
        <v/>
      </c>
      <c r="I127" s="123"/>
      <c r="J127" s="128" t="str">
        <f>IF(E127="","",VLOOKUP(E127,構成員入金済み!$A$1:$Y$1000,4,FALSE))</f>
        <v/>
      </c>
      <c r="K127" s="125"/>
      <c r="L127" s="128" t="str">
        <f>IF(E127="","",VLOOKUP(E127,構成員入金済み!$A$1:$Y$1000,18,FALSE))</f>
        <v/>
      </c>
      <c r="M127" s="123" t="s">
        <v>3397</v>
      </c>
      <c r="N127" s="122" t="s">
        <v>3397</v>
      </c>
      <c r="O127" s="123" t="s">
        <v>3397</v>
      </c>
      <c r="P127" s="124" t="s">
        <v>3397</v>
      </c>
      <c r="R127" s="91" t="e">
        <f>IF(ISNA(VLOOKUP(E127,#REF!,10,FALSE)),"",VLOOKUP(E127,#REF!,6,FALSE))</f>
        <v>#REF!</v>
      </c>
      <c r="S127" s="90" t="e">
        <f>IF(ISNA(VLOOKUP(E127,#REF!,16,FALSE)),"",VLOOKUP(E127,#REF!,16,FALSE))</f>
        <v>#REF!</v>
      </c>
      <c r="T127" s="89" t="e">
        <f>IF(ISNA(VLOOKUP(E127,#REF!,5,FALSE)),"",VLOOKUP(E127,#REF!,5,FALSE))</f>
        <v>#REF!</v>
      </c>
      <c r="W127" s="88">
        <f>[3]構成員入金済み!$E$10</f>
        <v>40542</v>
      </c>
      <c r="X127" s="88" t="e">
        <f>IF(ISNA(VLOOKUP(E127,#REF!,7,FALSE)),"",VLOOKUP(E127,#REF!,7,FALSE))</f>
        <v>#REF!</v>
      </c>
      <c r="Y127" s="117" t="e">
        <f t="shared" si="6"/>
        <v>#REF!</v>
      </c>
      <c r="Z127" s="117"/>
      <c r="AC127" s="87"/>
      <c r="AD127" s="289"/>
      <c r="AE127" s="289"/>
      <c r="AF127" s="289"/>
      <c r="AG127" s="289"/>
      <c r="AH127" s="289"/>
      <c r="AI127" s="289"/>
      <c r="AJ127" s="289"/>
      <c r="AK127" s="289"/>
      <c r="AL127" s="289"/>
      <c r="AM127" s="289"/>
    </row>
    <row r="128" spans="1:39" s="116" customFormat="1" x14ac:dyDescent="0.15">
      <c r="A128" s="289"/>
      <c r="B128" s="126">
        <v>115</v>
      </c>
      <c r="C128" s="127" t="str">
        <f>IF(D128="","",VLOOKUP(D128,団体登録内容!$A$1:$Y$1000,3,FALSE))</f>
        <v/>
      </c>
      <c r="D128" s="127" t="str">
        <f>IF(E128="","",VLOOKUP(E128,構成員入金済み!$A$1:$Y$1000,7,FALSE))</f>
        <v/>
      </c>
      <c r="E128" s="122"/>
      <c r="F128" s="93"/>
      <c r="G128" s="92"/>
      <c r="H128" s="128" t="str">
        <f>IF(E128="","",VLOOKUP(E128,構成員入金済み!$A$1:$Y$1000,3,FALSE))</f>
        <v/>
      </c>
      <c r="I128" s="123"/>
      <c r="J128" s="128" t="str">
        <f>IF(E128="","",VLOOKUP(E128,構成員入金済み!$A$1:$Y$1000,4,FALSE))</f>
        <v/>
      </c>
      <c r="K128" s="125"/>
      <c r="L128" s="128" t="str">
        <f>IF(E128="","",VLOOKUP(E128,構成員入金済み!$A$1:$Y$1000,18,FALSE))</f>
        <v/>
      </c>
      <c r="M128" s="123" t="s">
        <v>3397</v>
      </c>
      <c r="N128" s="122" t="s">
        <v>3397</v>
      </c>
      <c r="O128" s="123" t="s">
        <v>3397</v>
      </c>
      <c r="P128" s="124" t="s">
        <v>3397</v>
      </c>
      <c r="R128" s="91" t="e">
        <f>IF(ISNA(VLOOKUP(E128,#REF!,10,FALSE)),"",VLOOKUP(E128,#REF!,6,FALSE))</f>
        <v>#REF!</v>
      </c>
      <c r="S128" s="90" t="e">
        <f>IF(ISNA(VLOOKUP(E128,#REF!,16,FALSE)),"",VLOOKUP(E128,#REF!,16,FALSE))</f>
        <v>#REF!</v>
      </c>
      <c r="T128" s="89" t="e">
        <f>IF(ISNA(VLOOKUP(E128,#REF!,5,FALSE)),"",VLOOKUP(E128,#REF!,5,FALSE))</f>
        <v>#REF!</v>
      </c>
      <c r="W128" s="88">
        <f>[3]構成員入金済み!$E$10</f>
        <v>40542</v>
      </c>
      <c r="X128" s="88" t="e">
        <f>IF(ISNA(VLOOKUP(E128,#REF!,7,FALSE)),"",VLOOKUP(E128,#REF!,7,FALSE))</f>
        <v>#REF!</v>
      </c>
      <c r="Y128" s="117" t="e">
        <f t="shared" si="6"/>
        <v>#REF!</v>
      </c>
      <c r="Z128" s="117"/>
      <c r="AC128" s="87"/>
      <c r="AD128" s="289"/>
      <c r="AE128" s="289"/>
      <c r="AF128" s="289"/>
      <c r="AG128" s="289"/>
      <c r="AH128" s="289"/>
      <c r="AI128" s="289"/>
      <c r="AJ128" s="289"/>
      <c r="AK128" s="289"/>
      <c r="AL128" s="289"/>
      <c r="AM128" s="289"/>
    </row>
    <row r="129" spans="1:39" s="116" customFormat="1" x14ac:dyDescent="0.15">
      <c r="A129" s="289"/>
      <c r="B129" s="126">
        <v>116</v>
      </c>
      <c r="C129" s="127" t="str">
        <f>IF(D129="","",VLOOKUP(D129,団体登録内容!$A$1:$Y$1000,3,FALSE))</f>
        <v/>
      </c>
      <c r="D129" s="127" t="str">
        <f>IF(E129="","",VLOOKUP(E129,構成員入金済み!$A$1:$Y$1000,7,FALSE))</f>
        <v/>
      </c>
      <c r="E129" s="122"/>
      <c r="F129" s="93"/>
      <c r="G129" s="92"/>
      <c r="H129" s="128" t="str">
        <f>IF(E129="","",VLOOKUP(E129,構成員入金済み!$A$1:$Y$1000,3,FALSE))</f>
        <v/>
      </c>
      <c r="I129" s="123"/>
      <c r="J129" s="128" t="str">
        <f>IF(E129="","",VLOOKUP(E129,構成員入金済み!$A$1:$Y$1000,4,FALSE))</f>
        <v/>
      </c>
      <c r="K129" s="125"/>
      <c r="L129" s="128" t="str">
        <f>IF(E129="","",VLOOKUP(E129,構成員入金済み!$A$1:$Y$1000,18,FALSE))</f>
        <v/>
      </c>
      <c r="M129" s="123" t="s">
        <v>3397</v>
      </c>
      <c r="N129" s="122" t="s">
        <v>3397</v>
      </c>
      <c r="O129" s="123" t="s">
        <v>3397</v>
      </c>
      <c r="P129" s="124" t="s">
        <v>3397</v>
      </c>
      <c r="R129" s="91" t="e">
        <f>IF(ISNA(VLOOKUP(E129,#REF!,10,FALSE)),"",VLOOKUP(E129,#REF!,6,FALSE))</f>
        <v>#REF!</v>
      </c>
      <c r="S129" s="90" t="e">
        <f>IF(ISNA(VLOOKUP(E129,#REF!,16,FALSE)),"",VLOOKUP(E129,#REF!,16,FALSE))</f>
        <v>#REF!</v>
      </c>
      <c r="T129" s="89" t="e">
        <f>IF(ISNA(VLOOKUP(E129,#REF!,5,FALSE)),"",VLOOKUP(E129,#REF!,5,FALSE))</f>
        <v>#REF!</v>
      </c>
      <c r="W129" s="88">
        <f>[3]構成員入金済み!$E$10</f>
        <v>40542</v>
      </c>
      <c r="X129" s="88" t="e">
        <f>IF(ISNA(VLOOKUP(E129,#REF!,7,FALSE)),"",VLOOKUP(E129,#REF!,7,FALSE))</f>
        <v>#REF!</v>
      </c>
      <c r="Y129" s="117" t="e">
        <f t="shared" si="6"/>
        <v>#REF!</v>
      </c>
      <c r="Z129" s="117"/>
      <c r="AC129" s="87"/>
      <c r="AD129" s="289"/>
      <c r="AE129" s="289"/>
      <c r="AF129" s="289"/>
      <c r="AG129" s="289"/>
      <c r="AH129" s="289"/>
      <c r="AI129" s="289"/>
      <c r="AJ129" s="289"/>
      <c r="AK129" s="289"/>
      <c r="AL129" s="289"/>
      <c r="AM129" s="289"/>
    </row>
    <row r="130" spans="1:39" s="116" customFormat="1" x14ac:dyDescent="0.15">
      <c r="A130" s="289"/>
      <c r="B130" s="126">
        <v>117</v>
      </c>
      <c r="C130" s="127" t="str">
        <f>IF(D130="","",VLOOKUP(D130,団体登録内容!$A$1:$Y$1000,3,FALSE))</f>
        <v/>
      </c>
      <c r="D130" s="127" t="str">
        <f>IF(E130="","",VLOOKUP(E130,構成員入金済み!$A$1:$Y$1000,7,FALSE))</f>
        <v/>
      </c>
      <c r="E130" s="122"/>
      <c r="F130" s="93"/>
      <c r="G130" s="92"/>
      <c r="H130" s="128" t="str">
        <f>IF(E130="","",VLOOKUP(E130,構成員入金済み!$A$1:$Y$1000,3,FALSE))</f>
        <v/>
      </c>
      <c r="I130" s="123"/>
      <c r="J130" s="128" t="str">
        <f>IF(E130="","",VLOOKUP(E130,構成員入金済み!$A$1:$Y$1000,4,FALSE))</f>
        <v/>
      </c>
      <c r="K130" s="125"/>
      <c r="L130" s="128" t="str">
        <f>IF(E130="","",VLOOKUP(E130,構成員入金済み!$A$1:$Y$1000,18,FALSE))</f>
        <v/>
      </c>
      <c r="M130" s="123" t="s">
        <v>3397</v>
      </c>
      <c r="N130" s="122" t="s">
        <v>3397</v>
      </c>
      <c r="O130" s="123" t="s">
        <v>3397</v>
      </c>
      <c r="P130" s="124" t="s">
        <v>3397</v>
      </c>
      <c r="R130" s="91" t="e">
        <f>IF(ISNA(VLOOKUP(E130,#REF!,10,FALSE)),"",VLOOKUP(E130,#REF!,6,FALSE))</f>
        <v>#REF!</v>
      </c>
      <c r="S130" s="90" t="e">
        <f>IF(ISNA(VLOOKUP(E130,#REF!,16,FALSE)),"",VLOOKUP(E130,#REF!,16,FALSE))</f>
        <v>#REF!</v>
      </c>
      <c r="T130" s="89" t="e">
        <f>IF(ISNA(VLOOKUP(E130,#REF!,5,FALSE)),"",VLOOKUP(E130,#REF!,5,FALSE))</f>
        <v>#REF!</v>
      </c>
      <c r="W130" s="88">
        <f>[3]構成員入金済み!$E$10</f>
        <v>40542</v>
      </c>
      <c r="X130" s="88" t="e">
        <f>IF(ISNA(VLOOKUP(E130,#REF!,7,FALSE)),"",VLOOKUP(E130,#REF!,7,FALSE))</f>
        <v>#REF!</v>
      </c>
      <c r="Y130" s="117" t="e">
        <f t="shared" si="6"/>
        <v>#REF!</v>
      </c>
      <c r="Z130" s="117"/>
      <c r="AC130" s="87"/>
      <c r="AD130" s="289"/>
      <c r="AE130" s="289"/>
      <c r="AF130" s="289"/>
      <c r="AG130" s="289"/>
      <c r="AH130" s="289"/>
      <c r="AI130" s="289"/>
      <c r="AJ130" s="289"/>
      <c r="AK130" s="289"/>
      <c r="AL130" s="289"/>
      <c r="AM130" s="289"/>
    </row>
    <row r="131" spans="1:39" s="116" customFormat="1" x14ac:dyDescent="0.15">
      <c r="A131" s="289"/>
      <c r="B131" s="126">
        <v>118</v>
      </c>
      <c r="C131" s="127" t="str">
        <f>IF(D131="","",VLOOKUP(D131,団体登録内容!$A$1:$Y$1000,3,FALSE))</f>
        <v/>
      </c>
      <c r="D131" s="127" t="str">
        <f>IF(E131="","",VLOOKUP(E131,構成員入金済み!$A$1:$Y$1000,7,FALSE))</f>
        <v/>
      </c>
      <c r="E131" s="122"/>
      <c r="F131" s="93"/>
      <c r="G131" s="92"/>
      <c r="H131" s="128" t="str">
        <f>IF(E131="","",VLOOKUP(E131,構成員入金済み!$A$1:$Y$1000,3,FALSE))</f>
        <v/>
      </c>
      <c r="I131" s="123"/>
      <c r="J131" s="128" t="str">
        <f>IF(E131="","",VLOOKUP(E131,構成員入金済み!$A$1:$Y$1000,4,FALSE))</f>
        <v/>
      </c>
      <c r="K131" s="125"/>
      <c r="L131" s="128" t="str">
        <f>IF(E131="","",VLOOKUP(E131,構成員入金済み!$A$1:$Y$1000,18,FALSE))</f>
        <v/>
      </c>
      <c r="M131" s="123" t="s">
        <v>3397</v>
      </c>
      <c r="N131" s="122" t="s">
        <v>3397</v>
      </c>
      <c r="O131" s="123" t="s">
        <v>3397</v>
      </c>
      <c r="P131" s="124" t="s">
        <v>3397</v>
      </c>
      <c r="R131" s="91" t="e">
        <f>IF(ISNA(VLOOKUP(E131,#REF!,10,FALSE)),"",VLOOKUP(E131,#REF!,6,FALSE))</f>
        <v>#REF!</v>
      </c>
      <c r="S131" s="90" t="e">
        <f>IF(ISNA(VLOOKUP(E131,#REF!,16,FALSE)),"",VLOOKUP(E131,#REF!,16,FALSE))</f>
        <v>#REF!</v>
      </c>
      <c r="T131" s="89" t="e">
        <f>IF(ISNA(VLOOKUP(E131,#REF!,5,FALSE)),"",VLOOKUP(E131,#REF!,5,FALSE))</f>
        <v>#REF!</v>
      </c>
      <c r="W131" s="88">
        <f>[3]構成員入金済み!$E$10</f>
        <v>40542</v>
      </c>
      <c r="X131" s="88" t="e">
        <f>IF(ISNA(VLOOKUP(E131,#REF!,7,FALSE)),"",VLOOKUP(E131,#REF!,7,FALSE))</f>
        <v>#REF!</v>
      </c>
      <c r="Y131" s="117" t="e">
        <f t="shared" si="6"/>
        <v>#REF!</v>
      </c>
      <c r="Z131" s="117"/>
      <c r="AC131" s="87"/>
      <c r="AD131" s="289"/>
      <c r="AE131" s="289"/>
      <c r="AF131" s="289"/>
      <c r="AG131" s="289"/>
      <c r="AH131" s="289"/>
      <c r="AI131" s="289"/>
      <c r="AJ131" s="289"/>
      <c r="AK131" s="289"/>
      <c r="AL131" s="289"/>
      <c r="AM131" s="289"/>
    </row>
    <row r="132" spans="1:39" s="116" customFormat="1" x14ac:dyDescent="0.15">
      <c r="A132" s="289"/>
      <c r="B132" s="126">
        <v>119</v>
      </c>
      <c r="C132" s="127" t="str">
        <f>IF(D132="","",VLOOKUP(D132,団体登録内容!$A$1:$Y$1000,3,FALSE))</f>
        <v/>
      </c>
      <c r="D132" s="127" t="str">
        <f>IF(E132="","",VLOOKUP(E132,構成員入金済み!$A$1:$Y$1000,7,FALSE))</f>
        <v/>
      </c>
      <c r="E132" s="122"/>
      <c r="F132" s="93"/>
      <c r="G132" s="92"/>
      <c r="H132" s="128" t="str">
        <f>IF(E132="","",VLOOKUP(E132,構成員入金済み!$A$1:$Y$1000,3,FALSE))</f>
        <v/>
      </c>
      <c r="I132" s="123"/>
      <c r="J132" s="128" t="str">
        <f>IF(E132="","",VLOOKUP(E132,構成員入金済み!$A$1:$Y$1000,4,FALSE))</f>
        <v/>
      </c>
      <c r="K132" s="125"/>
      <c r="L132" s="128" t="str">
        <f>IF(E132="","",VLOOKUP(E132,構成員入金済み!$A$1:$Y$1000,18,FALSE))</f>
        <v/>
      </c>
      <c r="M132" s="123" t="s">
        <v>3397</v>
      </c>
      <c r="N132" s="122" t="s">
        <v>3397</v>
      </c>
      <c r="O132" s="123" t="s">
        <v>3397</v>
      </c>
      <c r="P132" s="124" t="s">
        <v>3397</v>
      </c>
      <c r="R132" s="91" t="e">
        <f>IF(ISNA(VLOOKUP(E132,#REF!,10,FALSE)),"",VLOOKUP(E132,#REF!,6,FALSE))</f>
        <v>#REF!</v>
      </c>
      <c r="S132" s="90" t="e">
        <f>IF(ISNA(VLOOKUP(E132,#REF!,16,FALSE)),"",VLOOKUP(E132,#REF!,16,FALSE))</f>
        <v>#REF!</v>
      </c>
      <c r="T132" s="89" t="e">
        <f>IF(ISNA(VLOOKUP(E132,#REF!,5,FALSE)),"",VLOOKUP(E132,#REF!,5,FALSE))</f>
        <v>#REF!</v>
      </c>
      <c r="W132" s="88">
        <f>[3]構成員入金済み!$E$10</f>
        <v>40542</v>
      </c>
      <c r="X132" s="88" t="e">
        <f>IF(ISNA(VLOOKUP(E132,#REF!,7,FALSE)),"",VLOOKUP(E132,#REF!,7,FALSE))</f>
        <v>#REF!</v>
      </c>
      <c r="Y132" s="117" t="e">
        <f t="shared" si="6"/>
        <v>#REF!</v>
      </c>
      <c r="Z132" s="117"/>
      <c r="AC132" s="87"/>
      <c r="AD132" s="289"/>
      <c r="AE132" s="289"/>
      <c r="AF132" s="289"/>
      <c r="AG132" s="289"/>
      <c r="AH132" s="289"/>
      <c r="AI132" s="289"/>
      <c r="AJ132" s="289"/>
      <c r="AK132" s="289"/>
      <c r="AL132" s="289"/>
      <c r="AM132" s="289"/>
    </row>
    <row r="133" spans="1:39" s="116" customFormat="1" x14ac:dyDescent="0.15">
      <c r="A133" s="289"/>
      <c r="B133" s="126">
        <v>120</v>
      </c>
      <c r="C133" s="127" t="str">
        <f>IF(D133="","",VLOOKUP(D133,団体登録内容!$A$1:$Y$1000,3,FALSE))</f>
        <v/>
      </c>
      <c r="D133" s="127" t="str">
        <f>IF(E133="","",VLOOKUP(E133,構成員入金済み!$A$1:$Y$1000,7,FALSE))</f>
        <v/>
      </c>
      <c r="E133" s="122"/>
      <c r="F133" s="93"/>
      <c r="G133" s="92"/>
      <c r="H133" s="128" t="str">
        <f>IF(E133="","",VLOOKUP(E133,構成員入金済み!$A$1:$Y$1000,3,FALSE))</f>
        <v/>
      </c>
      <c r="I133" s="123"/>
      <c r="J133" s="128" t="str">
        <f>IF(E133="","",VLOOKUP(E133,構成員入金済み!$A$1:$Y$1000,4,FALSE))</f>
        <v/>
      </c>
      <c r="K133" s="125"/>
      <c r="L133" s="128" t="str">
        <f>IF(E133="","",VLOOKUP(E133,構成員入金済み!$A$1:$Y$1000,18,FALSE))</f>
        <v/>
      </c>
      <c r="M133" s="123" t="s">
        <v>3397</v>
      </c>
      <c r="N133" s="122" t="s">
        <v>3397</v>
      </c>
      <c r="O133" s="123" t="s">
        <v>3397</v>
      </c>
      <c r="P133" s="124" t="s">
        <v>3397</v>
      </c>
      <c r="R133" s="91" t="e">
        <f>IF(ISNA(VLOOKUP(E133,#REF!,10,FALSE)),"",VLOOKUP(E133,#REF!,6,FALSE))</f>
        <v>#REF!</v>
      </c>
      <c r="S133" s="90" t="e">
        <f>IF(ISNA(VLOOKUP(E133,#REF!,16,FALSE)),"",VLOOKUP(E133,#REF!,16,FALSE))</f>
        <v>#REF!</v>
      </c>
      <c r="T133" s="89" t="e">
        <f>IF(ISNA(VLOOKUP(E133,#REF!,5,FALSE)),"",VLOOKUP(E133,#REF!,5,FALSE))</f>
        <v>#REF!</v>
      </c>
      <c r="W133" s="88">
        <f>[3]構成員入金済み!$E$10</f>
        <v>40542</v>
      </c>
      <c r="X133" s="88" t="e">
        <f>IF(ISNA(VLOOKUP(E133,#REF!,7,FALSE)),"",VLOOKUP(E133,#REF!,7,FALSE))</f>
        <v>#REF!</v>
      </c>
      <c r="Y133" s="117" t="e">
        <f t="shared" si="6"/>
        <v>#REF!</v>
      </c>
      <c r="Z133" s="117"/>
      <c r="AC133" s="87"/>
      <c r="AD133" s="289"/>
      <c r="AE133" s="289"/>
      <c r="AF133" s="289"/>
      <c r="AG133" s="289"/>
      <c r="AH133" s="289"/>
      <c r="AI133" s="289"/>
      <c r="AJ133" s="289"/>
      <c r="AK133" s="289"/>
      <c r="AL133" s="289"/>
      <c r="AM133" s="289"/>
    </row>
    <row r="134" spans="1:39" s="116" customFormat="1" x14ac:dyDescent="0.15">
      <c r="A134" s="289"/>
      <c r="B134" s="126">
        <v>121</v>
      </c>
      <c r="C134" s="127" t="str">
        <f>IF(D134="","",VLOOKUP(D134,団体登録内容!$A$1:$Y$1000,3,FALSE))</f>
        <v/>
      </c>
      <c r="D134" s="127" t="str">
        <f>IF(E134="","",VLOOKUP(E134,構成員入金済み!$A$1:$Y$1000,7,FALSE))</f>
        <v/>
      </c>
      <c r="E134" s="122"/>
      <c r="F134" s="93"/>
      <c r="G134" s="92"/>
      <c r="H134" s="128" t="str">
        <f>IF(E134="","",VLOOKUP(E134,構成員入金済み!$A$1:$Y$1000,3,FALSE))</f>
        <v/>
      </c>
      <c r="I134" s="123"/>
      <c r="J134" s="128" t="str">
        <f>IF(E134="","",VLOOKUP(E134,構成員入金済み!$A$1:$Y$1000,4,FALSE))</f>
        <v/>
      </c>
      <c r="K134" s="125"/>
      <c r="L134" s="128" t="str">
        <f>IF(E134="","",VLOOKUP(E134,構成員入金済み!$A$1:$Y$1000,18,FALSE))</f>
        <v/>
      </c>
      <c r="M134" s="123" t="s">
        <v>3397</v>
      </c>
      <c r="N134" s="122" t="s">
        <v>3397</v>
      </c>
      <c r="O134" s="123" t="s">
        <v>3397</v>
      </c>
      <c r="P134" s="124" t="s">
        <v>3397</v>
      </c>
      <c r="R134" s="91" t="e">
        <f>IF(ISNA(VLOOKUP(E134,#REF!,10,FALSE)),"",VLOOKUP(E134,#REF!,6,FALSE))</f>
        <v>#REF!</v>
      </c>
      <c r="S134" s="90" t="e">
        <f>IF(ISNA(VLOOKUP(E134,#REF!,16,FALSE)),"",VLOOKUP(E134,#REF!,16,FALSE))</f>
        <v>#REF!</v>
      </c>
      <c r="T134" s="89" t="e">
        <f>IF(ISNA(VLOOKUP(E134,#REF!,5,FALSE)),"",VLOOKUP(E134,#REF!,5,FALSE))</f>
        <v>#REF!</v>
      </c>
      <c r="W134" s="88">
        <f>[3]構成員入金済み!$E$10</f>
        <v>40542</v>
      </c>
      <c r="X134" s="88" t="e">
        <f>IF(ISNA(VLOOKUP(E134,#REF!,7,FALSE)),"",VLOOKUP(E134,#REF!,7,FALSE))</f>
        <v>#REF!</v>
      </c>
      <c r="Y134" s="117" t="e">
        <f t="shared" si="6"/>
        <v>#REF!</v>
      </c>
      <c r="Z134" s="117"/>
      <c r="AC134" s="87"/>
      <c r="AD134" s="289"/>
      <c r="AE134" s="289"/>
      <c r="AF134" s="289"/>
      <c r="AG134" s="289"/>
      <c r="AH134" s="289"/>
      <c r="AI134" s="289"/>
      <c r="AJ134" s="289"/>
      <c r="AK134" s="289"/>
      <c r="AL134" s="289"/>
      <c r="AM134" s="289"/>
    </row>
    <row r="135" spans="1:39" s="116" customFormat="1" x14ac:dyDescent="0.15">
      <c r="A135" s="289"/>
      <c r="B135" s="126">
        <v>122</v>
      </c>
      <c r="C135" s="127" t="str">
        <f>IF(D135="","",VLOOKUP(D135,団体登録内容!$A$1:$Y$1000,3,FALSE))</f>
        <v/>
      </c>
      <c r="D135" s="127" t="str">
        <f>IF(E135="","",VLOOKUP(E135,構成員入金済み!$A$1:$Y$1000,7,FALSE))</f>
        <v/>
      </c>
      <c r="E135" s="122"/>
      <c r="F135" s="93"/>
      <c r="G135" s="92"/>
      <c r="H135" s="128" t="str">
        <f>IF(E135="","",VLOOKUP(E135,構成員入金済み!$A$1:$Y$1000,3,FALSE))</f>
        <v/>
      </c>
      <c r="I135" s="123"/>
      <c r="J135" s="128" t="str">
        <f>IF(E135="","",VLOOKUP(E135,構成員入金済み!$A$1:$Y$1000,4,FALSE))</f>
        <v/>
      </c>
      <c r="K135" s="125"/>
      <c r="L135" s="128" t="str">
        <f>IF(E135="","",VLOOKUP(E135,構成員入金済み!$A$1:$Y$1000,18,FALSE))</f>
        <v/>
      </c>
      <c r="M135" s="123" t="s">
        <v>3397</v>
      </c>
      <c r="N135" s="122" t="s">
        <v>3397</v>
      </c>
      <c r="O135" s="123" t="s">
        <v>3397</v>
      </c>
      <c r="P135" s="124" t="s">
        <v>3397</v>
      </c>
      <c r="R135" s="91" t="e">
        <f>IF(ISNA(VLOOKUP(E135,#REF!,10,FALSE)),"",VLOOKUP(E135,#REF!,6,FALSE))</f>
        <v>#REF!</v>
      </c>
      <c r="S135" s="90" t="e">
        <f>IF(ISNA(VLOOKUP(E135,#REF!,16,FALSE)),"",VLOOKUP(E135,#REF!,16,FALSE))</f>
        <v>#REF!</v>
      </c>
      <c r="T135" s="89" t="e">
        <f>IF(ISNA(VLOOKUP(E135,#REF!,5,FALSE)),"",VLOOKUP(E135,#REF!,5,FALSE))</f>
        <v>#REF!</v>
      </c>
      <c r="W135" s="88">
        <f>[3]構成員入金済み!$E$10</f>
        <v>40542</v>
      </c>
      <c r="X135" s="88" t="e">
        <f>IF(ISNA(VLOOKUP(E135,#REF!,7,FALSE)),"",VLOOKUP(E135,#REF!,7,FALSE))</f>
        <v>#REF!</v>
      </c>
      <c r="Y135" s="117" t="e">
        <f t="shared" si="6"/>
        <v>#REF!</v>
      </c>
      <c r="Z135" s="117"/>
      <c r="AC135" s="87"/>
      <c r="AD135" s="289"/>
      <c r="AE135" s="289"/>
      <c r="AF135" s="289"/>
      <c r="AG135" s="289"/>
      <c r="AH135" s="289"/>
      <c r="AI135" s="289"/>
      <c r="AJ135" s="289"/>
      <c r="AK135" s="289"/>
      <c r="AL135" s="289"/>
      <c r="AM135" s="289"/>
    </row>
    <row r="136" spans="1:39" s="116" customFormat="1" x14ac:dyDescent="0.15">
      <c r="A136" s="289"/>
      <c r="B136" s="126">
        <v>123</v>
      </c>
      <c r="C136" s="127" t="str">
        <f>IF(D136="","",VLOOKUP(D136,団体登録内容!$A$1:$Y$1000,3,FALSE))</f>
        <v/>
      </c>
      <c r="D136" s="127" t="str">
        <f>IF(E136="","",VLOOKUP(E136,構成員入金済み!$A$1:$Y$1000,7,FALSE))</f>
        <v/>
      </c>
      <c r="E136" s="122"/>
      <c r="F136" s="93"/>
      <c r="G136" s="92"/>
      <c r="H136" s="128" t="str">
        <f>IF(E136="","",VLOOKUP(E136,構成員入金済み!$A$1:$Y$1000,3,FALSE))</f>
        <v/>
      </c>
      <c r="I136" s="123"/>
      <c r="J136" s="128" t="str">
        <f>IF(E136="","",VLOOKUP(E136,構成員入金済み!$A$1:$Y$1000,4,FALSE))</f>
        <v/>
      </c>
      <c r="K136" s="125"/>
      <c r="L136" s="128" t="str">
        <f>IF(E136="","",VLOOKUP(E136,構成員入金済み!$A$1:$Y$1000,18,FALSE))</f>
        <v/>
      </c>
      <c r="M136" s="123" t="s">
        <v>3397</v>
      </c>
      <c r="N136" s="122" t="s">
        <v>3397</v>
      </c>
      <c r="O136" s="123" t="s">
        <v>3397</v>
      </c>
      <c r="P136" s="124" t="s">
        <v>3397</v>
      </c>
      <c r="R136" s="91" t="e">
        <f>IF(ISNA(VLOOKUP(E136,#REF!,10,FALSE)),"",VLOOKUP(E136,#REF!,6,FALSE))</f>
        <v>#REF!</v>
      </c>
      <c r="S136" s="90" t="e">
        <f>IF(ISNA(VLOOKUP(E136,#REF!,16,FALSE)),"",VLOOKUP(E136,#REF!,16,FALSE))</f>
        <v>#REF!</v>
      </c>
      <c r="T136" s="89" t="e">
        <f>IF(ISNA(VLOOKUP(E136,#REF!,5,FALSE)),"",VLOOKUP(E136,#REF!,5,FALSE))</f>
        <v>#REF!</v>
      </c>
      <c r="W136" s="88">
        <f>[3]構成員入金済み!$E$10</f>
        <v>40542</v>
      </c>
      <c r="X136" s="88" t="e">
        <f>IF(ISNA(VLOOKUP(E136,#REF!,7,FALSE)),"",VLOOKUP(E136,#REF!,7,FALSE))</f>
        <v>#REF!</v>
      </c>
      <c r="Y136" s="117" t="e">
        <f t="shared" si="6"/>
        <v>#REF!</v>
      </c>
      <c r="Z136" s="117"/>
      <c r="AC136" s="87"/>
      <c r="AD136" s="289"/>
      <c r="AE136" s="289"/>
      <c r="AF136" s="289"/>
      <c r="AG136" s="289"/>
      <c r="AH136" s="289"/>
      <c r="AI136" s="289"/>
      <c r="AJ136" s="289"/>
      <c r="AK136" s="289"/>
      <c r="AL136" s="289"/>
      <c r="AM136" s="289"/>
    </row>
    <row r="137" spans="1:39" s="116" customFormat="1" x14ac:dyDescent="0.15">
      <c r="A137" s="289"/>
      <c r="B137" s="126">
        <v>124</v>
      </c>
      <c r="C137" s="127" t="str">
        <f>IF(D137="","",VLOOKUP(D137,団体登録内容!$A$1:$Y$1000,3,FALSE))</f>
        <v/>
      </c>
      <c r="D137" s="127" t="str">
        <f>IF(E137="","",VLOOKUP(E137,構成員入金済み!$A$1:$Y$1000,7,FALSE))</f>
        <v/>
      </c>
      <c r="E137" s="122"/>
      <c r="F137" s="93"/>
      <c r="G137" s="92"/>
      <c r="H137" s="128" t="str">
        <f>IF(E137="","",VLOOKUP(E137,構成員入金済み!$A$1:$Y$1000,3,FALSE))</f>
        <v/>
      </c>
      <c r="I137" s="123"/>
      <c r="J137" s="128" t="str">
        <f>IF(E137="","",VLOOKUP(E137,構成員入金済み!$A$1:$Y$1000,4,FALSE))</f>
        <v/>
      </c>
      <c r="K137" s="125"/>
      <c r="L137" s="128" t="str">
        <f>IF(E137="","",VLOOKUP(E137,構成員入金済み!$A$1:$Y$1000,18,FALSE))</f>
        <v/>
      </c>
      <c r="M137" s="123" t="s">
        <v>3397</v>
      </c>
      <c r="N137" s="122" t="s">
        <v>3397</v>
      </c>
      <c r="O137" s="123" t="s">
        <v>3397</v>
      </c>
      <c r="P137" s="124" t="s">
        <v>3397</v>
      </c>
      <c r="R137" s="91" t="e">
        <f>IF(ISNA(VLOOKUP(E137,#REF!,10,FALSE)),"",VLOOKUP(E137,#REF!,6,FALSE))</f>
        <v>#REF!</v>
      </c>
      <c r="S137" s="90" t="e">
        <f>IF(ISNA(VLOOKUP(E137,#REF!,16,FALSE)),"",VLOOKUP(E137,#REF!,16,FALSE))</f>
        <v>#REF!</v>
      </c>
      <c r="T137" s="89" t="e">
        <f>IF(ISNA(VLOOKUP(E137,#REF!,5,FALSE)),"",VLOOKUP(E137,#REF!,5,FALSE))</f>
        <v>#REF!</v>
      </c>
      <c r="W137" s="88">
        <f>[3]構成員入金済み!$E$10</f>
        <v>40542</v>
      </c>
      <c r="X137" s="88" t="e">
        <f>IF(ISNA(VLOOKUP(E137,#REF!,7,FALSE)),"",VLOOKUP(E137,#REF!,7,FALSE))</f>
        <v>#REF!</v>
      </c>
      <c r="Y137" s="117" t="e">
        <f t="shared" si="6"/>
        <v>#REF!</v>
      </c>
      <c r="Z137" s="117"/>
      <c r="AC137" s="87"/>
      <c r="AD137" s="289"/>
      <c r="AE137" s="289"/>
      <c r="AF137" s="289"/>
      <c r="AG137" s="289"/>
      <c r="AH137" s="289"/>
      <c r="AI137" s="289"/>
      <c r="AJ137" s="289"/>
      <c r="AK137" s="289"/>
      <c r="AL137" s="289"/>
      <c r="AM137" s="289"/>
    </row>
    <row r="138" spans="1:39" s="116" customFormat="1" x14ac:dyDescent="0.15">
      <c r="A138" s="289"/>
      <c r="B138" s="126">
        <v>125</v>
      </c>
      <c r="C138" s="127" t="str">
        <f>IF(D138="","",VLOOKUP(D138,団体登録内容!$A$1:$Y$1000,3,FALSE))</f>
        <v/>
      </c>
      <c r="D138" s="127" t="str">
        <f>IF(E138="","",VLOOKUP(E138,構成員入金済み!$A$1:$Y$1000,7,FALSE))</f>
        <v/>
      </c>
      <c r="E138" s="122"/>
      <c r="F138" s="93"/>
      <c r="G138" s="92"/>
      <c r="H138" s="128" t="str">
        <f>IF(E138="","",VLOOKUP(E138,構成員入金済み!$A$1:$Y$1000,3,FALSE))</f>
        <v/>
      </c>
      <c r="I138" s="123"/>
      <c r="J138" s="128" t="str">
        <f>IF(E138="","",VLOOKUP(E138,構成員入金済み!$A$1:$Y$1000,4,FALSE))</f>
        <v/>
      </c>
      <c r="K138" s="125"/>
      <c r="L138" s="128" t="str">
        <f>IF(E138="","",VLOOKUP(E138,構成員入金済み!$A$1:$Y$1000,18,FALSE))</f>
        <v/>
      </c>
      <c r="M138" s="123" t="s">
        <v>3397</v>
      </c>
      <c r="N138" s="122" t="s">
        <v>3397</v>
      </c>
      <c r="O138" s="123" t="s">
        <v>3397</v>
      </c>
      <c r="P138" s="124" t="s">
        <v>3397</v>
      </c>
      <c r="R138" s="91" t="e">
        <f>IF(ISNA(VLOOKUP(E138,#REF!,10,FALSE)),"",VLOOKUP(E138,#REF!,6,FALSE))</f>
        <v>#REF!</v>
      </c>
      <c r="S138" s="90" t="e">
        <f>IF(ISNA(VLOOKUP(E138,#REF!,16,FALSE)),"",VLOOKUP(E138,#REF!,16,FALSE))</f>
        <v>#REF!</v>
      </c>
      <c r="T138" s="89" t="e">
        <f>IF(ISNA(VLOOKUP(E138,#REF!,5,FALSE)),"",VLOOKUP(E138,#REF!,5,FALSE))</f>
        <v>#REF!</v>
      </c>
      <c r="W138" s="88">
        <f>[3]構成員入金済み!$E$10</f>
        <v>40542</v>
      </c>
      <c r="X138" s="88" t="e">
        <f>IF(ISNA(VLOOKUP(E138,#REF!,7,FALSE)),"",VLOOKUP(E138,#REF!,7,FALSE))</f>
        <v>#REF!</v>
      </c>
      <c r="Y138" s="117" t="e">
        <f t="shared" si="6"/>
        <v>#REF!</v>
      </c>
      <c r="Z138" s="117"/>
      <c r="AC138" s="87"/>
      <c r="AD138" s="289"/>
      <c r="AE138" s="289"/>
      <c r="AF138" s="289"/>
      <c r="AG138" s="289"/>
      <c r="AH138" s="289"/>
      <c r="AI138" s="289"/>
      <c r="AJ138" s="289"/>
      <c r="AK138" s="289"/>
      <c r="AL138" s="289"/>
      <c r="AM138" s="289"/>
    </row>
    <row r="139" spans="1:39" s="116" customFormat="1" x14ac:dyDescent="0.15">
      <c r="A139" s="289"/>
      <c r="B139" s="126">
        <v>126</v>
      </c>
      <c r="C139" s="127" t="str">
        <f>IF(D139="","",VLOOKUP(D139,団体登録内容!$A$1:$Y$1000,3,FALSE))</f>
        <v/>
      </c>
      <c r="D139" s="127" t="str">
        <f>IF(E139="","",VLOOKUP(E139,構成員入金済み!$A$1:$Y$1000,7,FALSE))</f>
        <v/>
      </c>
      <c r="E139" s="122"/>
      <c r="F139" s="93"/>
      <c r="G139" s="92"/>
      <c r="H139" s="128" t="str">
        <f>IF(E139="","",VLOOKUP(E139,構成員入金済み!$A$1:$Y$1000,3,FALSE))</f>
        <v/>
      </c>
      <c r="I139" s="123"/>
      <c r="J139" s="128" t="str">
        <f>IF(E139="","",VLOOKUP(E139,構成員入金済み!$A$1:$Y$1000,4,FALSE))</f>
        <v/>
      </c>
      <c r="K139" s="125"/>
      <c r="L139" s="128" t="str">
        <f>IF(E139="","",VLOOKUP(E139,構成員入金済み!$A$1:$Y$1000,18,FALSE))</f>
        <v/>
      </c>
      <c r="M139" s="123" t="s">
        <v>3397</v>
      </c>
      <c r="N139" s="122" t="s">
        <v>3397</v>
      </c>
      <c r="O139" s="123" t="s">
        <v>3397</v>
      </c>
      <c r="P139" s="124" t="s">
        <v>3397</v>
      </c>
      <c r="R139" s="91" t="e">
        <f>IF(ISNA(VLOOKUP(E139,#REF!,10,FALSE)),"",VLOOKUP(E139,#REF!,6,FALSE))</f>
        <v>#REF!</v>
      </c>
      <c r="S139" s="90" t="e">
        <f>IF(ISNA(VLOOKUP(E139,#REF!,16,FALSE)),"",VLOOKUP(E139,#REF!,16,FALSE))</f>
        <v>#REF!</v>
      </c>
      <c r="T139" s="89" t="e">
        <f>IF(ISNA(VLOOKUP(E139,#REF!,5,FALSE)),"",VLOOKUP(E139,#REF!,5,FALSE))</f>
        <v>#REF!</v>
      </c>
      <c r="W139" s="88">
        <f>[3]構成員入金済み!$E$10</f>
        <v>40542</v>
      </c>
      <c r="X139" s="88" t="e">
        <f>IF(ISNA(VLOOKUP(E139,#REF!,7,FALSE)),"",VLOOKUP(E139,#REF!,7,FALSE))</f>
        <v>#REF!</v>
      </c>
      <c r="Y139" s="117" t="e">
        <f t="shared" si="6"/>
        <v>#REF!</v>
      </c>
      <c r="Z139" s="117"/>
      <c r="AC139" s="87"/>
      <c r="AD139" s="289"/>
      <c r="AE139" s="289"/>
      <c r="AF139" s="289"/>
      <c r="AG139" s="289"/>
      <c r="AH139" s="289"/>
      <c r="AI139" s="289"/>
      <c r="AJ139" s="289"/>
      <c r="AK139" s="289"/>
      <c r="AL139" s="289"/>
      <c r="AM139" s="289"/>
    </row>
    <row r="140" spans="1:39" s="116" customFormat="1" x14ac:dyDescent="0.15">
      <c r="A140" s="289"/>
      <c r="B140" s="126">
        <v>127</v>
      </c>
      <c r="C140" s="127" t="str">
        <f>IF(D140="","",VLOOKUP(D140,団体登録内容!$A$1:$Y$1000,3,FALSE))</f>
        <v/>
      </c>
      <c r="D140" s="127" t="str">
        <f>IF(E140="","",VLOOKUP(E140,構成員入金済み!$A$1:$Y$1000,7,FALSE))</f>
        <v/>
      </c>
      <c r="E140" s="122"/>
      <c r="F140" s="93"/>
      <c r="G140" s="92"/>
      <c r="H140" s="128" t="str">
        <f>IF(E140="","",VLOOKUP(E140,構成員入金済み!$A$1:$Y$1000,3,FALSE))</f>
        <v/>
      </c>
      <c r="I140" s="123"/>
      <c r="J140" s="128" t="str">
        <f>IF(E140="","",VLOOKUP(E140,構成員入金済み!$A$1:$Y$1000,4,FALSE))</f>
        <v/>
      </c>
      <c r="K140" s="125"/>
      <c r="L140" s="128" t="str">
        <f>IF(E140="","",VLOOKUP(E140,構成員入金済み!$A$1:$Y$1000,18,FALSE))</f>
        <v/>
      </c>
      <c r="M140" s="123" t="s">
        <v>3397</v>
      </c>
      <c r="N140" s="122" t="s">
        <v>3397</v>
      </c>
      <c r="O140" s="123" t="s">
        <v>3397</v>
      </c>
      <c r="P140" s="124" t="s">
        <v>3397</v>
      </c>
      <c r="R140" s="91" t="e">
        <f>IF(ISNA(VLOOKUP(E140,#REF!,10,FALSE)),"",VLOOKUP(E140,#REF!,6,FALSE))</f>
        <v>#REF!</v>
      </c>
      <c r="S140" s="90" t="e">
        <f>IF(ISNA(VLOOKUP(E140,#REF!,16,FALSE)),"",VLOOKUP(E140,#REF!,16,FALSE))</f>
        <v>#REF!</v>
      </c>
      <c r="T140" s="89" t="e">
        <f>IF(ISNA(VLOOKUP(E140,#REF!,5,FALSE)),"",VLOOKUP(E140,#REF!,5,FALSE))</f>
        <v>#REF!</v>
      </c>
      <c r="W140" s="88">
        <f>[3]構成員入金済み!$E$10</f>
        <v>40542</v>
      </c>
      <c r="X140" s="88" t="e">
        <f>IF(ISNA(VLOOKUP(E140,#REF!,7,FALSE)),"",VLOOKUP(E140,#REF!,7,FALSE))</f>
        <v>#REF!</v>
      </c>
      <c r="Y140" s="117" t="e">
        <f t="shared" si="6"/>
        <v>#REF!</v>
      </c>
      <c r="Z140" s="117"/>
      <c r="AC140" s="87"/>
      <c r="AD140" s="289"/>
      <c r="AE140" s="289"/>
      <c r="AF140" s="289"/>
      <c r="AG140" s="289"/>
      <c r="AH140" s="289"/>
      <c r="AI140" s="289"/>
      <c r="AJ140" s="289"/>
      <c r="AK140" s="289"/>
      <c r="AL140" s="289"/>
      <c r="AM140" s="289"/>
    </row>
    <row r="141" spans="1:39" s="116" customFormat="1" x14ac:dyDescent="0.15">
      <c r="A141" s="289"/>
      <c r="B141" s="126">
        <v>128</v>
      </c>
      <c r="C141" s="127" t="str">
        <f>IF(D141="","",VLOOKUP(D141,団体登録内容!$A$1:$Y$1000,3,FALSE))</f>
        <v/>
      </c>
      <c r="D141" s="127" t="str">
        <f>IF(E141="","",VLOOKUP(E141,構成員入金済み!$A$1:$Y$1000,7,FALSE))</f>
        <v/>
      </c>
      <c r="E141" s="122"/>
      <c r="F141" s="93"/>
      <c r="G141" s="92"/>
      <c r="H141" s="128" t="str">
        <f>IF(E141="","",VLOOKUP(E141,構成員入金済み!$A$1:$Y$1000,3,FALSE))</f>
        <v/>
      </c>
      <c r="I141" s="123"/>
      <c r="J141" s="128" t="str">
        <f>IF(E141="","",VLOOKUP(E141,構成員入金済み!$A$1:$Y$1000,4,FALSE))</f>
        <v/>
      </c>
      <c r="K141" s="125"/>
      <c r="L141" s="128" t="str">
        <f>IF(E141="","",VLOOKUP(E141,構成員入金済み!$A$1:$Y$1000,18,FALSE))</f>
        <v/>
      </c>
      <c r="M141" s="123" t="s">
        <v>3397</v>
      </c>
      <c r="N141" s="122" t="s">
        <v>3397</v>
      </c>
      <c r="O141" s="123" t="s">
        <v>3397</v>
      </c>
      <c r="P141" s="124" t="s">
        <v>3397</v>
      </c>
      <c r="R141" s="91" t="e">
        <f>IF(ISNA(VLOOKUP(E141,#REF!,10,FALSE)),"",VLOOKUP(E141,#REF!,6,FALSE))</f>
        <v>#REF!</v>
      </c>
      <c r="S141" s="90" t="e">
        <f>IF(ISNA(VLOOKUP(E141,#REF!,16,FALSE)),"",VLOOKUP(E141,#REF!,16,FALSE))</f>
        <v>#REF!</v>
      </c>
      <c r="T141" s="89" t="e">
        <f>IF(ISNA(VLOOKUP(E141,#REF!,5,FALSE)),"",VLOOKUP(E141,#REF!,5,FALSE))</f>
        <v>#REF!</v>
      </c>
      <c r="W141" s="88">
        <f>[3]構成員入金済み!$E$10</f>
        <v>40542</v>
      </c>
      <c r="X141" s="88" t="e">
        <f>IF(ISNA(VLOOKUP(E141,#REF!,7,FALSE)),"",VLOOKUP(E141,#REF!,7,FALSE))</f>
        <v>#REF!</v>
      </c>
      <c r="Y141" s="117" t="e">
        <f t="shared" si="6"/>
        <v>#REF!</v>
      </c>
      <c r="Z141" s="117"/>
      <c r="AC141" s="87"/>
      <c r="AD141" s="289"/>
      <c r="AE141" s="289"/>
      <c r="AF141" s="289"/>
      <c r="AG141" s="289"/>
      <c r="AH141" s="289"/>
      <c r="AI141" s="289"/>
      <c r="AJ141" s="289"/>
      <c r="AK141" s="289"/>
      <c r="AL141" s="289"/>
      <c r="AM141" s="289"/>
    </row>
    <row r="142" spans="1:39" s="116" customFormat="1" x14ac:dyDescent="0.15">
      <c r="A142" s="289"/>
      <c r="B142" s="126">
        <v>129</v>
      </c>
      <c r="C142" s="127" t="str">
        <f>IF(D142="","",VLOOKUP(D142,団体登録内容!$A$1:$Y$1000,3,FALSE))</f>
        <v/>
      </c>
      <c r="D142" s="127" t="str">
        <f>IF(E142="","",VLOOKUP(E142,構成員入金済み!$A$1:$Y$1000,7,FALSE))</f>
        <v/>
      </c>
      <c r="E142" s="122"/>
      <c r="F142" s="93"/>
      <c r="G142" s="92"/>
      <c r="H142" s="128" t="str">
        <f>IF(E142="","",VLOOKUP(E142,構成員入金済み!$A$1:$Y$1000,3,FALSE))</f>
        <v/>
      </c>
      <c r="I142" s="123"/>
      <c r="J142" s="128" t="str">
        <f>IF(E142="","",VLOOKUP(E142,構成員入金済み!$A$1:$Y$1000,4,FALSE))</f>
        <v/>
      </c>
      <c r="K142" s="125"/>
      <c r="L142" s="128" t="str">
        <f>IF(E142="","",VLOOKUP(E142,構成員入金済み!$A$1:$Y$1000,18,FALSE))</f>
        <v/>
      </c>
      <c r="M142" s="123" t="s">
        <v>3397</v>
      </c>
      <c r="N142" s="122" t="s">
        <v>3397</v>
      </c>
      <c r="O142" s="123" t="s">
        <v>3397</v>
      </c>
      <c r="P142" s="124" t="s">
        <v>3397</v>
      </c>
      <c r="R142" s="91" t="e">
        <f>IF(ISNA(VLOOKUP(E142,#REF!,10,FALSE)),"",VLOOKUP(E142,#REF!,6,FALSE))</f>
        <v>#REF!</v>
      </c>
      <c r="S142" s="90" t="e">
        <f>IF(ISNA(VLOOKUP(E142,#REF!,16,FALSE)),"",VLOOKUP(E142,#REF!,16,FALSE))</f>
        <v>#REF!</v>
      </c>
      <c r="T142" s="89" t="e">
        <f>IF(ISNA(VLOOKUP(E142,#REF!,5,FALSE)),"",VLOOKUP(E142,#REF!,5,FALSE))</f>
        <v>#REF!</v>
      </c>
      <c r="W142" s="88">
        <f>[3]構成員入金済み!$E$10</f>
        <v>40542</v>
      </c>
      <c r="X142" s="88" t="e">
        <f>IF(ISNA(VLOOKUP(E142,#REF!,7,FALSE)),"",VLOOKUP(E142,#REF!,7,FALSE))</f>
        <v>#REF!</v>
      </c>
      <c r="Y142" s="117" t="e">
        <f t="shared" ref="Y142:Y155" si="7">IF(EXACT(W142,X142),"OK","")</f>
        <v>#REF!</v>
      </c>
      <c r="Z142" s="117"/>
      <c r="AC142" s="87"/>
      <c r="AD142" s="289"/>
      <c r="AE142" s="289"/>
      <c r="AF142" s="289"/>
      <c r="AG142" s="289"/>
      <c r="AH142" s="289"/>
      <c r="AI142" s="289"/>
      <c r="AJ142" s="289"/>
      <c r="AK142" s="289"/>
      <c r="AL142" s="289"/>
      <c r="AM142" s="289"/>
    </row>
    <row r="143" spans="1:39" s="116" customFormat="1" x14ac:dyDescent="0.15">
      <c r="A143" s="289"/>
      <c r="B143" s="126">
        <v>130</v>
      </c>
      <c r="C143" s="127" t="str">
        <f>IF(D143="","",VLOOKUP(D143,団体登録内容!$A$1:$Y$1000,3,FALSE))</f>
        <v/>
      </c>
      <c r="D143" s="127" t="str">
        <f>IF(E143="","",VLOOKUP(E143,構成員入金済み!$A$1:$Y$1000,7,FALSE))</f>
        <v/>
      </c>
      <c r="E143" s="122"/>
      <c r="F143" s="93"/>
      <c r="G143" s="92"/>
      <c r="H143" s="128" t="str">
        <f>IF(E143="","",VLOOKUP(E143,構成員入金済み!$A$1:$Y$1000,3,FALSE))</f>
        <v/>
      </c>
      <c r="I143" s="123"/>
      <c r="J143" s="128" t="str">
        <f>IF(E143="","",VLOOKUP(E143,構成員入金済み!$A$1:$Y$1000,4,FALSE))</f>
        <v/>
      </c>
      <c r="K143" s="125"/>
      <c r="L143" s="128" t="str">
        <f>IF(E143="","",VLOOKUP(E143,構成員入金済み!$A$1:$Y$1000,18,FALSE))</f>
        <v/>
      </c>
      <c r="M143" s="123" t="s">
        <v>3397</v>
      </c>
      <c r="N143" s="122" t="s">
        <v>3397</v>
      </c>
      <c r="O143" s="123" t="s">
        <v>3397</v>
      </c>
      <c r="P143" s="124" t="s">
        <v>3397</v>
      </c>
      <c r="R143" s="91" t="e">
        <f>IF(ISNA(VLOOKUP(E143,#REF!,10,FALSE)),"",VLOOKUP(E143,#REF!,6,FALSE))</f>
        <v>#REF!</v>
      </c>
      <c r="S143" s="90" t="e">
        <f>IF(ISNA(VLOOKUP(E143,#REF!,16,FALSE)),"",VLOOKUP(E143,#REF!,16,FALSE))</f>
        <v>#REF!</v>
      </c>
      <c r="T143" s="89" t="e">
        <f>IF(ISNA(VLOOKUP(E143,#REF!,5,FALSE)),"",VLOOKUP(E143,#REF!,5,FALSE))</f>
        <v>#REF!</v>
      </c>
      <c r="W143" s="88">
        <f>[3]構成員入金済み!$E$10</f>
        <v>40542</v>
      </c>
      <c r="X143" s="88" t="e">
        <f>IF(ISNA(VLOOKUP(E143,#REF!,7,FALSE)),"",VLOOKUP(E143,#REF!,7,FALSE))</f>
        <v>#REF!</v>
      </c>
      <c r="Y143" s="117" t="e">
        <f t="shared" si="7"/>
        <v>#REF!</v>
      </c>
      <c r="Z143" s="117"/>
      <c r="AC143" s="87"/>
      <c r="AD143" s="289"/>
      <c r="AE143" s="289"/>
      <c r="AF143" s="289"/>
      <c r="AG143" s="289"/>
      <c r="AH143" s="289"/>
      <c r="AI143" s="289"/>
      <c r="AJ143" s="289"/>
      <c r="AK143" s="289"/>
      <c r="AL143" s="289"/>
      <c r="AM143" s="289"/>
    </row>
    <row r="144" spans="1:39" s="116" customFormat="1" x14ac:dyDescent="0.15">
      <c r="A144" s="289"/>
      <c r="B144" s="126">
        <v>131</v>
      </c>
      <c r="C144" s="127" t="str">
        <f>IF(D144="","",VLOOKUP(D144,団体登録内容!$A$1:$Y$1000,3,FALSE))</f>
        <v/>
      </c>
      <c r="D144" s="127" t="str">
        <f>IF(E144="","",VLOOKUP(E144,構成員入金済み!$A$1:$Y$1000,7,FALSE))</f>
        <v/>
      </c>
      <c r="E144" s="122"/>
      <c r="F144" s="93"/>
      <c r="G144" s="92"/>
      <c r="H144" s="128" t="str">
        <f>IF(E144="","",VLOOKUP(E144,構成員入金済み!$A$1:$Y$1000,3,FALSE))</f>
        <v/>
      </c>
      <c r="I144" s="123"/>
      <c r="J144" s="128" t="str">
        <f>IF(E144="","",VLOOKUP(E144,構成員入金済み!$A$1:$Y$1000,4,FALSE))</f>
        <v/>
      </c>
      <c r="K144" s="125"/>
      <c r="L144" s="128" t="str">
        <f>IF(E144="","",VLOOKUP(E144,構成員入金済み!$A$1:$Y$1000,18,FALSE))</f>
        <v/>
      </c>
      <c r="M144" s="123" t="s">
        <v>3397</v>
      </c>
      <c r="N144" s="122" t="s">
        <v>3397</v>
      </c>
      <c r="O144" s="123" t="s">
        <v>3397</v>
      </c>
      <c r="P144" s="124" t="s">
        <v>3397</v>
      </c>
      <c r="R144" s="91" t="e">
        <f>IF(ISNA(VLOOKUP(E144,#REF!,10,FALSE)),"",VLOOKUP(E144,#REF!,6,FALSE))</f>
        <v>#REF!</v>
      </c>
      <c r="S144" s="90" t="e">
        <f>IF(ISNA(VLOOKUP(E144,#REF!,16,FALSE)),"",VLOOKUP(E144,#REF!,16,FALSE))</f>
        <v>#REF!</v>
      </c>
      <c r="T144" s="89" t="e">
        <f>IF(ISNA(VLOOKUP(E144,#REF!,5,FALSE)),"",VLOOKUP(E144,#REF!,5,FALSE))</f>
        <v>#REF!</v>
      </c>
      <c r="W144" s="88">
        <f>[3]構成員入金済み!$E$10</f>
        <v>40542</v>
      </c>
      <c r="X144" s="88" t="e">
        <f>IF(ISNA(VLOOKUP(E144,#REF!,7,FALSE)),"",VLOOKUP(E144,#REF!,7,FALSE))</f>
        <v>#REF!</v>
      </c>
      <c r="Y144" s="117" t="e">
        <f t="shared" si="7"/>
        <v>#REF!</v>
      </c>
      <c r="Z144" s="117"/>
      <c r="AC144" s="87"/>
      <c r="AD144" s="289"/>
      <c r="AE144" s="289"/>
      <c r="AF144" s="289"/>
      <c r="AG144" s="289"/>
      <c r="AH144" s="289"/>
      <c r="AI144" s="289"/>
      <c r="AJ144" s="289"/>
      <c r="AK144" s="289"/>
      <c r="AL144" s="289"/>
      <c r="AM144" s="289"/>
    </row>
    <row r="145" spans="1:39" s="116" customFormat="1" x14ac:dyDescent="0.15">
      <c r="A145" s="289"/>
      <c r="B145" s="126">
        <v>132</v>
      </c>
      <c r="C145" s="127" t="str">
        <f>IF(D145="","",VLOOKUP(D145,団体登録内容!$A$1:$Y$1000,3,FALSE))</f>
        <v/>
      </c>
      <c r="D145" s="127" t="str">
        <f>IF(E145="","",VLOOKUP(E145,構成員入金済み!$A$1:$Y$1000,7,FALSE))</f>
        <v/>
      </c>
      <c r="E145" s="122"/>
      <c r="F145" s="93"/>
      <c r="G145" s="92"/>
      <c r="H145" s="128" t="str">
        <f>IF(E145="","",VLOOKUP(E145,構成員入金済み!$A$1:$Y$1000,3,FALSE))</f>
        <v/>
      </c>
      <c r="I145" s="123"/>
      <c r="J145" s="128" t="str">
        <f>IF(E145="","",VLOOKUP(E145,構成員入金済み!$A$1:$Y$1000,4,FALSE))</f>
        <v/>
      </c>
      <c r="K145" s="125"/>
      <c r="L145" s="128" t="str">
        <f>IF(E145="","",VLOOKUP(E145,構成員入金済み!$A$1:$Y$1000,18,FALSE))</f>
        <v/>
      </c>
      <c r="M145" s="123" t="s">
        <v>3397</v>
      </c>
      <c r="N145" s="122" t="s">
        <v>3397</v>
      </c>
      <c r="O145" s="123" t="s">
        <v>3397</v>
      </c>
      <c r="P145" s="124" t="s">
        <v>3397</v>
      </c>
      <c r="R145" s="91" t="e">
        <f>IF(ISNA(VLOOKUP(E145,#REF!,10,FALSE)),"",VLOOKUP(E145,#REF!,6,FALSE))</f>
        <v>#REF!</v>
      </c>
      <c r="S145" s="90" t="e">
        <f>IF(ISNA(VLOOKUP(E145,#REF!,16,FALSE)),"",VLOOKUP(E145,#REF!,16,FALSE))</f>
        <v>#REF!</v>
      </c>
      <c r="T145" s="89" t="e">
        <f>IF(ISNA(VLOOKUP(E145,#REF!,5,FALSE)),"",VLOOKUP(E145,#REF!,5,FALSE))</f>
        <v>#REF!</v>
      </c>
      <c r="W145" s="88">
        <f>[3]構成員入金済み!$E$10</f>
        <v>40542</v>
      </c>
      <c r="X145" s="88" t="e">
        <f>IF(ISNA(VLOOKUP(E145,#REF!,7,FALSE)),"",VLOOKUP(E145,#REF!,7,FALSE))</f>
        <v>#REF!</v>
      </c>
      <c r="Y145" s="117" t="e">
        <f t="shared" si="7"/>
        <v>#REF!</v>
      </c>
      <c r="Z145" s="117"/>
      <c r="AC145" s="87"/>
      <c r="AD145" s="289"/>
      <c r="AE145" s="289"/>
      <c r="AF145" s="289"/>
      <c r="AG145" s="289"/>
      <c r="AH145" s="289"/>
      <c r="AI145" s="289"/>
      <c r="AJ145" s="289"/>
      <c r="AK145" s="289"/>
      <c r="AL145" s="289"/>
      <c r="AM145" s="289"/>
    </row>
    <row r="146" spans="1:39" s="116" customFormat="1" x14ac:dyDescent="0.15">
      <c r="A146" s="289"/>
      <c r="B146" s="126">
        <v>133</v>
      </c>
      <c r="C146" s="127" t="str">
        <f>IF(D146="","",VLOOKUP(D146,団体登録内容!$A$1:$Y$1000,3,FALSE))</f>
        <v/>
      </c>
      <c r="D146" s="127" t="str">
        <f>IF(E146="","",VLOOKUP(E146,構成員入金済み!$A$1:$Y$1000,7,FALSE))</f>
        <v/>
      </c>
      <c r="E146" s="122"/>
      <c r="F146" s="93"/>
      <c r="G146" s="92"/>
      <c r="H146" s="128" t="str">
        <f>IF(E146="","",VLOOKUP(E146,構成員入金済み!$A$1:$Y$1000,3,FALSE))</f>
        <v/>
      </c>
      <c r="I146" s="123"/>
      <c r="J146" s="128" t="str">
        <f>IF(E146="","",VLOOKUP(E146,構成員入金済み!$A$1:$Y$1000,4,FALSE))</f>
        <v/>
      </c>
      <c r="K146" s="125"/>
      <c r="L146" s="128" t="str">
        <f>IF(E146="","",VLOOKUP(E146,構成員入金済み!$A$1:$Y$1000,18,FALSE))</f>
        <v/>
      </c>
      <c r="M146" s="123" t="s">
        <v>3397</v>
      </c>
      <c r="N146" s="122" t="s">
        <v>3397</v>
      </c>
      <c r="O146" s="123" t="s">
        <v>3397</v>
      </c>
      <c r="P146" s="124" t="s">
        <v>3397</v>
      </c>
      <c r="R146" s="91" t="e">
        <f>IF(ISNA(VLOOKUP(E146,#REF!,10,FALSE)),"",VLOOKUP(E146,#REF!,6,FALSE))</f>
        <v>#REF!</v>
      </c>
      <c r="S146" s="90" t="e">
        <f>IF(ISNA(VLOOKUP(E146,#REF!,16,FALSE)),"",VLOOKUP(E146,#REF!,16,FALSE))</f>
        <v>#REF!</v>
      </c>
      <c r="T146" s="89" t="e">
        <f>IF(ISNA(VLOOKUP(E146,#REF!,5,FALSE)),"",VLOOKUP(E146,#REF!,5,FALSE))</f>
        <v>#REF!</v>
      </c>
      <c r="W146" s="88">
        <f>[3]構成員入金済み!$E$10</f>
        <v>40542</v>
      </c>
      <c r="X146" s="88" t="e">
        <f>IF(ISNA(VLOOKUP(E146,#REF!,7,FALSE)),"",VLOOKUP(E146,#REF!,7,FALSE))</f>
        <v>#REF!</v>
      </c>
      <c r="Y146" s="117" t="e">
        <f t="shared" si="7"/>
        <v>#REF!</v>
      </c>
      <c r="Z146" s="117"/>
      <c r="AC146" s="87"/>
      <c r="AD146" s="289"/>
      <c r="AE146" s="289"/>
      <c r="AF146" s="289"/>
      <c r="AG146" s="289"/>
      <c r="AH146" s="289"/>
      <c r="AI146" s="289"/>
      <c r="AJ146" s="289"/>
      <c r="AK146" s="289"/>
      <c r="AL146" s="289"/>
      <c r="AM146" s="289"/>
    </row>
    <row r="147" spans="1:39" s="116" customFormat="1" x14ac:dyDescent="0.15">
      <c r="A147" s="289"/>
      <c r="B147" s="126">
        <v>134</v>
      </c>
      <c r="C147" s="127" t="str">
        <f>IF(D147="","",VLOOKUP(D147,団体登録内容!$A$1:$Y$1000,3,FALSE))</f>
        <v/>
      </c>
      <c r="D147" s="127" t="str">
        <f>IF(E147="","",VLOOKUP(E147,構成員入金済み!$A$1:$Y$1000,7,FALSE))</f>
        <v/>
      </c>
      <c r="E147" s="122"/>
      <c r="F147" s="93"/>
      <c r="G147" s="92"/>
      <c r="H147" s="128" t="str">
        <f>IF(E147="","",VLOOKUP(E147,構成員入金済み!$A$1:$Y$1000,3,FALSE))</f>
        <v/>
      </c>
      <c r="I147" s="123"/>
      <c r="J147" s="128" t="str">
        <f>IF(E147="","",VLOOKUP(E147,構成員入金済み!$A$1:$Y$1000,4,FALSE))</f>
        <v/>
      </c>
      <c r="K147" s="125"/>
      <c r="L147" s="128" t="str">
        <f>IF(E147="","",VLOOKUP(E147,構成員入金済み!$A$1:$Y$1000,18,FALSE))</f>
        <v/>
      </c>
      <c r="M147" s="123" t="s">
        <v>3397</v>
      </c>
      <c r="N147" s="122" t="s">
        <v>3397</v>
      </c>
      <c r="O147" s="123" t="s">
        <v>3397</v>
      </c>
      <c r="P147" s="124" t="s">
        <v>3397</v>
      </c>
      <c r="R147" s="91" t="e">
        <f>IF(ISNA(VLOOKUP(E147,#REF!,10,FALSE)),"",VLOOKUP(E147,#REF!,6,FALSE))</f>
        <v>#REF!</v>
      </c>
      <c r="S147" s="90" t="e">
        <f>IF(ISNA(VLOOKUP(E147,#REF!,16,FALSE)),"",VLOOKUP(E147,#REF!,16,FALSE))</f>
        <v>#REF!</v>
      </c>
      <c r="T147" s="89" t="e">
        <f>IF(ISNA(VLOOKUP(E147,#REF!,5,FALSE)),"",VLOOKUP(E147,#REF!,5,FALSE))</f>
        <v>#REF!</v>
      </c>
      <c r="W147" s="88">
        <f>[3]構成員入金済み!$E$10</f>
        <v>40542</v>
      </c>
      <c r="X147" s="88" t="e">
        <f>IF(ISNA(VLOOKUP(E147,#REF!,7,FALSE)),"",VLOOKUP(E147,#REF!,7,FALSE))</f>
        <v>#REF!</v>
      </c>
      <c r="Y147" s="117" t="e">
        <f t="shared" si="7"/>
        <v>#REF!</v>
      </c>
      <c r="Z147" s="117"/>
      <c r="AC147" s="87"/>
      <c r="AD147" s="289"/>
      <c r="AE147" s="289"/>
      <c r="AF147" s="289"/>
      <c r="AG147" s="289"/>
      <c r="AH147" s="289"/>
      <c r="AI147" s="289"/>
      <c r="AJ147" s="289"/>
      <c r="AK147" s="289"/>
      <c r="AL147" s="289"/>
      <c r="AM147" s="289"/>
    </row>
    <row r="148" spans="1:39" s="116" customFormat="1" x14ac:dyDescent="0.15">
      <c r="A148" s="289"/>
      <c r="B148" s="126">
        <v>135</v>
      </c>
      <c r="C148" s="127" t="str">
        <f>IF(D148="","",VLOOKUP(D148,団体登録内容!$A$1:$Y$1000,3,FALSE))</f>
        <v/>
      </c>
      <c r="D148" s="127" t="str">
        <f>IF(E148="","",VLOOKUP(E148,構成員入金済み!$A$1:$Y$1000,7,FALSE))</f>
        <v/>
      </c>
      <c r="E148" s="122"/>
      <c r="F148" s="93"/>
      <c r="G148" s="92"/>
      <c r="H148" s="128" t="str">
        <f>IF(E148="","",VLOOKUP(E148,構成員入金済み!$A$1:$Y$1000,3,FALSE))</f>
        <v/>
      </c>
      <c r="I148" s="123"/>
      <c r="J148" s="128" t="str">
        <f>IF(E148="","",VLOOKUP(E148,構成員入金済み!$A$1:$Y$1000,4,FALSE))</f>
        <v/>
      </c>
      <c r="K148" s="125"/>
      <c r="L148" s="128" t="str">
        <f>IF(E148="","",VLOOKUP(E148,構成員入金済み!$A$1:$Y$1000,18,FALSE))</f>
        <v/>
      </c>
      <c r="M148" s="123" t="s">
        <v>3397</v>
      </c>
      <c r="N148" s="122" t="s">
        <v>3397</v>
      </c>
      <c r="O148" s="123" t="s">
        <v>3397</v>
      </c>
      <c r="P148" s="124" t="s">
        <v>3397</v>
      </c>
      <c r="R148" s="91" t="e">
        <f>IF(ISNA(VLOOKUP(E148,#REF!,10,FALSE)),"",VLOOKUP(E148,#REF!,6,FALSE))</f>
        <v>#REF!</v>
      </c>
      <c r="S148" s="90" t="e">
        <f>IF(ISNA(VLOOKUP(E148,#REF!,16,FALSE)),"",VLOOKUP(E148,#REF!,16,FALSE))</f>
        <v>#REF!</v>
      </c>
      <c r="T148" s="89" t="e">
        <f>IF(ISNA(VLOOKUP(E148,#REF!,5,FALSE)),"",VLOOKUP(E148,#REF!,5,FALSE))</f>
        <v>#REF!</v>
      </c>
      <c r="W148" s="88">
        <f>[3]構成員入金済み!$E$10</f>
        <v>40542</v>
      </c>
      <c r="X148" s="88" t="e">
        <f>IF(ISNA(VLOOKUP(E148,#REF!,7,FALSE)),"",VLOOKUP(E148,#REF!,7,FALSE))</f>
        <v>#REF!</v>
      </c>
      <c r="Y148" s="117" t="e">
        <f t="shared" si="7"/>
        <v>#REF!</v>
      </c>
      <c r="Z148" s="117"/>
      <c r="AC148" s="87"/>
      <c r="AD148" s="289"/>
      <c r="AE148" s="289"/>
      <c r="AF148" s="289"/>
      <c r="AG148" s="289"/>
      <c r="AH148" s="289"/>
      <c r="AI148" s="289"/>
      <c r="AJ148" s="289"/>
      <c r="AK148" s="289"/>
      <c r="AL148" s="289"/>
      <c r="AM148" s="289"/>
    </row>
    <row r="149" spans="1:39" s="116" customFormat="1" x14ac:dyDescent="0.15">
      <c r="A149" s="289"/>
      <c r="B149" s="126">
        <v>136</v>
      </c>
      <c r="C149" s="127" t="str">
        <f>IF(D149="","",VLOOKUP(D149,団体登録内容!$A$1:$Y$1000,3,FALSE))</f>
        <v/>
      </c>
      <c r="D149" s="127" t="str">
        <f>IF(E149="","",VLOOKUP(E149,構成員入金済み!$A$1:$Y$1000,7,FALSE))</f>
        <v/>
      </c>
      <c r="E149" s="122"/>
      <c r="F149" s="93"/>
      <c r="G149" s="92"/>
      <c r="H149" s="128" t="str">
        <f>IF(E149="","",VLOOKUP(E149,構成員入金済み!$A$1:$Y$1000,3,FALSE))</f>
        <v/>
      </c>
      <c r="I149" s="123"/>
      <c r="J149" s="128" t="str">
        <f>IF(E149="","",VLOOKUP(E149,構成員入金済み!$A$1:$Y$1000,4,FALSE))</f>
        <v/>
      </c>
      <c r="K149" s="125"/>
      <c r="L149" s="128" t="str">
        <f>IF(E149="","",VLOOKUP(E149,構成員入金済み!$A$1:$Y$1000,18,FALSE))</f>
        <v/>
      </c>
      <c r="M149" s="123" t="s">
        <v>3397</v>
      </c>
      <c r="N149" s="122" t="s">
        <v>3397</v>
      </c>
      <c r="O149" s="123" t="s">
        <v>3397</v>
      </c>
      <c r="P149" s="124" t="s">
        <v>3397</v>
      </c>
      <c r="R149" s="91" t="e">
        <f>IF(ISNA(VLOOKUP(E149,#REF!,10,FALSE)),"",VLOOKUP(E149,#REF!,6,FALSE))</f>
        <v>#REF!</v>
      </c>
      <c r="S149" s="90" t="e">
        <f>IF(ISNA(VLOOKUP(E149,#REF!,16,FALSE)),"",VLOOKUP(E149,#REF!,16,FALSE))</f>
        <v>#REF!</v>
      </c>
      <c r="T149" s="89" t="e">
        <f>IF(ISNA(VLOOKUP(E149,#REF!,5,FALSE)),"",VLOOKUP(E149,#REF!,5,FALSE))</f>
        <v>#REF!</v>
      </c>
      <c r="W149" s="88">
        <f>[3]構成員入金済み!$E$10</f>
        <v>40542</v>
      </c>
      <c r="X149" s="88" t="e">
        <f>IF(ISNA(VLOOKUP(E149,#REF!,7,FALSE)),"",VLOOKUP(E149,#REF!,7,FALSE))</f>
        <v>#REF!</v>
      </c>
      <c r="Y149" s="117" t="e">
        <f t="shared" si="7"/>
        <v>#REF!</v>
      </c>
      <c r="Z149" s="117"/>
      <c r="AC149" s="87"/>
      <c r="AD149" s="289"/>
      <c r="AE149" s="289"/>
      <c r="AF149" s="289"/>
      <c r="AG149" s="289"/>
      <c r="AH149" s="289"/>
      <c r="AI149" s="289"/>
      <c r="AJ149" s="289"/>
      <c r="AK149" s="289"/>
      <c r="AL149" s="289"/>
      <c r="AM149" s="289"/>
    </row>
    <row r="150" spans="1:39" s="116" customFormat="1" x14ac:dyDescent="0.15">
      <c r="A150" s="289"/>
      <c r="B150" s="126">
        <v>137</v>
      </c>
      <c r="C150" s="127" t="str">
        <f>IF(D150="","",VLOOKUP(D150,団体登録内容!$A$1:$Y$1000,3,FALSE))</f>
        <v/>
      </c>
      <c r="D150" s="127" t="str">
        <f>IF(E150="","",VLOOKUP(E150,構成員入金済み!$A$1:$Y$1000,7,FALSE))</f>
        <v/>
      </c>
      <c r="E150" s="122"/>
      <c r="F150" s="93"/>
      <c r="G150" s="92"/>
      <c r="H150" s="128" t="str">
        <f>IF(E150="","",VLOOKUP(E150,構成員入金済み!$A$1:$Y$1000,3,FALSE))</f>
        <v/>
      </c>
      <c r="I150" s="123"/>
      <c r="J150" s="128" t="str">
        <f>IF(E150="","",VLOOKUP(E150,構成員入金済み!$A$1:$Y$1000,4,FALSE))</f>
        <v/>
      </c>
      <c r="K150" s="125"/>
      <c r="L150" s="128" t="str">
        <f>IF(E150="","",VLOOKUP(E150,構成員入金済み!$A$1:$Y$1000,18,FALSE))</f>
        <v/>
      </c>
      <c r="M150" s="123" t="s">
        <v>3397</v>
      </c>
      <c r="N150" s="122" t="s">
        <v>3397</v>
      </c>
      <c r="O150" s="123" t="s">
        <v>3397</v>
      </c>
      <c r="P150" s="124" t="s">
        <v>3397</v>
      </c>
      <c r="R150" s="91" t="e">
        <f>IF(ISNA(VLOOKUP(E150,#REF!,10,FALSE)),"",VLOOKUP(E150,#REF!,6,FALSE))</f>
        <v>#REF!</v>
      </c>
      <c r="S150" s="90" t="e">
        <f>IF(ISNA(VLOOKUP(E150,#REF!,16,FALSE)),"",VLOOKUP(E150,#REF!,16,FALSE))</f>
        <v>#REF!</v>
      </c>
      <c r="T150" s="89" t="e">
        <f>IF(ISNA(VLOOKUP(E150,#REF!,5,FALSE)),"",VLOOKUP(E150,#REF!,5,FALSE))</f>
        <v>#REF!</v>
      </c>
      <c r="W150" s="88">
        <f>[3]構成員入金済み!$E$10</f>
        <v>40542</v>
      </c>
      <c r="X150" s="88" t="e">
        <f>IF(ISNA(VLOOKUP(E150,#REF!,7,FALSE)),"",VLOOKUP(E150,#REF!,7,FALSE))</f>
        <v>#REF!</v>
      </c>
      <c r="Y150" s="117" t="e">
        <f t="shared" si="7"/>
        <v>#REF!</v>
      </c>
      <c r="Z150" s="117"/>
      <c r="AC150" s="87"/>
      <c r="AD150" s="289"/>
      <c r="AE150" s="289"/>
      <c r="AF150" s="289"/>
      <c r="AG150" s="289"/>
      <c r="AH150" s="289"/>
      <c r="AI150" s="289"/>
      <c r="AJ150" s="289"/>
      <c r="AK150" s="289"/>
      <c r="AL150" s="289"/>
      <c r="AM150" s="289"/>
    </row>
    <row r="151" spans="1:39" s="116" customFormat="1" x14ac:dyDescent="0.15">
      <c r="A151" s="289"/>
      <c r="B151" s="126">
        <v>138</v>
      </c>
      <c r="C151" s="127" t="str">
        <f>IF(D151="","",VLOOKUP(D151,団体登録内容!$A$1:$Y$1000,3,FALSE))</f>
        <v/>
      </c>
      <c r="D151" s="127" t="str">
        <f>IF(E151="","",VLOOKUP(E151,構成員入金済み!$A$1:$Y$1000,7,FALSE))</f>
        <v/>
      </c>
      <c r="E151" s="122"/>
      <c r="F151" s="93"/>
      <c r="G151" s="92"/>
      <c r="H151" s="128" t="str">
        <f>IF(E151="","",VLOOKUP(E151,構成員入金済み!$A$1:$Y$1000,3,FALSE))</f>
        <v/>
      </c>
      <c r="I151" s="123"/>
      <c r="J151" s="128" t="str">
        <f>IF(E151="","",VLOOKUP(E151,構成員入金済み!$A$1:$Y$1000,4,FALSE))</f>
        <v/>
      </c>
      <c r="K151" s="125"/>
      <c r="L151" s="128" t="str">
        <f>IF(E151="","",VLOOKUP(E151,構成員入金済み!$A$1:$Y$1000,18,FALSE))</f>
        <v/>
      </c>
      <c r="M151" s="123" t="s">
        <v>3397</v>
      </c>
      <c r="N151" s="122" t="s">
        <v>3397</v>
      </c>
      <c r="O151" s="123" t="s">
        <v>3397</v>
      </c>
      <c r="P151" s="124" t="s">
        <v>3397</v>
      </c>
      <c r="R151" s="91" t="e">
        <f>IF(ISNA(VLOOKUP(E151,#REF!,10,FALSE)),"",VLOOKUP(E151,#REF!,6,FALSE))</f>
        <v>#REF!</v>
      </c>
      <c r="S151" s="90" t="e">
        <f>IF(ISNA(VLOOKUP(E151,#REF!,16,FALSE)),"",VLOOKUP(E151,#REF!,16,FALSE))</f>
        <v>#REF!</v>
      </c>
      <c r="T151" s="89" t="e">
        <f>IF(ISNA(VLOOKUP(E151,#REF!,5,FALSE)),"",VLOOKUP(E151,#REF!,5,FALSE))</f>
        <v>#REF!</v>
      </c>
      <c r="W151" s="88">
        <f>[3]構成員入金済み!$E$10</f>
        <v>40542</v>
      </c>
      <c r="X151" s="88" t="e">
        <f>IF(ISNA(VLOOKUP(E151,#REF!,7,FALSE)),"",VLOOKUP(E151,#REF!,7,FALSE))</f>
        <v>#REF!</v>
      </c>
      <c r="Y151" s="117" t="e">
        <f t="shared" si="7"/>
        <v>#REF!</v>
      </c>
      <c r="Z151" s="117"/>
      <c r="AC151" s="87"/>
      <c r="AD151" s="289"/>
      <c r="AE151" s="289"/>
      <c r="AF151" s="289"/>
      <c r="AG151" s="289"/>
      <c r="AH151" s="289"/>
      <c r="AI151" s="289"/>
      <c r="AJ151" s="289"/>
      <c r="AK151" s="289"/>
      <c r="AL151" s="289"/>
      <c r="AM151" s="289"/>
    </row>
    <row r="152" spans="1:39" s="116" customFormat="1" x14ac:dyDescent="0.15">
      <c r="A152" s="289"/>
      <c r="B152" s="126">
        <v>139</v>
      </c>
      <c r="C152" s="127" t="str">
        <f>IF(D152="","",VLOOKUP(D152,団体登録内容!$A$1:$Y$1000,3,FALSE))</f>
        <v/>
      </c>
      <c r="D152" s="127" t="str">
        <f>IF(E152="","",VLOOKUP(E152,構成員入金済み!$A$1:$Y$1000,7,FALSE))</f>
        <v/>
      </c>
      <c r="E152" s="122"/>
      <c r="F152" s="93"/>
      <c r="G152" s="92"/>
      <c r="H152" s="128" t="str">
        <f>IF(E152="","",VLOOKUP(E152,構成員入金済み!$A$1:$Y$1000,3,FALSE))</f>
        <v/>
      </c>
      <c r="I152" s="123"/>
      <c r="J152" s="128" t="str">
        <f>IF(E152="","",VLOOKUP(E152,構成員入金済み!$A$1:$Y$1000,4,FALSE))</f>
        <v/>
      </c>
      <c r="K152" s="125"/>
      <c r="L152" s="128" t="str">
        <f>IF(E152="","",VLOOKUP(E152,構成員入金済み!$A$1:$Y$1000,18,FALSE))</f>
        <v/>
      </c>
      <c r="M152" s="123" t="s">
        <v>3397</v>
      </c>
      <c r="N152" s="122" t="s">
        <v>3397</v>
      </c>
      <c r="O152" s="123" t="s">
        <v>3397</v>
      </c>
      <c r="P152" s="124" t="s">
        <v>3397</v>
      </c>
      <c r="R152" s="91" t="e">
        <f>IF(ISNA(VLOOKUP(E152,#REF!,10,FALSE)),"",VLOOKUP(E152,#REF!,6,FALSE))</f>
        <v>#REF!</v>
      </c>
      <c r="S152" s="90" t="e">
        <f>IF(ISNA(VLOOKUP(E152,#REF!,16,FALSE)),"",VLOOKUP(E152,#REF!,16,FALSE))</f>
        <v>#REF!</v>
      </c>
      <c r="T152" s="89" t="e">
        <f>IF(ISNA(VLOOKUP(E152,#REF!,5,FALSE)),"",VLOOKUP(E152,#REF!,5,FALSE))</f>
        <v>#REF!</v>
      </c>
      <c r="W152" s="88">
        <f>[3]構成員入金済み!$E$10</f>
        <v>40542</v>
      </c>
      <c r="X152" s="88" t="e">
        <f>IF(ISNA(VLOOKUP(E152,#REF!,7,FALSE)),"",VLOOKUP(E152,#REF!,7,FALSE))</f>
        <v>#REF!</v>
      </c>
      <c r="Y152" s="117" t="e">
        <f t="shared" si="7"/>
        <v>#REF!</v>
      </c>
      <c r="Z152" s="117"/>
      <c r="AC152" s="87"/>
      <c r="AD152" s="289"/>
      <c r="AE152" s="289"/>
      <c r="AF152" s="289"/>
      <c r="AG152" s="289"/>
      <c r="AH152" s="289"/>
      <c r="AI152" s="289"/>
      <c r="AJ152" s="289"/>
      <c r="AK152" s="289"/>
      <c r="AL152" s="289"/>
      <c r="AM152" s="289"/>
    </row>
    <row r="153" spans="1:39" s="116" customFormat="1" x14ac:dyDescent="0.15">
      <c r="A153" s="289"/>
      <c r="B153" s="126">
        <v>140</v>
      </c>
      <c r="C153" s="127" t="str">
        <f>IF(D153="","",VLOOKUP(D153,団体登録内容!$A$1:$Y$1000,3,FALSE))</f>
        <v/>
      </c>
      <c r="D153" s="127" t="str">
        <f>IF(E153="","",VLOOKUP(E153,構成員入金済み!$A$1:$Y$1000,7,FALSE))</f>
        <v/>
      </c>
      <c r="E153" s="122"/>
      <c r="F153" s="93"/>
      <c r="G153" s="92"/>
      <c r="H153" s="128" t="str">
        <f>IF(E153="","",VLOOKUP(E153,構成員入金済み!$A$1:$Y$1000,3,FALSE))</f>
        <v/>
      </c>
      <c r="I153" s="123"/>
      <c r="J153" s="128" t="str">
        <f>IF(E153="","",VLOOKUP(E153,構成員入金済み!$A$1:$Y$1000,4,FALSE))</f>
        <v/>
      </c>
      <c r="K153" s="125"/>
      <c r="L153" s="128" t="str">
        <f>IF(E153="","",VLOOKUP(E153,構成員入金済み!$A$1:$Y$1000,18,FALSE))</f>
        <v/>
      </c>
      <c r="M153" s="123" t="s">
        <v>3397</v>
      </c>
      <c r="N153" s="122" t="s">
        <v>3397</v>
      </c>
      <c r="O153" s="123" t="s">
        <v>3397</v>
      </c>
      <c r="P153" s="124" t="s">
        <v>3397</v>
      </c>
      <c r="R153" s="91" t="e">
        <f>IF(ISNA(VLOOKUP(E153,#REF!,10,FALSE)),"",VLOOKUP(E153,#REF!,6,FALSE))</f>
        <v>#REF!</v>
      </c>
      <c r="S153" s="90" t="e">
        <f>IF(ISNA(VLOOKUP(E153,#REF!,16,FALSE)),"",VLOOKUP(E153,#REF!,16,FALSE))</f>
        <v>#REF!</v>
      </c>
      <c r="T153" s="89" t="e">
        <f>IF(ISNA(VLOOKUP(E153,#REF!,5,FALSE)),"",VLOOKUP(E153,#REF!,5,FALSE))</f>
        <v>#REF!</v>
      </c>
      <c r="W153" s="88">
        <f>[3]構成員入金済み!$E$10</f>
        <v>40542</v>
      </c>
      <c r="X153" s="88" t="e">
        <f>IF(ISNA(VLOOKUP(E153,#REF!,7,FALSE)),"",VLOOKUP(E153,#REF!,7,FALSE))</f>
        <v>#REF!</v>
      </c>
      <c r="Y153" s="117" t="e">
        <f t="shared" si="7"/>
        <v>#REF!</v>
      </c>
      <c r="Z153" s="117"/>
      <c r="AC153" s="87"/>
      <c r="AD153" s="289"/>
      <c r="AE153" s="289"/>
      <c r="AF153" s="289"/>
      <c r="AG153" s="289"/>
      <c r="AH153" s="289"/>
      <c r="AI153" s="289"/>
      <c r="AJ153" s="289"/>
      <c r="AK153" s="289"/>
      <c r="AL153" s="289"/>
      <c r="AM153" s="289"/>
    </row>
    <row r="154" spans="1:39" s="116" customFormat="1" x14ac:dyDescent="0.15">
      <c r="A154" s="289"/>
      <c r="B154" s="126">
        <v>141</v>
      </c>
      <c r="C154" s="127" t="str">
        <f>IF(D154="","",VLOOKUP(D154,団体登録内容!$A$1:$Y$1000,3,FALSE))</f>
        <v/>
      </c>
      <c r="D154" s="127" t="str">
        <f>IF(E154="","",VLOOKUP(E154,構成員入金済み!$A$1:$Y$1000,7,FALSE))</f>
        <v/>
      </c>
      <c r="E154" s="122"/>
      <c r="F154" s="93"/>
      <c r="G154" s="92"/>
      <c r="H154" s="128" t="str">
        <f>IF(E154="","",VLOOKUP(E154,構成員入金済み!$A$1:$Y$1000,3,FALSE))</f>
        <v/>
      </c>
      <c r="I154" s="123"/>
      <c r="J154" s="128" t="str">
        <f>IF(E154="","",VLOOKUP(E154,構成員入金済み!$A$1:$Y$1000,4,FALSE))</f>
        <v/>
      </c>
      <c r="K154" s="125"/>
      <c r="L154" s="128" t="str">
        <f>IF(E154="","",VLOOKUP(E154,構成員入金済み!$A$1:$Y$1000,18,FALSE))</f>
        <v/>
      </c>
      <c r="M154" s="123" t="s">
        <v>3397</v>
      </c>
      <c r="N154" s="122" t="s">
        <v>3397</v>
      </c>
      <c r="O154" s="123" t="s">
        <v>3397</v>
      </c>
      <c r="P154" s="124" t="s">
        <v>3397</v>
      </c>
      <c r="R154" s="91" t="e">
        <f>IF(ISNA(VLOOKUP(E154,#REF!,10,FALSE)),"",VLOOKUP(E154,#REF!,6,FALSE))</f>
        <v>#REF!</v>
      </c>
      <c r="S154" s="90" t="e">
        <f>IF(ISNA(VLOOKUP(E154,#REF!,16,FALSE)),"",VLOOKUP(E154,#REF!,16,FALSE))</f>
        <v>#REF!</v>
      </c>
      <c r="T154" s="89" t="e">
        <f>IF(ISNA(VLOOKUP(E154,#REF!,5,FALSE)),"",VLOOKUP(E154,#REF!,5,FALSE))</f>
        <v>#REF!</v>
      </c>
      <c r="W154" s="88">
        <f>[3]構成員入金済み!$E$10</f>
        <v>40542</v>
      </c>
      <c r="X154" s="88" t="e">
        <f>IF(ISNA(VLOOKUP(E154,#REF!,7,FALSE)),"",VLOOKUP(E154,#REF!,7,FALSE))</f>
        <v>#REF!</v>
      </c>
      <c r="Y154" s="117" t="e">
        <f t="shared" si="7"/>
        <v>#REF!</v>
      </c>
      <c r="Z154" s="117"/>
      <c r="AC154" s="87"/>
      <c r="AD154" s="289"/>
      <c r="AE154" s="289"/>
      <c r="AF154" s="289"/>
      <c r="AG154" s="289"/>
      <c r="AH154" s="289"/>
      <c r="AI154" s="289"/>
      <c r="AJ154" s="289"/>
      <c r="AK154" s="289"/>
      <c r="AL154" s="289"/>
      <c r="AM154" s="289"/>
    </row>
    <row r="155" spans="1:39" s="116" customFormat="1" x14ac:dyDescent="0.15">
      <c r="A155" s="289"/>
      <c r="B155" s="126">
        <v>142</v>
      </c>
      <c r="C155" s="127" t="str">
        <f>IF(D155="","",VLOOKUP(D155,団体登録内容!$A$1:$Y$1000,3,FALSE))</f>
        <v/>
      </c>
      <c r="D155" s="127" t="str">
        <f>IF(E155="","",VLOOKUP(E155,構成員入金済み!$A$1:$Y$1000,7,FALSE))</f>
        <v/>
      </c>
      <c r="E155" s="122"/>
      <c r="F155" s="93"/>
      <c r="G155" s="92"/>
      <c r="H155" s="128" t="str">
        <f>IF(E155="","",VLOOKUP(E155,構成員入金済み!$A$1:$Y$1000,3,FALSE))</f>
        <v/>
      </c>
      <c r="I155" s="123"/>
      <c r="J155" s="128" t="str">
        <f>IF(E155="","",VLOOKUP(E155,構成員入金済み!$A$1:$Y$1000,4,FALSE))</f>
        <v/>
      </c>
      <c r="K155" s="125"/>
      <c r="L155" s="128" t="str">
        <f>IF(E155="","",VLOOKUP(E155,構成員入金済み!$A$1:$Y$1000,18,FALSE))</f>
        <v/>
      </c>
      <c r="M155" s="123" t="s">
        <v>3397</v>
      </c>
      <c r="N155" s="122" t="s">
        <v>3397</v>
      </c>
      <c r="O155" s="123" t="s">
        <v>3397</v>
      </c>
      <c r="P155" s="124" t="s">
        <v>3397</v>
      </c>
      <c r="R155" s="91" t="e">
        <f>IF(ISNA(VLOOKUP(E155,#REF!,10,FALSE)),"",VLOOKUP(E155,#REF!,6,FALSE))</f>
        <v>#REF!</v>
      </c>
      <c r="S155" s="90" t="e">
        <f>IF(ISNA(VLOOKUP(E155,#REF!,16,FALSE)),"",VLOOKUP(E155,#REF!,16,FALSE))</f>
        <v>#REF!</v>
      </c>
      <c r="T155" s="89" t="e">
        <f>IF(ISNA(VLOOKUP(E155,#REF!,5,FALSE)),"",VLOOKUP(E155,#REF!,5,FALSE))</f>
        <v>#REF!</v>
      </c>
      <c r="W155" s="88">
        <f>[3]構成員入金済み!$E$10</f>
        <v>40542</v>
      </c>
      <c r="X155" s="88" t="e">
        <f>IF(ISNA(VLOOKUP(E155,#REF!,7,FALSE)),"",VLOOKUP(E155,#REF!,7,FALSE))</f>
        <v>#REF!</v>
      </c>
      <c r="Y155" s="117" t="e">
        <f t="shared" si="7"/>
        <v>#REF!</v>
      </c>
      <c r="Z155" s="117"/>
      <c r="AC155" s="87"/>
      <c r="AD155" s="289"/>
      <c r="AE155" s="289"/>
      <c r="AF155" s="289"/>
      <c r="AG155" s="289"/>
      <c r="AH155" s="289"/>
      <c r="AI155" s="289"/>
      <c r="AJ155" s="289"/>
      <c r="AK155" s="289"/>
      <c r="AL155" s="289"/>
      <c r="AM155" s="289"/>
    </row>
    <row r="156" spans="1:39" hidden="1" x14ac:dyDescent="0.15">
      <c r="AD156" s="245"/>
    </row>
    <row r="157" spans="1:39" hidden="1" x14ac:dyDescent="0.15">
      <c r="C157" s="104" t="s">
        <v>3397</v>
      </c>
      <c r="AD157" s="245"/>
    </row>
    <row r="158" spans="1:39" hidden="1" x14ac:dyDescent="0.15">
      <c r="C158" s="108" t="s">
        <v>3413</v>
      </c>
      <c r="F158" s="108"/>
      <c r="H158" s="104" t="s">
        <v>3397</v>
      </c>
      <c r="J158" s="104" t="s">
        <v>3412</v>
      </c>
      <c r="AD158" s="245"/>
    </row>
    <row r="159" spans="1:39" hidden="1" x14ac:dyDescent="0.15">
      <c r="C159" s="108" t="s">
        <v>3411</v>
      </c>
      <c r="F159" s="108"/>
      <c r="H159" s="104">
        <v>6</v>
      </c>
      <c r="J159" s="104" t="s">
        <v>3410</v>
      </c>
      <c r="AD159" s="245"/>
    </row>
    <row r="160" spans="1:39" hidden="1" x14ac:dyDescent="0.15">
      <c r="C160" s="108" t="s">
        <v>3409</v>
      </c>
      <c r="F160" s="108"/>
      <c r="H160" s="104">
        <v>7</v>
      </c>
      <c r="J160" s="104" t="s">
        <v>3408</v>
      </c>
      <c r="AD160" s="245"/>
    </row>
    <row r="161" spans="3:30" hidden="1" x14ac:dyDescent="0.15">
      <c r="C161" s="108" t="s">
        <v>3407</v>
      </c>
      <c r="F161" s="108"/>
      <c r="H161" s="104">
        <v>8</v>
      </c>
      <c r="J161" s="104" t="s">
        <v>3406</v>
      </c>
      <c r="AD161" s="245"/>
    </row>
    <row r="162" spans="3:30" hidden="1" x14ac:dyDescent="0.15">
      <c r="C162" s="108" t="s">
        <v>3405</v>
      </c>
      <c r="H162" s="104">
        <v>9</v>
      </c>
      <c r="J162" s="104" t="s">
        <v>3404</v>
      </c>
      <c r="AD162" s="245"/>
    </row>
    <row r="163" spans="3:30" hidden="1" x14ac:dyDescent="0.15">
      <c r="C163" s="108" t="s">
        <v>3403</v>
      </c>
      <c r="H163" s="104">
        <v>10</v>
      </c>
      <c r="J163" s="104" t="s">
        <v>3402</v>
      </c>
      <c r="AD163" s="245"/>
    </row>
    <row r="164" spans="3:30" hidden="1" x14ac:dyDescent="0.15">
      <c r="C164" s="108" t="s">
        <v>3401</v>
      </c>
      <c r="H164" s="104">
        <v>11</v>
      </c>
      <c r="J164" s="104" t="s">
        <v>3400</v>
      </c>
      <c r="AD164" s="245"/>
    </row>
    <row r="165" spans="3:30" hidden="1" x14ac:dyDescent="0.15">
      <c r="C165" s="108" t="s">
        <v>3399</v>
      </c>
      <c r="H165" s="104">
        <v>12</v>
      </c>
      <c r="J165" s="104" t="s">
        <v>3398</v>
      </c>
      <c r="AD165" s="245"/>
    </row>
    <row r="166" spans="3:30" hidden="1" x14ac:dyDescent="0.15">
      <c r="C166" s="108" t="s">
        <v>3522</v>
      </c>
      <c r="H166" s="104">
        <v>13</v>
      </c>
      <c r="J166" s="104" t="s">
        <v>3396</v>
      </c>
      <c r="AD166" s="245"/>
    </row>
    <row r="167" spans="3:30" hidden="1" x14ac:dyDescent="0.15">
      <c r="C167" s="108"/>
      <c r="H167" s="104">
        <v>14</v>
      </c>
      <c r="J167" s="104" t="s">
        <v>3394</v>
      </c>
      <c r="AD167" s="245"/>
    </row>
    <row r="168" spans="3:30" hidden="1" x14ac:dyDescent="0.15">
      <c r="C168" s="108"/>
      <c r="H168" s="104">
        <v>15</v>
      </c>
      <c r="J168" s="104" t="s">
        <v>3392</v>
      </c>
      <c r="AD168" s="245"/>
    </row>
    <row r="169" spans="3:30" hidden="1" x14ac:dyDescent="0.15">
      <c r="H169" s="104">
        <v>16</v>
      </c>
      <c r="J169" s="104" t="s">
        <v>3390</v>
      </c>
      <c r="AD169" s="245"/>
    </row>
    <row r="170" spans="3:30" hidden="1" x14ac:dyDescent="0.15">
      <c r="H170" s="104">
        <v>17</v>
      </c>
      <c r="J170" s="104" t="s">
        <v>3388</v>
      </c>
    </row>
    <row r="171" spans="3:30" hidden="1" x14ac:dyDescent="0.15">
      <c r="C171" s="104" t="s">
        <v>3397</v>
      </c>
      <c r="H171" s="104">
        <v>18</v>
      </c>
      <c r="J171" s="104" t="s">
        <v>3386</v>
      </c>
    </row>
    <row r="172" spans="3:30" hidden="1" x14ac:dyDescent="0.15">
      <c r="C172" s="108" t="s">
        <v>3395</v>
      </c>
      <c r="H172" s="104">
        <v>19</v>
      </c>
      <c r="J172" s="104" t="s">
        <v>3384</v>
      </c>
    </row>
    <row r="173" spans="3:30" hidden="1" x14ac:dyDescent="0.15">
      <c r="C173" s="108" t="s">
        <v>3393</v>
      </c>
      <c r="H173" s="104">
        <v>20</v>
      </c>
      <c r="J173" s="104" t="s">
        <v>3382</v>
      </c>
    </row>
    <row r="174" spans="3:30" hidden="1" x14ac:dyDescent="0.15">
      <c r="C174" s="108" t="s">
        <v>3391</v>
      </c>
      <c r="H174" s="104">
        <v>21</v>
      </c>
      <c r="J174" s="104" t="s">
        <v>3380</v>
      </c>
    </row>
    <row r="175" spans="3:30" hidden="1" x14ac:dyDescent="0.15">
      <c r="C175" s="108" t="s">
        <v>3389</v>
      </c>
      <c r="H175" s="104">
        <v>22</v>
      </c>
    </row>
    <row r="176" spans="3:30" hidden="1" x14ac:dyDescent="0.15">
      <c r="C176" s="108" t="s">
        <v>3387</v>
      </c>
      <c r="H176" s="104" t="s">
        <v>3431</v>
      </c>
    </row>
    <row r="177" spans="3:3" hidden="1" x14ac:dyDescent="0.15">
      <c r="C177" s="108" t="s">
        <v>3435</v>
      </c>
    </row>
    <row r="178" spans="3:3" hidden="1" x14ac:dyDescent="0.15">
      <c r="C178" s="108" t="s">
        <v>3385</v>
      </c>
    </row>
    <row r="179" spans="3:3" hidden="1" x14ac:dyDescent="0.15">
      <c r="C179" s="108" t="s">
        <v>3462</v>
      </c>
    </row>
    <row r="180" spans="3:3" hidden="1" x14ac:dyDescent="0.15">
      <c r="C180" s="108" t="s">
        <v>3381</v>
      </c>
    </row>
    <row r="181" spans="3:3" hidden="1" x14ac:dyDescent="0.15">
      <c r="C181" s="108" t="s">
        <v>3379</v>
      </c>
    </row>
    <row r="182" spans="3:3" hidden="1" x14ac:dyDescent="0.15">
      <c r="C182" s="108" t="s">
        <v>3378</v>
      </c>
    </row>
    <row r="183" spans="3:3" hidden="1" x14ac:dyDescent="0.15">
      <c r="C183" s="104" t="s">
        <v>3455</v>
      </c>
    </row>
    <row r="184" spans="3:3" hidden="1" x14ac:dyDescent="0.15">
      <c r="C184" s="104" t="s">
        <v>3456</v>
      </c>
    </row>
    <row r="185" spans="3:3" hidden="1" x14ac:dyDescent="0.15"/>
    <row r="186" spans="3:3" hidden="1" x14ac:dyDescent="0.15"/>
    <row r="187" spans="3:3" hidden="1" x14ac:dyDescent="0.15"/>
    <row r="188" spans="3:3" hidden="1" x14ac:dyDescent="0.15"/>
    <row r="189" spans="3:3" hidden="1" x14ac:dyDescent="0.15">
      <c r="C189" s="104" t="s">
        <v>3397</v>
      </c>
    </row>
    <row r="190" spans="3:3" hidden="1" x14ac:dyDescent="0.15">
      <c r="C190" s="108" t="s">
        <v>3429</v>
      </c>
    </row>
    <row r="191" spans="3:3" hidden="1" x14ac:dyDescent="0.15">
      <c r="C191" s="108" t="s">
        <v>3430</v>
      </c>
    </row>
    <row r="192" spans="3:3" hidden="1" x14ac:dyDescent="0.15"/>
    <row r="193" spans="1:30" hidden="1" x14ac:dyDescent="0.15"/>
    <row r="194" spans="1:30" x14ac:dyDescent="0.15">
      <c r="A194" s="245"/>
      <c r="B194" s="245"/>
      <c r="C194" s="245"/>
      <c r="D194" s="245"/>
      <c r="E194" s="245"/>
      <c r="F194" s="245"/>
      <c r="G194" s="245"/>
      <c r="H194" s="245"/>
      <c r="I194" s="245"/>
      <c r="J194" s="292"/>
      <c r="K194" s="274"/>
      <c r="L194" s="293"/>
      <c r="M194" s="245"/>
      <c r="N194" s="245"/>
      <c r="O194" s="245"/>
      <c r="P194" s="245"/>
      <c r="Q194" s="245"/>
      <c r="R194" s="294"/>
      <c r="S194" s="295"/>
      <c r="T194" s="292"/>
      <c r="U194" s="245"/>
      <c r="V194" s="245"/>
      <c r="W194" s="245"/>
      <c r="X194" s="245"/>
      <c r="Y194" s="245"/>
      <c r="Z194" s="245"/>
      <c r="AA194" s="245"/>
      <c r="AB194" s="245"/>
      <c r="AC194" s="245"/>
      <c r="AD194" s="245"/>
    </row>
    <row r="195" spans="1:30" x14ac:dyDescent="0.15">
      <c r="A195" s="245"/>
      <c r="B195" s="245"/>
      <c r="C195" s="245"/>
      <c r="D195" s="245"/>
      <c r="E195" s="245"/>
      <c r="F195" s="245"/>
      <c r="G195" s="245"/>
      <c r="H195" s="245"/>
      <c r="I195" s="245"/>
      <c r="J195" s="292"/>
      <c r="K195" s="274"/>
      <c r="L195" s="293"/>
      <c r="M195" s="245"/>
      <c r="N195" s="245"/>
      <c r="O195" s="245"/>
      <c r="P195" s="245"/>
      <c r="Q195" s="245"/>
      <c r="R195" s="294"/>
      <c r="S195" s="295"/>
      <c r="T195" s="292"/>
      <c r="U195" s="245"/>
      <c r="V195" s="245"/>
      <c r="W195" s="245"/>
      <c r="X195" s="245"/>
      <c r="Y195" s="245"/>
      <c r="Z195" s="245"/>
      <c r="AA195" s="245"/>
      <c r="AB195" s="245"/>
      <c r="AC195" s="245"/>
      <c r="AD195" s="245"/>
    </row>
    <row r="196" spans="1:30" x14ac:dyDescent="0.15">
      <c r="A196" s="245"/>
      <c r="B196" s="245"/>
      <c r="C196" s="245"/>
      <c r="D196" s="245"/>
      <c r="E196" s="245"/>
      <c r="F196" s="245"/>
      <c r="G196" s="245"/>
      <c r="H196" s="245"/>
      <c r="I196" s="245"/>
      <c r="J196" s="292"/>
      <c r="K196" s="274"/>
      <c r="L196" s="293"/>
      <c r="M196" s="245"/>
      <c r="N196" s="245"/>
      <c r="O196" s="245"/>
      <c r="P196" s="245"/>
      <c r="Q196" s="245"/>
      <c r="R196" s="294"/>
      <c r="S196" s="295"/>
      <c r="T196" s="292"/>
      <c r="U196" s="245"/>
      <c r="V196" s="245"/>
      <c r="W196" s="245"/>
      <c r="X196" s="245"/>
      <c r="Y196" s="245"/>
      <c r="Z196" s="245"/>
      <c r="AA196" s="245"/>
      <c r="AB196" s="245"/>
      <c r="AC196" s="245"/>
      <c r="AD196" s="245"/>
    </row>
    <row r="197" spans="1:30" x14ac:dyDescent="0.15">
      <c r="A197" s="245"/>
      <c r="B197" s="245"/>
      <c r="C197" s="245"/>
      <c r="D197" s="245"/>
      <c r="E197" s="245"/>
      <c r="F197" s="245"/>
      <c r="G197" s="245"/>
      <c r="H197" s="245"/>
      <c r="I197" s="245"/>
      <c r="J197" s="292"/>
      <c r="K197" s="274"/>
      <c r="L197" s="293"/>
      <c r="M197" s="245"/>
      <c r="N197" s="245"/>
      <c r="O197" s="245"/>
      <c r="P197" s="245"/>
      <c r="Q197" s="245"/>
      <c r="R197" s="294"/>
      <c r="S197" s="295"/>
      <c r="T197" s="292"/>
      <c r="U197" s="245"/>
      <c r="V197" s="245"/>
      <c r="W197" s="245"/>
      <c r="X197" s="245"/>
      <c r="Y197" s="245"/>
      <c r="Z197" s="245"/>
      <c r="AA197" s="245"/>
      <c r="AB197" s="245"/>
      <c r="AC197" s="245"/>
      <c r="AD197" s="245"/>
    </row>
    <row r="198" spans="1:30" x14ac:dyDescent="0.15">
      <c r="A198" s="245"/>
      <c r="B198" s="245"/>
      <c r="C198" s="245"/>
      <c r="D198" s="245"/>
      <c r="E198" s="245"/>
      <c r="F198" s="245"/>
      <c r="G198" s="245"/>
      <c r="H198" s="245"/>
      <c r="I198" s="245"/>
      <c r="J198" s="292"/>
      <c r="K198" s="274"/>
      <c r="L198" s="293"/>
      <c r="M198" s="245"/>
      <c r="N198" s="245"/>
      <c r="O198" s="245"/>
      <c r="P198" s="245"/>
      <c r="Q198" s="245"/>
      <c r="R198" s="294"/>
      <c r="S198" s="295"/>
      <c r="T198" s="292"/>
      <c r="U198" s="245"/>
      <c r="V198" s="245"/>
      <c r="W198" s="245"/>
      <c r="X198" s="245"/>
      <c r="Y198" s="245"/>
      <c r="Z198" s="245"/>
      <c r="AA198" s="245"/>
      <c r="AB198" s="245"/>
      <c r="AC198" s="245"/>
      <c r="AD198" s="245"/>
    </row>
    <row r="199" spans="1:30" x14ac:dyDescent="0.15">
      <c r="A199" s="245"/>
      <c r="B199" s="245"/>
      <c r="C199" s="245"/>
      <c r="D199" s="245"/>
      <c r="E199" s="245"/>
      <c r="F199" s="245"/>
      <c r="G199" s="245"/>
      <c r="H199" s="245"/>
      <c r="I199" s="245"/>
      <c r="J199" s="292"/>
      <c r="K199" s="274"/>
      <c r="L199" s="293"/>
      <c r="M199" s="245"/>
      <c r="N199" s="245"/>
      <c r="O199" s="245"/>
      <c r="P199" s="245"/>
      <c r="Q199" s="245"/>
      <c r="R199" s="294"/>
      <c r="S199" s="295"/>
      <c r="T199" s="292"/>
      <c r="U199" s="245"/>
      <c r="V199" s="245"/>
      <c r="W199" s="245"/>
      <c r="X199" s="245"/>
      <c r="Y199" s="245"/>
      <c r="Z199" s="245"/>
      <c r="AA199" s="245"/>
      <c r="AB199" s="245"/>
      <c r="AC199" s="245"/>
      <c r="AD199" s="245"/>
    </row>
    <row r="200" spans="1:30" x14ac:dyDescent="0.15">
      <c r="A200" s="245"/>
      <c r="B200" s="245"/>
      <c r="C200" s="245"/>
      <c r="D200" s="245"/>
      <c r="E200" s="245"/>
      <c r="F200" s="245"/>
      <c r="G200" s="245"/>
      <c r="H200" s="245"/>
      <c r="I200" s="245"/>
      <c r="J200" s="292"/>
      <c r="K200" s="274"/>
      <c r="L200" s="293"/>
      <c r="M200" s="245"/>
      <c r="N200" s="245"/>
      <c r="O200" s="245"/>
      <c r="P200" s="245"/>
      <c r="Q200" s="245"/>
      <c r="R200" s="294"/>
      <c r="S200" s="295"/>
      <c r="T200" s="292"/>
      <c r="U200" s="245"/>
      <c r="V200" s="245"/>
      <c r="W200" s="245"/>
      <c r="X200" s="245"/>
      <c r="Y200" s="245"/>
      <c r="Z200" s="245"/>
      <c r="AA200" s="245"/>
      <c r="AB200" s="245"/>
      <c r="AC200" s="245"/>
      <c r="AD200" s="245"/>
    </row>
    <row r="201" spans="1:30" x14ac:dyDescent="0.15">
      <c r="A201" s="245"/>
      <c r="B201" s="245"/>
      <c r="C201" s="245"/>
      <c r="D201" s="245"/>
      <c r="E201" s="245"/>
      <c r="F201" s="245"/>
      <c r="G201" s="245"/>
      <c r="H201" s="245"/>
      <c r="I201" s="245"/>
      <c r="J201" s="292"/>
      <c r="K201" s="274"/>
      <c r="L201" s="293"/>
      <c r="M201" s="245"/>
      <c r="N201" s="245"/>
      <c r="O201" s="245"/>
      <c r="P201" s="245"/>
      <c r="Q201" s="245"/>
      <c r="R201" s="294"/>
      <c r="S201" s="295"/>
      <c r="T201" s="292"/>
      <c r="U201" s="245"/>
      <c r="V201" s="245"/>
      <c r="W201" s="245"/>
      <c r="X201" s="245"/>
      <c r="Y201" s="245"/>
      <c r="Z201" s="245"/>
      <c r="AA201" s="245"/>
      <c r="AB201" s="245"/>
      <c r="AC201" s="245"/>
      <c r="AD201" s="245"/>
    </row>
    <row r="202" spans="1:30" x14ac:dyDescent="0.15">
      <c r="A202" s="245"/>
      <c r="B202" s="245"/>
      <c r="C202" s="245"/>
      <c r="D202" s="245"/>
      <c r="E202" s="245"/>
      <c r="F202" s="245"/>
      <c r="G202" s="245"/>
      <c r="H202" s="245"/>
      <c r="I202" s="245"/>
      <c r="J202" s="292"/>
      <c r="K202" s="274"/>
      <c r="L202" s="293"/>
      <c r="M202" s="245"/>
      <c r="N202" s="245"/>
      <c r="O202" s="245"/>
      <c r="P202" s="245"/>
      <c r="Q202" s="245"/>
      <c r="R202" s="294"/>
      <c r="S202" s="295"/>
      <c r="T202" s="292"/>
      <c r="U202" s="245"/>
      <c r="V202" s="245"/>
      <c r="W202" s="245"/>
      <c r="X202" s="245"/>
      <c r="Y202" s="245"/>
      <c r="Z202" s="245"/>
      <c r="AA202" s="245"/>
      <c r="AB202" s="245"/>
      <c r="AC202" s="245"/>
      <c r="AD202" s="245"/>
    </row>
    <row r="203" spans="1:30" x14ac:dyDescent="0.15">
      <c r="A203" s="245"/>
      <c r="B203" s="245"/>
      <c r="C203" s="245"/>
      <c r="D203" s="245"/>
      <c r="E203" s="245"/>
      <c r="F203" s="245"/>
      <c r="G203" s="245"/>
      <c r="H203" s="245"/>
      <c r="I203" s="245"/>
      <c r="J203" s="292"/>
      <c r="K203" s="274"/>
      <c r="L203" s="293"/>
      <c r="M203" s="245"/>
      <c r="N203" s="245"/>
      <c r="O203" s="245"/>
      <c r="P203" s="245"/>
      <c r="Q203" s="245"/>
      <c r="R203" s="294"/>
      <c r="S203" s="295"/>
      <c r="T203" s="292"/>
      <c r="U203" s="245"/>
      <c r="V203" s="245"/>
      <c r="W203" s="245"/>
      <c r="X203" s="245"/>
      <c r="Y203" s="245"/>
      <c r="Z203" s="245"/>
      <c r="AA203" s="245"/>
      <c r="AB203" s="245"/>
      <c r="AC203" s="245"/>
      <c r="AD203" s="245"/>
    </row>
    <row r="204" spans="1:30" x14ac:dyDescent="0.15">
      <c r="A204" s="245"/>
      <c r="B204" s="245"/>
      <c r="C204" s="245"/>
      <c r="D204" s="245"/>
      <c r="E204" s="245"/>
      <c r="F204" s="245"/>
      <c r="G204" s="245"/>
      <c r="H204" s="245"/>
      <c r="I204" s="245"/>
      <c r="J204" s="292"/>
      <c r="K204" s="274"/>
      <c r="L204" s="293"/>
      <c r="M204" s="245"/>
      <c r="N204" s="245"/>
      <c r="O204" s="245"/>
      <c r="P204" s="245"/>
      <c r="Q204" s="245"/>
      <c r="R204" s="294"/>
      <c r="S204" s="295"/>
      <c r="T204" s="292"/>
      <c r="U204" s="245"/>
      <c r="V204" s="245"/>
      <c r="W204" s="245"/>
      <c r="X204" s="245"/>
      <c r="Y204" s="245"/>
      <c r="Z204" s="245"/>
      <c r="AA204" s="245"/>
      <c r="AB204" s="245"/>
      <c r="AC204" s="245"/>
      <c r="AD204" s="245"/>
    </row>
    <row r="205" spans="1:30" x14ac:dyDescent="0.15">
      <c r="A205" s="245"/>
      <c r="B205" s="245"/>
      <c r="C205" s="245"/>
      <c r="D205" s="245"/>
      <c r="E205" s="245"/>
      <c r="F205" s="245"/>
      <c r="G205" s="245"/>
      <c r="H205" s="245"/>
      <c r="I205" s="245"/>
      <c r="J205" s="292"/>
      <c r="K205" s="274"/>
      <c r="L205" s="293"/>
      <c r="M205" s="245"/>
      <c r="N205" s="245"/>
      <c r="O205" s="245"/>
      <c r="P205" s="245"/>
      <c r="Q205" s="245"/>
      <c r="R205" s="294"/>
      <c r="S205" s="295"/>
      <c r="T205" s="292"/>
      <c r="U205" s="245"/>
      <c r="V205" s="245"/>
      <c r="W205" s="245"/>
      <c r="X205" s="245"/>
      <c r="Y205" s="245"/>
      <c r="Z205" s="245"/>
      <c r="AA205" s="245"/>
      <c r="AB205" s="245"/>
      <c r="AC205" s="245"/>
      <c r="AD205" s="245"/>
    </row>
    <row r="206" spans="1:30" x14ac:dyDescent="0.15">
      <c r="A206" s="245"/>
      <c r="B206" s="245"/>
      <c r="C206" s="245"/>
      <c r="D206" s="245"/>
      <c r="E206" s="245"/>
      <c r="F206" s="245"/>
      <c r="G206" s="245"/>
      <c r="H206" s="245"/>
      <c r="I206" s="245"/>
      <c r="J206" s="292"/>
      <c r="K206" s="274"/>
      <c r="L206" s="293"/>
      <c r="M206" s="245"/>
      <c r="N206" s="245"/>
      <c r="O206" s="245"/>
      <c r="P206" s="245"/>
      <c r="Q206" s="245"/>
      <c r="R206" s="294"/>
      <c r="S206" s="295"/>
      <c r="T206" s="292"/>
      <c r="U206" s="245"/>
      <c r="V206" s="245"/>
      <c r="W206" s="245"/>
      <c r="X206" s="245"/>
      <c r="Y206" s="245"/>
      <c r="Z206" s="245"/>
      <c r="AA206" s="245"/>
      <c r="AB206" s="245"/>
      <c r="AC206" s="245"/>
      <c r="AD206" s="245"/>
    </row>
  </sheetData>
  <sheetProtection password="CC6B" sheet="1" objects="1" scenarios="1" selectLockedCells="1"/>
  <protectedRanges>
    <protectedRange sqref="W14:W155" name="範囲1_1"/>
    <protectedRange sqref="A28 E14:E155" name="範囲1_2"/>
    <protectedRange sqref="AC14:AC155 X14:X155 R14:T155 C14:D155 F14:P155" name="範囲1"/>
  </protectedRanges>
  <mergeCells count="10">
    <mergeCell ref="B1:C1"/>
    <mergeCell ref="B2:B9"/>
    <mergeCell ref="M12:P12"/>
    <mergeCell ref="E12:E13"/>
    <mergeCell ref="I12:I13"/>
    <mergeCell ref="K12:K13"/>
    <mergeCell ref="B12:B13"/>
    <mergeCell ref="C12:C13"/>
    <mergeCell ref="D12:D13"/>
    <mergeCell ref="F12:F13"/>
  </mergeCells>
  <phoneticPr fontId="1"/>
  <conditionalFormatting sqref="F14:F155">
    <cfRule type="containsText" dxfId="4" priority="1" operator="containsText" text="OK">
      <formula>NOT(ISERROR(SEARCH("OK",F14)))</formula>
    </cfRule>
  </conditionalFormatting>
  <dataValidations count="7">
    <dataValidation type="list" allowBlank="1" showInputMessage="1" showErrorMessage="1" sqref="G14:G155">
      <formula1>$C$157:$C$161</formula1>
    </dataValidation>
    <dataValidation type="textLength" imeMode="off" showInputMessage="1" showErrorMessage="1" error="IDの文字数を確認して下さい" prompt="半角で入力して下さい" sqref="A28">
      <formula1>6</formula1>
      <formula2>6</formula2>
    </dataValidation>
    <dataValidation type="textLength" showInputMessage="1" showErrorMessage="1" sqref="E14:E155">
      <formula1>6</formula1>
      <formula2>6</formula2>
    </dataValidation>
    <dataValidation type="list" allowBlank="1" showInputMessage="1" showErrorMessage="1" sqref="M14:M155">
      <formula1>$H$158:$H$177</formula1>
    </dataValidation>
    <dataValidation type="list" allowBlank="1" showInputMessage="1" showErrorMessage="1" sqref="N14:N155">
      <formula1>$C$157:$C$167</formula1>
    </dataValidation>
    <dataValidation type="list" allowBlank="1" showInputMessage="1" showErrorMessage="1" sqref="P14:P155">
      <formula1>$C$189:$C$191</formula1>
    </dataValidation>
    <dataValidation type="list" allowBlank="1" showInputMessage="1" showErrorMessage="1" sqref="O14:O155">
      <formula1>$C$171:$C$184</formula1>
    </dataValidation>
  </dataValidations>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団体登録内容コピー</vt:lpstr>
      <vt:lpstr>団体登録内容</vt:lpstr>
      <vt:lpstr>長３自由</vt:lpstr>
      <vt:lpstr>角２自由</vt:lpstr>
      <vt:lpstr>確認書自由</vt:lpstr>
      <vt:lpstr>構成員入金済み</vt:lpstr>
      <vt:lpstr>入力について</vt:lpstr>
      <vt:lpstr>最初に入力して下さい</vt:lpstr>
      <vt:lpstr>部門別入力シート １</vt:lpstr>
      <vt:lpstr>部門別入力シート ２ (ペア・フリーペア)</vt:lpstr>
      <vt:lpstr>部門別入力シート ３ (フリー チーム)</vt:lpstr>
      <vt:lpstr>部門別入力シート ４(コンテスト)</vt:lpstr>
      <vt:lpstr>申込書</vt:lpstr>
      <vt:lpstr>Sheet1</vt:lpstr>
      <vt:lpstr>Sheet6</vt:lpstr>
      <vt:lpstr>確認書自由!Print_Area</vt:lpstr>
      <vt:lpstr>角２自由!Print_Area</vt:lpstr>
      <vt:lpstr>構成員入金済み!Print_Area</vt:lpstr>
      <vt:lpstr>申込書!Print_Area</vt:lpstr>
      <vt:lpstr>長３自由!Print_Area</vt:lpstr>
      <vt:lpstr>'部門別入力シート １'!Print_Area</vt:lpstr>
      <vt:lpstr>'部門別入力シート ２ (ペア・フリーペア)'!Print_Area</vt:lpstr>
      <vt:lpstr>'部門別入力シート ３ (フリー チーム)'!Print_Area</vt:lpstr>
      <vt:lpstr>'部門別入力シート ４(コンテスト)'!Print_Area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奥山達也</cp:lastModifiedBy>
  <cp:lastPrinted>2017-05-25T08:15:55Z</cp:lastPrinted>
  <dcterms:created xsi:type="dcterms:W3CDTF">2014-03-13T11:06:47Z</dcterms:created>
  <dcterms:modified xsi:type="dcterms:W3CDTF">2017-05-29T07:32:25Z</dcterms:modified>
</cp:coreProperties>
</file>