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東北支部\2019選手権大会\審査部\大会申込書\"/>
    </mc:Choice>
  </mc:AlternateContent>
  <xr:revisionPtr revIDLastSave="0" documentId="13_ncr:1_{6C9D9E8D-14B3-43AF-B088-C065342A3DE3}" xr6:coauthVersionLast="41" xr6:coauthVersionMax="41" xr10:uidLastSave="{00000000-0000-0000-0000-000000000000}"/>
  <bookViews>
    <workbookView xWindow="-120" yWindow="-120" windowWidth="19440" windowHeight="11640" xr2:uid="{00000000-000D-0000-FFFF-FFFF00000000}"/>
  </bookViews>
  <sheets>
    <sheet name="第1回大会 " sheetId="3" r:id="rId1"/>
  </sheets>
  <definedNames>
    <definedName name="_xlnm.Print_Area" localSheetId="0">'第1回大会 '!$A$1:$AE$61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7" i="3" l="1"/>
  <c r="S23" i="3" l="1"/>
  <c r="AS33" i="3" s="1"/>
  <c r="M23" i="3"/>
  <c r="AS32" i="3" s="1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AQ18" i="3"/>
  <c r="AP18" i="3"/>
  <c r="AO18" i="3"/>
  <c r="AQ17" i="3"/>
  <c r="AP17" i="3"/>
  <c r="AO17" i="3"/>
  <c r="AQ16" i="3"/>
  <c r="AP16" i="3"/>
  <c r="AO16" i="3"/>
  <c r="AQ15" i="3"/>
  <c r="AP15" i="3"/>
  <c r="AO15" i="3"/>
  <c r="AQ14" i="3"/>
  <c r="AP14" i="3"/>
  <c r="AO14" i="3"/>
  <c r="AQ13" i="3"/>
  <c r="AP13" i="3"/>
  <c r="AO13" i="3"/>
  <c r="AQ12" i="3"/>
  <c r="AP12" i="3"/>
  <c r="AO12" i="3"/>
  <c r="AQ11" i="3"/>
  <c r="AP11" i="3"/>
  <c r="AO11" i="3"/>
  <c r="AQ10" i="3"/>
  <c r="AP10" i="3"/>
  <c r="AO10" i="3"/>
  <c r="AQ9" i="3"/>
  <c r="AP9" i="3"/>
  <c r="AO9" i="3"/>
  <c r="AC14" i="3"/>
  <c r="AQ30" i="3" s="1"/>
  <c r="Z14" i="3"/>
  <c r="T14" i="3"/>
  <c r="Q14" i="3"/>
  <c r="AQ26" i="3" s="1"/>
  <c r="N14" i="3"/>
  <c r="AQ25" i="3" s="1"/>
  <c r="AS25" i="3" s="1"/>
  <c r="AS20" i="3" l="1"/>
  <c r="AS26" i="3"/>
  <c r="AS30" i="3"/>
  <c r="AQ27" i="3"/>
  <c r="AS27" i="3" s="1"/>
  <c r="AQ29" i="3"/>
  <c r="AS29" i="3" s="1"/>
  <c r="AR11" i="3"/>
  <c r="AR12" i="3"/>
  <c r="AR13" i="3"/>
  <c r="AR14" i="3"/>
  <c r="AR15" i="3"/>
  <c r="AR16" i="3"/>
  <c r="AR17" i="3"/>
  <c r="AR9" i="3"/>
  <c r="AR10" i="3"/>
  <c r="AB15" i="3"/>
  <c r="Y15" i="3"/>
  <c r="AR18" i="3"/>
  <c r="S15" i="3"/>
  <c r="P15" i="3"/>
  <c r="M15" i="3"/>
  <c r="AR20" i="3" l="1"/>
  <c r="W14" i="3" l="1"/>
  <c r="V15" i="3" s="1"/>
  <c r="Q17" i="3"/>
  <c r="AQ28" i="3"/>
  <c r="AS28" i="3" s="1"/>
  <c r="AS31" i="3" s="1"/>
  <c r="AS35" i="3" s="1"/>
  <c r="Z22" i="3" s="1"/>
</calcChain>
</file>

<file path=xl/sharedStrings.xml><?xml version="1.0" encoding="utf-8"?>
<sst xmlns="http://schemas.openxmlformats.org/spreadsheetml/2006/main" count="141" uniqueCount="103">
  <si>
    <t>№</t>
    <phoneticPr fontId="1"/>
  </si>
  <si>
    <t>構成員ID</t>
    <rPh sb="0" eb="3">
      <t>コウセイイン</t>
    </rPh>
    <phoneticPr fontId="1"/>
  </si>
  <si>
    <t>団体ID</t>
    <rPh sb="0" eb="2">
      <t>ダンタイ</t>
    </rPh>
    <phoneticPr fontId="1"/>
  </si>
  <si>
    <t>名前</t>
    <rPh sb="0" eb="2">
      <t>ナマエ</t>
    </rPh>
    <phoneticPr fontId="1"/>
  </si>
  <si>
    <t>ソロトワール</t>
    <phoneticPr fontId="1"/>
  </si>
  <si>
    <t>トゥーバトン</t>
    <phoneticPr fontId="1"/>
  </si>
  <si>
    <t>スリーバトン</t>
    <phoneticPr fontId="1"/>
  </si>
  <si>
    <t>ペア</t>
    <phoneticPr fontId="1"/>
  </si>
  <si>
    <t>ソロストラット</t>
    <phoneticPr fontId="1"/>
  </si>
  <si>
    <t>ダンストワール</t>
    <phoneticPr fontId="1"/>
  </si>
  <si>
    <t>女子ジュニアⅠ</t>
    <rPh sb="0" eb="2">
      <t>ジョシ</t>
    </rPh>
    <phoneticPr fontId="1"/>
  </si>
  <si>
    <t>女子ジュニアⅡ</t>
    <rPh sb="0" eb="2">
      <t>ジョシ</t>
    </rPh>
    <phoneticPr fontId="1"/>
  </si>
  <si>
    <t>男子ジュニア</t>
    <rPh sb="0" eb="2">
      <t>ダンシ</t>
    </rPh>
    <phoneticPr fontId="1"/>
  </si>
  <si>
    <t>アンダージュニア</t>
    <phoneticPr fontId="1"/>
  </si>
  <si>
    <t>ジュニアⅠ</t>
    <phoneticPr fontId="1"/>
  </si>
  <si>
    <t>ジュニアⅡ</t>
    <phoneticPr fontId="1"/>
  </si>
  <si>
    <t>女子アンダー
　　　ジュニアⅠ</t>
    <rPh sb="0" eb="2">
      <t>ジョシ</t>
    </rPh>
    <phoneticPr fontId="1"/>
  </si>
  <si>
    <t>女子アンダー
　　　ジュニアⅡ</t>
    <rPh sb="0" eb="2">
      <t>ジョシ</t>
    </rPh>
    <phoneticPr fontId="1"/>
  </si>
  <si>
    <t>男子アンダー
　　　　ジュニア</t>
    <rPh sb="0" eb="2">
      <t>ダンシ</t>
    </rPh>
    <phoneticPr fontId="1"/>
  </si>
  <si>
    <t>団体ID</t>
    <rPh sb="0" eb="2">
      <t>ダンタイ</t>
    </rPh>
    <phoneticPr fontId="4"/>
  </si>
  <si>
    <t>ふりがな</t>
    <phoneticPr fontId="4"/>
  </si>
  <si>
    <t>団体名</t>
    <rPh sb="0" eb="2">
      <t>ダンタイ</t>
    </rPh>
    <rPh sb="2" eb="3">
      <t>メイ</t>
    </rPh>
    <phoneticPr fontId="4"/>
  </si>
  <si>
    <t>団体住所</t>
    <rPh sb="0" eb="2">
      <t>ダンタイ</t>
    </rPh>
    <rPh sb="2" eb="4">
      <t>ジュウショ</t>
    </rPh>
    <phoneticPr fontId="4"/>
  </si>
  <si>
    <t>団体連絡先</t>
    <rPh sb="0" eb="2">
      <t>ダンタイ</t>
    </rPh>
    <rPh sb="2" eb="5">
      <t>レンラクサキ</t>
    </rPh>
    <phoneticPr fontId="4"/>
  </si>
  <si>
    <t>電話</t>
    <rPh sb="0" eb="2">
      <t>デンワ</t>
    </rPh>
    <phoneticPr fontId="4"/>
  </si>
  <si>
    <t>ＦＡＸ</t>
    <phoneticPr fontId="4"/>
  </si>
  <si>
    <t>連絡責任者氏名</t>
    <rPh sb="0" eb="2">
      <t>レンラク</t>
    </rPh>
    <rPh sb="2" eb="5">
      <t>セキニンシャ</t>
    </rPh>
    <rPh sb="5" eb="7">
      <t>シメイ</t>
    </rPh>
    <phoneticPr fontId="4"/>
  </si>
  <si>
    <t>大会当日の
緊急連絡先</t>
    <rPh sb="0" eb="2">
      <t>タイカイ</t>
    </rPh>
    <rPh sb="2" eb="4">
      <t>トウジツ</t>
    </rPh>
    <rPh sb="6" eb="8">
      <t>キンキュウ</t>
    </rPh>
    <rPh sb="8" eb="10">
      <t>レンラク</t>
    </rPh>
    <rPh sb="10" eb="11">
      <t>サキ</t>
    </rPh>
    <phoneticPr fontId="4"/>
  </si>
  <si>
    <t>氏名</t>
    <rPh sb="0" eb="2">
      <t>シメイ</t>
    </rPh>
    <phoneticPr fontId="4"/>
  </si>
  <si>
    <t>携帯電話</t>
    <rPh sb="0" eb="2">
      <t>ケイタイ</t>
    </rPh>
    <rPh sb="2" eb="4">
      <t>デンワ</t>
    </rPh>
    <phoneticPr fontId="4"/>
  </si>
  <si>
    <t>名</t>
    <rPh sb="0" eb="1">
      <t>メイ</t>
    </rPh>
    <phoneticPr fontId="6"/>
  </si>
  <si>
    <t>ソロトワール</t>
    <phoneticPr fontId="6"/>
  </si>
  <si>
    <t>トゥーバトン</t>
    <phoneticPr fontId="6"/>
  </si>
  <si>
    <t>スリーバトン</t>
    <phoneticPr fontId="6"/>
  </si>
  <si>
    <t>組</t>
    <rPh sb="0" eb="1">
      <t>クミ</t>
    </rPh>
    <phoneticPr fontId="6"/>
  </si>
  <si>
    <t>（２名1組となります。）</t>
    <rPh sb="4" eb="5">
      <t>クミ</t>
    </rPh>
    <phoneticPr fontId="4"/>
  </si>
  <si>
    <t>選手権参加実人数</t>
    <rPh sb="0" eb="3">
      <t>センシュケン</t>
    </rPh>
    <rPh sb="3" eb="5">
      <t>サンカ</t>
    </rPh>
    <rPh sb="5" eb="6">
      <t>ジツ</t>
    </rPh>
    <rPh sb="6" eb="8">
      <t>ニンズウ</t>
    </rPh>
    <phoneticPr fontId="6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</si>
  <si>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</si>
  <si>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</si>
  <si>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</si>
  <si>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</si>
  <si>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</si>
  <si>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</si>
  <si>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</si>
  <si>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</si>
  <si>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</si>
  <si>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</si>
  <si>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ソロストラット</t>
    <phoneticPr fontId="6"/>
  </si>
  <si>
    <t>ダンストワール</t>
    <phoneticPr fontId="6"/>
  </si>
  <si>
    <t>2019年</t>
    <rPh sb="4" eb="5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</si>
  <si>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</si>
  <si>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</si>
  <si>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　　　　-</t>
    <phoneticPr fontId="4"/>
  </si>
  <si>
    <t>参加人数</t>
    <rPh sb="0" eb="2">
      <t>サンカ</t>
    </rPh>
    <rPh sb="2" eb="4">
      <t>ニンズウ</t>
    </rPh>
    <phoneticPr fontId="1"/>
  </si>
  <si>
    <t>種目別金額</t>
    <rPh sb="0" eb="3">
      <t>シュモクベツ</t>
    </rPh>
    <rPh sb="3" eb="5">
      <t>キンガク</t>
    </rPh>
    <phoneticPr fontId="1"/>
  </si>
  <si>
    <t>種　目</t>
    <rPh sb="0" eb="1">
      <t>シュ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</si>
  <si>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</si>
  <si>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～参加費振込先～</t>
    <rPh sb="1" eb="4">
      <t>サンカヒ</t>
    </rPh>
    <rPh sb="4" eb="7">
      <t>フリコミサキ</t>
    </rPh>
    <phoneticPr fontId="1"/>
  </si>
  <si>
    <t>記　　号</t>
    <rPh sb="0" eb="1">
      <t>キ</t>
    </rPh>
    <rPh sb="3" eb="4">
      <t>ゴウ</t>
    </rPh>
    <phoneticPr fontId="1"/>
  </si>
  <si>
    <t>番　　号</t>
    <rPh sb="0" eb="1">
      <t>バン</t>
    </rPh>
    <rPh sb="3" eb="4">
      <t>ゴウ</t>
    </rPh>
    <phoneticPr fontId="1"/>
  </si>
  <si>
    <t>店　　名</t>
    <rPh sb="0" eb="1">
      <t>ミセ</t>
    </rPh>
    <rPh sb="3" eb="4">
      <t>ナ</t>
    </rPh>
    <phoneticPr fontId="1"/>
  </si>
  <si>
    <t>八四八（読み　ハチヨンハチ）</t>
    <rPh sb="0" eb="1">
      <t>ハチ</t>
    </rPh>
    <rPh sb="1" eb="2">
      <t>ヨン</t>
    </rPh>
    <rPh sb="2" eb="3">
      <t>ハチ</t>
    </rPh>
    <rPh sb="4" eb="5">
      <t>ヨ</t>
    </rPh>
    <phoneticPr fontId="1"/>
  </si>
  <si>
    <t>預金科目</t>
    <rPh sb="0" eb="2">
      <t>ヨキン</t>
    </rPh>
    <rPh sb="2" eb="4">
      <t>カモク</t>
    </rPh>
    <phoneticPr fontId="1"/>
  </si>
  <si>
    <t>普通預金</t>
    <rPh sb="0" eb="2">
      <t>フツウ</t>
    </rPh>
    <rPh sb="2" eb="4">
      <t>ヨキン</t>
    </rPh>
    <phoneticPr fontId="1"/>
  </si>
  <si>
    <t>※団体名のみ記入すること</t>
    <rPh sb="1" eb="3">
      <t>ダンタイ</t>
    </rPh>
    <rPh sb="3" eb="4">
      <t>メイ</t>
    </rPh>
    <rPh sb="6" eb="8">
      <t>キニュウ</t>
    </rPh>
    <phoneticPr fontId="1"/>
  </si>
  <si>
    <t>口座名</t>
    <rPh sb="0" eb="1">
      <t>クチ</t>
    </rPh>
    <rPh sb="1" eb="2">
      <t>ザ</t>
    </rPh>
    <rPh sb="2" eb="3">
      <t>メイ</t>
    </rPh>
    <phoneticPr fontId="1"/>
  </si>
  <si>
    <t>〇ゆうちょ銀行</t>
    <rPh sb="5" eb="7">
      <t>ギンコウ</t>
    </rPh>
    <phoneticPr fontId="1"/>
  </si>
  <si>
    <t>口座番号</t>
    <rPh sb="0" eb="2">
      <t>コウザ</t>
    </rPh>
    <rPh sb="2" eb="4">
      <t>バンゴウ</t>
    </rPh>
    <phoneticPr fontId="1"/>
  </si>
  <si>
    <t>諸経費</t>
    <rPh sb="0" eb="3">
      <t>ショケイヒ</t>
    </rPh>
    <phoneticPr fontId="1"/>
  </si>
  <si>
    <t>登録引率者</t>
    <rPh sb="0" eb="2">
      <t>トウロク</t>
    </rPh>
    <rPh sb="2" eb="5">
      <t>インソツシャ</t>
    </rPh>
    <phoneticPr fontId="1"/>
  </si>
  <si>
    <t>大人</t>
    <rPh sb="0" eb="2">
      <t>オトナ</t>
    </rPh>
    <phoneticPr fontId="1"/>
  </si>
  <si>
    <t>登録人数</t>
    <rPh sb="0" eb="2">
      <t>トウロク</t>
    </rPh>
    <rPh sb="2" eb="4">
      <t>ニンズウ</t>
    </rPh>
    <phoneticPr fontId="1"/>
  </si>
  <si>
    <t>名</t>
    <rPh sb="0" eb="1">
      <t>メイ</t>
    </rPh>
    <phoneticPr fontId="1"/>
  </si>
  <si>
    <t>中・高校生</t>
    <rPh sb="0" eb="1">
      <t>チュウ</t>
    </rPh>
    <rPh sb="2" eb="5">
      <t>コウコウセイ</t>
    </rPh>
    <phoneticPr fontId="1"/>
  </si>
  <si>
    <t>1　名</t>
    <rPh sb="2" eb="3">
      <t>メイ</t>
    </rPh>
    <phoneticPr fontId="1"/>
  </si>
  <si>
    <t>冊</t>
    <rPh sb="0" eb="1">
      <t>サツ</t>
    </rPh>
    <phoneticPr fontId="1"/>
  </si>
  <si>
    <t>前売り1冊</t>
    <rPh sb="0" eb="2">
      <t>マエウ</t>
    </rPh>
    <rPh sb="4" eb="5">
      <t>サツ</t>
    </rPh>
    <phoneticPr fontId="1"/>
  </si>
  <si>
    <t>（一団体）</t>
    <rPh sb="1" eb="2">
      <t>イチ</t>
    </rPh>
    <rPh sb="2" eb="4">
      <t>ダンタイ</t>
    </rPh>
    <phoneticPr fontId="1"/>
  </si>
  <si>
    <t>大会参加振込金額</t>
    <rPh sb="0" eb="2">
      <t>タイカイ</t>
    </rPh>
    <rPh sb="2" eb="4">
      <t>サンカ</t>
    </rPh>
    <rPh sb="4" eb="6">
      <t>フリコミ</t>
    </rPh>
    <rPh sb="6" eb="8">
      <t>キンガク</t>
    </rPh>
    <phoneticPr fontId="1"/>
  </si>
  <si>
    <t>プログラム</t>
    <phoneticPr fontId="1"/>
  </si>
  <si>
    <t>◆選手権の部</t>
    <rPh sb="5" eb="6">
      <t>ブ</t>
    </rPh>
    <phoneticPr fontId="4"/>
  </si>
  <si>
    <t>◆登録引率者</t>
    <rPh sb="1" eb="3">
      <t>トウロク</t>
    </rPh>
    <rPh sb="3" eb="6">
      <t>インソツシャ</t>
    </rPh>
    <phoneticPr fontId="1"/>
  </si>
  <si>
    <t>◆プログラム</t>
    <phoneticPr fontId="1"/>
  </si>
  <si>
    <t>◆諸経費</t>
    <rPh sb="1" eb="4">
      <t>ショケイヒ</t>
    </rPh>
    <phoneticPr fontId="1"/>
  </si>
  <si>
    <t>（前売り）</t>
    <rPh sb="1" eb="3">
      <t>マエウ</t>
    </rPh>
    <phoneticPr fontId="1"/>
  </si>
  <si>
    <t>※手数料はご負担ください</t>
    <rPh sb="1" eb="4">
      <t>テスウリョウ</t>
    </rPh>
    <rPh sb="6" eb="8">
      <t>フタン</t>
    </rPh>
    <phoneticPr fontId="1"/>
  </si>
  <si>
    <r>
      <t>フリガナ
（全角ひらがな）
※</t>
    </r>
    <r>
      <rPr>
        <b/>
        <sz val="12"/>
        <color theme="1"/>
        <rFont val="ＭＳ Ｐゴシック"/>
        <family val="3"/>
        <charset val="128"/>
        <scheme val="minor"/>
      </rPr>
      <t>姓名の間に
全角スペース</t>
    </r>
    <rPh sb="6" eb="8">
      <t>ゼンカク</t>
    </rPh>
    <rPh sb="15" eb="16">
      <t>セイ</t>
    </rPh>
    <rPh sb="16" eb="17">
      <t>メイ</t>
    </rPh>
    <rPh sb="18" eb="19">
      <t>アイダ</t>
    </rPh>
    <rPh sb="21" eb="23">
      <t>ゼンカク</t>
    </rPh>
    <phoneticPr fontId="1"/>
  </si>
  <si>
    <t>※水色の部分のみ記入可能。</t>
    <rPh sb="1" eb="3">
      <t>ミズイロ</t>
    </rPh>
    <rPh sb="4" eb="6">
      <t>ブブン</t>
    </rPh>
    <rPh sb="8" eb="10">
      <t>キニュウ</t>
    </rPh>
    <rPh sb="10" eb="12">
      <t>カノウ</t>
    </rPh>
    <phoneticPr fontId="1"/>
  </si>
  <si>
    <t>【ペアの入力例】</t>
    <rPh sb="4" eb="6">
      <t>ニュウリョク</t>
    </rPh>
    <rPh sb="6" eb="7">
      <t>レイ</t>
    </rPh>
    <phoneticPr fontId="1"/>
  </si>
  <si>
    <t>【出場種目】</t>
    <rPh sb="1" eb="3">
      <t>シュツジョウ</t>
    </rPh>
    <rPh sb="3" eb="5">
      <t>シュモク</t>
    </rPh>
    <phoneticPr fontId="1"/>
  </si>
  <si>
    <t xml:space="preserve"> </t>
    <phoneticPr fontId="1"/>
  </si>
  <si>
    <t>例）東北　花子①</t>
    <rPh sb="0" eb="1">
      <t>レイ</t>
    </rPh>
    <rPh sb="5" eb="7">
      <t>ハナコ</t>
    </rPh>
    <phoneticPr fontId="1"/>
  </si>
  <si>
    <t xml:space="preserve">     青森　太郎①</t>
    <rPh sb="5" eb="7">
      <t>アオモリ</t>
    </rPh>
    <rPh sb="8" eb="10">
      <t>タロウ</t>
    </rPh>
    <phoneticPr fontId="1"/>
  </si>
  <si>
    <t xml:space="preserve">     岩手　二郎②</t>
    <rPh sb="5" eb="7">
      <t>イワテ</t>
    </rPh>
    <rPh sb="8" eb="10">
      <t>ジロウ</t>
    </rPh>
    <phoneticPr fontId="1"/>
  </si>
  <si>
    <t xml:space="preserve">     秋田　幸子②</t>
    <rPh sb="5" eb="7">
      <t>アキタ</t>
    </rPh>
    <rPh sb="8" eb="10">
      <t>サチコ</t>
    </rPh>
    <phoneticPr fontId="1"/>
  </si>
  <si>
    <t>※部門のペア同士で同じ番号を選択</t>
    <rPh sb="1" eb="3">
      <t>ブモン</t>
    </rPh>
    <rPh sb="6" eb="8">
      <t>ドウシ</t>
    </rPh>
    <rPh sb="9" eb="10">
      <t>オナ</t>
    </rPh>
    <rPh sb="11" eb="13">
      <t>バンゴウ</t>
    </rPh>
    <rPh sb="14" eb="16">
      <t>センタク</t>
    </rPh>
    <phoneticPr fontId="1"/>
  </si>
  <si>
    <t>※1人最大2種目まで</t>
    <rPh sb="2" eb="3">
      <t>ニン</t>
    </rPh>
    <rPh sb="3" eb="5">
      <t>サイダイ</t>
    </rPh>
    <rPh sb="6" eb="8">
      <t>シュモク</t>
    </rPh>
    <phoneticPr fontId="1"/>
  </si>
  <si>
    <t>ゼンニホンバトントワーリング</t>
    <phoneticPr fontId="1"/>
  </si>
  <si>
    <t>センシュケントウホクシブタイカイ</t>
    <phoneticPr fontId="1"/>
  </si>
  <si>
    <t>【選手16名以下2名17名以上3名】</t>
  </si>
  <si>
    <t>選手権参加のべ人数</t>
    <rPh sb="0" eb="3">
      <t>センシュケン</t>
    </rPh>
    <rPh sb="3" eb="5">
      <t>サンカ</t>
    </rPh>
    <rPh sb="7" eb="8">
      <t>ニン</t>
    </rPh>
    <phoneticPr fontId="6"/>
  </si>
  <si>
    <t>第1回全日本バトントワーリングジュニア選手権東北支部大会加申込書</t>
    <rPh sb="0" eb="1">
      <t>ダイ</t>
    </rPh>
    <rPh sb="2" eb="3">
      <t>カイ</t>
    </rPh>
    <rPh sb="3" eb="6">
      <t>ゼンニホン</t>
    </rPh>
    <rPh sb="19" eb="22">
      <t>センシュケン</t>
    </rPh>
    <rPh sb="22" eb="24">
      <t>トウホク</t>
    </rPh>
    <rPh sb="24" eb="26">
      <t>シブ</t>
    </rPh>
    <rPh sb="26" eb="28">
      <t>タイカイ</t>
    </rPh>
    <rPh sb="28" eb="29">
      <t>カ</t>
    </rPh>
    <rPh sb="29" eb="32">
      <t>モウシコミショ</t>
    </rPh>
    <phoneticPr fontId="4"/>
  </si>
  <si>
    <t>〇ゆうちょ銀行以外</t>
    <rPh sb="5" eb="7">
      <t>ギンコウ</t>
    </rPh>
    <rPh sb="7" eb="9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</si>
</sst>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&quot;¥&quot;#,##0_);[Red]\(&quot;¥&quot;#,##0\)"/>
    <numFmt numFmtId="178" formatCode="00000000000"/>
    <numFmt numFmtId="179" formatCode="00000000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3" fontId="8" fillId="0" borderId="0" xfId="0" applyNumberFormat="1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3" fontId="8" fillId="0" borderId="0" xfId="0" applyNumberFormat="1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42" fontId="9" fillId="0" borderId="0" xfId="0" applyNumberFormat="1" applyFont="1" applyBorder="1" applyAlignment="1" applyProtection="1"/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20" fillId="0" borderId="0" xfId="0" applyFont="1" applyFill="1" applyBorder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Alignment="1" applyProtection="1"/>
    <xf numFmtId="0" fontId="8" fillId="0" borderId="0" xfId="0" applyFont="1" applyFill="1" applyBorder="1" applyProtection="1">
      <alignment vertical="center"/>
    </xf>
    <xf numFmtId="0" fontId="8" fillId="0" borderId="0" xfId="0" applyFont="1" applyBorder="1" applyAlignment="1" applyProtection="1">
      <alignment horizontal="center" shrinkToFit="1"/>
    </xf>
    <xf numFmtId="0" fontId="8" fillId="0" borderId="0" xfId="0" applyFont="1" applyAlignment="1" applyProtection="1"/>
    <xf numFmtId="0" fontId="0" fillId="0" borderId="0" xfId="0" applyFill="1" applyBorder="1" applyProtection="1">
      <alignment vertical="center"/>
    </xf>
    <xf numFmtId="0" fontId="8" fillId="0" borderId="8" xfId="0" applyFont="1" applyBorder="1" applyProtection="1">
      <alignment vertical="center"/>
    </xf>
    <xf numFmtId="0" fontId="8" fillId="0" borderId="8" xfId="0" applyFont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38" fontId="9" fillId="0" borderId="0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38" fontId="0" fillId="0" borderId="0" xfId="1" applyFont="1" applyProtection="1">
      <alignment vertical="center"/>
    </xf>
    <xf numFmtId="0" fontId="0" fillId="0" borderId="0" xfId="0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top" textRotation="255"/>
    </xf>
    <xf numFmtId="0" fontId="0" fillId="0" borderId="0" xfId="0" applyBorder="1" applyAlignment="1" applyProtection="1">
      <alignment horizontal="center" vertical="center"/>
    </xf>
    <xf numFmtId="38" fontId="0" fillId="0" borderId="0" xfId="1" applyFont="1" applyAlignment="1" applyProtection="1">
      <alignment horizontal="right" vertical="center"/>
    </xf>
    <xf numFmtId="3" fontId="0" fillId="0" borderId="0" xfId="0" applyNumberFormat="1" applyProtection="1">
      <alignment vertical="center"/>
    </xf>
    <xf numFmtId="38" fontId="0" fillId="0" borderId="0" xfId="0" applyNumberFormat="1" applyProtection="1">
      <alignment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3" borderId="0" xfId="0" applyFill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Protection="1">
      <alignment vertical="center"/>
      <protection locked="0"/>
    </xf>
    <xf numFmtId="0" fontId="0" fillId="3" borderId="7" xfId="0" applyFill="1" applyBorder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5" xfId="0" applyFont="1" applyFill="1" applyBorder="1" applyAlignment="1" applyProtection="1">
      <alignment vertical="center"/>
    </xf>
    <xf numFmtId="0" fontId="13" fillId="0" borderId="8" xfId="0" applyFont="1" applyFill="1" applyBorder="1" applyProtection="1">
      <alignment vertical="center"/>
    </xf>
    <xf numFmtId="0" fontId="8" fillId="0" borderId="7" xfId="0" applyFont="1" applyFill="1" applyBorder="1" applyAlignment="1" applyProtection="1">
      <alignment horizontal="center" vertical="center" shrinkToFit="1"/>
    </xf>
    <xf numFmtId="0" fontId="0" fillId="0" borderId="0" xfId="0" applyFill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8" fillId="0" borderId="8" xfId="0" applyFont="1" applyFill="1" applyBorder="1" applyProtection="1">
      <alignment vertical="center"/>
    </xf>
    <xf numFmtId="0" fontId="8" fillId="0" borderId="8" xfId="0" applyFont="1" applyFill="1" applyBorder="1" applyAlignment="1" applyProtection="1">
      <alignment horizontal="center" vertical="center"/>
    </xf>
    <xf numFmtId="3" fontId="8" fillId="0" borderId="8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/>
    </xf>
    <xf numFmtId="0" fontId="0" fillId="0" borderId="1" xfId="0" applyFill="1" applyBorder="1" applyProtection="1">
      <alignment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23" fillId="0" borderId="0" xfId="0" applyFo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12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top" textRotation="255" shrinkToFit="1"/>
    </xf>
    <xf numFmtId="0" fontId="22" fillId="0" borderId="0" xfId="0" applyFont="1" applyAlignment="1" applyProtection="1">
      <alignment vertical="center"/>
    </xf>
    <xf numFmtId="0" fontId="25" fillId="2" borderId="0" xfId="0" applyFont="1" applyFill="1" applyAlignment="1" applyProtection="1">
      <alignment horizontal="left" vertical="center"/>
    </xf>
    <xf numFmtId="0" fontId="26" fillId="2" borderId="0" xfId="0" applyFont="1" applyFill="1" applyAlignment="1" applyProtection="1">
      <alignment horizontal="center" vertical="center"/>
    </xf>
    <xf numFmtId="179" fontId="0" fillId="3" borderId="1" xfId="0" applyNumberFormat="1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top" textRotation="255"/>
    </xf>
    <xf numFmtId="0" fontId="2" fillId="0" borderId="4" xfId="0" applyFont="1" applyBorder="1" applyAlignment="1" applyProtection="1">
      <alignment horizontal="center" vertical="top" textRotation="255"/>
    </xf>
    <xf numFmtId="0" fontId="2" fillId="0" borderId="1" xfId="0" applyFont="1" applyBorder="1" applyAlignment="1" applyProtection="1">
      <alignment horizontal="center" vertical="top" textRotation="255" shrinkToFit="1"/>
    </xf>
    <xf numFmtId="0" fontId="2" fillId="0" borderId="4" xfId="0" applyFont="1" applyBorder="1" applyAlignment="1" applyProtection="1">
      <alignment horizontal="center" vertical="top" textRotation="255" shrinkToFit="1"/>
    </xf>
    <xf numFmtId="0" fontId="2" fillId="0" borderId="0" xfId="0" applyFont="1" applyBorder="1" applyAlignment="1" applyProtection="1">
      <alignment horizontal="center" vertical="top" textRotation="255"/>
    </xf>
    <xf numFmtId="6" fontId="15" fillId="0" borderId="12" xfId="1" applyNumberFormat="1" applyFont="1" applyBorder="1" applyAlignment="1" applyProtection="1">
      <alignment horizontal="center" vertical="center"/>
    </xf>
    <xf numFmtId="6" fontId="15" fillId="0" borderId="8" xfId="1" applyNumberFormat="1" applyFont="1" applyBorder="1" applyAlignment="1" applyProtection="1">
      <alignment horizontal="center" vertical="center"/>
    </xf>
    <xf numFmtId="6" fontId="15" fillId="0" borderId="24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 shrinkToFit="1"/>
      <protection locked="0"/>
    </xf>
    <xf numFmtId="0" fontId="7" fillId="3" borderId="10" xfId="0" applyFont="1" applyFill="1" applyBorder="1" applyAlignment="1" applyProtection="1">
      <alignment horizontal="center" vertical="center" shrinkToFit="1"/>
      <protection locked="0"/>
    </xf>
    <xf numFmtId="0" fontId="7" fillId="3" borderId="11" xfId="0" applyFont="1" applyFill="1" applyBorder="1" applyAlignment="1" applyProtection="1">
      <alignment horizontal="center" vertical="center" shrinkToFit="1"/>
      <protection locked="0"/>
    </xf>
    <xf numFmtId="0" fontId="7" fillId="3" borderId="12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176" fontId="8" fillId="0" borderId="7" xfId="0" applyNumberFormat="1" applyFont="1" applyBorder="1" applyAlignment="1" applyProtection="1">
      <alignment horizontal="center" vertical="center" shrinkToFit="1"/>
    </xf>
    <xf numFmtId="176" fontId="8" fillId="0" borderId="3" xfId="0" applyNumberFormat="1" applyFont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8" fillId="3" borderId="11" xfId="0" applyFont="1" applyFill="1" applyBorder="1" applyAlignment="1" applyProtection="1">
      <alignment horizontal="center" vertical="center" shrinkToFit="1"/>
      <protection locked="0"/>
    </xf>
    <xf numFmtId="0" fontId="8" fillId="3" borderId="12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8" fillId="3" borderId="13" xfId="0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/>
    </xf>
    <xf numFmtId="178" fontId="8" fillId="3" borderId="9" xfId="0" applyNumberFormat="1" applyFont="1" applyFill="1" applyBorder="1" applyAlignment="1" applyProtection="1">
      <alignment horizontal="center" vertical="center" shrinkToFit="1"/>
      <protection locked="0"/>
    </xf>
    <xf numFmtId="178" fontId="8" fillId="3" borderId="10" xfId="0" applyNumberFormat="1" applyFont="1" applyFill="1" applyBorder="1" applyAlignment="1" applyProtection="1">
      <alignment horizontal="center" vertical="center" shrinkToFit="1"/>
      <protection locked="0"/>
    </xf>
    <xf numFmtId="178" fontId="8" fillId="3" borderId="11" xfId="0" applyNumberFormat="1" applyFont="1" applyFill="1" applyBorder="1" applyAlignment="1" applyProtection="1">
      <alignment horizontal="center" vertical="center" shrinkToFit="1"/>
      <protection locked="0"/>
    </xf>
    <xf numFmtId="178" fontId="8" fillId="3" borderId="12" xfId="0" applyNumberFormat="1" applyFont="1" applyFill="1" applyBorder="1" applyAlignment="1" applyProtection="1">
      <alignment horizontal="center" vertical="center" shrinkToFit="1"/>
      <protection locked="0"/>
    </xf>
    <xf numFmtId="178" fontId="8" fillId="3" borderId="8" xfId="0" applyNumberFormat="1" applyFont="1" applyFill="1" applyBorder="1" applyAlignment="1" applyProtection="1">
      <alignment horizontal="center" vertical="center" shrinkToFit="1"/>
      <protection locked="0"/>
    </xf>
    <xf numFmtId="178" fontId="8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shrinkToFi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shrinkToFit="1"/>
    </xf>
    <xf numFmtId="0" fontId="8" fillId="0" borderId="22" xfId="0" applyFont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shrinkToFit="1"/>
    </xf>
    <xf numFmtId="0" fontId="20" fillId="0" borderId="7" xfId="0" applyFont="1" applyBorder="1" applyAlignment="1" applyProtection="1">
      <alignment horizontal="center" vertical="center" shrinkToFit="1"/>
    </xf>
    <xf numFmtId="0" fontId="20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top" textRotation="255" wrapText="1" shrinkToFit="1"/>
    </xf>
    <xf numFmtId="0" fontId="2" fillId="0" borderId="5" xfId="0" applyFont="1" applyBorder="1" applyAlignment="1" applyProtection="1">
      <alignment horizontal="center" vertical="top" textRotation="255" wrapText="1" shrinkToFit="1"/>
    </xf>
    <xf numFmtId="0" fontId="2" fillId="0" borderId="6" xfId="0" applyFont="1" applyBorder="1" applyAlignment="1" applyProtection="1">
      <alignment horizontal="center" vertical="top" textRotation="255" wrapText="1" shrinkToFit="1"/>
    </xf>
    <xf numFmtId="0" fontId="2" fillId="0" borderId="5" xfId="0" applyFont="1" applyBorder="1" applyAlignment="1" applyProtection="1">
      <alignment horizontal="center" vertical="top" textRotation="255" shrinkToFit="1"/>
    </xf>
    <xf numFmtId="0" fontId="2" fillId="0" borderId="6" xfId="0" applyFont="1" applyBorder="1" applyAlignment="1" applyProtection="1">
      <alignment horizontal="center" vertical="top" textRotation="255" shrinkToFit="1"/>
    </xf>
    <xf numFmtId="0" fontId="0" fillId="0" borderId="9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top" textRotation="255" wrapText="1" shrinkToFit="1"/>
    </xf>
    <xf numFmtId="0" fontId="2" fillId="0" borderId="0" xfId="0" applyFont="1" applyBorder="1" applyAlignment="1" applyProtection="1">
      <alignment horizontal="center" vertical="top" textRotation="255" shrinkToFit="1"/>
    </xf>
    <xf numFmtId="0" fontId="19" fillId="0" borderId="0" xfId="0" applyFont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/>
    </xf>
    <xf numFmtId="6" fontId="15" fillId="0" borderId="13" xfId="1" applyNumberFormat="1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shrinkToFit="1"/>
    </xf>
    <xf numFmtId="42" fontId="16" fillId="0" borderId="28" xfId="0" applyNumberFormat="1" applyFont="1" applyFill="1" applyBorder="1" applyAlignment="1" applyProtection="1">
      <alignment horizontal="center" vertical="center"/>
    </xf>
    <xf numFmtId="42" fontId="16" fillId="0" borderId="26" xfId="0" applyNumberFormat="1" applyFont="1" applyFill="1" applyBorder="1" applyAlignment="1" applyProtection="1">
      <alignment horizontal="center" vertical="center"/>
    </xf>
    <xf numFmtId="42" fontId="16" fillId="0" borderId="29" xfId="0" applyNumberFormat="1" applyFont="1" applyFill="1" applyBorder="1" applyAlignment="1" applyProtection="1">
      <alignment horizontal="center" vertical="center"/>
    </xf>
    <xf numFmtId="42" fontId="16" fillId="0" borderId="27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left" shrinkToFit="1"/>
    </xf>
    <xf numFmtId="0" fontId="21" fillId="0" borderId="0" xfId="0" applyFont="1" applyAlignment="1" applyProtection="1">
      <alignment horizontal="center"/>
    </xf>
    <xf numFmtId="0" fontId="0" fillId="0" borderId="8" xfId="0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6" fontId="15" fillId="0" borderId="2" xfId="0" applyNumberFormat="1" applyFont="1" applyBorder="1" applyAlignment="1" applyProtection="1">
      <alignment horizontal="center" vertical="center"/>
    </xf>
    <xf numFmtId="6" fontId="15" fillId="0" borderId="7" xfId="0" applyNumberFormat="1" applyFont="1" applyBorder="1" applyAlignment="1" applyProtection="1">
      <alignment horizontal="center" vertical="center"/>
    </xf>
    <xf numFmtId="6" fontId="15" fillId="0" borderId="3" xfId="0" applyNumberFormat="1" applyFont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177" fontId="15" fillId="0" borderId="2" xfId="0" applyNumberFormat="1" applyFont="1" applyFill="1" applyBorder="1" applyAlignment="1" applyProtection="1">
      <alignment horizontal="center" vertical="center"/>
    </xf>
    <xf numFmtId="177" fontId="15" fillId="0" borderId="7" xfId="0" applyNumberFormat="1" applyFont="1" applyFill="1" applyBorder="1" applyAlignment="1" applyProtection="1">
      <alignment horizontal="center" vertical="center"/>
    </xf>
    <xf numFmtId="177" fontId="15" fillId="0" borderId="3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/>
    </xf>
    <xf numFmtId="38" fontId="9" fillId="0" borderId="8" xfId="1" applyFont="1" applyFill="1" applyBorder="1" applyAlignment="1" applyProtection="1">
      <alignment horizontal="center" vertical="center"/>
    </xf>
    <xf numFmtId="177" fontId="15" fillId="0" borderId="9" xfId="0" applyNumberFormat="1" applyFont="1" applyFill="1" applyBorder="1" applyAlignment="1" applyProtection="1">
      <alignment horizontal="center" vertical="center"/>
    </xf>
    <xf numFmtId="177" fontId="15" fillId="0" borderId="10" xfId="0" applyNumberFormat="1" applyFont="1" applyFill="1" applyBorder="1" applyAlignment="1" applyProtection="1">
      <alignment horizontal="center" vertical="center"/>
    </xf>
    <xf numFmtId="177" fontId="15" fillId="0" borderId="11" xfId="0" applyNumberFormat="1" applyFont="1" applyFill="1" applyBorder="1" applyAlignment="1" applyProtection="1">
      <alignment horizontal="center" vertical="center"/>
    </xf>
    <xf numFmtId="177" fontId="15" fillId="0" borderId="12" xfId="0" applyNumberFormat="1" applyFont="1" applyFill="1" applyBorder="1" applyAlignment="1" applyProtection="1">
      <alignment horizontal="center" vertical="center"/>
    </xf>
    <xf numFmtId="177" fontId="15" fillId="0" borderId="8" xfId="0" applyNumberFormat="1" applyFont="1" applyFill="1" applyBorder="1" applyAlignment="1" applyProtection="1">
      <alignment horizontal="center" vertical="center"/>
    </xf>
    <xf numFmtId="177" fontId="15" fillId="0" borderId="13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shrinkToFit="1"/>
    </xf>
    <xf numFmtId="177" fontId="19" fillId="0" borderId="1" xfId="0" applyNumberFormat="1" applyFont="1" applyFill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5" fontId="15" fillId="0" borderId="2" xfId="0" applyNumberFormat="1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 shrinkToFit="1"/>
    </xf>
    <xf numFmtId="0" fontId="16" fillId="0" borderId="8" xfId="0" applyFont="1" applyBorder="1" applyAlignment="1" applyProtection="1">
      <alignment horizontal="center" vertical="center" shrinkToFit="1"/>
    </xf>
    <xf numFmtId="177" fontId="15" fillId="0" borderId="2" xfId="0" applyNumberFormat="1" applyFont="1" applyBorder="1" applyAlignment="1" applyProtection="1">
      <alignment horizontal="center" vertical="center"/>
    </xf>
    <xf numFmtId="177" fontId="15" fillId="0" borderId="7" xfId="0" applyNumberFormat="1" applyFont="1" applyBorder="1" applyAlignment="1" applyProtection="1">
      <alignment horizontal="center" vertical="center"/>
    </xf>
    <xf numFmtId="177" fontId="15" fillId="0" borderId="3" xfId="0" applyNumberFormat="1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5" fontId="15" fillId="0" borderId="12" xfId="0" applyNumberFormat="1" applyFont="1" applyBorder="1" applyAlignment="1" applyProtection="1">
      <alignment horizontal="center" vertical="center"/>
    </xf>
    <xf numFmtId="5" fontId="15" fillId="0" borderId="8" xfId="0" applyNumberFormat="1" applyFont="1" applyBorder="1" applyAlignment="1" applyProtection="1">
      <alignment horizontal="center" vertical="center"/>
    </xf>
    <xf numFmtId="5" fontId="15" fillId="0" borderId="13" xfId="0" applyNumberFormat="1" applyFont="1" applyBorder="1" applyAlignment="1" applyProtection="1">
      <alignment horizontal="center" vertical="center"/>
    </xf>
    <xf numFmtId="5" fontId="12" fillId="0" borderId="9" xfId="0" applyNumberFormat="1" applyFont="1" applyBorder="1" applyAlignment="1" applyProtection="1">
      <alignment horizontal="center" vertical="center"/>
    </xf>
    <xf numFmtId="5" fontId="12" fillId="0" borderId="10" xfId="0" applyNumberFormat="1" applyFont="1" applyBorder="1" applyAlignment="1" applyProtection="1">
      <alignment horizontal="center" vertical="center"/>
    </xf>
    <xf numFmtId="5" fontId="12" fillId="0" borderId="11" xfId="0" applyNumberFormat="1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top" shrinkToFit="1"/>
    </xf>
    <xf numFmtId="0" fontId="20" fillId="0" borderId="1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60"/>
  <sheetViews>
    <sheetView tabSelected="1" view="pageBreakPreview" zoomScale="60" zoomScaleNormal="100" zoomScalePageLayoutView="60" workbookViewId="0">
      <selection activeCell="A31" sqref="A31"/>
    </sheetView>
  </sheetViews>
  <sheetFormatPr defaultRowHeight="13.5" x14ac:dyDescent="0.15"/>
  <cols>
    <col min="1" max="1" width="4.375" style="20" customWidth="1"/>
    <col min="2" max="3" width="18.75" style="20" customWidth="1"/>
    <col min="4" max="5" width="12.375" style="20" customWidth="1"/>
    <col min="6" max="31" width="4.625" style="20" customWidth="1"/>
    <col min="32" max="38" width="4.625" style="20" hidden="1" customWidth="1"/>
    <col min="39" max="40" width="3.75" style="20" hidden="1" customWidth="1"/>
    <col min="41" max="43" width="5.625" style="20" hidden="1" customWidth="1"/>
    <col min="44" max="44" width="5.75" style="20" hidden="1" customWidth="1"/>
    <col min="45" max="45" width="7.25" style="20" hidden="1" customWidth="1"/>
    <col min="46" max="46" width="3.875" style="20" hidden="1" customWidth="1"/>
    <col min="47" max="49" width="5.75" style="20" customWidth="1"/>
    <col min="50" max="50" width="9" style="20" customWidth="1"/>
    <col min="51" max="16384" width="9" style="20"/>
  </cols>
  <sheetData>
    <row r="1" spans="1:50" ht="30" customHeight="1" x14ac:dyDescent="0.15">
      <c r="A1" s="168" t="s">
        <v>101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8"/>
      <c r="AF1" s="18"/>
      <c r="AG1" s="18"/>
      <c r="AH1" s="18"/>
      <c r="AI1" s="18"/>
      <c r="AJ1" s="18"/>
      <c r="AK1" s="18"/>
      <c r="AL1" s="18"/>
      <c r="AM1" s="19"/>
    </row>
    <row r="2" spans="1:50" ht="24.95" customHeight="1" x14ac:dyDescent="0.15">
      <c r="A2" s="85" t="s">
        <v>87</v>
      </c>
      <c r="B2" s="86"/>
      <c r="C2" s="86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50" ht="24.95" customHeight="1" x14ac:dyDescent="0.15">
      <c r="A3" s="97" t="s">
        <v>19</v>
      </c>
      <c r="B3" s="98"/>
      <c r="C3" s="17"/>
      <c r="D3" s="50"/>
      <c r="E3" s="55" t="s">
        <v>49</v>
      </c>
      <c r="F3" s="60"/>
      <c r="G3" s="21" t="s">
        <v>50</v>
      </c>
      <c r="H3" s="60"/>
      <c r="I3" s="21" t="s">
        <v>51</v>
      </c>
      <c r="J3" s="21"/>
      <c r="K3" s="21"/>
      <c r="M3" s="22"/>
    </row>
    <row r="4" spans="1:50" ht="24.95" customHeight="1" x14ac:dyDescent="0.15">
      <c r="A4" s="97" t="s">
        <v>20</v>
      </c>
      <c r="B4" s="98"/>
      <c r="C4" s="99"/>
      <c r="D4" s="100"/>
      <c r="E4" s="100"/>
      <c r="F4" s="100"/>
      <c r="G4" s="100"/>
      <c r="H4" s="100"/>
      <c r="I4" s="101"/>
      <c r="J4" s="23"/>
      <c r="K4" s="24" t="s">
        <v>57</v>
      </c>
      <c r="L4" s="25"/>
      <c r="M4" s="25"/>
      <c r="N4" s="25"/>
      <c r="O4" s="26" t="s">
        <v>64</v>
      </c>
      <c r="P4" s="27"/>
      <c r="Q4" s="27"/>
      <c r="R4" s="27"/>
      <c r="S4" s="27"/>
      <c r="T4" s="27"/>
      <c r="U4" s="27"/>
      <c r="V4" s="28"/>
      <c r="W4" s="28"/>
      <c r="X4" s="28"/>
      <c r="Y4" s="28"/>
      <c r="Z4" s="14"/>
      <c r="AA4" s="14"/>
      <c r="AT4" s="22"/>
      <c r="AU4" s="22"/>
      <c r="AV4" s="22"/>
      <c r="AW4" s="22"/>
      <c r="AX4" s="22"/>
    </row>
    <row r="5" spans="1:50" ht="24.95" customHeight="1" x14ac:dyDescent="0.2">
      <c r="A5" s="102" t="s">
        <v>21</v>
      </c>
      <c r="B5" s="103"/>
      <c r="C5" s="106"/>
      <c r="D5" s="107"/>
      <c r="E5" s="107"/>
      <c r="F5" s="107"/>
      <c r="G5" s="107"/>
      <c r="H5" s="107"/>
      <c r="I5" s="108"/>
      <c r="J5" s="23"/>
      <c r="K5" s="135" t="s">
        <v>66</v>
      </c>
      <c r="L5" s="135"/>
      <c r="M5" s="135"/>
      <c r="N5" s="135"/>
      <c r="O5" s="29"/>
      <c r="P5" s="29"/>
      <c r="Q5" s="29"/>
      <c r="V5" s="179" t="s">
        <v>102</v>
      </c>
      <c r="W5" s="179"/>
      <c r="X5" s="179"/>
      <c r="Y5" s="179"/>
      <c r="Z5" s="179"/>
      <c r="AA5" s="179"/>
      <c r="AB5" s="29"/>
      <c r="AC5" s="29"/>
      <c r="AE5" s="12"/>
      <c r="AF5" s="12"/>
      <c r="AG5" s="12"/>
      <c r="AH5" s="12"/>
      <c r="AO5" s="89" t="s">
        <v>13</v>
      </c>
      <c r="AP5" s="91" t="s">
        <v>14</v>
      </c>
      <c r="AQ5" s="91" t="s">
        <v>15</v>
      </c>
      <c r="AT5" s="22"/>
      <c r="AU5" s="93"/>
      <c r="AV5" s="22"/>
      <c r="AW5" s="22"/>
    </row>
    <row r="6" spans="1:50" ht="24.95" customHeight="1" x14ac:dyDescent="0.2">
      <c r="A6" s="104"/>
      <c r="B6" s="105"/>
      <c r="C6" s="109"/>
      <c r="D6" s="110"/>
      <c r="E6" s="110"/>
      <c r="F6" s="110"/>
      <c r="G6" s="110"/>
      <c r="H6" s="110"/>
      <c r="I6" s="111"/>
      <c r="J6" s="23"/>
      <c r="K6" s="135" t="s">
        <v>58</v>
      </c>
      <c r="L6" s="135"/>
      <c r="M6" s="180">
        <v>18430</v>
      </c>
      <c r="N6" s="180"/>
      <c r="O6" s="180"/>
      <c r="P6" s="29"/>
      <c r="Q6" s="29"/>
      <c r="V6" s="135" t="s">
        <v>60</v>
      </c>
      <c r="W6" s="135"/>
      <c r="X6" s="135" t="s">
        <v>61</v>
      </c>
      <c r="Y6" s="135"/>
      <c r="Z6" s="135"/>
      <c r="AA6" s="135"/>
      <c r="AB6" s="135"/>
      <c r="AC6" s="135"/>
      <c r="AE6" s="14"/>
      <c r="AF6" s="30"/>
      <c r="AG6" s="39"/>
      <c r="AH6" s="7"/>
      <c r="AO6" s="89"/>
      <c r="AP6" s="91"/>
      <c r="AQ6" s="91"/>
      <c r="AT6" s="22"/>
      <c r="AU6" s="93"/>
      <c r="AV6" s="22"/>
      <c r="AW6" s="22"/>
    </row>
    <row r="7" spans="1:50" ht="24.95" customHeight="1" x14ac:dyDescent="0.2">
      <c r="A7" s="102" t="s">
        <v>22</v>
      </c>
      <c r="B7" s="103"/>
      <c r="C7" s="79" t="s">
        <v>52</v>
      </c>
      <c r="D7" s="114"/>
      <c r="E7" s="114"/>
      <c r="F7" s="114"/>
      <c r="G7" s="114"/>
      <c r="H7" s="114"/>
      <c r="I7" s="115"/>
      <c r="J7" s="23"/>
      <c r="K7" s="135" t="s">
        <v>59</v>
      </c>
      <c r="L7" s="135"/>
      <c r="M7" s="180">
        <v>24116611</v>
      </c>
      <c r="N7" s="180"/>
      <c r="O7" s="180"/>
      <c r="P7" s="180"/>
      <c r="Q7" s="29"/>
      <c r="V7" s="135" t="s">
        <v>62</v>
      </c>
      <c r="W7" s="135"/>
      <c r="X7" s="135" t="s">
        <v>63</v>
      </c>
      <c r="Y7" s="135"/>
      <c r="Z7" s="135"/>
      <c r="AA7" s="29"/>
      <c r="AB7" s="29"/>
      <c r="AC7" s="29"/>
      <c r="AM7" s="5"/>
      <c r="AN7" s="5"/>
      <c r="AO7" s="89"/>
      <c r="AP7" s="91"/>
      <c r="AQ7" s="91"/>
      <c r="AT7" s="7"/>
      <c r="AU7" s="93"/>
      <c r="AV7" s="22"/>
      <c r="AW7" s="22"/>
    </row>
    <row r="8" spans="1:50" ht="24.95" customHeight="1" x14ac:dyDescent="0.2">
      <c r="A8" s="112"/>
      <c r="B8" s="113"/>
      <c r="C8" s="116"/>
      <c r="D8" s="117"/>
      <c r="E8" s="117"/>
      <c r="F8" s="117"/>
      <c r="G8" s="117"/>
      <c r="H8" s="117"/>
      <c r="I8" s="118"/>
      <c r="J8" s="23"/>
      <c r="K8" s="178" t="s">
        <v>65</v>
      </c>
      <c r="L8" s="178"/>
      <c r="M8" s="202" t="s">
        <v>97</v>
      </c>
      <c r="N8" s="202"/>
      <c r="O8" s="202"/>
      <c r="P8" s="202"/>
      <c r="Q8" s="202"/>
      <c r="R8" s="202"/>
      <c r="S8" s="202"/>
      <c r="T8" s="1"/>
      <c r="V8" s="135" t="s">
        <v>67</v>
      </c>
      <c r="W8" s="135"/>
      <c r="X8" s="180">
        <v>24116611</v>
      </c>
      <c r="Y8" s="180"/>
      <c r="Z8" s="180"/>
      <c r="AA8" s="180"/>
      <c r="AB8" s="29"/>
      <c r="AC8" s="29"/>
      <c r="AF8" s="7"/>
      <c r="AG8" s="7"/>
      <c r="AH8" s="7"/>
      <c r="AO8" s="90"/>
      <c r="AP8" s="92"/>
      <c r="AQ8" s="92"/>
      <c r="AT8" s="22"/>
      <c r="AU8" s="93"/>
      <c r="AV8" s="22"/>
      <c r="AW8" s="22"/>
    </row>
    <row r="9" spans="1:50" ht="24.95" customHeight="1" x14ac:dyDescent="0.2">
      <c r="A9" s="104"/>
      <c r="B9" s="105"/>
      <c r="C9" s="119"/>
      <c r="D9" s="120"/>
      <c r="E9" s="120"/>
      <c r="F9" s="120"/>
      <c r="G9" s="120"/>
      <c r="H9" s="120"/>
      <c r="I9" s="121"/>
      <c r="J9" s="23"/>
      <c r="N9" s="203" t="s">
        <v>98</v>
      </c>
      <c r="O9" s="203"/>
      <c r="P9" s="203"/>
      <c r="Q9" s="203"/>
      <c r="R9" s="203"/>
      <c r="S9" s="203"/>
      <c r="T9" s="203"/>
      <c r="U9" s="29"/>
      <c r="V9" s="178" t="s">
        <v>65</v>
      </c>
      <c r="W9" s="178"/>
      <c r="X9" s="202" t="s">
        <v>97</v>
      </c>
      <c r="Y9" s="202"/>
      <c r="Z9" s="202"/>
      <c r="AA9" s="202"/>
      <c r="AB9" s="202"/>
      <c r="AC9" s="202"/>
      <c r="AD9" s="202"/>
      <c r="AF9" s="30"/>
      <c r="AG9" s="30"/>
      <c r="AH9" s="30"/>
      <c r="AM9" s="7"/>
      <c r="AN9" s="40" t="s">
        <v>37</v>
      </c>
      <c r="AO9" s="41">
        <f>COUNTIF($V$31:$V$60,"①")</f>
        <v>0</v>
      </c>
      <c r="AP9" s="41">
        <f>COUNTIF($W$31:$W$60,"①")</f>
        <v>0</v>
      </c>
      <c r="AQ9" s="41">
        <f>COUNTIF($X$31:$X$60,"①")</f>
        <v>0</v>
      </c>
      <c r="AR9" s="40">
        <f>SUM(AO9:AQ9)/2</f>
        <v>0</v>
      </c>
      <c r="AT9" s="2"/>
      <c r="AU9" s="42"/>
      <c r="AV9" s="2"/>
      <c r="AW9" s="22"/>
      <c r="AX9" s="22"/>
    </row>
    <row r="10" spans="1:50" ht="24.95" customHeight="1" x14ac:dyDescent="0.2">
      <c r="A10" s="102" t="s">
        <v>23</v>
      </c>
      <c r="B10" s="103"/>
      <c r="C10" s="97" t="s">
        <v>24</v>
      </c>
      <c r="D10" s="98"/>
      <c r="E10" s="97" t="s">
        <v>25</v>
      </c>
      <c r="F10" s="122"/>
      <c r="G10" s="122"/>
      <c r="H10" s="122"/>
      <c r="I10" s="98"/>
      <c r="J10" s="23"/>
      <c r="K10" s="1"/>
      <c r="L10" s="37"/>
      <c r="M10" s="84"/>
      <c r="U10" s="31"/>
      <c r="V10" s="32"/>
      <c r="W10" s="32"/>
      <c r="X10" s="5"/>
      <c r="Y10" s="203" t="s">
        <v>98</v>
      </c>
      <c r="Z10" s="203"/>
      <c r="AA10" s="203"/>
      <c r="AB10" s="203"/>
      <c r="AC10" s="203"/>
      <c r="AD10" s="203"/>
      <c r="AE10" s="203"/>
      <c r="AF10" s="30"/>
      <c r="AG10" s="30"/>
      <c r="AH10" s="43"/>
      <c r="AM10" s="30"/>
      <c r="AN10" s="44" t="s">
        <v>38</v>
      </c>
      <c r="AO10" s="41">
        <f>COUNTIF($V$31:$V$60,"②")</f>
        <v>0</v>
      </c>
      <c r="AP10" s="41">
        <f>COUNTIF($W$31:$W$60,"②")</f>
        <v>0</v>
      </c>
      <c r="AQ10" s="41">
        <f>COUNTIF($X$31:$X$60,"②")</f>
        <v>0</v>
      </c>
      <c r="AR10" s="40">
        <f t="shared" ref="AR10:AR18" si="0">SUM(AO10:AQ10)/2</f>
        <v>0</v>
      </c>
      <c r="AT10" s="45"/>
      <c r="AU10" s="42"/>
      <c r="AV10" s="2"/>
      <c r="AW10" s="22"/>
      <c r="AX10" s="22"/>
    </row>
    <row r="11" spans="1:50" ht="24.95" customHeight="1" thickBot="1" x14ac:dyDescent="0.25">
      <c r="A11" s="112"/>
      <c r="B11" s="113"/>
      <c r="C11" s="116"/>
      <c r="D11" s="118"/>
      <c r="E11" s="123"/>
      <c r="F11" s="124"/>
      <c r="G11" s="124"/>
      <c r="H11" s="124"/>
      <c r="I11" s="125"/>
      <c r="J11" s="23"/>
      <c r="K11" s="16" t="s">
        <v>80</v>
      </c>
      <c r="L11" s="1"/>
      <c r="M11" s="2"/>
      <c r="N11" s="3"/>
      <c r="O11" s="4"/>
      <c r="P11" s="5"/>
      <c r="Q11" s="6"/>
      <c r="R11" s="6"/>
      <c r="S11" s="7"/>
      <c r="T11" s="7"/>
      <c r="U11" s="7"/>
      <c r="V11" s="8"/>
      <c r="W11" s="8"/>
      <c r="X11" s="8"/>
      <c r="Y11" s="5"/>
      <c r="Z11" s="5"/>
      <c r="AA11" s="5"/>
      <c r="AB11" s="5"/>
      <c r="AM11" s="43"/>
      <c r="AN11" s="40" t="s">
        <v>39</v>
      </c>
      <c r="AO11" s="41">
        <f>COUNTIF($V$31:$V$60,"③")</f>
        <v>0</v>
      </c>
      <c r="AP11" s="41">
        <f>COUNTIF($W$31:$W$60,"③")</f>
        <v>0</v>
      </c>
      <c r="AQ11" s="41">
        <f>COUNTIF($X$31:$X$60,"③")</f>
        <v>0</v>
      </c>
      <c r="AR11" s="40">
        <f t="shared" si="0"/>
        <v>0</v>
      </c>
      <c r="AT11" s="2"/>
      <c r="AU11" s="42"/>
      <c r="AV11" s="2"/>
      <c r="AW11" s="22"/>
      <c r="AX11" s="22"/>
    </row>
    <row r="12" spans="1:50" ht="24.95" customHeight="1" x14ac:dyDescent="0.15">
      <c r="A12" s="112"/>
      <c r="B12" s="113"/>
      <c r="C12" s="119"/>
      <c r="D12" s="121"/>
      <c r="E12" s="126"/>
      <c r="F12" s="127"/>
      <c r="G12" s="127"/>
      <c r="H12" s="127"/>
      <c r="I12" s="128"/>
      <c r="J12" s="23"/>
      <c r="K12" s="136" t="s">
        <v>55</v>
      </c>
      <c r="L12" s="137"/>
      <c r="M12" s="140" t="s">
        <v>31</v>
      </c>
      <c r="N12" s="141"/>
      <c r="O12" s="142"/>
      <c r="P12" s="140" t="s">
        <v>32</v>
      </c>
      <c r="Q12" s="141"/>
      <c r="R12" s="142"/>
      <c r="S12" s="140" t="s">
        <v>33</v>
      </c>
      <c r="T12" s="141"/>
      <c r="U12" s="142"/>
      <c r="V12" s="140" t="s">
        <v>7</v>
      </c>
      <c r="W12" s="141"/>
      <c r="X12" s="142"/>
      <c r="Y12" s="140" t="s">
        <v>47</v>
      </c>
      <c r="Z12" s="141"/>
      <c r="AA12" s="142"/>
      <c r="AB12" s="140" t="s">
        <v>48</v>
      </c>
      <c r="AC12" s="141"/>
      <c r="AD12" s="173"/>
      <c r="AN12" s="44" t="s">
        <v>40</v>
      </c>
      <c r="AO12" s="41">
        <f>COUNTIF($V$31:$V$60,"④")</f>
        <v>0</v>
      </c>
      <c r="AP12" s="41">
        <f>COUNTIF($W$31:$W$60,"④")</f>
        <v>0</v>
      </c>
      <c r="AQ12" s="41">
        <f>COUNTIF($X$31:$X$60,"④")</f>
        <v>0</v>
      </c>
      <c r="AR12" s="40">
        <f t="shared" si="0"/>
        <v>0</v>
      </c>
      <c r="AT12" s="45"/>
      <c r="AU12" s="42"/>
      <c r="AV12" s="2"/>
      <c r="AW12" s="22"/>
      <c r="AX12" s="22"/>
    </row>
    <row r="13" spans="1:50" ht="24.95" customHeight="1" x14ac:dyDescent="0.15">
      <c r="A13" s="112"/>
      <c r="B13" s="113"/>
      <c r="C13" s="97" t="s">
        <v>26</v>
      </c>
      <c r="D13" s="122"/>
      <c r="E13" s="122"/>
      <c r="F13" s="122"/>
      <c r="G13" s="122"/>
      <c r="H13" s="122"/>
      <c r="I13" s="98"/>
      <c r="J13" s="23"/>
      <c r="K13" s="138" t="s">
        <v>56</v>
      </c>
      <c r="L13" s="139"/>
      <c r="M13" s="94">
        <v>6000</v>
      </c>
      <c r="N13" s="95"/>
      <c r="O13" s="172"/>
      <c r="P13" s="94">
        <v>6000</v>
      </c>
      <c r="Q13" s="95"/>
      <c r="R13" s="172"/>
      <c r="S13" s="94">
        <v>6000</v>
      </c>
      <c r="T13" s="95"/>
      <c r="U13" s="172"/>
      <c r="V13" s="94">
        <v>9000</v>
      </c>
      <c r="W13" s="95"/>
      <c r="X13" s="172"/>
      <c r="Y13" s="94">
        <v>6000</v>
      </c>
      <c r="Z13" s="95"/>
      <c r="AA13" s="172"/>
      <c r="AB13" s="94">
        <v>6000</v>
      </c>
      <c r="AC13" s="95"/>
      <c r="AD13" s="96"/>
      <c r="AE13" s="13"/>
      <c r="AF13" s="13"/>
      <c r="AG13" s="13"/>
      <c r="AH13" s="13"/>
      <c r="AN13" s="40" t="s">
        <v>41</v>
      </c>
      <c r="AO13" s="41">
        <f>COUNTIF($V$31:$V$60,"⑤")</f>
        <v>0</v>
      </c>
      <c r="AP13" s="41">
        <f>COUNTIF($W$31:$W$60,"⑤")</f>
        <v>0</v>
      </c>
      <c r="AQ13" s="41">
        <f>COUNTIF($X$31:$X$60,"⑤")</f>
        <v>0</v>
      </c>
      <c r="AR13" s="40">
        <f t="shared" si="0"/>
        <v>0</v>
      </c>
      <c r="AT13" s="2"/>
      <c r="AU13" s="42"/>
      <c r="AV13" s="2"/>
      <c r="AW13" s="22"/>
      <c r="AX13" s="22"/>
    </row>
    <row r="14" spans="1:50" ht="24.95" customHeight="1" x14ac:dyDescent="0.15">
      <c r="A14" s="112"/>
      <c r="B14" s="113"/>
      <c r="C14" s="129"/>
      <c r="D14" s="130"/>
      <c r="E14" s="130"/>
      <c r="F14" s="130"/>
      <c r="G14" s="130"/>
      <c r="H14" s="130"/>
      <c r="I14" s="131"/>
      <c r="J14" s="23"/>
      <c r="K14" s="169" t="s">
        <v>53</v>
      </c>
      <c r="L14" s="98"/>
      <c r="M14" s="69"/>
      <c r="N14" s="70">
        <f>COUNTIF($F$31:$K$60,"〇")</f>
        <v>0</v>
      </c>
      <c r="O14" s="66" t="s">
        <v>30</v>
      </c>
      <c r="P14" s="67"/>
      <c r="Q14" s="70">
        <f>COUNTIF($L$31:$P$60,"〇")</f>
        <v>0</v>
      </c>
      <c r="R14" s="66" t="s">
        <v>30</v>
      </c>
      <c r="S14" s="67"/>
      <c r="T14" s="70">
        <f>COUNTIF($Q$31:$U$60,"〇")</f>
        <v>0</v>
      </c>
      <c r="U14" s="66" t="s">
        <v>30</v>
      </c>
      <c r="V14" s="67"/>
      <c r="W14" s="70">
        <f>AR20</f>
        <v>0</v>
      </c>
      <c r="X14" s="66" t="s">
        <v>34</v>
      </c>
      <c r="Y14" s="67"/>
      <c r="Z14" s="70">
        <f>COUNTIF($Y$31:$AA$60,"〇")</f>
        <v>0</v>
      </c>
      <c r="AA14" s="66" t="s">
        <v>30</v>
      </c>
      <c r="AB14" s="67"/>
      <c r="AC14" s="70">
        <f>COUNTIF($AB$31:$AD$60,"〇")</f>
        <v>0</v>
      </c>
      <c r="AD14" s="68" t="s">
        <v>30</v>
      </c>
      <c r="AE14" s="13"/>
      <c r="AF14" s="13"/>
      <c r="AG14" s="13"/>
      <c r="AH14" s="13"/>
      <c r="AI14" s="5"/>
      <c r="AJ14" s="5"/>
      <c r="AK14" s="9"/>
      <c r="AL14" s="9"/>
      <c r="AN14" s="44" t="s">
        <v>42</v>
      </c>
      <c r="AO14" s="41">
        <f>COUNTIF($V$31:$V$60,"⑥")</f>
        <v>0</v>
      </c>
      <c r="AP14" s="41">
        <f>COUNTIF($W$31:$W$60,"⑥")</f>
        <v>0</v>
      </c>
      <c r="AQ14" s="41">
        <f>COUNTIF($X$31:$X$60,"⑥")</f>
        <v>0</v>
      </c>
      <c r="AR14" s="40">
        <f t="shared" si="0"/>
        <v>0</v>
      </c>
      <c r="AT14" s="45"/>
      <c r="AU14" s="42"/>
      <c r="AV14" s="2"/>
      <c r="AW14" s="22"/>
      <c r="AX14" s="22"/>
    </row>
    <row r="15" spans="1:50" ht="24.95" customHeight="1" thickBot="1" x14ac:dyDescent="0.2">
      <c r="A15" s="104"/>
      <c r="B15" s="105"/>
      <c r="C15" s="132"/>
      <c r="D15" s="133"/>
      <c r="E15" s="133"/>
      <c r="F15" s="133"/>
      <c r="G15" s="133"/>
      <c r="H15" s="133"/>
      <c r="I15" s="134"/>
      <c r="J15" s="23"/>
      <c r="K15" s="170" t="s">
        <v>54</v>
      </c>
      <c r="L15" s="171"/>
      <c r="M15" s="174">
        <f>M13*N14</f>
        <v>0</v>
      </c>
      <c r="N15" s="175"/>
      <c r="O15" s="176"/>
      <c r="P15" s="175">
        <f>P13*Q14</f>
        <v>0</v>
      </c>
      <c r="Q15" s="175"/>
      <c r="R15" s="176"/>
      <c r="S15" s="175">
        <f>S13*T14</f>
        <v>0</v>
      </c>
      <c r="T15" s="175"/>
      <c r="U15" s="176"/>
      <c r="V15" s="175">
        <f>V13*W14</f>
        <v>0</v>
      </c>
      <c r="W15" s="175"/>
      <c r="X15" s="176"/>
      <c r="Y15" s="175">
        <f>Y13*Z14</f>
        <v>0</v>
      </c>
      <c r="Z15" s="175"/>
      <c r="AA15" s="176"/>
      <c r="AB15" s="175">
        <f>AB13*AC14</f>
        <v>0</v>
      </c>
      <c r="AC15" s="175"/>
      <c r="AD15" s="177"/>
      <c r="AE15" s="13"/>
      <c r="AF15" s="13"/>
      <c r="AG15" s="13"/>
      <c r="AH15" s="13"/>
      <c r="AI15" s="5"/>
      <c r="AJ15" s="5"/>
      <c r="AK15" s="5"/>
      <c r="AL15" s="5"/>
      <c r="AM15" s="9"/>
      <c r="AN15" s="11" t="s">
        <v>43</v>
      </c>
      <c r="AO15" s="41">
        <f>COUNTIF($V$31:$V$60,"⑦")</f>
        <v>0</v>
      </c>
      <c r="AP15" s="41">
        <f>COUNTIF($W$31:$W$60,"⑦")</f>
        <v>0</v>
      </c>
      <c r="AQ15" s="41">
        <f>COUNTIF($X$31:$X$60,"⑦")</f>
        <v>0</v>
      </c>
      <c r="AR15" s="40">
        <f t="shared" si="0"/>
        <v>0</v>
      </c>
      <c r="AT15" s="15"/>
      <c r="AU15" s="42"/>
      <c r="AV15" s="2"/>
      <c r="AW15" s="22"/>
      <c r="AX15" s="22"/>
    </row>
    <row r="16" spans="1:50" ht="24.95" customHeight="1" x14ac:dyDescent="0.15">
      <c r="A16" s="157" t="s">
        <v>27</v>
      </c>
      <c r="B16" s="158"/>
      <c r="C16" s="97" t="s">
        <v>28</v>
      </c>
      <c r="D16" s="98"/>
      <c r="E16" s="97" t="s">
        <v>29</v>
      </c>
      <c r="F16" s="122"/>
      <c r="G16" s="122"/>
      <c r="H16" s="122"/>
      <c r="I16" s="98"/>
      <c r="J16" s="23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232" t="s">
        <v>35</v>
      </c>
      <c r="W16" s="232"/>
      <c r="X16" s="232"/>
      <c r="AB16" s="10"/>
      <c r="AD16" s="33"/>
      <c r="AF16" s="5"/>
      <c r="AM16" s="5"/>
      <c r="AN16" s="11" t="s">
        <v>44</v>
      </c>
      <c r="AO16" s="41">
        <f>COUNTIF($V$31:$V$60,"⑧")</f>
        <v>0</v>
      </c>
      <c r="AP16" s="41">
        <f>COUNTIF($W$31:$W$60,"⑧")</f>
        <v>0</v>
      </c>
      <c r="AQ16" s="41">
        <f>COUNTIF($X$31:$X$60,"⑧")</f>
        <v>0</v>
      </c>
      <c r="AR16" s="40">
        <f t="shared" si="0"/>
        <v>0</v>
      </c>
      <c r="AT16" s="15"/>
      <c r="AU16" s="42"/>
      <c r="AV16" s="2"/>
      <c r="AW16" s="22"/>
      <c r="AX16" s="22"/>
    </row>
    <row r="17" spans="1:50" ht="24.95" customHeight="1" x14ac:dyDescent="0.15">
      <c r="A17" s="159"/>
      <c r="B17" s="160"/>
      <c r="C17" s="116"/>
      <c r="D17" s="118"/>
      <c r="E17" s="123"/>
      <c r="F17" s="124"/>
      <c r="G17" s="124"/>
      <c r="H17" s="124"/>
      <c r="I17" s="125"/>
      <c r="J17" s="23"/>
      <c r="K17" s="72" t="s">
        <v>100</v>
      </c>
      <c r="L17" s="73"/>
      <c r="M17" s="74"/>
      <c r="N17" s="73"/>
      <c r="O17" s="75"/>
      <c r="P17" s="36"/>
      <c r="Q17" s="163">
        <f>SUM(M14:U14)+SUM(Y14:AD14)+W14*2</f>
        <v>0</v>
      </c>
      <c r="R17" s="163"/>
      <c r="S17" s="74" t="s">
        <v>30</v>
      </c>
      <c r="T17" s="71"/>
      <c r="U17" s="71"/>
      <c r="V17" s="34" t="s">
        <v>36</v>
      </c>
      <c r="W17" s="34"/>
      <c r="X17" s="34"/>
      <c r="Y17" s="34"/>
      <c r="Z17" s="34"/>
      <c r="AA17" s="34"/>
      <c r="AB17" s="204">
        <f>COUNTA(A31:A60)</f>
        <v>0</v>
      </c>
      <c r="AC17" s="204"/>
      <c r="AD17" s="35" t="s">
        <v>30</v>
      </c>
      <c r="AE17" s="2"/>
      <c r="AF17" s="5"/>
      <c r="AG17" s="7"/>
      <c r="AH17" s="7"/>
      <c r="AI17" s="7"/>
      <c r="AJ17" s="7"/>
      <c r="AK17" s="7"/>
      <c r="AL17" s="7"/>
      <c r="AN17" s="11" t="s">
        <v>45</v>
      </c>
      <c r="AO17" s="41">
        <f>COUNTIF($V$31:$V$60,"⑨")</f>
        <v>0</v>
      </c>
      <c r="AP17" s="41">
        <f>COUNTIF($W$31:$W$60,"⑨")</f>
        <v>0</v>
      </c>
      <c r="AQ17" s="41">
        <f>COUNTIF($X$31:$X$60,"⑨")</f>
        <v>0</v>
      </c>
      <c r="AR17" s="40">
        <f t="shared" si="0"/>
        <v>0</v>
      </c>
      <c r="AT17" s="15"/>
      <c r="AU17" s="42"/>
      <c r="AV17" s="2"/>
      <c r="AW17" s="22"/>
      <c r="AX17" s="22"/>
    </row>
    <row r="18" spans="1:50" ht="24.95" customHeight="1" x14ac:dyDescent="0.15">
      <c r="A18" s="161"/>
      <c r="B18" s="162"/>
      <c r="C18" s="119"/>
      <c r="D18" s="121"/>
      <c r="E18" s="126"/>
      <c r="F18" s="127"/>
      <c r="G18" s="127"/>
      <c r="H18" s="127"/>
      <c r="I18" s="128"/>
      <c r="J18" s="23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37"/>
      <c r="W18" s="37"/>
      <c r="X18" s="37"/>
      <c r="Y18" s="37"/>
      <c r="AE18" s="38"/>
      <c r="AF18" s="38"/>
      <c r="AG18" s="38"/>
      <c r="AH18" s="38"/>
      <c r="AI18" s="38"/>
      <c r="AJ18" s="38"/>
      <c r="AK18" s="38"/>
      <c r="AL18" s="38"/>
      <c r="AM18" s="7"/>
      <c r="AN18" s="11" t="s">
        <v>46</v>
      </c>
      <c r="AO18" s="41">
        <f>COUNTIF($V$31:$V$60,"⑩")</f>
        <v>0</v>
      </c>
      <c r="AP18" s="41">
        <f>COUNTIF($W$31:$W$60,"⑩")</f>
        <v>0</v>
      </c>
      <c r="AQ18" s="41">
        <f>COUNTIF($X$31:$X$60,"⑩")</f>
        <v>0</v>
      </c>
      <c r="AR18" s="40">
        <f t="shared" si="0"/>
        <v>0</v>
      </c>
      <c r="AT18" s="15"/>
      <c r="AU18" s="42"/>
      <c r="AV18" s="2"/>
      <c r="AW18" s="22"/>
      <c r="AX18" s="22"/>
    </row>
    <row r="19" spans="1:50" ht="24.95" customHeight="1" thickBot="1" x14ac:dyDescent="0.2">
      <c r="A19" s="54"/>
      <c r="B19" s="54"/>
      <c r="C19" s="12"/>
      <c r="D19" s="12"/>
      <c r="E19" s="12"/>
      <c r="F19" s="12"/>
      <c r="G19" s="12"/>
      <c r="H19" s="12"/>
      <c r="I19" s="12"/>
      <c r="J19" s="23"/>
      <c r="K19" s="195" t="s">
        <v>81</v>
      </c>
      <c r="L19" s="196"/>
      <c r="M19" s="196"/>
      <c r="N19" s="196"/>
      <c r="S19" s="218" t="s">
        <v>82</v>
      </c>
      <c r="T19" s="219"/>
      <c r="U19" s="219"/>
      <c r="V19" s="213" t="s">
        <v>83</v>
      </c>
      <c r="W19" s="214"/>
      <c r="X19" s="214"/>
      <c r="Y19" s="37"/>
      <c r="AE19" s="38"/>
      <c r="AF19" s="38"/>
      <c r="AG19" s="38"/>
      <c r="AH19" s="38"/>
      <c r="AI19" s="38"/>
      <c r="AJ19" s="38"/>
      <c r="AK19" s="38"/>
      <c r="AL19" s="38"/>
      <c r="AM19" s="7"/>
      <c r="AN19" s="11"/>
      <c r="AO19" s="41"/>
      <c r="AP19" s="41"/>
      <c r="AQ19" s="41"/>
      <c r="AR19" s="40"/>
      <c r="AT19" s="15"/>
      <c r="AU19" s="42"/>
      <c r="AV19" s="2"/>
      <c r="AW19" s="22"/>
      <c r="AX19" s="22"/>
    </row>
    <row r="20" spans="1:50" ht="24.95" customHeight="1" thickBot="1" x14ac:dyDescent="0.2">
      <c r="A20" s="54"/>
      <c r="B20" s="82" t="s">
        <v>88</v>
      </c>
      <c r="C20" s="5"/>
      <c r="D20" s="82" t="s">
        <v>89</v>
      </c>
      <c r="E20" s="7"/>
      <c r="F20" s="7"/>
      <c r="G20" s="83"/>
      <c r="H20" s="7"/>
      <c r="I20" s="22"/>
      <c r="J20" s="12"/>
      <c r="K20" s="97"/>
      <c r="L20" s="98"/>
      <c r="M20" s="199" t="s">
        <v>70</v>
      </c>
      <c r="N20" s="200"/>
      <c r="O20" s="201"/>
      <c r="P20" s="184" t="s">
        <v>73</v>
      </c>
      <c r="Q20" s="185"/>
      <c r="R20" s="186"/>
      <c r="S20" s="223" t="s">
        <v>76</v>
      </c>
      <c r="T20" s="224"/>
      <c r="U20" s="225"/>
      <c r="V20" s="229" t="s">
        <v>68</v>
      </c>
      <c r="W20" s="230"/>
      <c r="X20" s="231"/>
      <c r="Z20" s="211" t="s">
        <v>78</v>
      </c>
      <c r="AA20" s="211"/>
      <c r="AB20" s="211"/>
      <c r="AC20" s="211"/>
      <c r="AD20" s="211"/>
      <c r="AM20" s="7"/>
      <c r="AN20" s="44"/>
      <c r="AO20" s="143"/>
      <c r="AP20" s="143"/>
      <c r="AQ20" s="143"/>
      <c r="AR20" s="76">
        <f>SUM(AR9:AR18)</f>
        <v>0</v>
      </c>
      <c r="AS20" s="77">
        <f>SUM(AO9:AQ18)</f>
        <v>0</v>
      </c>
      <c r="AT20" s="22"/>
      <c r="AU20" s="22"/>
      <c r="AV20" s="2"/>
      <c r="AW20" s="46"/>
      <c r="AX20" s="22"/>
    </row>
    <row r="21" spans="1:50" ht="24.95" customHeight="1" x14ac:dyDescent="0.15">
      <c r="A21" s="54"/>
      <c r="B21" s="7" t="s">
        <v>95</v>
      </c>
      <c r="C21" s="5"/>
      <c r="D21" s="82" t="s">
        <v>96</v>
      </c>
      <c r="E21" s="7"/>
      <c r="F21" s="7"/>
      <c r="G21" s="83"/>
      <c r="H21" s="7"/>
      <c r="I21" s="22"/>
      <c r="J21" s="12"/>
      <c r="K21" s="197" t="s">
        <v>74</v>
      </c>
      <c r="L21" s="198"/>
      <c r="M21" s="220">
        <v>2200</v>
      </c>
      <c r="N21" s="221"/>
      <c r="O21" s="222"/>
      <c r="P21" s="187">
        <v>1200</v>
      </c>
      <c r="Q21" s="188"/>
      <c r="R21" s="189"/>
      <c r="S21" s="226">
        <v>500</v>
      </c>
      <c r="T21" s="227"/>
      <c r="U21" s="228"/>
      <c r="V21" s="104" t="s">
        <v>77</v>
      </c>
      <c r="W21" s="181"/>
      <c r="X21" s="105"/>
      <c r="Z21" s="211"/>
      <c r="AA21" s="211"/>
      <c r="AB21" s="211"/>
      <c r="AC21" s="211"/>
      <c r="AD21" s="211"/>
      <c r="AM21" s="7"/>
      <c r="AN21" s="45"/>
      <c r="AO21" s="45"/>
      <c r="AP21" s="45"/>
      <c r="AQ21" s="45"/>
      <c r="AR21" s="2"/>
      <c r="AS21" s="46"/>
      <c r="AT21" s="22"/>
      <c r="AU21" s="22"/>
      <c r="AV21" s="2"/>
      <c r="AW21" s="46"/>
      <c r="AX21" s="22"/>
    </row>
    <row r="22" spans="1:50" ht="24.95" customHeight="1" x14ac:dyDescent="0.15">
      <c r="A22" s="54"/>
      <c r="B22" s="82" t="s">
        <v>91</v>
      </c>
      <c r="C22" s="16" t="s">
        <v>90</v>
      </c>
      <c r="D22" s="16"/>
      <c r="E22" s="16"/>
      <c r="F22" s="7"/>
      <c r="G22" s="83"/>
      <c r="H22" s="7"/>
      <c r="I22" s="22"/>
      <c r="J22" s="12"/>
      <c r="K22" s="182" t="s">
        <v>71</v>
      </c>
      <c r="L22" s="183"/>
      <c r="M22" s="56"/>
      <c r="N22" s="63"/>
      <c r="O22" s="57" t="s">
        <v>72</v>
      </c>
      <c r="P22" s="58"/>
      <c r="Q22" s="64"/>
      <c r="R22" s="57" t="s">
        <v>72</v>
      </c>
      <c r="S22" s="58"/>
      <c r="T22" s="65"/>
      <c r="U22" s="59" t="s">
        <v>75</v>
      </c>
      <c r="V22" s="205">
        <v>1000</v>
      </c>
      <c r="W22" s="206"/>
      <c r="X22" s="207"/>
      <c r="Z22" s="212">
        <f>AS35</f>
        <v>1000</v>
      </c>
      <c r="AA22" s="212"/>
      <c r="AB22" s="212"/>
      <c r="AC22" s="212"/>
      <c r="AD22" s="212"/>
      <c r="AM22" s="7"/>
      <c r="AN22" s="45"/>
      <c r="AO22" s="45"/>
      <c r="AP22" s="45"/>
      <c r="AQ22" s="45"/>
      <c r="AR22" s="2"/>
      <c r="AS22" s="46"/>
      <c r="AV22" s="2"/>
      <c r="AW22" s="46"/>
    </row>
    <row r="23" spans="1:50" ht="24.95" customHeight="1" x14ac:dyDescent="0.15">
      <c r="A23" s="54"/>
      <c r="B23" s="16" t="s">
        <v>92</v>
      </c>
      <c r="C23" s="16"/>
      <c r="D23" s="16"/>
      <c r="E23" s="16"/>
      <c r="F23" s="7"/>
      <c r="G23" s="83"/>
      <c r="H23" s="7"/>
      <c r="I23" s="22"/>
      <c r="J23" s="12"/>
      <c r="K23" s="190" t="s">
        <v>56</v>
      </c>
      <c r="L23" s="191"/>
      <c r="M23" s="192">
        <f>SUM(M21*N22)+SUM(P21*Q22)</f>
        <v>0</v>
      </c>
      <c r="N23" s="193"/>
      <c r="O23" s="193"/>
      <c r="P23" s="193"/>
      <c r="Q23" s="193"/>
      <c r="R23" s="194"/>
      <c r="S23" s="215">
        <f>SUM(S21*T22)</f>
        <v>0</v>
      </c>
      <c r="T23" s="216"/>
      <c r="U23" s="217"/>
      <c r="V23" s="208"/>
      <c r="W23" s="209"/>
      <c r="X23" s="210"/>
      <c r="Z23" s="212"/>
      <c r="AA23" s="212"/>
      <c r="AB23" s="212"/>
      <c r="AC23" s="212"/>
      <c r="AD23" s="212"/>
      <c r="AM23" s="7"/>
      <c r="AN23" s="45"/>
      <c r="AO23" s="45"/>
      <c r="AP23" s="45"/>
      <c r="AQ23" s="45"/>
      <c r="AR23" s="2"/>
      <c r="AS23" s="46"/>
      <c r="AV23" s="2"/>
      <c r="AW23" s="46"/>
    </row>
    <row r="24" spans="1:50" ht="24.95" customHeight="1" x14ac:dyDescent="0.15">
      <c r="A24" s="54"/>
      <c r="B24" s="16" t="s">
        <v>93</v>
      </c>
      <c r="C24" s="16"/>
      <c r="D24" s="16"/>
      <c r="E24" s="16"/>
      <c r="F24" s="7"/>
      <c r="G24" s="81"/>
      <c r="H24" s="7"/>
      <c r="I24" s="22"/>
      <c r="J24" s="12"/>
      <c r="M24" s="20" t="s">
        <v>99</v>
      </c>
      <c r="Z24" s="80" t="s">
        <v>85</v>
      </c>
      <c r="AM24" s="7"/>
      <c r="AN24" s="45"/>
      <c r="AO24" s="45"/>
      <c r="AP24" s="45"/>
      <c r="AQ24" s="45"/>
      <c r="AR24" s="2"/>
      <c r="AS24" s="46"/>
      <c r="AV24" s="2"/>
      <c r="AW24" s="46"/>
    </row>
    <row r="25" spans="1:50" ht="24.95" customHeight="1" x14ac:dyDescent="0.2">
      <c r="B25" s="16" t="s">
        <v>94</v>
      </c>
      <c r="C25" s="16"/>
      <c r="D25" s="16"/>
      <c r="E25" s="16"/>
      <c r="F25" s="30"/>
      <c r="G25" s="81"/>
      <c r="H25" s="7"/>
      <c r="I25" s="22"/>
      <c r="V25" s="5"/>
      <c r="W25" s="5"/>
      <c r="X25" s="5"/>
      <c r="Y25" s="5"/>
      <c r="Z25" s="5"/>
      <c r="AA25" s="5"/>
      <c r="AB25" s="5"/>
      <c r="AC25" s="5"/>
      <c r="AD25" s="38"/>
      <c r="AE25" s="38"/>
      <c r="AF25" s="38"/>
      <c r="AG25" s="8"/>
      <c r="AH25" s="8"/>
      <c r="AI25" s="8"/>
      <c r="AJ25" s="7"/>
      <c r="AK25" s="7"/>
      <c r="AL25" s="7"/>
      <c r="AM25" s="7"/>
      <c r="AN25" s="144" t="s">
        <v>4</v>
      </c>
      <c r="AO25" s="144"/>
      <c r="AP25" s="144"/>
      <c r="AQ25" s="3">
        <f>N14</f>
        <v>0</v>
      </c>
      <c r="AR25" s="47">
        <v>6000</v>
      </c>
      <c r="AS25" s="47">
        <f>AQ25*AR25</f>
        <v>0</v>
      </c>
    </row>
    <row r="26" spans="1:50" ht="24.95" customHeight="1" x14ac:dyDescent="0.15">
      <c r="A26" s="145" t="s">
        <v>0</v>
      </c>
      <c r="B26" s="145" t="s">
        <v>3</v>
      </c>
      <c r="C26" s="148" t="s">
        <v>86</v>
      </c>
      <c r="D26" s="145" t="s">
        <v>1</v>
      </c>
      <c r="E26" s="145" t="s">
        <v>2</v>
      </c>
      <c r="F26" s="149" t="s">
        <v>4</v>
      </c>
      <c r="G26" s="150"/>
      <c r="H26" s="150"/>
      <c r="I26" s="150"/>
      <c r="J26" s="150"/>
      <c r="K26" s="151"/>
      <c r="L26" s="149" t="s">
        <v>5</v>
      </c>
      <c r="M26" s="150"/>
      <c r="N26" s="150"/>
      <c r="O26" s="150"/>
      <c r="P26" s="151"/>
      <c r="Q26" s="149" t="s">
        <v>6</v>
      </c>
      <c r="R26" s="150"/>
      <c r="S26" s="150"/>
      <c r="T26" s="150"/>
      <c r="U26" s="151"/>
      <c r="V26" s="149" t="s">
        <v>7</v>
      </c>
      <c r="W26" s="150"/>
      <c r="X26" s="151"/>
      <c r="Y26" s="149" t="s">
        <v>8</v>
      </c>
      <c r="Z26" s="150"/>
      <c r="AA26" s="151"/>
      <c r="AB26" s="233" t="s">
        <v>9</v>
      </c>
      <c r="AC26" s="233"/>
      <c r="AD26" s="233"/>
      <c r="AE26" s="234"/>
      <c r="AF26" s="234"/>
      <c r="AG26" s="23"/>
      <c r="AH26" s="23"/>
      <c r="AI26" s="23"/>
      <c r="AJ26" s="23"/>
      <c r="AK26" s="23"/>
      <c r="AL26" s="23"/>
      <c r="AM26" s="48"/>
      <c r="AN26" s="144" t="s">
        <v>5</v>
      </c>
      <c r="AO26" s="144"/>
      <c r="AP26" s="144"/>
      <c r="AQ26" s="3">
        <f>Q14</f>
        <v>0</v>
      </c>
      <c r="AR26" s="47">
        <v>6000</v>
      </c>
      <c r="AS26" s="47">
        <f t="shared" ref="AS26:AS30" si="1">AQ26*AR26</f>
        <v>0</v>
      </c>
    </row>
    <row r="27" spans="1:50" ht="24.95" customHeight="1" x14ac:dyDescent="0.15">
      <c r="A27" s="146"/>
      <c r="B27" s="146"/>
      <c r="C27" s="146"/>
      <c r="D27" s="146"/>
      <c r="E27" s="146"/>
      <c r="F27" s="152" t="s">
        <v>16</v>
      </c>
      <c r="G27" s="152" t="s">
        <v>17</v>
      </c>
      <c r="H27" s="92" t="s">
        <v>10</v>
      </c>
      <c r="I27" s="92" t="s">
        <v>11</v>
      </c>
      <c r="J27" s="152" t="s">
        <v>18</v>
      </c>
      <c r="K27" s="92" t="s">
        <v>12</v>
      </c>
      <c r="L27" s="152" t="s">
        <v>16</v>
      </c>
      <c r="M27" s="92" t="s">
        <v>10</v>
      </c>
      <c r="N27" s="92" t="s">
        <v>11</v>
      </c>
      <c r="O27" s="152" t="s">
        <v>18</v>
      </c>
      <c r="P27" s="92" t="s">
        <v>12</v>
      </c>
      <c r="Q27" s="152" t="s">
        <v>16</v>
      </c>
      <c r="R27" s="92" t="s">
        <v>10</v>
      </c>
      <c r="S27" s="92" t="s">
        <v>11</v>
      </c>
      <c r="T27" s="152" t="s">
        <v>18</v>
      </c>
      <c r="U27" s="92" t="s">
        <v>12</v>
      </c>
      <c r="V27" s="89" t="s">
        <v>13</v>
      </c>
      <c r="W27" s="91" t="s">
        <v>14</v>
      </c>
      <c r="X27" s="91" t="s">
        <v>15</v>
      </c>
      <c r="Y27" s="89" t="s">
        <v>13</v>
      </c>
      <c r="Z27" s="91" t="s">
        <v>14</v>
      </c>
      <c r="AA27" s="91" t="s">
        <v>15</v>
      </c>
      <c r="AB27" s="89" t="s">
        <v>13</v>
      </c>
      <c r="AC27" s="91" t="s">
        <v>14</v>
      </c>
      <c r="AD27" s="91" t="s">
        <v>15</v>
      </c>
      <c r="AE27" s="166"/>
      <c r="AF27" s="167"/>
      <c r="AG27" s="93"/>
      <c r="AH27" s="93"/>
      <c r="AI27" s="93"/>
      <c r="AJ27" s="93"/>
      <c r="AK27" s="93"/>
      <c r="AL27" s="93"/>
      <c r="AM27" s="49"/>
      <c r="AN27" s="144" t="s">
        <v>6</v>
      </c>
      <c r="AO27" s="144"/>
      <c r="AP27" s="144"/>
      <c r="AQ27" s="3">
        <f>T14</f>
        <v>0</v>
      </c>
      <c r="AR27" s="47">
        <v>6000</v>
      </c>
      <c r="AS27" s="47">
        <f t="shared" si="1"/>
        <v>0</v>
      </c>
    </row>
    <row r="28" spans="1:50" ht="24.95" customHeight="1" x14ac:dyDescent="0.15">
      <c r="A28" s="146"/>
      <c r="B28" s="146"/>
      <c r="C28" s="146"/>
      <c r="D28" s="146"/>
      <c r="E28" s="146"/>
      <c r="F28" s="153"/>
      <c r="G28" s="153"/>
      <c r="H28" s="155"/>
      <c r="I28" s="155"/>
      <c r="J28" s="153"/>
      <c r="K28" s="155"/>
      <c r="L28" s="153"/>
      <c r="M28" s="155"/>
      <c r="N28" s="155"/>
      <c r="O28" s="153"/>
      <c r="P28" s="155"/>
      <c r="Q28" s="153"/>
      <c r="R28" s="155"/>
      <c r="S28" s="155"/>
      <c r="T28" s="153"/>
      <c r="U28" s="155"/>
      <c r="V28" s="89"/>
      <c r="W28" s="91"/>
      <c r="X28" s="91"/>
      <c r="Y28" s="89"/>
      <c r="Z28" s="91"/>
      <c r="AA28" s="91"/>
      <c r="AB28" s="89"/>
      <c r="AC28" s="91"/>
      <c r="AD28" s="91"/>
      <c r="AE28" s="167"/>
      <c r="AF28" s="167"/>
      <c r="AG28" s="93"/>
      <c r="AH28" s="93"/>
      <c r="AI28" s="93"/>
      <c r="AJ28" s="93"/>
      <c r="AK28" s="93"/>
      <c r="AL28" s="93"/>
      <c r="AM28" s="49"/>
      <c r="AN28" s="144" t="s">
        <v>7</v>
      </c>
      <c r="AO28" s="144"/>
      <c r="AP28" s="144"/>
      <c r="AQ28" s="3">
        <f>W14</f>
        <v>0</v>
      </c>
      <c r="AR28" s="47">
        <v>9000</v>
      </c>
      <c r="AS28" s="47">
        <f t="shared" si="1"/>
        <v>0</v>
      </c>
    </row>
    <row r="29" spans="1:50" ht="24.95" customHeight="1" x14ac:dyDescent="0.15">
      <c r="A29" s="146"/>
      <c r="B29" s="146"/>
      <c r="C29" s="146"/>
      <c r="D29" s="146"/>
      <c r="E29" s="146"/>
      <c r="F29" s="153"/>
      <c r="G29" s="153"/>
      <c r="H29" s="155"/>
      <c r="I29" s="155"/>
      <c r="J29" s="153"/>
      <c r="K29" s="155"/>
      <c r="L29" s="153"/>
      <c r="M29" s="155"/>
      <c r="N29" s="155"/>
      <c r="O29" s="153"/>
      <c r="P29" s="155"/>
      <c r="Q29" s="153"/>
      <c r="R29" s="155"/>
      <c r="S29" s="155"/>
      <c r="T29" s="153"/>
      <c r="U29" s="155"/>
      <c r="V29" s="89"/>
      <c r="W29" s="91"/>
      <c r="X29" s="91"/>
      <c r="Y29" s="89"/>
      <c r="Z29" s="91"/>
      <c r="AA29" s="91"/>
      <c r="AB29" s="89"/>
      <c r="AC29" s="91"/>
      <c r="AD29" s="91"/>
      <c r="AE29" s="167"/>
      <c r="AF29" s="167"/>
      <c r="AG29" s="93"/>
      <c r="AH29" s="93"/>
      <c r="AI29" s="93"/>
      <c r="AJ29" s="93"/>
      <c r="AK29" s="93"/>
      <c r="AL29" s="93"/>
      <c r="AM29" s="49"/>
      <c r="AN29" s="144" t="s">
        <v>8</v>
      </c>
      <c r="AO29" s="144"/>
      <c r="AP29" s="144"/>
      <c r="AQ29" s="3">
        <f>Z14</f>
        <v>0</v>
      </c>
      <c r="AR29" s="47">
        <v>6000</v>
      </c>
      <c r="AS29" s="47">
        <f t="shared" si="1"/>
        <v>0</v>
      </c>
    </row>
    <row r="30" spans="1:50" ht="24.95" customHeight="1" x14ac:dyDescent="0.15">
      <c r="A30" s="147"/>
      <c r="B30" s="147"/>
      <c r="C30" s="147"/>
      <c r="D30" s="147"/>
      <c r="E30" s="147"/>
      <c r="F30" s="154"/>
      <c r="G30" s="154"/>
      <c r="H30" s="156"/>
      <c r="I30" s="156"/>
      <c r="J30" s="154"/>
      <c r="K30" s="156"/>
      <c r="L30" s="154"/>
      <c r="M30" s="156"/>
      <c r="N30" s="156"/>
      <c r="O30" s="154"/>
      <c r="P30" s="156"/>
      <c r="Q30" s="154"/>
      <c r="R30" s="156"/>
      <c r="S30" s="156"/>
      <c r="T30" s="154"/>
      <c r="U30" s="156"/>
      <c r="V30" s="89"/>
      <c r="W30" s="91"/>
      <c r="X30" s="91"/>
      <c r="Y30" s="89"/>
      <c r="Z30" s="91"/>
      <c r="AA30" s="91"/>
      <c r="AB30" s="89"/>
      <c r="AC30" s="91"/>
      <c r="AD30" s="91"/>
      <c r="AE30" s="167"/>
      <c r="AF30" s="167"/>
      <c r="AG30" s="93"/>
      <c r="AH30" s="93"/>
      <c r="AI30" s="93"/>
      <c r="AJ30" s="93"/>
      <c r="AK30" s="93"/>
      <c r="AL30" s="93"/>
      <c r="AM30" s="49"/>
      <c r="AN30" s="144" t="s">
        <v>9</v>
      </c>
      <c r="AO30" s="144"/>
      <c r="AP30" s="144"/>
      <c r="AQ30" s="3">
        <f>AC14</f>
        <v>0</v>
      </c>
      <c r="AR30" s="47">
        <v>6000</v>
      </c>
      <c r="AS30" s="47">
        <f t="shared" si="1"/>
        <v>0</v>
      </c>
    </row>
    <row r="31" spans="1:50" ht="27.95" customHeight="1" x14ac:dyDescent="0.15">
      <c r="A31" s="88"/>
      <c r="B31" s="61"/>
      <c r="C31" s="61"/>
      <c r="D31" s="87"/>
      <c r="E31" s="78">
        <f>$C$3</f>
        <v>0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50"/>
      <c r="AF31" s="50"/>
      <c r="AG31" s="50"/>
      <c r="AH31" s="50"/>
      <c r="AI31" s="50"/>
      <c r="AJ31" s="50"/>
      <c r="AK31" s="50"/>
      <c r="AL31" s="50"/>
      <c r="AM31" s="50"/>
      <c r="AN31" s="165"/>
      <c r="AO31" s="165"/>
      <c r="AP31" s="165"/>
      <c r="AQ31" s="3"/>
      <c r="AR31" s="47"/>
      <c r="AS31" s="47">
        <f>SUM(AS25:AS30)</f>
        <v>0</v>
      </c>
    </row>
    <row r="32" spans="1:50" ht="27.95" customHeight="1" x14ac:dyDescent="0.15">
      <c r="A32" s="88"/>
      <c r="B32" s="61"/>
      <c r="C32" s="61"/>
      <c r="D32" s="87"/>
      <c r="E32" s="78">
        <f t="shared" ref="E32:E60" si="2">$C$3</f>
        <v>0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50"/>
      <c r="AF32" s="50"/>
      <c r="AG32" s="50"/>
      <c r="AH32" s="50"/>
      <c r="AI32" s="50"/>
      <c r="AJ32" s="50"/>
      <c r="AK32" s="50"/>
      <c r="AL32" s="50"/>
      <c r="AM32" s="50"/>
      <c r="AN32" s="165" t="s">
        <v>69</v>
      </c>
      <c r="AO32" s="165"/>
      <c r="AP32" s="165"/>
      <c r="AQ32" s="3"/>
      <c r="AR32" s="47"/>
      <c r="AS32" s="51">
        <f>M23</f>
        <v>0</v>
      </c>
    </row>
    <row r="33" spans="1:45" ht="27.95" customHeight="1" x14ac:dyDescent="0.15">
      <c r="A33" s="88"/>
      <c r="B33" s="61"/>
      <c r="C33" s="61"/>
      <c r="D33" s="87"/>
      <c r="E33" s="78">
        <f t="shared" si="2"/>
        <v>0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50"/>
      <c r="AF33" s="50"/>
      <c r="AG33" s="50"/>
      <c r="AH33" s="50"/>
      <c r="AI33" s="50"/>
      <c r="AJ33" s="50"/>
      <c r="AK33" s="50"/>
      <c r="AL33" s="50"/>
      <c r="AM33" s="50"/>
      <c r="AN33" s="165" t="s">
        <v>79</v>
      </c>
      <c r="AO33" s="165"/>
      <c r="AP33" s="165"/>
      <c r="AQ33" s="20" t="s">
        <v>84</v>
      </c>
      <c r="AR33" s="47"/>
      <c r="AS33" s="52">
        <f>S23</f>
        <v>0</v>
      </c>
    </row>
    <row r="34" spans="1:45" ht="27.95" customHeight="1" x14ac:dyDescent="0.15">
      <c r="A34" s="88"/>
      <c r="B34" s="61"/>
      <c r="C34" s="61"/>
      <c r="D34" s="87"/>
      <c r="E34" s="78">
        <f t="shared" si="2"/>
        <v>0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50"/>
      <c r="AF34" s="50"/>
      <c r="AG34" s="50"/>
      <c r="AH34" s="50"/>
      <c r="AI34" s="50"/>
      <c r="AJ34" s="50"/>
      <c r="AK34" s="50"/>
      <c r="AL34" s="50"/>
      <c r="AM34" s="50"/>
      <c r="AQ34" s="164" t="s">
        <v>68</v>
      </c>
      <c r="AR34" s="164"/>
      <c r="AS34" s="47">
        <v>1000</v>
      </c>
    </row>
    <row r="35" spans="1:45" ht="27.95" customHeight="1" x14ac:dyDescent="0.15">
      <c r="A35" s="88"/>
      <c r="B35" s="61"/>
      <c r="C35" s="61"/>
      <c r="D35" s="87"/>
      <c r="E35" s="78">
        <f t="shared" si="2"/>
        <v>0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50"/>
      <c r="AF35" s="50"/>
      <c r="AG35" s="50"/>
      <c r="AH35" s="50"/>
      <c r="AI35" s="50"/>
      <c r="AJ35" s="50"/>
      <c r="AK35" s="50"/>
      <c r="AL35" s="50"/>
      <c r="AM35" s="50"/>
      <c r="AO35" s="164"/>
      <c r="AP35" s="164"/>
      <c r="AR35" s="47"/>
      <c r="AS35" s="53">
        <f>SUM(AS31:AS34)</f>
        <v>1000</v>
      </c>
    </row>
    <row r="36" spans="1:45" ht="27.95" customHeight="1" x14ac:dyDescent="0.15">
      <c r="A36" s="88"/>
      <c r="B36" s="61"/>
      <c r="C36" s="61"/>
      <c r="D36" s="87"/>
      <c r="E36" s="78">
        <f t="shared" si="2"/>
        <v>0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50"/>
      <c r="AF36" s="50"/>
      <c r="AG36" s="50"/>
      <c r="AH36" s="50"/>
      <c r="AI36" s="50"/>
      <c r="AJ36" s="50"/>
      <c r="AK36" s="50"/>
      <c r="AL36" s="50"/>
      <c r="AM36" s="50"/>
      <c r="AO36" s="164"/>
      <c r="AP36" s="164"/>
      <c r="AR36" s="47"/>
    </row>
    <row r="37" spans="1:45" ht="27.95" customHeight="1" x14ac:dyDescent="0.15">
      <c r="A37" s="88"/>
      <c r="B37" s="61"/>
      <c r="C37" s="61"/>
      <c r="D37" s="87"/>
      <c r="E37" s="78">
        <f t="shared" si="2"/>
        <v>0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50"/>
      <c r="AF37" s="50"/>
      <c r="AG37" s="50"/>
      <c r="AH37" s="50"/>
      <c r="AI37" s="50"/>
      <c r="AJ37" s="50"/>
      <c r="AK37" s="50"/>
      <c r="AL37" s="50"/>
      <c r="AM37" s="50"/>
      <c r="AO37" s="164"/>
      <c r="AP37" s="164"/>
      <c r="AR37" s="47"/>
    </row>
    <row r="38" spans="1:45" ht="27.95" customHeight="1" x14ac:dyDescent="0.15">
      <c r="A38" s="88"/>
      <c r="B38" s="61"/>
      <c r="C38" s="61"/>
      <c r="D38" s="87"/>
      <c r="E38" s="78">
        <f t="shared" si="2"/>
        <v>0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50"/>
      <c r="AF38" s="50"/>
      <c r="AG38" s="50"/>
      <c r="AH38" s="50"/>
      <c r="AI38" s="50"/>
      <c r="AJ38" s="50"/>
      <c r="AK38" s="50"/>
      <c r="AL38" s="50"/>
      <c r="AM38" s="50"/>
      <c r="AO38" s="164"/>
      <c r="AP38" s="164"/>
      <c r="AR38" s="47"/>
    </row>
    <row r="39" spans="1:45" ht="27.95" customHeight="1" x14ac:dyDescent="0.15">
      <c r="A39" s="88"/>
      <c r="B39" s="61"/>
      <c r="C39" s="61"/>
      <c r="D39" s="87"/>
      <c r="E39" s="78">
        <f t="shared" si="2"/>
        <v>0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50"/>
      <c r="AF39" s="50"/>
      <c r="AG39" s="50"/>
      <c r="AH39" s="50"/>
      <c r="AI39" s="50"/>
      <c r="AJ39" s="50"/>
      <c r="AK39" s="50"/>
      <c r="AL39" s="50"/>
      <c r="AM39" s="50"/>
      <c r="AO39" s="164"/>
      <c r="AP39" s="164"/>
      <c r="AR39" s="47"/>
    </row>
    <row r="40" spans="1:45" ht="27.95" customHeight="1" x14ac:dyDescent="0.15">
      <c r="A40" s="88"/>
      <c r="B40" s="61"/>
      <c r="C40" s="61"/>
      <c r="D40" s="87"/>
      <c r="E40" s="78">
        <f t="shared" si="2"/>
        <v>0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50"/>
      <c r="AF40" s="50"/>
      <c r="AG40" s="50"/>
      <c r="AH40" s="50"/>
      <c r="AI40" s="50"/>
      <c r="AJ40" s="50"/>
      <c r="AK40" s="50"/>
      <c r="AL40" s="50"/>
      <c r="AM40" s="50"/>
      <c r="AO40" s="164"/>
      <c r="AP40" s="164"/>
      <c r="AR40" s="47"/>
    </row>
    <row r="41" spans="1:45" ht="27.95" customHeight="1" x14ac:dyDescent="0.15">
      <c r="A41" s="88"/>
      <c r="B41" s="61"/>
      <c r="C41" s="61"/>
      <c r="D41" s="87"/>
      <c r="E41" s="78">
        <f t="shared" si="2"/>
        <v>0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45" ht="27.95" customHeight="1" x14ac:dyDescent="0.15">
      <c r="A42" s="88"/>
      <c r="B42" s="61"/>
      <c r="C42" s="61"/>
      <c r="D42" s="87"/>
      <c r="E42" s="78">
        <f t="shared" si="2"/>
        <v>0</v>
      </c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45" ht="27.95" customHeight="1" x14ac:dyDescent="0.15">
      <c r="A43" s="88"/>
      <c r="B43" s="61"/>
      <c r="C43" s="61"/>
      <c r="D43" s="87"/>
      <c r="E43" s="78">
        <f t="shared" si="2"/>
        <v>0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45" ht="27.95" customHeight="1" x14ac:dyDescent="0.15">
      <c r="A44" s="88"/>
      <c r="B44" s="61"/>
      <c r="C44" s="61"/>
      <c r="D44" s="87"/>
      <c r="E44" s="78">
        <f t="shared" si="2"/>
        <v>0</v>
      </c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50"/>
      <c r="AF44" s="50"/>
      <c r="AG44" s="50"/>
    </row>
    <row r="45" spans="1:45" ht="27.95" customHeight="1" x14ac:dyDescent="0.15">
      <c r="A45" s="88"/>
      <c r="B45" s="61"/>
      <c r="C45" s="61"/>
      <c r="D45" s="87"/>
      <c r="E45" s="78">
        <f t="shared" si="2"/>
        <v>0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50"/>
      <c r="AF45" s="50"/>
      <c r="AG45" s="50"/>
    </row>
    <row r="46" spans="1:45" ht="27.95" customHeight="1" x14ac:dyDescent="0.15">
      <c r="A46" s="88"/>
      <c r="B46" s="61"/>
      <c r="C46" s="61"/>
      <c r="D46" s="87"/>
      <c r="E46" s="78">
        <f t="shared" si="2"/>
        <v>0</v>
      </c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50"/>
      <c r="AF46" s="50"/>
      <c r="AG46" s="50"/>
    </row>
    <row r="47" spans="1:45" ht="27.95" customHeight="1" x14ac:dyDescent="0.15">
      <c r="A47" s="88"/>
      <c r="B47" s="61"/>
      <c r="C47" s="61"/>
      <c r="D47" s="87"/>
      <c r="E47" s="78">
        <f t="shared" si="2"/>
        <v>0</v>
      </c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50"/>
      <c r="AF47" s="50"/>
      <c r="AG47" s="50"/>
    </row>
    <row r="48" spans="1:45" ht="27.95" customHeight="1" x14ac:dyDescent="0.15">
      <c r="A48" s="88"/>
      <c r="B48" s="61"/>
      <c r="C48" s="61"/>
      <c r="D48" s="87"/>
      <c r="E48" s="78">
        <f t="shared" si="2"/>
        <v>0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50"/>
      <c r="AF48" s="50"/>
      <c r="AG48" s="50"/>
    </row>
    <row r="49" spans="1:39" ht="27.95" customHeight="1" x14ac:dyDescent="0.15">
      <c r="A49" s="88"/>
      <c r="B49" s="61"/>
      <c r="C49" s="61"/>
      <c r="D49" s="87"/>
      <c r="E49" s="78">
        <f t="shared" si="2"/>
        <v>0</v>
      </c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50"/>
      <c r="AF49" s="50"/>
      <c r="AG49" s="50"/>
    </row>
    <row r="50" spans="1:39" ht="27.95" customHeight="1" x14ac:dyDescent="0.15">
      <c r="A50" s="88"/>
      <c r="B50" s="61"/>
      <c r="C50" s="61"/>
      <c r="D50" s="87"/>
      <c r="E50" s="78">
        <f t="shared" si="2"/>
        <v>0</v>
      </c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50"/>
      <c r="AF50" s="50"/>
      <c r="AG50" s="50"/>
    </row>
    <row r="51" spans="1:39" ht="27.95" customHeight="1" x14ac:dyDescent="0.15">
      <c r="A51" s="88"/>
      <c r="B51" s="61"/>
      <c r="C51" s="61"/>
      <c r="D51" s="87"/>
      <c r="E51" s="78">
        <f t="shared" si="2"/>
        <v>0</v>
      </c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7.95" customHeight="1" x14ac:dyDescent="0.15">
      <c r="A52" s="88"/>
      <c r="B52" s="61"/>
      <c r="C52" s="61"/>
      <c r="D52" s="87"/>
      <c r="E52" s="78">
        <f t="shared" si="2"/>
        <v>0</v>
      </c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7.95" customHeight="1" x14ac:dyDescent="0.15">
      <c r="A53" s="88"/>
      <c r="B53" s="61"/>
      <c r="C53" s="61"/>
      <c r="D53" s="87"/>
      <c r="E53" s="78">
        <f t="shared" si="2"/>
        <v>0</v>
      </c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27.95" customHeight="1" x14ac:dyDescent="0.15">
      <c r="A54" s="88"/>
      <c r="B54" s="61"/>
      <c r="C54" s="61"/>
      <c r="D54" s="87"/>
      <c r="E54" s="78">
        <f t="shared" si="2"/>
        <v>0</v>
      </c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27.95" customHeight="1" x14ac:dyDescent="0.15">
      <c r="A55" s="88"/>
      <c r="B55" s="61"/>
      <c r="C55" s="61"/>
      <c r="D55" s="87"/>
      <c r="E55" s="78">
        <f t="shared" si="2"/>
        <v>0</v>
      </c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27.95" customHeight="1" x14ac:dyDescent="0.15">
      <c r="A56" s="88"/>
      <c r="B56" s="61"/>
      <c r="C56" s="61"/>
      <c r="D56" s="87"/>
      <c r="E56" s="78">
        <f t="shared" si="2"/>
        <v>0</v>
      </c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27.95" customHeight="1" x14ac:dyDescent="0.15">
      <c r="A57" s="88"/>
      <c r="B57" s="61"/>
      <c r="C57" s="61"/>
      <c r="D57" s="87"/>
      <c r="E57" s="78">
        <f t="shared" si="2"/>
        <v>0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27.95" customHeight="1" x14ac:dyDescent="0.15">
      <c r="A58" s="88"/>
      <c r="B58" s="61"/>
      <c r="C58" s="61"/>
      <c r="D58" s="87"/>
      <c r="E58" s="78">
        <f t="shared" si="2"/>
        <v>0</v>
      </c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27.95" customHeight="1" x14ac:dyDescent="0.15">
      <c r="A59" s="88"/>
      <c r="B59" s="61"/>
      <c r="C59" s="61"/>
      <c r="D59" s="87"/>
      <c r="E59" s="78">
        <f t="shared" si="2"/>
        <v>0</v>
      </c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27.95" customHeight="1" x14ac:dyDescent="0.15">
      <c r="A60" s="88"/>
      <c r="B60" s="61"/>
      <c r="C60" s="61"/>
      <c r="D60" s="87"/>
      <c r="E60" s="78">
        <f t="shared" si="2"/>
        <v>0</v>
      </c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50"/>
      <c r="AF60" s="50"/>
      <c r="AG60" s="50"/>
      <c r="AH60" s="50"/>
      <c r="AI60" s="50"/>
      <c r="AJ60" s="50"/>
      <c r="AK60" s="50"/>
      <c r="AL60" s="50"/>
      <c r="AM60" s="50"/>
    </row>
  </sheetData>
  <sheetProtection algorithmName="SHA-512" hashValue="UTd4zaStRGYhrT2nW14rykxPAATTOtwW2dVYKMT3iCTcPSAcqE94Ec4QP49MzxpqoPdSr8VIioETv8bQAvCXxA==" saltValue="6CALYZw2+Qorc0lwx0i8Jw==" spinCount="100000" sheet="1" objects="1" scenarios="1"/>
  <mergeCells count="150">
    <mergeCell ref="M8:S8"/>
    <mergeCell ref="N9:T9"/>
    <mergeCell ref="V9:W9"/>
    <mergeCell ref="X9:AD9"/>
    <mergeCell ref="Y10:AE10"/>
    <mergeCell ref="AB17:AC17"/>
    <mergeCell ref="M7:P7"/>
    <mergeCell ref="X8:AA8"/>
    <mergeCell ref="AQ34:AR34"/>
    <mergeCell ref="V22:X23"/>
    <mergeCell ref="Z20:AD21"/>
    <mergeCell ref="Z22:AD23"/>
    <mergeCell ref="V19:X19"/>
    <mergeCell ref="S23:U23"/>
    <mergeCell ref="S19:U19"/>
    <mergeCell ref="M21:O21"/>
    <mergeCell ref="S20:U20"/>
    <mergeCell ref="S21:U21"/>
    <mergeCell ref="V20:X20"/>
    <mergeCell ref="V16:X16"/>
    <mergeCell ref="AB26:AD26"/>
    <mergeCell ref="AE26:AF26"/>
    <mergeCell ref="AN26:AP26"/>
    <mergeCell ref="AF27:AF30"/>
    <mergeCell ref="K22:L22"/>
    <mergeCell ref="P20:R20"/>
    <mergeCell ref="P21:R21"/>
    <mergeCell ref="K23:L23"/>
    <mergeCell ref="M23:R23"/>
    <mergeCell ref="K19:N19"/>
    <mergeCell ref="K20:L20"/>
    <mergeCell ref="K21:L21"/>
    <mergeCell ref="M20:O20"/>
    <mergeCell ref="V21:X21"/>
    <mergeCell ref="Y27:Y30"/>
    <mergeCell ref="Z27:Z30"/>
    <mergeCell ref="AA27:AA30"/>
    <mergeCell ref="M13:O13"/>
    <mergeCell ref="P12:R12"/>
    <mergeCell ref="P13:R13"/>
    <mergeCell ref="S12:U12"/>
    <mergeCell ref="S13:U13"/>
    <mergeCell ref="O27:O30"/>
    <mergeCell ref="P27:P30"/>
    <mergeCell ref="Q27:Q30"/>
    <mergeCell ref="A1:AD1"/>
    <mergeCell ref="K14:L14"/>
    <mergeCell ref="K15:L15"/>
    <mergeCell ref="V13:X13"/>
    <mergeCell ref="Y12:AA12"/>
    <mergeCell ref="AB12:AD12"/>
    <mergeCell ref="Y13:AA13"/>
    <mergeCell ref="M15:O15"/>
    <mergeCell ref="P15:R15"/>
    <mergeCell ref="S15:U15"/>
    <mergeCell ref="V15:X15"/>
    <mergeCell ref="Y15:AA15"/>
    <mergeCell ref="AB15:AD15"/>
    <mergeCell ref="K8:L8"/>
    <mergeCell ref="V8:W8"/>
    <mergeCell ref="V5:AA5"/>
    <mergeCell ref="V6:W6"/>
    <mergeCell ref="V7:W7"/>
    <mergeCell ref="X6:AC6"/>
    <mergeCell ref="X7:Z7"/>
    <mergeCell ref="K6:L6"/>
    <mergeCell ref="K7:L7"/>
    <mergeCell ref="M6:O6"/>
    <mergeCell ref="V12:X12"/>
    <mergeCell ref="A16:B18"/>
    <mergeCell ref="C16:D16"/>
    <mergeCell ref="E16:I16"/>
    <mergeCell ref="C17:D18"/>
    <mergeCell ref="E17:I18"/>
    <mergeCell ref="Q17:R17"/>
    <mergeCell ref="AO39:AP39"/>
    <mergeCell ref="AO40:AP40"/>
    <mergeCell ref="AN31:AP31"/>
    <mergeCell ref="AN32:AP32"/>
    <mergeCell ref="AO35:AP35"/>
    <mergeCell ref="AO36:AP36"/>
    <mergeCell ref="AO37:AP37"/>
    <mergeCell ref="AO38:AP38"/>
    <mergeCell ref="AN33:AP33"/>
    <mergeCell ref="AJ27:AJ30"/>
    <mergeCell ref="AK27:AK30"/>
    <mergeCell ref="AL27:AL30"/>
    <mergeCell ref="AN27:AP27"/>
    <mergeCell ref="AN28:AP28"/>
    <mergeCell ref="AN29:AP29"/>
    <mergeCell ref="AN30:AP30"/>
    <mergeCell ref="AD27:AD30"/>
    <mergeCell ref="AE27:AE30"/>
    <mergeCell ref="AG27:AG30"/>
    <mergeCell ref="AH27:AH30"/>
    <mergeCell ref="AI27:AI30"/>
    <mergeCell ref="X27:X30"/>
    <mergeCell ref="S27:S30"/>
    <mergeCell ref="T27:T30"/>
    <mergeCell ref="U27:U30"/>
    <mergeCell ref="V27:V30"/>
    <mergeCell ref="W27:W30"/>
    <mergeCell ref="AO20:AQ20"/>
    <mergeCell ref="AN25:AP25"/>
    <mergeCell ref="A26:A30"/>
    <mergeCell ref="B26:B30"/>
    <mergeCell ref="C26:C30"/>
    <mergeCell ref="D26:D30"/>
    <mergeCell ref="E26:E30"/>
    <mergeCell ref="F26:K26"/>
    <mergeCell ref="L26:P26"/>
    <mergeCell ref="F27:F30"/>
    <mergeCell ref="G27:G30"/>
    <mergeCell ref="H27:H30"/>
    <mergeCell ref="I27:I30"/>
    <mergeCell ref="J27:J30"/>
    <mergeCell ref="K27:K30"/>
    <mergeCell ref="Q26:U26"/>
    <mergeCell ref="V26:X26"/>
    <mergeCell ref="Y26:AA26"/>
    <mergeCell ref="AB27:AB30"/>
    <mergeCell ref="AC27:AC30"/>
    <mergeCell ref="R27:R30"/>
    <mergeCell ref="L27:L30"/>
    <mergeCell ref="M27:M30"/>
    <mergeCell ref="N27:N30"/>
    <mergeCell ref="AO5:AO8"/>
    <mergeCell ref="AP5:AP8"/>
    <mergeCell ref="AQ5:AQ8"/>
    <mergeCell ref="AU5:AU8"/>
    <mergeCell ref="AB13:AD13"/>
    <mergeCell ref="A3:B3"/>
    <mergeCell ref="A4:B4"/>
    <mergeCell ref="C4:I4"/>
    <mergeCell ref="A5:B6"/>
    <mergeCell ref="C5:I6"/>
    <mergeCell ref="A7:B9"/>
    <mergeCell ref="D7:I7"/>
    <mergeCell ref="C8:I9"/>
    <mergeCell ref="A10:B15"/>
    <mergeCell ref="C10:D10"/>
    <mergeCell ref="E10:I10"/>
    <mergeCell ref="C11:D12"/>
    <mergeCell ref="E11:I12"/>
    <mergeCell ref="C13:I13"/>
    <mergeCell ref="C14:I15"/>
    <mergeCell ref="K5:N5"/>
    <mergeCell ref="K12:L12"/>
    <mergeCell ref="K13:L13"/>
    <mergeCell ref="M12:O12"/>
  </mergeCells>
  <phoneticPr fontId="1"/>
  <dataValidations count="2">
    <dataValidation type="list" allowBlank="1" showInputMessage="1" showErrorMessage="1" sqref="AF31:AF60 V31:X60" xr:uid="{00000000-0002-0000-0000-000000000000}">
      <formula1>"①,②,③,④,⑤,⑥,⑦,⑧,⑨,⑩"</formula1>
    </dataValidation>
    <dataValidation type="list" showInputMessage="1" showErrorMessage="1" sqref="F31:U60 Y31:AE60 AG31:AG60 AH31:AM43 AH51:AM60 G24:G25" xr:uid="{00000000-0002-0000-0000-000001000000}">
      <formula1>"〇"</formula1>
    </dataValidation>
  </dataValidations>
  <pageMargins left="0.23622047244094491" right="0.23622047244094491" top="0.35433070866141736" bottom="0.15748031496062992" header="0.31496062992125984" footer="0.31496062992125984"/>
  <pageSetup paperSize="9" scale="50" fitToHeight="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第1回大会 </vt:lpstr>
      <vt:lpstr>'第1回大会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arkwmr</dc:creator>
  <cp:lastModifiedBy>荒川真理</cp:lastModifiedBy>
  <cp:lastPrinted>2019-10-09T14:24:46Z</cp:lastPrinted>
  <dcterms:created xsi:type="dcterms:W3CDTF">2019-10-01T11:19:50Z</dcterms:created>
  <dcterms:modified xsi:type="dcterms:W3CDTF">2019-10-29T06:50:19Z</dcterms:modified>
</cp:coreProperties>
</file>