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TAKESHI-TA\Desktop\"/>
    </mc:Choice>
  </mc:AlternateContent>
  <xr:revisionPtr revIDLastSave="0" documentId="13_ncr:1_{DF2F0E06-D2C5-4966-AD68-3E98C62677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動画審査会" sheetId="3" r:id="rId1"/>
  </sheets>
  <definedNames>
    <definedName name="_xlnm.Print_Area" localSheetId="0">動画審査会!$A$1:$AT$41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43" i="3" l="1"/>
  <c r="AH42" i="3"/>
  <c r="AF42" i="3"/>
  <c r="G42" i="3"/>
  <c r="AH14" i="3"/>
  <c r="AE14" i="3"/>
  <c r="Y14" i="3"/>
  <c r="V14" i="3"/>
  <c r="S14" i="3"/>
  <c r="AJ51" i="3"/>
  <c r="AI51" i="3"/>
  <c r="AH51" i="3"/>
  <c r="AG51" i="3"/>
  <c r="AF51" i="3"/>
  <c r="AJ50" i="3"/>
  <c r="AI50" i="3"/>
  <c r="AH50" i="3"/>
  <c r="AG50" i="3"/>
  <c r="AH49" i="3"/>
  <c r="AJ49" i="3"/>
  <c r="AI49" i="3"/>
  <c r="AG49" i="3"/>
  <c r="AF49" i="3"/>
  <c r="AJ48" i="3"/>
  <c r="AI48" i="3"/>
  <c r="AH48" i="3"/>
  <c r="AG48" i="3"/>
  <c r="AF48" i="3"/>
  <c r="AJ47" i="3"/>
  <c r="AI47" i="3"/>
  <c r="AH47" i="3"/>
  <c r="AG47" i="3"/>
  <c r="AF47" i="3"/>
  <c r="AJ46" i="3"/>
  <c r="AI46" i="3"/>
  <c r="AH46" i="3"/>
  <c r="AG46" i="3"/>
  <c r="AF46" i="3"/>
  <c r="AJ45" i="3"/>
  <c r="AI45" i="3"/>
  <c r="AH45" i="3"/>
  <c r="AG45" i="3"/>
  <c r="AI44" i="3"/>
  <c r="AH44" i="3"/>
  <c r="AJ44" i="3"/>
  <c r="AG44" i="3"/>
  <c r="AF44" i="3"/>
  <c r="AF43" i="3"/>
  <c r="AJ43" i="3"/>
  <c r="AI43" i="3"/>
  <c r="AG43" i="3"/>
  <c r="AJ42" i="3"/>
  <c r="AI42" i="3"/>
  <c r="AG42" i="3"/>
  <c r="AF50" i="3"/>
  <c r="AF45" i="3"/>
  <c r="BD9" i="3"/>
  <c r="Q42" i="3"/>
  <c r="K42" i="3"/>
  <c r="L42" i="3"/>
  <c r="E28" i="3"/>
  <c r="E27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AF52" i="3" l="1"/>
  <c r="AG52" i="3"/>
  <c r="AJ52" i="3"/>
  <c r="AI52" i="3"/>
  <c r="AL42" i="3"/>
  <c r="AM42" i="3"/>
  <c r="AN42" i="3"/>
  <c r="AO42" i="3"/>
  <c r="AP42" i="3"/>
  <c r="AQ42" i="3"/>
  <c r="AR42" i="3"/>
  <c r="AS42" i="3"/>
  <c r="AT42" i="3"/>
  <c r="AK42" i="3"/>
  <c r="I42" i="3"/>
  <c r="H42" i="3"/>
  <c r="J42" i="3"/>
  <c r="M42" i="3"/>
  <c r="N42" i="3"/>
  <c r="O42" i="3"/>
  <c r="P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BD21" i="3"/>
  <c r="BF21" i="3" s="1"/>
  <c r="BA17" i="3"/>
  <c r="BB18" i="3"/>
  <c r="BB17" i="3"/>
  <c r="BB16" i="3"/>
  <c r="BD18" i="3"/>
  <c r="BD17" i="3"/>
  <c r="BC16" i="3"/>
  <c r="BD16" i="3"/>
  <c r="BA9" i="3"/>
  <c r="BB9" i="3"/>
  <c r="BC9" i="3"/>
  <c r="BD10" i="3"/>
  <c r="BC18" i="3"/>
  <c r="BC17" i="3"/>
  <c r="BD15" i="3"/>
  <c r="BC15" i="3"/>
  <c r="BB15" i="3"/>
  <c r="BD14" i="3"/>
  <c r="BC14" i="3"/>
  <c r="BB14" i="3"/>
  <c r="BD13" i="3"/>
  <c r="BC13" i="3"/>
  <c r="BB13" i="3"/>
  <c r="BA13" i="3"/>
  <c r="BD12" i="3"/>
  <c r="BC12" i="3"/>
  <c r="BB12" i="3"/>
  <c r="BD11" i="3"/>
  <c r="BC11" i="3"/>
  <c r="BB11" i="3"/>
  <c r="BC10" i="3"/>
  <c r="BB10" i="3"/>
  <c r="BA18" i="3"/>
  <c r="BA16" i="3"/>
  <c r="BA15" i="3"/>
  <c r="BA14" i="3"/>
  <c r="BA12" i="3"/>
  <c r="BA11" i="3"/>
  <c r="BA10" i="3"/>
  <c r="AZ9" i="3"/>
  <c r="AZ18" i="3"/>
  <c r="AZ17" i="3"/>
  <c r="AZ16" i="3"/>
  <c r="AZ15" i="3"/>
  <c r="AZ14" i="3"/>
  <c r="AZ13" i="3"/>
  <c r="AZ12" i="3"/>
  <c r="AZ11" i="3"/>
  <c r="AZ10" i="3"/>
  <c r="BE9" i="3" l="1"/>
  <c r="BF20" i="3"/>
  <c r="BD26" i="3"/>
  <c r="BD25" i="3"/>
  <c r="BD23" i="3"/>
  <c r="BD22" i="3"/>
  <c r="BF22" i="3" s="1"/>
  <c r="AF17" i="3"/>
  <c r="BE10" i="3" l="1"/>
  <c r="BE18" i="3"/>
  <c r="BE15" i="3"/>
  <c r="BE13" i="3"/>
  <c r="BE14" i="3"/>
  <c r="BE16" i="3"/>
  <c r="BE11" i="3"/>
  <c r="BE17" i="3"/>
  <c r="BE12" i="3"/>
  <c r="BF26" i="3"/>
  <c r="BF23" i="3"/>
  <c r="BF25" i="3"/>
  <c r="AG15" i="3"/>
  <c r="AD15" i="3"/>
  <c r="X15" i="3"/>
  <c r="U15" i="3"/>
  <c r="R15" i="3"/>
  <c r="BE20" i="3" l="1"/>
  <c r="AB14" i="3" s="1"/>
  <c r="BD24" i="3" l="1"/>
  <c r="BF24" i="3" s="1"/>
  <c r="BF28" i="3" s="1"/>
  <c r="AO14" i="3" s="1"/>
  <c r="U17" i="3"/>
  <c r="AA15" i="3"/>
  <c r="AH52" i="3"/>
</calcChain>
</file>

<file path=xl/sharedStrings.xml><?xml version="1.0" encoding="utf-8"?>
<sst xmlns="http://schemas.openxmlformats.org/spreadsheetml/2006/main" count="144" uniqueCount="98">
  <si>
    <t>№</t>
    <phoneticPr fontId="1"/>
  </si>
  <si>
    <t>構成員ID</t>
    <rPh sb="0" eb="3">
      <t>コウセイイン</t>
    </rPh>
    <phoneticPr fontId="1"/>
  </si>
  <si>
    <t>団体ID</t>
    <rPh sb="0" eb="2">
      <t>ダンタイ</t>
    </rPh>
    <phoneticPr fontId="1"/>
  </si>
  <si>
    <t>名前</t>
    <rPh sb="0" eb="2">
      <t>ナマエ</t>
    </rPh>
    <phoneticPr fontId="1"/>
  </si>
  <si>
    <t>ソロトワール</t>
    <phoneticPr fontId="1"/>
  </si>
  <si>
    <t>トゥーバトン</t>
    <phoneticPr fontId="1"/>
  </si>
  <si>
    <t>スリーバトン</t>
    <phoneticPr fontId="1"/>
  </si>
  <si>
    <t>ペア</t>
    <phoneticPr fontId="1"/>
  </si>
  <si>
    <t>ソロストラット</t>
    <phoneticPr fontId="1"/>
  </si>
  <si>
    <t>ダンストワール</t>
    <phoneticPr fontId="1"/>
  </si>
  <si>
    <t>女子ジュニアⅠ</t>
    <rPh sb="0" eb="2">
      <t>ジョシ</t>
    </rPh>
    <phoneticPr fontId="1"/>
  </si>
  <si>
    <t>女子ジュニアⅡ</t>
    <rPh sb="0" eb="2">
      <t>ジョシ</t>
    </rPh>
    <phoneticPr fontId="1"/>
  </si>
  <si>
    <t>男子ジュニア</t>
    <rPh sb="0" eb="2">
      <t>ダンシ</t>
    </rPh>
    <phoneticPr fontId="1"/>
  </si>
  <si>
    <t>アンダージュニア</t>
    <phoneticPr fontId="1"/>
  </si>
  <si>
    <t>ジュニアⅠ</t>
    <phoneticPr fontId="1"/>
  </si>
  <si>
    <t>ジュニアⅡ</t>
    <phoneticPr fontId="1"/>
  </si>
  <si>
    <t>女子アンダー
　　　ジュニアⅠ</t>
    <rPh sb="0" eb="2">
      <t>ジョシ</t>
    </rPh>
    <phoneticPr fontId="1"/>
  </si>
  <si>
    <t>女子アンダー
　　　ジュニアⅡ</t>
    <rPh sb="0" eb="2">
      <t>ジョシ</t>
    </rPh>
    <phoneticPr fontId="1"/>
  </si>
  <si>
    <t>男子アンダー
　　　　ジュニア</t>
    <rPh sb="0" eb="2">
      <t>ダンシ</t>
    </rPh>
    <phoneticPr fontId="1"/>
  </si>
  <si>
    <t>団体ID</t>
    <rPh sb="0" eb="2">
      <t>ダンタイ</t>
    </rPh>
    <phoneticPr fontId="4"/>
  </si>
  <si>
    <t>ふりがな</t>
    <phoneticPr fontId="4"/>
  </si>
  <si>
    <t>団体名</t>
    <rPh sb="0" eb="2">
      <t>ダンタイ</t>
    </rPh>
    <rPh sb="2" eb="3">
      <t>メイ</t>
    </rPh>
    <phoneticPr fontId="4"/>
  </si>
  <si>
    <t>団体住所</t>
    <rPh sb="0" eb="2">
      <t>ダンタイ</t>
    </rPh>
    <rPh sb="2" eb="4">
      <t>ジュウショ</t>
    </rPh>
    <phoneticPr fontId="4"/>
  </si>
  <si>
    <t>団体連絡先</t>
    <rPh sb="0" eb="2">
      <t>ダンタイ</t>
    </rPh>
    <rPh sb="2" eb="5">
      <t>レンラクサキ</t>
    </rPh>
    <phoneticPr fontId="4"/>
  </si>
  <si>
    <t>電話</t>
    <rPh sb="0" eb="2">
      <t>デンワ</t>
    </rPh>
    <phoneticPr fontId="4"/>
  </si>
  <si>
    <t>ＦＡＸ</t>
    <phoneticPr fontId="4"/>
  </si>
  <si>
    <t>連絡責任者氏名</t>
    <rPh sb="0" eb="2">
      <t>レンラク</t>
    </rPh>
    <rPh sb="2" eb="5">
      <t>セキニンシャ</t>
    </rPh>
    <rPh sb="5" eb="7">
      <t>シメイ</t>
    </rPh>
    <phoneticPr fontId="4"/>
  </si>
  <si>
    <t>氏名</t>
    <rPh sb="0" eb="2">
      <t>シメイ</t>
    </rPh>
    <phoneticPr fontId="4"/>
  </si>
  <si>
    <t>携帯電話</t>
    <rPh sb="0" eb="2">
      <t>ケイタイ</t>
    </rPh>
    <rPh sb="2" eb="4">
      <t>デンワ</t>
    </rPh>
    <phoneticPr fontId="4"/>
  </si>
  <si>
    <t>名</t>
    <rPh sb="0" eb="1">
      <t>メイ</t>
    </rPh>
    <phoneticPr fontId="6"/>
  </si>
  <si>
    <t>ソロトワール</t>
    <phoneticPr fontId="6"/>
  </si>
  <si>
    <t>トゥーバトン</t>
    <phoneticPr fontId="6"/>
  </si>
  <si>
    <t>スリーバトン</t>
    <phoneticPr fontId="6"/>
  </si>
  <si>
    <t>組</t>
    <rPh sb="0" eb="1">
      <t>クミ</t>
    </rPh>
    <phoneticPr fontId="6"/>
  </si>
  <si>
    <t>（２名1組となります。）</t>
    <rPh sb="4" eb="5">
      <t>クミ</t>
    </rPh>
    <phoneticPr fontId="4"/>
  </si>
  <si>
    <t>選手権参加実人数</t>
    <rPh sb="0" eb="3">
      <t>センシュケン</t>
    </rPh>
    <rPh sb="3" eb="5">
      <t>サンカ</t>
    </rPh>
    <rPh sb="5" eb="6">
      <t>ジツ</t>
    </rPh>
    <rPh sb="6" eb="8">
      <t>ニンズウ</t>
    </rPh>
    <phoneticPr fontId="6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</si>
  <si>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</si>
  <si>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</si>
  <si>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</si>
  <si>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</si>
  <si>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</si>
  <si>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</si>
  <si>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</si>
  <si>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</si>
  <si>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</si>
  <si>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</si>
  <si>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ソロストラット</t>
    <phoneticPr fontId="6"/>
  </si>
  <si>
    <t>ダンストワール</t>
    <phoneticPr fontId="6"/>
  </si>
  <si>
    <t>月</t>
    <rPh sb="0" eb="1">
      <t>ガツ</t>
    </rPh>
    <phoneticPr fontId="1"/>
  </si>
  <si>
    <t>日</t>
    <rPh sb="0" eb="1">
      <t>ニチ</t>
    </rPh>
    <phoneticPr fontId="1"/>
  </si>
  <si>
    <t>〒　　　　-</t>
    <phoneticPr fontId="4"/>
  </si>
  <si>
    <t>参加人数</t>
    <rPh sb="0" eb="2">
      <t>サンカ</t>
    </rPh>
    <rPh sb="2" eb="4">
      <t>ニンズウ</t>
    </rPh>
    <phoneticPr fontId="1"/>
  </si>
  <si>
    <t>種目別金額</t>
    <rPh sb="0" eb="3">
      <t>シュモクベツ</t>
    </rPh>
    <rPh sb="3" eb="5">
      <t>キンガク</t>
    </rPh>
    <phoneticPr fontId="1"/>
  </si>
  <si>
    <t>種　目</t>
    <rPh sb="0" eb="1">
      <t>シュ</t>
    </rPh>
    <rPh sb="2" eb="3">
      <t>メ</t>
    </rPh>
    <phoneticPr fontId="1"/>
  </si>
  <si>
    <t>金　額</t>
    <rPh sb="0" eb="1">
      <t>キン</t>
    </rPh>
    <rPh sb="2" eb="3">
      <t>ガク</t>
    </rPh>
    <phoneticPr fontId="1"/>
  </si>
  <si>
    <t>～参加費振込先～</t>
    <rPh sb="1" eb="4">
      <t>サンカヒ</t>
    </rPh>
    <rPh sb="4" eb="7">
      <t>フリコミサキ</t>
    </rPh>
    <phoneticPr fontId="1"/>
  </si>
  <si>
    <t>記　　号</t>
    <rPh sb="0" eb="1">
      <t>キ</t>
    </rPh>
    <rPh sb="3" eb="4">
      <t>ゴウ</t>
    </rPh>
    <phoneticPr fontId="1"/>
  </si>
  <si>
    <t>番　　号</t>
    <rPh sb="0" eb="1">
      <t>バン</t>
    </rPh>
    <rPh sb="3" eb="4">
      <t>ゴウ</t>
    </rPh>
    <phoneticPr fontId="1"/>
  </si>
  <si>
    <t>店　　名</t>
    <rPh sb="0" eb="1">
      <t>ミセ</t>
    </rPh>
    <rPh sb="3" eb="4">
      <t>ナ</t>
    </rPh>
    <phoneticPr fontId="1"/>
  </si>
  <si>
    <t>八四八（読み　ハチヨンハチ）</t>
    <rPh sb="0" eb="1">
      <t>ハチ</t>
    </rPh>
    <rPh sb="1" eb="2">
      <t>ヨン</t>
    </rPh>
    <rPh sb="2" eb="3">
      <t>ハチ</t>
    </rPh>
    <rPh sb="4" eb="5">
      <t>ヨ</t>
    </rPh>
    <phoneticPr fontId="1"/>
  </si>
  <si>
    <t>預金科目</t>
    <rPh sb="0" eb="2">
      <t>ヨキン</t>
    </rPh>
    <rPh sb="2" eb="4">
      <t>カモク</t>
    </rPh>
    <phoneticPr fontId="1"/>
  </si>
  <si>
    <t>普通預金</t>
    <rPh sb="0" eb="2">
      <t>フツウ</t>
    </rPh>
    <rPh sb="2" eb="4">
      <t>ヨキン</t>
    </rPh>
    <phoneticPr fontId="1"/>
  </si>
  <si>
    <t>※団体名のみ記入すること</t>
    <rPh sb="1" eb="3">
      <t>ダンタイ</t>
    </rPh>
    <rPh sb="3" eb="4">
      <t>メイ</t>
    </rPh>
    <rPh sb="6" eb="8">
      <t>キニュウ</t>
    </rPh>
    <phoneticPr fontId="1"/>
  </si>
  <si>
    <t>口座名</t>
    <rPh sb="0" eb="1">
      <t>クチ</t>
    </rPh>
    <rPh sb="1" eb="2">
      <t>ザ</t>
    </rPh>
    <rPh sb="2" eb="3">
      <t>メイ</t>
    </rPh>
    <phoneticPr fontId="1"/>
  </si>
  <si>
    <t>〇ゆうちょ銀行</t>
    <rPh sb="5" eb="7">
      <t>ギンコウ</t>
    </rPh>
    <phoneticPr fontId="1"/>
  </si>
  <si>
    <t>口座番号</t>
    <rPh sb="0" eb="2">
      <t>コウザ</t>
    </rPh>
    <rPh sb="2" eb="4">
      <t>バンゴウ</t>
    </rPh>
    <phoneticPr fontId="1"/>
  </si>
  <si>
    <t>諸経費</t>
    <rPh sb="0" eb="3">
      <t>ショケイヒ</t>
    </rPh>
    <phoneticPr fontId="1"/>
  </si>
  <si>
    <t>（一団体）</t>
    <rPh sb="1" eb="2">
      <t>イチ</t>
    </rPh>
    <rPh sb="2" eb="4">
      <t>ダンタイ</t>
    </rPh>
    <phoneticPr fontId="1"/>
  </si>
  <si>
    <t>大会参加振込金額</t>
    <rPh sb="0" eb="2">
      <t>タイカイ</t>
    </rPh>
    <rPh sb="2" eb="4">
      <t>サンカ</t>
    </rPh>
    <rPh sb="4" eb="6">
      <t>フリコミ</t>
    </rPh>
    <rPh sb="6" eb="8">
      <t>キンガク</t>
    </rPh>
    <phoneticPr fontId="1"/>
  </si>
  <si>
    <t>◆選手権の部</t>
    <rPh sb="5" eb="6">
      <t>ブ</t>
    </rPh>
    <phoneticPr fontId="4"/>
  </si>
  <si>
    <t>◆諸経費</t>
    <rPh sb="1" eb="4">
      <t>ショケイヒ</t>
    </rPh>
    <phoneticPr fontId="1"/>
  </si>
  <si>
    <t>※手数料はご負担ください</t>
    <rPh sb="1" eb="4">
      <t>テスウリョウ</t>
    </rPh>
    <rPh sb="6" eb="8">
      <t>フタン</t>
    </rPh>
    <phoneticPr fontId="1"/>
  </si>
  <si>
    <t>※水色の部分のみ記入可能。</t>
    <rPh sb="1" eb="3">
      <t>ミズイロ</t>
    </rPh>
    <rPh sb="4" eb="6">
      <t>ブブン</t>
    </rPh>
    <rPh sb="8" eb="10">
      <t>キニュウ</t>
    </rPh>
    <rPh sb="10" eb="12">
      <t>カノウ</t>
    </rPh>
    <phoneticPr fontId="1"/>
  </si>
  <si>
    <t>【ペアの入力例】</t>
    <rPh sb="4" eb="6">
      <t>ニュウリョク</t>
    </rPh>
    <rPh sb="6" eb="7">
      <t>レイ</t>
    </rPh>
    <phoneticPr fontId="1"/>
  </si>
  <si>
    <t>【出場種目】</t>
    <rPh sb="1" eb="3">
      <t>シュツジョウ</t>
    </rPh>
    <rPh sb="3" eb="5">
      <t>シュモク</t>
    </rPh>
    <phoneticPr fontId="1"/>
  </si>
  <si>
    <t xml:space="preserve">     岩手　二郎②</t>
    <rPh sb="5" eb="7">
      <t>イワテ</t>
    </rPh>
    <rPh sb="8" eb="10">
      <t>ジロウ</t>
    </rPh>
    <phoneticPr fontId="1"/>
  </si>
  <si>
    <t xml:space="preserve">     秋田　幸子②</t>
    <rPh sb="5" eb="7">
      <t>アキタ</t>
    </rPh>
    <rPh sb="8" eb="10">
      <t>サチコ</t>
    </rPh>
    <phoneticPr fontId="1"/>
  </si>
  <si>
    <t>※部門のペア同士で同じ番号を選択</t>
    <rPh sb="1" eb="3">
      <t>ブモン</t>
    </rPh>
    <rPh sb="6" eb="8">
      <t>ドウシ</t>
    </rPh>
    <rPh sb="9" eb="10">
      <t>オナ</t>
    </rPh>
    <rPh sb="11" eb="13">
      <t>バンゴウ</t>
    </rPh>
    <rPh sb="14" eb="16">
      <t>センタク</t>
    </rPh>
    <phoneticPr fontId="1"/>
  </si>
  <si>
    <t>※1人最大2種目まで</t>
    <rPh sb="2" eb="3">
      <t>ニン</t>
    </rPh>
    <rPh sb="3" eb="5">
      <t>サイダイ</t>
    </rPh>
    <rPh sb="6" eb="8">
      <t>シュモク</t>
    </rPh>
    <phoneticPr fontId="1"/>
  </si>
  <si>
    <t>ゼンニホンバトントワーリング</t>
    <phoneticPr fontId="1"/>
  </si>
  <si>
    <t>センシュケントウホクシブタイカイ</t>
    <phoneticPr fontId="1"/>
  </si>
  <si>
    <t>選手権参加のべ人数</t>
    <rPh sb="0" eb="3">
      <t>センシュケン</t>
    </rPh>
    <rPh sb="3" eb="5">
      <t>サンカ</t>
    </rPh>
    <rPh sb="7" eb="8">
      <t>ニン</t>
    </rPh>
    <phoneticPr fontId="6"/>
  </si>
  <si>
    <t>〇ゆうちょ銀行以外</t>
    <rPh sb="5" eb="7">
      <t>ギンコウ</t>
    </rPh>
    <rPh sb="7" eb="9">
      <t>イガイ</t>
    </rPh>
    <phoneticPr fontId="1"/>
  </si>
  <si>
    <t>メールアドレス</t>
    <phoneticPr fontId="4"/>
  </si>
  <si>
    <t>※№の部分に入力すると実人数がカウントされます。</t>
    <rPh sb="3" eb="5">
      <t>ブブン</t>
    </rPh>
    <rPh sb="6" eb="8">
      <t>ニュウリョク</t>
    </rPh>
    <rPh sb="11" eb="12">
      <t>ジツ</t>
    </rPh>
    <rPh sb="12" eb="14">
      <t>ニンズウ</t>
    </rPh>
    <phoneticPr fontId="1"/>
  </si>
  <si>
    <t>年</t>
    <rPh sb="0" eb="1">
      <t>ネン</t>
    </rPh>
    <phoneticPr fontId="1"/>
  </si>
  <si>
    <t>女子アンダー
　　　ジュニア</t>
    <rPh sb="0" eb="2">
      <t>ジョシ</t>
    </rPh>
    <phoneticPr fontId="1"/>
  </si>
  <si>
    <t xml:space="preserve">     宮城　太郎①</t>
    <rPh sb="5" eb="7">
      <t>ミヤギ</t>
    </rPh>
    <rPh sb="8" eb="10">
      <t>タロウ</t>
    </rPh>
    <phoneticPr fontId="1"/>
  </si>
  <si>
    <t>例）山形　花子①</t>
    <rPh sb="0" eb="1">
      <t>レイ</t>
    </rPh>
    <rPh sb="2" eb="4">
      <t>ヤマガタ</t>
    </rPh>
    <rPh sb="5" eb="7">
      <t>ハナコ</t>
    </rPh>
    <phoneticPr fontId="1"/>
  </si>
  <si>
    <t>女子シニアⅠ</t>
    <rPh sb="0" eb="2">
      <t>ジョシ</t>
    </rPh>
    <phoneticPr fontId="1"/>
  </si>
  <si>
    <t>女子シニアⅡ</t>
    <rPh sb="0" eb="2">
      <t>ジョシ</t>
    </rPh>
    <phoneticPr fontId="1"/>
  </si>
  <si>
    <t>男子シニア</t>
    <rPh sb="0" eb="2">
      <t>ダンシ</t>
    </rPh>
    <phoneticPr fontId="1"/>
  </si>
  <si>
    <t>シニアⅠ</t>
    <phoneticPr fontId="1"/>
  </si>
  <si>
    <t>シニアⅡ</t>
    <phoneticPr fontId="1"/>
  </si>
  <si>
    <t>令和</t>
    <rPh sb="0" eb="2">
      <t>レイワ</t>
    </rPh>
    <phoneticPr fontId="1"/>
  </si>
  <si>
    <t>緊急連絡先</t>
    <rPh sb="0" eb="2">
      <t>キンキュウ</t>
    </rPh>
    <rPh sb="2" eb="4">
      <t>レンラク</t>
    </rPh>
    <rPh sb="4" eb="5">
      <t>サキ</t>
    </rPh>
    <phoneticPr fontId="4"/>
  </si>
  <si>
    <r>
      <t>ふりがな
（全角ひらがな）
※</t>
    </r>
    <r>
      <rPr>
        <b/>
        <sz val="12"/>
        <color theme="1"/>
        <rFont val="ＭＳ Ｐゴシック"/>
        <family val="3"/>
        <charset val="128"/>
        <scheme val="minor"/>
      </rPr>
      <t>姓名の間に
全角スペース</t>
    </r>
    <rPh sb="6" eb="8">
      <t>ゼンカク</t>
    </rPh>
    <rPh sb="15" eb="16">
      <t>セイ</t>
    </rPh>
    <rPh sb="16" eb="17">
      <t>メイ</t>
    </rPh>
    <rPh sb="18" eb="19">
      <t>アイダ</t>
    </rPh>
    <rPh sb="21" eb="23">
      <t>ゼンカク</t>
    </rPh>
    <phoneticPr fontId="1"/>
  </si>
  <si>
    <t>2021バトントワーリング選手権東北支部動画審査会申込書</t>
    <rPh sb="13" eb="16">
      <t>センシュケン</t>
    </rPh>
    <rPh sb="16" eb="20">
      <t>トウホクシブ</t>
    </rPh>
    <rPh sb="20" eb="25">
      <t>ドウガシンサカイ</t>
    </rPh>
    <rPh sb="25" eb="28">
      <t>モウシコミショ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</si>
</sst>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¥&quot;#,##0;&quot;¥&quot;\-#,##0"/>
    <numFmt numFmtId="6" formatCode="&quot;¥&quot;#,##0;[Red]&quot;¥&quot;\-#,##0"/>
    <numFmt numFmtId="42" formatCode="_ &quot;¥&quot;* #,##0_ ;_ &quot;¥&quot;* \-#,##0_ ;_ &quot;¥&quot;* &quot;-&quot;_ ;_ @_ "/>
    <numFmt numFmtId="176" formatCode="[&lt;=999]000;[&lt;=9999]000\-00;000\-0000"/>
    <numFmt numFmtId="177" formatCode="&quot;¥&quot;#,##0_);[Red]\(&quot;¥&quot;#,##0\)"/>
    <numFmt numFmtId="178" formatCode="00000000"/>
    <numFmt numFmtId="179" formatCode="####&quot;年&quot;"/>
  </numFmts>
  <fonts count="2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52">
    <xf numFmtId="0" fontId="0" fillId="0" borderId="0" xfId="0">
      <alignment vertical="center"/>
    </xf>
    <xf numFmtId="0" fontId="9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3" fontId="8" fillId="0" borderId="0" xfId="0" applyNumberFormat="1" applyFont="1" applyAlignment="1" applyProtection="1">
      <alignment horizontal="center" vertical="center"/>
    </xf>
    <xf numFmtId="0" fontId="8" fillId="0" borderId="0" xfId="0" applyFont="1" applyProtection="1">
      <alignment vertical="center"/>
    </xf>
    <xf numFmtId="3" fontId="8" fillId="0" borderId="0" xfId="0" applyNumberFormat="1" applyFont="1" applyBorder="1" applyAlignment="1" applyProtection="1">
      <alignment vertical="center"/>
    </xf>
    <xf numFmtId="0" fontId="8" fillId="0" borderId="0" xfId="0" applyFont="1" applyBorder="1" applyProtection="1">
      <alignment vertical="center"/>
    </xf>
    <xf numFmtId="42" fontId="9" fillId="0" borderId="0" xfId="0" applyNumberFormat="1" applyFont="1" applyBorder="1" applyAlignment="1" applyProtection="1"/>
    <xf numFmtId="0" fontId="11" fillId="0" borderId="0" xfId="0" applyFont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0" fillId="3" borderId="4" xfId="0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vertical="center" shrinkToFit="1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Alignment="1" applyProtection="1"/>
    <xf numFmtId="0" fontId="8" fillId="0" borderId="0" xfId="0" applyFont="1" applyFill="1" applyBorder="1" applyProtection="1">
      <alignment vertical="center"/>
    </xf>
    <xf numFmtId="0" fontId="8" fillId="0" borderId="0" xfId="0" applyFont="1" applyBorder="1" applyAlignment="1" applyProtection="1">
      <alignment horizontal="center" shrinkToFit="1"/>
    </xf>
    <xf numFmtId="0" fontId="8" fillId="0" borderId="0" xfId="0" applyFont="1" applyAlignment="1" applyProtection="1"/>
    <xf numFmtId="0" fontId="0" fillId="0" borderId="0" xfId="0" applyFill="1" applyBorder="1" applyProtection="1">
      <alignment vertical="center"/>
    </xf>
    <xf numFmtId="0" fontId="0" fillId="0" borderId="0" xfId="0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shrinkToFit="1"/>
    </xf>
    <xf numFmtId="38" fontId="9" fillId="0" borderId="0" xfId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38" fontId="0" fillId="0" borderId="0" xfId="1" applyFont="1" applyProtection="1">
      <alignment vertical="center"/>
    </xf>
    <xf numFmtId="0" fontId="0" fillId="0" borderId="0" xfId="0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top" textRotation="255"/>
    </xf>
    <xf numFmtId="0" fontId="0" fillId="0" borderId="0" xfId="0" applyBorder="1" applyAlignment="1" applyProtection="1">
      <alignment horizontal="center" vertical="center"/>
    </xf>
    <xf numFmtId="38" fontId="0" fillId="0" borderId="0" xfId="0" applyNumberFormat="1" applyProtection="1">
      <alignment vertical="center"/>
    </xf>
    <xf numFmtId="0" fontId="0" fillId="3" borderId="0" xfId="0" applyFill="1" applyProtection="1">
      <alignment vertical="center"/>
      <protection locked="0"/>
    </xf>
    <xf numFmtId="0" fontId="0" fillId="3" borderId="1" xfId="0" applyFill="1" applyBorder="1" applyProtection="1">
      <alignment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vertical="center"/>
    </xf>
    <xf numFmtId="0" fontId="8" fillId="0" borderId="24" xfId="0" applyFont="1" applyFill="1" applyBorder="1" applyAlignment="1" applyProtection="1">
      <alignment vertical="center"/>
    </xf>
    <xf numFmtId="0" fontId="13" fillId="0" borderId="8" xfId="0" applyFont="1" applyFill="1" applyBorder="1" applyProtection="1">
      <alignment vertical="center"/>
    </xf>
    <xf numFmtId="0" fontId="8" fillId="0" borderId="7" xfId="0" applyFont="1" applyFill="1" applyBorder="1" applyAlignment="1" applyProtection="1">
      <alignment horizontal="center" vertical="center" shrinkToFit="1"/>
    </xf>
    <xf numFmtId="0" fontId="0" fillId="0" borderId="0" xfId="0" applyFill="1" applyProtection="1">
      <alignment vertical="center"/>
    </xf>
    <xf numFmtId="0" fontId="8" fillId="0" borderId="2" xfId="0" applyFont="1" applyBorder="1" applyAlignment="1" applyProtection="1">
      <alignment horizontal="center" vertical="center"/>
    </xf>
    <xf numFmtId="0" fontId="12" fillId="0" borderId="30" xfId="0" applyFont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23" fillId="0" borderId="0" xfId="0" applyFont="1" applyProtection="1">
      <alignment vertical="center"/>
    </xf>
    <xf numFmtId="0" fontId="12" fillId="0" borderId="0" xfId="0" applyFont="1" applyBorder="1" applyProtection="1">
      <alignment vertical="center"/>
    </xf>
    <xf numFmtId="0" fontId="8" fillId="0" borderId="0" xfId="0" applyFont="1" applyBorder="1" applyAlignment="1" applyProtection="1">
      <alignment vertical="top" textRotation="255" shrinkToFit="1"/>
    </xf>
    <xf numFmtId="0" fontId="22" fillId="0" borderId="0" xfId="0" applyFont="1" applyAlignment="1" applyProtection="1">
      <alignment vertical="center"/>
    </xf>
    <xf numFmtId="0" fontId="24" fillId="2" borderId="0" xfId="0" applyFont="1" applyFill="1" applyAlignment="1" applyProtection="1">
      <alignment horizontal="left" vertical="center"/>
    </xf>
    <xf numFmtId="0" fontId="25" fillId="2" borderId="0" xfId="0" applyFont="1" applyFill="1" applyAlignment="1" applyProtection="1">
      <alignment horizontal="center" vertical="center"/>
    </xf>
    <xf numFmtId="178" fontId="0" fillId="3" borderId="1" xfId="0" applyNumberFormat="1" applyFill="1" applyBorder="1" applyProtection="1">
      <alignment vertical="center"/>
      <protection locked="0"/>
    </xf>
    <xf numFmtId="179" fontId="0" fillId="3" borderId="0" xfId="0" applyNumberFormat="1" applyFill="1" applyBorder="1" applyAlignment="1" applyProtection="1">
      <alignment horizontal="right" vertical="center"/>
      <protection locked="0"/>
    </xf>
    <xf numFmtId="0" fontId="10" fillId="0" borderId="0" xfId="0" applyFont="1" applyProtection="1">
      <alignment vertical="center"/>
    </xf>
    <xf numFmtId="0" fontId="2" fillId="0" borderId="0" xfId="0" applyFont="1" applyBorder="1" applyAlignment="1" applyProtection="1">
      <alignment vertical="top" textRotation="255" shrinkToFit="1"/>
    </xf>
    <xf numFmtId="0" fontId="14" fillId="0" borderId="0" xfId="0" applyFont="1" applyBorder="1" applyProtection="1">
      <alignment vertical="center"/>
    </xf>
    <xf numFmtId="0" fontId="14" fillId="0" borderId="0" xfId="0" applyFont="1" applyAlignment="1" applyProtection="1">
      <alignment vertical="center"/>
    </xf>
    <xf numFmtId="0" fontId="2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9" fillId="0" borderId="0" xfId="0" applyFont="1" applyBorder="1" applyAlignment="1" applyProtection="1">
      <alignment horizontal="left" shrinkToFit="1"/>
    </xf>
    <xf numFmtId="0" fontId="2" fillId="0" borderId="0" xfId="0" applyFont="1" applyBorder="1" applyAlignment="1" applyProtection="1">
      <alignment horizontal="center" vertical="top" textRotation="255"/>
    </xf>
    <xf numFmtId="0" fontId="11" fillId="0" borderId="0" xfId="0" applyFont="1" applyBorder="1" applyAlignment="1" applyProtection="1">
      <alignment horizontal="center" vertical="top" shrinkToFit="1"/>
    </xf>
    <xf numFmtId="5" fontId="12" fillId="0" borderId="0" xfId="0" applyNumberFormat="1" applyFont="1" applyBorder="1" applyAlignment="1" applyProtection="1">
      <alignment horizontal="center" vertical="center"/>
    </xf>
    <xf numFmtId="0" fontId="21" fillId="0" borderId="0" xfId="0" applyFont="1" applyAlignment="1" applyProtection="1"/>
    <xf numFmtId="0" fontId="9" fillId="0" borderId="0" xfId="0" applyFont="1" applyBorder="1" applyAlignment="1" applyProtection="1">
      <alignment vertical="center" shrinkToFit="1"/>
    </xf>
    <xf numFmtId="0" fontId="9" fillId="0" borderId="0" xfId="0" applyFont="1" applyBorder="1" applyAlignment="1" applyProtection="1">
      <alignment shrinkToFit="1"/>
    </xf>
    <xf numFmtId="0" fontId="20" fillId="0" borderId="0" xfId="0" applyFont="1" applyAlignment="1" applyProtection="1">
      <alignment vertical="center"/>
    </xf>
    <xf numFmtId="3" fontId="9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177" fontId="15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vertical="center"/>
    </xf>
    <xf numFmtId="6" fontId="15" fillId="0" borderId="0" xfId="0" applyNumberFormat="1" applyFont="1" applyFill="1" applyBorder="1" applyAlignment="1" applyProtection="1">
      <alignment vertical="center"/>
    </xf>
    <xf numFmtId="5" fontId="26" fillId="0" borderId="0" xfId="0" applyNumberFormat="1" applyFont="1" applyFill="1" applyBorder="1" applyAlignment="1">
      <alignment horizontal="center" vertical="center"/>
    </xf>
    <xf numFmtId="5" fontId="2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 shrinkToFit="1"/>
    </xf>
    <xf numFmtId="179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center"/>
    </xf>
    <xf numFmtId="0" fontId="21" fillId="0" borderId="0" xfId="0" applyFont="1" applyAlignment="1" applyProtection="1">
      <alignment horizontal="left"/>
    </xf>
    <xf numFmtId="0" fontId="8" fillId="0" borderId="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top" textRotation="255"/>
    </xf>
    <xf numFmtId="0" fontId="8" fillId="0" borderId="0" xfId="0" applyFont="1" applyBorder="1" applyAlignment="1" applyProtection="1">
      <alignment vertical="center" shrinkToFit="1"/>
    </xf>
    <xf numFmtId="0" fontId="0" fillId="3" borderId="4" xfId="0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center" vertical="center"/>
    </xf>
    <xf numFmtId="0" fontId="8" fillId="2" borderId="36" xfId="0" applyFont="1" applyFill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top" textRotation="255" shrinkToFit="1"/>
    </xf>
    <xf numFmtId="0" fontId="2" fillId="0" borderId="4" xfId="0" applyFont="1" applyBorder="1" applyAlignment="1" applyProtection="1">
      <alignment horizontal="center" vertical="top" textRotation="255" shrinkToFit="1"/>
    </xf>
    <xf numFmtId="0" fontId="13" fillId="0" borderId="2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 shrinkToFit="1"/>
      <protection locked="0"/>
    </xf>
    <xf numFmtId="0" fontId="0" fillId="3" borderId="7" xfId="0" applyFill="1" applyBorder="1" applyAlignment="1" applyProtection="1">
      <alignment horizontal="center" vertical="center" shrinkToFit="1"/>
      <protection locked="0"/>
    </xf>
    <xf numFmtId="0" fontId="0" fillId="3" borderId="3" xfId="0" applyFill="1" applyBorder="1" applyAlignment="1" applyProtection="1">
      <alignment horizontal="center" vertical="center" shrinkToFit="1"/>
      <protection locked="0"/>
    </xf>
    <xf numFmtId="0" fontId="14" fillId="0" borderId="9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0" fontId="14" fillId="0" borderId="12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7" fillId="3" borderId="9" xfId="0" applyFont="1" applyFill="1" applyBorder="1" applyAlignment="1" applyProtection="1">
      <alignment horizontal="center" vertical="center" shrinkToFit="1"/>
      <protection locked="0"/>
    </xf>
    <xf numFmtId="0" fontId="7" fillId="3" borderId="10" xfId="0" applyFont="1" applyFill="1" applyBorder="1" applyAlignment="1" applyProtection="1">
      <alignment horizontal="center" vertical="center" shrinkToFit="1"/>
      <protection locked="0"/>
    </xf>
    <xf numFmtId="0" fontId="7" fillId="3" borderId="11" xfId="0" applyFont="1" applyFill="1" applyBorder="1" applyAlignment="1" applyProtection="1">
      <alignment horizontal="center" vertical="center" shrinkToFit="1"/>
      <protection locked="0"/>
    </xf>
    <xf numFmtId="0" fontId="7" fillId="3" borderId="12" xfId="0" applyFont="1" applyFill="1" applyBorder="1" applyAlignment="1" applyProtection="1">
      <alignment horizontal="center" vertical="center" shrinkToFit="1"/>
      <protection locked="0"/>
    </xf>
    <xf numFmtId="0" fontId="7" fillId="3" borderId="8" xfId="0" applyFont="1" applyFill="1" applyBorder="1" applyAlignment="1" applyProtection="1">
      <alignment horizontal="center" vertical="center" shrinkToFit="1"/>
      <protection locked="0"/>
    </xf>
    <xf numFmtId="0" fontId="7" fillId="3" borderId="13" xfId="0" applyFont="1" applyFill="1" applyBorder="1" applyAlignment="1" applyProtection="1">
      <alignment horizontal="center" vertical="center" shrinkToFit="1"/>
      <protection locked="0"/>
    </xf>
    <xf numFmtId="0" fontId="14" fillId="0" borderId="14" xfId="0" applyFont="1" applyBorder="1" applyAlignment="1" applyProtection="1">
      <alignment horizontal="center" vertical="center"/>
    </xf>
    <xf numFmtId="0" fontId="14" fillId="0" borderId="15" xfId="0" applyFont="1" applyBorder="1" applyAlignment="1" applyProtection="1">
      <alignment horizontal="center" vertical="center"/>
    </xf>
    <xf numFmtId="176" fontId="8" fillId="0" borderId="7" xfId="0" applyNumberFormat="1" applyFont="1" applyBorder="1" applyAlignment="1" applyProtection="1">
      <alignment horizontal="center" vertical="center" shrinkToFit="1"/>
    </xf>
    <xf numFmtId="176" fontId="8" fillId="0" borderId="3" xfId="0" applyNumberFormat="1" applyFont="1" applyBorder="1" applyAlignment="1" applyProtection="1">
      <alignment horizontal="center" vertical="center" shrinkToFit="1"/>
    </xf>
    <xf numFmtId="0" fontId="8" fillId="3" borderId="9" xfId="0" applyFont="1" applyFill="1" applyBorder="1" applyAlignment="1" applyProtection="1">
      <alignment horizontal="center" vertical="center" shrinkToFit="1"/>
      <protection locked="0"/>
    </xf>
    <xf numFmtId="0" fontId="8" fillId="3" borderId="10" xfId="0" applyFont="1" applyFill="1" applyBorder="1" applyAlignment="1" applyProtection="1">
      <alignment horizontal="center" vertical="center" shrinkToFit="1"/>
      <protection locked="0"/>
    </xf>
    <xf numFmtId="0" fontId="8" fillId="3" borderId="11" xfId="0" applyFont="1" applyFill="1" applyBorder="1" applyAlignment="1" applyProtection="1">
      <alignment horizontal="center" vertical="center" shrinkToFit="1"/>
      <protection locked="0"/>
    </xf>
    <xf numFmtId="0" fontId="8" fillId="3" borderId="12" xfId="0" applyFont="1" applyFill="1" applyBorder="1" applyAlignment="1" applyProtection="1">
      <alignment horizontal="center" vertical="center" shrinkToFit="1"/>
      <protection locked="0"/>
    </xf>
    <xf numFmtId="0" fontId="8" fillId="3" borderId="8" xfId="0" applyFont="1" applyFill="1" applyBorder="1" applyAlignment="1" applyProtection="1">
      <alignment horizontal="center" vertical="center" shrinkToFit="1"/>
      <protection locked="0"/>
    </xf>
    <xf numFmtId="0" fontId="8" fillId="3" borderId="13" xfId="0" applyFont="1" applyFill="1" applyBorder="1" applyAlignment="1" applyProtection="1">
      <alignment horizontal="center" vertical="center" shrinkToFit="1"/>
      <protection locked="0"/>
    </xf>
    <xf numFmtId="0" fontId="28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top" textRotation="255" wrapText="1" shrinkToFit="1"/>
    </xf>
    <xf numFmtId="0" fontId="2" fillId="0" borderId="6" xfId="0" applyFont="1" applyBorder="1" applyAlignment="1" applyProtection="1">
      <alignment horizontal="center" vertical="top" textRotation="255" wrapText="1" shrinkToFit="1"/>
    </xf>
    <xf numFmtId="0" fontId="2" fillId="0" borderId="5" xfId="0" applyFont="1" applyBorder="1" applyAlignment="1" applyProtection="1">
      <alignment horizontal="center" vertical="top" textRotation="255" shrinkToFit="1"/>
    </xf>
    <xf numFmtId="0" fontId="2" fillId="0" borderId="6" xfId="0" applyFont="1" applyBorder="1" applyAlignment="1" applyProtection="1">
      <alignment horizontal="center" vertical="top" textRotation="255" shrinkToFit="1"/>
    </xf>
    <xf numFmtId="0" fontId="2" fillId="0" borderId="1" xfId="0" applyFont="1" applyBorder="1" applyAlignment="1" applyProtection="1">
      <alignment horizontal="center" vertical="top" textRotation="255"/>
    </xf>
    <xf numFmtId="0" fontId="2" fillId="0" borderId="4" xfId="0" applyFont="1" applyBorder="1" applyAlignment="1" applyProtection="1">
      <alignment horizontal="center" vertical="top" textRotation="255" wrapText="1" shrinkToFit="1"/>
    </xf>
    <xf numFmtId="0" fontId="2" fillId="0" borderId="4" xfId="0" applyFont="1" applyBorder="1" applyAlignment="1" applyProtection="1">
      <alignment horizontal="center" vertical="top" textRotation="255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3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8" fillId="3" borderId="9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8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 shrinkToFit="1"/>
    </xf>
    <xf numFmtId="0" fontId="8" fillId="0" borderId="20" xfId="0" applyFont="1" applyBorder="1" applyAlignment="1" applyProtection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shrinkToFit="1"/>
    </xf>
    <xf numFmtId="42" fontId="16" fillId="0" borderId="27" xfId="0" applyNumberFormat="1" applyFont="1" applyFill="1" applyBorder="1" applyAlignment="1" applyProtection="1">
      <alignment horizontal="center" vertical="center"/>
    </xf>
    <xf numFmtId="42" fontId="16" fillId="0" borderId="25" xfId="0" applyNumberFormat="1" applyFont="1" applyFill="1" applyBorder="1" applyAlignment="1" applyProtection="1">
      <alignment horizontal="center" vertical="center"/>
    </xf>
    <xf numFmtId="42" fontId="16" fillId="0" borderId="28" xfId="0" applyNumberFormat="1" applyFont="1" applyFill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center" vertical="center" shrinkToFit="1"/>
    </xf>
    <xf numFmtId="0" fontId="20" fillId="0" borderId="7" xfId="0" applyFont="1" applyBorder="1" applyAlignment="1" applyProtection="1">
      <alignment horizontal="center" vertical="center" shrinkToFit="1"/>
    </xf>
    <xf numFmtId="0" fontId="20" fillId="0" borderId="3" xfId="0" applyFont="1" applyBorder="1" applyAlignment="1" applyProtection="1">
      <alignment horizontal="center" vertical="center" shrinkToFit="1"/>
    </xf>
    <xf numFmtId="0" fontId="17" fillId="0" borderId="4" xfId="0" applyFont="1" applyBorder="1" applyAlignment="1">
      <alignment horizontal="center" vertical="top" textRotation="255" wrapText="1" shrinkToFit="1"/>
    </xf>
    <xf numFmtId="0" fontId="18" fillId="0" borderId="5" xfId="0" applyFont="1" applyBorder="1" applyAlignment="1">
      <alignment horizontal="center" vertical="top" textRotation="255" wrapText="1" shrinkToFit="1"/>
    </xf>
    <xf numFmtId="0" fontId="18" fillId="0" borderId="6" xfId="0" applyFont="1" applyBorder="1" applyAlignment="1">
      <alignment horizontal="center" vertical="top" textRotation="255" wrapText="1" shrinkToFit="1"/>
    </xf>
    <xf numFmtId="0" fontId="18" fillId="0" borderId="4" xfId="0" applyFont="1" applyBorder="1" applyAlignment="1">
      <alignment horizontal="center" vertical="top" textRotation="255" shrinkToFit="1"/>
    </xf>
    <xf numFmtId="0" fontId="18" fillId="0" borderId="5" xfId="0" applyFont="1" applyBorder="1" applyAlignment="1">
      <alignment horizontal="center" vertical="top" textRotation="255" shrinkToFit="1"/>
    </xf>
    <xf numFmtId="0" fontId="18" fillId="0" borderId="6" xfId="0" applyFont="1" applyBorder="1" applyAlignment="1">
      <alignment horizontal="center" vertical="top" textRotation="255" shrinkToFit="1"/>
    </xf>
    <xf numFmtId="0" fontId="18" fillId="0" borderId="11" xfId="0" applyFont="1" applyBorder="1" applyAlignment="1">
      <alignment horizontal="center" vertical="top" textRotation="255" wrapText="1" shrinkToFit="1"/>
    </xf>
    <xf numFmtId="0" fontId="18" fillId="0" borderId="15" xfId="0" applyFont="1" applyBorder="1" applyAlignment="1">
      <alignment horizontal="center" vertical="top" textRotation="255" wrapText="1" shrinkToFit="1"/>
    </xf>
    <xf numFmtId="0" fontId="18" fillId="0" borderId="13" xfId="0" applyFont="1" applyBorder="1" applyAlignment="1">
      <alignment horizontal="center" vertical="top" textRotation="255" wrapText="1" shrinkToFit="1"/>
    </xf>
    <xf numFmtId="0" fontId="18" fillId="0" borderId="4" xfId="0" applyFont="1" applyBorder="1" applyAlignment="1">
      <alignment horizontal="center" vertical="top" textRotation="255"/>
    </xf>
    <xf numFmtId="0" fontId="18" fillId="0" borderId="5" xfId="0" applyFont="1" applyBorder="1" applyAlignment="1">
      <alignment horizontal="center" vertical="top" textRotation="255"/>
    </xf>
    <xf numFmtId="0" fontId="18" fillId="0" borderId="6" xfId="0" applyFont="1" applyBorder="1" applyAlignment="1">
      <alignment horizontal="center" vertical="top" textRotation="255"/>
    </xf>
    <xf numFmtId="0" fontId="18" fillId="0" borderId="9" xfId="0" applyFont="1" applyBorder="1" applyAlignment="1">
      <alignment horizontal="center" vertical="top" textRotation="255" shrinkToFit="1"/>
    </xf>
    <xf numFmtId="0" fontId="18" fillId="0" borderId="14" xfId="0" applyFont="1" applyBorder="1" applyAlignment="1">
      <alignment horizontal="center" vertical="top" textRotation="255" shrinkToFit="1"/>
    </xf>
    <xf numFmtId="0" fontId="18" fillId="0" borderId="12" xfId="0" applyFont="1" applyBorder="1" applyAlignment="1">
      <alignment horizontal="center" vertical="top" textRotation="255" shrinkToFit="1"/>
    </xf>
    <xf numFmtId="0" fontId="18" fillId="0" borderId="1" xfId="0" applyFont="1" applyBorder="1" applyAlignment="1">
      <alignment horizontal="center" vertical="top" textRotation="255"/>
    </xf>
    <xf numFmtId="0" fontId="18" fillId="0" borderId="1" xfId="0" applyFont="1" applyBorder="1" applyAlignment="1">
      <alignment horizontal="center" vertical="top" textRotation="255" shrinkToFit="1"/>
    </xf>
    <xf numFmtId="0" fontId="11" fillId="0" borderId="20" xfId="0" applyFont="1" applyBorder="1" applyAlignment="1" applyProtection="1">
      <alignment horizontal="center" vertical="top" shrinkToFit="1"/>
    </xf>
    <xf numFmtId="0" fontId="0" fillId="0" borderId="2" xfId="0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horizontal="right" vertical="center"/>
    </xf>
    <xf numFmtId="0" fontId="9" fillId="0" borderId="17" xfId="0" applyFont="1" applyBorder="1" applyAlignment="1" applyProtection="1">
      <alignment horizontal="center" vertical="center" shrinkToFit="1"/>
    </xf>
    <xf numFmtId="0" fontId="9" fillId="0" borderId="20" xfId="0" applyFont="1" applyBorder="1" applyAlignment="1" applyProtection="1">
      <alignment horizontal="center" vertical="center" shrinkToFit="1"/>
    </xf>
    <xf numFmtId="0" fontId="9" fillId="0" borderId="18" xfId="0" applyFont="1" applyBorder="1" applyAlignment="1" applyProtection="1">
      <alignment horizontal="center" vertical="center" shrinkToFit="1"/>
    </xf>
    <xf numFmtId="0" fontId="9" fillId="0" borderId="22" xfId="0" applyFont="1" applyBorder="1" applyAlignment="1" applyProtection="1">
      <alignment horizontal="center" vertical="center" shrinkToFit="1"/>
    </xf>
    <xf numFmtId="0" fontId="9" fillId="0" borderId="8" xfId="0" applyFont="1" applyBorder="1" applyAlignment="1" applyProtection="1">
      <alignment horizontal="center" vertical="center" shrinkToFit="1"/>
    </xf>
    <xf numFmtId="0" fontId="9" fillId="0" borderId="23" xfId="0" applyFont="1" applyBorder="1" applyAlignment="1" applyProtection="1">
      <alignment horizontal="center" vertical="center" shrinkToFit="1"/>
    </xf>
    <xf numFmtId="177" fontId="19" fillId="0" borderId="33" xfId="0" applyNumberFormat="1" applyFont="1" applyFill="1" applyBorder="1" applyAlignment="1" applyProtection="1">
      <alignment horizontal="center" vertical="center"/>
    </xf>
    <xf numFmtId="177" fontId="19" fillId="0" borderId="10" xfId="0" applyNumberFormat="1" applyFont="1" applyFill="1" applyBorder="1" applyAlignment="1" applyProtection="1">
      <alignment horizontal="center" vertical="center"/>
    </xf>
    <xf numFmtId="177" fontId="19" fillId="0" borderId="34" xfId="0" applyNumberFormat="1" applyFont="1" applyFill="1" applyBorder="1" applyAlignment="1" applyProtection="1">
      <alignment horizontal="center" vertical="center"/>
    </xf>
    <xf numFmtId="177" fontId="19" fillId="0" borderId="16" xfId="0" applyNumberFormat="1" applyFont="1" applyFill="1" applyBorder="1" applyAlignment="1" applyProtection="1">
      <alignment horizontal="center" vertical="center"/>
    </xf>
    <xf numFmtId="177" fontId="19" fillId="0" borderId="31" xfId="0" applyNumberFormat="1" applyFont="1" applyFill="1" applyBorder="1" applyAlignment="1" applyProtection="1">
      <alignment horizontal="center" vertical="center"/>
    </xf>
    <xf numFmtId="177" fontId="19" fillId="0" borderId="35" xfId="0" applyNumberFormat="1" applyFont="1" applyFill="1" applyBorder="1" applyAlignment="1" applyProtection="1">
      <alignment horizontal="center" vertical="center"/>
    </xf>
    <xf numFmtId="42" fontId="16" fillId="0" borderId="26" xfId="0" applyNumberFormat="1" applyFont="1" applyFill="1" applyBorder="1" applyAlignment="1" applyProtection="1">
      <alignment horizontal="center" vertical="center"/>
    </xf>
    <xf numFmtId="5" fontId="12" fillId="0" borderId="17" xfId="0" applyNumberFormat="1" applyFont="1" applyBorder="1" applyAlignment="1" applyProtection="1">
      <alignment horizontal="center" vertical="center"/>
    </xf>
    <xf numFmtId="5" fontId="12" fillId="0" borderId="20" xfId="0" applyNumberFormat="1" applyFont="1" applyBorder="1" applyAlignment="1" applyProtection="1">
      <alignment horizontal="center" vertical="center"/>
    </xf>
    <xf numFmtId="5" fontId="12" fillId="0" borderId="18" xfId="0" applyNumberFormat="1" applyFont="1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177" fontId="15" fillId="0" borderId="33" xfId="0" applyNumberFormat="1" applyFont="1" applyFill="1" applyBorder="1" applyAlignment="1" applyProtection="1">
      <alignment horizontal="center" vertical="center"/>
    </xf>
    <xf numFmtId="177" fontId="15" fillId="0" borderId="10" xfId="0" applyNumberFormat="1" applyFont="1" applyFill="1" applyBorder="1" applyAlignment="1" applyProtection="1">
      <alignment horizontal="center" vertical="center"/>
    </xf>
    <xf numFmtId="177" fontId="15" fillId="0" borderId="34" xfId="0" applyNumberFormat="1" applyFont="1" applyFill="1" applyBorder="1" applyAlignment="1" applyProtection="1">
      <alignment horizontal="center" vertical="center"/>
    </xf>
    <xf numFmtId="177" fontId="15" fillId="0" borderId="16" xfId="0" applyNumberFormat="1" applyFont="1" applyFill="1" applyBorder="1" applyAlignment="1" applyProtection="1">
      <alignment horizontal="center" vertical="center"/>
    </xf>
    <xf numFmtId="177" fontId="15" fillId="0" borderId="31" xfId="0" applyNumberFormat="1" applyFont="1" applyFill="1" applyBorder="1" applyAlignment="1" applyProtection="1">
      <alignment horizontal="center" vertical="center"/>
    </xf>
    <xf numFmtId="177" fontId="15" fillId="0" borderId="35" xfId="0" applyNumberFormat="1" applyFont="1" applyFill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 shrinkToFit="1"/>
    </xf>
    <xf numFmtId="6" fontId="15" fillId="0" borderId="12" xfId="1" applyNumberFormat="1" applyFont="1" applyBorder="1" applyAlignment="1" applyProtection="1">
      <alignment horizontal="center" vertical="center"/>
    </xf>
    <xf numFmtId="6" fontId="15" fillId="0" borderId="8" xfId="1" applyNumberFormat="1" applyFont="1" applyBorder="1" applyAlignment="1" applyProtection="1">
      <alignment horizontal="center" vertical="center"/>
    </xf>
    <xf numFmtId="6" fontId="15" fillId="0" borderId="13" xfId="1" applyNumberFormat="1" applyFont="1" applyBorder="1" applyAlignment="1" applyProtection="1">
      <alignment horizontal="center" vertical="center"/>
    </xf>
    <xf numFmtId="0" fontId="21" fillId="0" borderId="0" xfId="0" applyFont="1" applyAlignment="1" applyProtection="1">
      <alignment horizontal="left"/>
    </xf>
    <xf numFmtId="0" fontId="9" fillId="0" borderId="0" xfId="0" applyFont="1" applyBorder="1" applyAlignment="1" applyProtection="1">
      <alignment horizontal="left" shrinkToFit="1"/>
    </xf>
    <xf numFmtId="0" fontId="0" fillId="0" borderId="0" xfId="0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/>
    </xf>
    <xf numFmtId="0" fontId="13" fillId="0" borderId="15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6" fontId="15" fillId="0" borderId="23" xfId="1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shrinkToFit="1"/>
    </xf>
    <xf numFmtId="0" fontId="9" fillId="0" borderId="0" xfId="0" applyFont="1" applyBorder="1" applyAlignment="1" applyProtection="1">
      <alignment horizontal="center" vertical="center" shrinkToFit="1"/>
    </xf>
    <xf numFmtId="0" fontId="0" fillId="0" borderId="29" xfId="0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4" fillId="0" borderId="22" xfId="0" applyFont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27" fillId="0" borderId="25" xfId="0" applyFont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left" vertical="center"/>
    </xf>
    <xf numFmtId="0" fontId="8" fillId="0" borderId="8" xfId="0" applyFont="1" applyFill="1" applyBorder="1" applyAlignment="1" applyProtection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left" vertical="center"/>
    </xf>
    <xf numFmtId="38" fontId="9" fillId="0" borderId="8" xfId="1" applyFont="1" applyFill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65"/>
  <sheetViews>
    <sheetView tabSelected="1" view="pageBreakPreview" zoomScale="66" zoomScaleNormal="100" zoomScaleSheetLayoutView="66" zoomScalePageLayoutView="60" workbookViewId="0">
      <selection sqref="A1:AT1"/>
    </sheetView>
  </sheetViews>
  <sheetFormatPr defaultColWidth="9" defaultRowHeight="13.5" x14ac:dyDescent="0.15"/>
  <cols>
    <col min="1" max="1" width="4.375" style="19" customWidth="1"/>
    <col min="2" max="2" width="18.75" style="19" customWidth="1"/>
    <col min="3" max="3" width="18" style="19" customWidth="1"/>
    <col min="4" max="4" width="10.625" style="19" customWidth="1"/>
    <col min="5" max="6" width="5.625" style="19" customWidth="1"/>
    <col min="7" max="49" width="4.625" style="19" customWidth="1"/>
    <col min="50" max="51" width="4.625" style="19" hidden="1" customWidth="1"/>
    <col min="52" max="56" width="5.625" style="19" hidden="1" customWidth="1"/>
    <col min="57" max="57" width="11.5" style="19" hidden="1" customWidth="1"/>
    <col min="58" max="58" width="11.375" style="19" hidden="1" customWidth="1"/>
    <col min="59" max="59" width="3.875" style="19" hidden="1" customWidth="1"/>
    <col min="60" max="61" width="5.75" style="19" hidden="1" customWidth="1"/>
    <col min="62" max="62" width="9" style="19" customWidth="1"/>
    <col min="63" max="16384" width="9" style="19"/>
  </cols>
  <sheetData>
    <row r="1" spans="1:62" ht="30" customHeight="1" x14ac:dyDescent="0.15">
      <c r="A1" s="128" t="s">
        <v>97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7"/>
      <c r="AV1" s="17"/>
      <c r="AW1" s="17"/>
      <c r="AX1" s="17"/>
      <c r="AY1" s="17"/>
      <c r="AZ1" s="18"/>
    </row>
    <row r="2" spans="1:62" ht="25.15" customHeight="1" x14ac:dyDescent="0.15">
      <c r="A2" s="60" t="s">
        <v>72</v>
      </c>
      <c r="B2" s="61"/>
      <c r="C2" s="61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62" ht="25.15" customHeight="1" x14ac:dyDescent="0.15">
      <c r="A3" s="103" t="s">
        <v>19</v>
      </c>
      <c r="B3" s="104"/>
      <c r="C3" s="16"/>
      <c r="D3" s="42"/>
      <c r="E3" s="42"/>
      <c r="G3" s="19" t="s">
        <v>94</v>
      </c>
      <c r="H3" s="63"/>
      <c r="I3" s="90" t="s">
        <v>85</v>
      </c>
      <c r="J3" s="44"/>
      <c r="K3" s="20" t="s">
        <v>48</v>
      </c>
      <c r="L3" s="44"/>
      <c r="M3" s="20" t="s">
        <v>49</v>
      </c>
      <c r="N3" s="20"/>
      <c r="O3" s="20"/>
      <c r="P3" s="69"/>
      <c r="Q3" s="69"/>
      <c r="R3" s="69"/>
      <c r="T3" s="21"/>
    </row>
    <row r="4" spans="1:62" ht="25.15" customHeight="1" x14ac:dyDescent="0.15">
      <c r="A4" s="103" t="s">
        <v>20</v>
      </c>
      <c r="B4" s="104"/>
      <c r="C4" s="105"/>
      <c r="D4" s="106"/>
      <c r="E4" s="106"/>
      <c r="F4" s="106"/>
      <c r="G4" s="106"/>
      <c r="H4" s="106"/>
      <c r="I4" s="106"/>
      <c r="J4" s="106"/>
      <c r="K4" s="106"/>
      <c r="L4" s="106"/>
      <c r="M4" s="107"/>
      <c r="N4" s="22"/>
      <c r="O4" s="97" t="s">
        <v>55</v>
      </c>
      <c r="P4" s="97"/>
      <c r="Q4" s="97"/>
      <c r="R4" s="97"/>
      <c r="S4" s="23"/>
      <c r="T4" s="98" t="s">
        <v>62</v>
      </c>
      <c r="U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4"/>
      <c r="AI4" s="24"/>
      <c r="AJ4" s="24"/>
      <c r="AK4" s="24"/>
      <c r="AL4" s="24"/>
      <c r="AM4" s="24"/>
      <c r="AN4" s="13"/>
      <c r="AO4" s="13"/>
      <c r="AP4" s="13"/>
      <c r="AQ4" s="13"/>
      <c r="BG4" s="21"/>
      <c r="BH4" s="21"/>
      <c r="BI4" s="21"/>
      <c r="BJ4" s="21"/>
    </row>
    <row r="5" spans="1:62" ht="25.15" customHeight="1" x14ac:dyDescent="0.2">
      <c r="A5" s="108" t="s">
        <v>21</v>
      </c>
      <c r="B5" s="109"/>
      <c r="C5" s="112"/>
      <c r="D5" s="113"/>
      <c r="E5" s="113"/>
      <c r="F5" s="113"/>
      <c r="G5" s="113"/>
      <c r="H5" s="113"/>
      <c r="I5" s="113"/>
      <c r="J5" s="113"/>
      <c r="K5" s="113"/>
      <c r="L5" s="113"/>
      <c r="M5" s="114"/>
      <c r="N5" s="22"/>
      <c r="O5" s="237" t="s">
        <v>64</v>
      </c>
      <c r="P5" s="237"/>
      <c r="Q5" s="237"/>
      <c r="R5" s="237"/>
      <c r="S5" s="76"/>
      <c r="T5" s="76"/>
      <c r="U5" s="76"/>
      <c r="V5" s="25"/>
      <c r="W5" s="25"/>
      <c r="X5" s="25"/>
      <c r="Y5" s="25"/>
      <c r="Z5" s="25"/>
      <c r="AA5" s="25"/>
      <c r="AC5" s="237" t="s">
        <v>82</v>
      </c>
      <c r="AD5" s="237"/>
      <c r="AE5" s="237"/>
      <c r="AF5" s="237"/>
      <c r="AG5" s="237"/>
      <c r="AI5" s="76"/>
      <c r="AJ5" s="76"/>
      <c r="AK5" s="76"/>
      <c r="AL5" s="76"/>
      <c r="AM5" s="76"/>
      <c r="AN5" s="76"/>
      <c r="AO5" s="76"/>
      <c r="AP5" s="70"/>
      <c r="AQ5" s="70"/>
      <c r="AR5" s="25"/>
      <c r="AS5" s="25"/>
      <c r="AU5" s="11"/>
      <c r="AV5" s="11"/>
      <c r="AW5" s="11"/>
      <c r="AZ5" s="186" t="s">
        <v>92</v>
      </c>
      <c r="BA5" s="189" t="s">
        <v>93</v>
      </c>
      <c r="BB5" s="138" t="s">
        <v>13</v>
      </c>
      <c r="BC5" s="101" t="s">
        <v>14</v>
      </c>
      <c r="BD5" s="101" t="s">
        <v>15</v>
      </c>
      <c r="BG5" s="21"/>
      <c r="BH5" s="21"/>
      <c r="BI5" s="21"/>
    </row>
    <row r="6" spans="1:62" ht="25.15" customHeight="1" x14ac:dyDescent="0.2">
      <c r="A6" s="110"/>
      <c r="B6" s="111"/>
      <c r="C6" s="115"/>
      <c r="D6" s="116"/>
      <c r="E6" s="116"/>
      <c r="F6" s="116"/>
      <c r="G6" s="116"/>
      <c r="H6" s="116"/>
      <c r="I6" s="116"/>
      <c r="J6" s="116"/>
      <c r="K6" s="116"/>
      <c r="L6" s="116"/>
      <c r="M6" s="117"/>
      <c r="N6" s="22"/>
      <c r="O6" s="237" t="s">
        <v>56</v>
      </c>
      <c r="P6" s="237"/>
      <c r="Q6" s="76"/>
      <c r="R6" s="227">
        <v>18430</v>
      </c>
      <c r="S6" s="227"/>
      <c r="T6" s="227"/>
      <c r="U6" s="92"/>
      <c r="V6" s="74"/>
      <c r="W6" s="25"/>
      <c r="X6" s="25"/>
      <c r="Y6" s="25"/>
      <c r="Z6" s="25"/>
      <c r="AA6" s="25"/>
      <c r="AC6" s="237" t="s">
        <v>58</v>
      </c>
      <c r="AD6" s="237"/>
      <c r="AF6" s="228" t="s">
        <v>59</v>
      </c>
      <c r="AG6" s="228"/>
      <c r="AH6" s="228"/>
      <c r="AI6" s="228"/>
      <c r="AJ6" s="228"/>
      <c r="AK6" s="228"/>
      <c r="AL6" s="228"/>
      <c r="AM6" s="76"/>
      <c r="AN6" s="76"/>
      <c r="AO6" s="76"/>
      <c r="AP6" s="76"/>
      <c r="AQ6" s="76"/>
      <c r="AR6" s="76"/>
      <c r="AS6" s="76"/>
      <c r="AU6" s="26"/>
      <c r="AV6" s="32"/>
      <c r="AW6" s="7"/>
      <c r="AZ6" s="187"/>
      <c r="BA6" s="190"/>
      <c r="BB6" s="138"/>
      <c r="BC6" s="101"/>
      <c r="BD6" s="101"/>
      <c r="BG6" s="21"/>
      <c r="BH6" s="21"/>
      <c r="BI6" s="21"/>
    </row>
    <row r="7" spans="1:62" ht="25.15" customHeight="1" x14ac:dyDescent="0.2">
      <c r="A7" s="108" t="s">
        <v>22</v>
      </c>
      <c r="B7" s="109"/>
      <c r="C7" s="55" t="s">
        <v>50</v>
      </c>
      <c r="D7" s="120"/>
      <c r="E7" s="120"/>
      <c r="F7" s="120"/>
      <c r="G7" s="120"/>
      <c r="H7" s="120"/>
      <c r="I7" s="120"/>
      <c r="J7" s="120"/>
      <c r="K7" s="120"/>
      <c r="L7" s="120"/>
      <c r="M7" s="121"/>
      <c r="N7" s="22"/>
      <c r="O7" s="237" t="s">
        <v>57</v>
      </c>
      <c r="P7" s="237"/>
      <c r="Q7" s="76"/>
      <c r="R7" s="227">
        <v>24116611</v>
      </c>
      <c r="S7" s="227"/>
      <c r="T7" s="227"/>
      <c r="U7" s="227"/>
      <c r="V7" s="74"/>
      <c r="W7" s="74"/>
      <c r="X7" s="68"/>
      <c r="Y7" s="68"/>
      <c r="Z7" s="68"/>
      <c r="AA7" s="25"/>
      <c r="AC7" s="237" t="s">
        <v>60</v>
      </c>
      <c r="AD7" s="237"/>
      <c r="AF7" s="228" t="s">
        <v>61</v>
      </c>
      <c r="AG7" s="228"/>
      <c r="AH7" s="228"/>
      <c r="AI7" s="70"/>
      <c r="AJ7" s="91"/>
      <c r="AK7" s="70"/>
      <c r="AL7" s="70"/>
      <c r="AM7" s="76"/>
      <c r="AN7" s="76"/>
      <c r="AO7" s="25"/>
      <c r="AP7" s="25"/>
      <c r="AQ7" s="25"/>
      <c r="AR7" s="25"/>
      <c r="AS7" s="25"/>
      <c r="AZ7" s="187"/>
      <c r="BA7" s="190"/>
      <c r="BB7" s="138"/>
      <c r="BC7" s="101"/>
      <c r="BD7" s="101"/>
      <c r="BG7" s="7"/>
      <c r="BH7" s="21"/>
      <c r="BI7" s="21"/>
    </row>
    <row r="8" spans="1:62" ht="25.15" customHeight="1" x14ac:dyDescent="0.2">
      <c r="A8" s="118"/>
      <c r="B8" s="119"/>
      <c r="C8" s="122"/>
      <c r="D8" s="123"/>
      <c r="E8" s="123"/>
      <c r="F8" s="123"/>
      <c r="G8" s="123"/>
      <c r="H8" s="123"/>
      <c r="I8" s="123"/>
      <c r="J8" s="123"/>
      <c r="K8" s="123"/>
      <c r="L8" s="123"/>
      <c r="M8" s="124"/>
      <c r="N8" s="22"/>
      <c r="O8" s="238" t="s">
        <v>63</v>
      </c>
      <c r="P8" s="238"/>
      <c r="Q8" s="75"/>
      <c r="R8" s="77" t="s">
        <v>79</v>
      </c>
      <c r="S8" s="75"/>
      <c r="U8" s="77"/>
      <c r="V8" s="77"/>
      <c r="W8" s="77"/>
      <c r="X8" s="77"/>
      <c r="Y8" s="77"/>
      <c r="Z8" s="77"/>
      <c r="AA8" s="77"/>
      <c r="AB8" s="77"/>
      <c r="AC8" s="237" t="s">
        <v>65</v>
      </c>
      <c r="AD8" s="237"/>
      <c r="AF8" s="227">
        <v>24116611</v>
      </c>
      <c r="AG8" s="227"/>
      <c r="AH8" s="227"/>
      <c r="AI8" s="227"/>
      <c r="AK8" s="74"/>
      <c r="AL8" s="74"/>
      <c r="AM8" s="74"/>
      <c r="AN8" s="74"/>
      <c r="AO8" s="74"/>
      <c r="AP8" s="68"/>
      <c r="AQ8" s="68"/>
      <c r="AR8" s="25"/>
      <c r="AS8" s="25"/>
      <c r="AU8" s="7"/>
      <c r="AV8" s="7"/>
      <c r="AW8" s="7"/>
      <c r="AZ8" s="188"/>
      <c r="BA8" s="191"/>
      <c r="BB8" s="140"/>
      <c r="BC8" s="102"/>
      <c r="BD8" s="102"/>
      <c r="BG8" s="21"/>
      <c r="BH8" s="21"/>
      <c r="BI8" s="21"/>
    </row>
    <row r="9" spans="1:62" ht="25.15" customHeight="1" x14ac:dyDescent="0.2">
      <c r="A9" s="110"/>
      <c r="B9" s="111"/>
      <c r="C9" s="125"/>
      <c r="D9" s="126"/>
      <c r="E9" s="126"/>
      <c r="F9" s="126"/>
      <c r="G9" s="126"/>
      <c r="H9" s="126"/>
      <c r="I9" s="126"/>
      <c r="J9" s="126"/>
      <c r="K9" s="126"/>
      <c r="L9" s="126"/>
      <c r="M9" s="127"/>
      <c r="N9" s="22"/>
      <c r="U9" s="77" t="s">
        <v>80</v>
      </c>
      <c r="V9" s="77"/>
      <c r="W9" s="77"/>
      <c r="X9" s="77"/>
      <c r="Y9" s="77"/>
      <c r="Z9" s="77"/>
      <c r="AA9" s="77"/>
      <c r="AB9" s="77"/>
      <c r="AC9" s="238" t="s">
        <v>63</v>
      </c>
      <c r="AD9" s="238"/>
      <c r="AE9" s="25"/>
      <c r="AF9" s="77" t="s">
        <v>79</v>
      </c>
      <c r="AG9" s="25"/>
      <c r="AI9" s="75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26"/>
      <c r="AV9" s="26"/>
      <c r="AW9" s="26"/>
      <c r="AY9" s="33" t="s">
        <v>36</v>
      </c>
      <c r="AZ9" s="34">
        <f>COUNTIF($AF$27:$AF$41,"①")</f>
        <v>0</v>
      </c>
      <c r="BA9" s="34">
        <f>COUNTIF($AG$27:$AG$41,"①")</f>
        <v>0</v>
      </c>
      <c r="BB9" s="34">
        <f>COUNTIF($AH$27:$AH$41,"①")</f>
        <v>0</v>
      </c>
      <c r="BC9" s="34">
        <f>COUNTIF($AI$27:$AI$41,"①")</f>
        <v>0</v>
      </c>
      <c r="BD9" s="34">
        <f>COUNTIF($AJ$27:$AJ$41,"①")</f>
        <v>0</v>
      </c>
      <c r="BE9" s="33">
        <f>SUM(AZ9:BD9)/2</f>
        <v>0</v>
      </c>
      <c r="BG9" s="2"/>
      <c r="BH9" s="2"/>
      <c r="BI9" s="21"/>
      <c r="BJ9" s="21"/>
    </row>
    <row r="10" spans="1:62" ht="25.15" customHeight="1" x14ac:dyDescent="0.2">
      <c r="A10" s="108" t="s">
        <v>83</v>
      </c>
      <c r="B10" s="109"/>
      <c r="C10" s="150"/>
      <c r="D10" s="151"/>
      <c r="E10" s="151"/>
      <c r="F10" s="151"/>
      <c r="G10" s="151"/>
      <c r="H10" s="151"/>
      <c r="I10" s="151"/>
      <c r="J10" s="151"/>
      <c r="K10" s="151"/>
      <c r="L10" s="151"/>
      <c r="M10" s="152"/>
      <c r="N10" s="22"/>
      <c r="O10" s="1"/>
      <c r="P10" s="1"/>
      <c r="Q10" s="1"/>
      <c r="R10" s="1"/>
      <c r="S10" s="30"/>
      <c r="T10" s="59"/>
      <c r="AE10" s="27"/>
      <c r="AF10" s="27"/>
      <c r="AG10" s="27"/>
      <c r="AH10" s="28"/>
      <c r="AI10" s="77" t="s">
        <v>80</v>
      </c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26"/>
      <c r="AV10" s="26"/>
      <c r="AW10" s="35"/>
      <c r="AY10" s="36" t="s">
        <v>37</v>
      </c>
      <c r="AZ10" s="34">
        <f>COUNTIF($AF$27:$AF$41,"②")</f>
        <v>0</v>
      </c>
      <c r="BA10" s="34">
        <f>COUNTIF($AG$27:$AG$41,"②")</f>
        <v>0</v>
      </c>
      <c r="BB10" s="34">
        <f>COUNTIF($AH$27:$AH$41,"②")</f>
        <v>0</v>
      </c>
      <c r="BC10" s="34">
        <f>COUNTIF($AI$27:$AI$41,"②")</f>
        <v>0</v>
      </c>
      <c r="BD10" s="34">
        <f>COUNTIF($AJ$27:$AJ$41,"②")</f>
        <v>0</v>
      </c>
      <c r="BE10" s="33">
        <f t="shared" ref="BE10:BE18" si="0">SUM(AZ10:BD10)/2</f>
        <v>0</v>
      </c>
      <c r="BG10" s="37"/>
      <c r="BH10" s="2"/>
      <c r="BI10" s="21"/>
      <c r="BJ10" s="21"/>
    </row>
    <row r="11" spans="1:62" ht="25.15" customHeight="1" thickBot="1" x14ac:dyDescent="0.25">
      <c r="A11" s="110"/>
      <c r="B11" s="111"/>
      <c r="C11" s="153"/>
      <c r="D11" s="154"/>
      <c r="E11" s="154"/>
      <c r="F11" s="154"/>
      <c r="G11" s="154"/>
      <c r="H11" s="154"/>
      <c r="I11" s="154"/>
      <c r="J11" s="154"/>
      <c r="K11" s="154"/>
      <c r="L11" s="154"/>
      <c r="M11" s="155"/>
      <c r="N11" s="22"/>
      <c r="O11" s="15" t="s">
        <v>69</v>
      </c>
      <c r="P11" s="15"/>
      <c r="Q11" s="15"/>
      <c r="R11" s="15"/>
      <c r="S11" s="1"/>
      <c r="T11" s="2"/>
      <c r="U11" s="3"/>
      <c r="V11" s="4"/>
      <c r="W11" s="5"/>
      <c r="X11" s="5"/>
      <c r="Y11" s="5"/>
      <c r="Z11" s="5"/>
      <c r="AA11" s="6"/>
      <c r="AB11" s="6"/>
      <c r="AC11" s="7"/>
      <c r="AD11" s="7"/>
      <c r="AE11" s="7"/>
      <c r="AF11" s="7"/>
      <c r="AG11" s="7"/>
      <c r="AH11" s="8"/>
      <c r="AI11" s="8"/>
      <c r="AJ11" s="8"/>
      <c r="AK11" s="8"/>
      <c r="AL11" s="8"/>
      <c r="AM11" s="5"/>
      <c r="AN11" s="5"/>
      <c r="AO11" s="5"/>
      <c r="AP11" s="5"/>
      <c r="AQ11" s="5"/>
      <c r="AR11" s="5"/>
      <c r="AY11" s="33" t="s">
        <v>38</v>
      </c>
      <c r="AZ11" s="34">
        <f>COUNTIF($AF$27:$AF$41,"③")</f>
        <v>0</v>
      </c>
      <c r="BA11" s="34">
        <f>COUNTIF($AG$27:$AG$41,"③")</f>
        <v>0</v>
      </c>
      <c r="BB11" s="34">
        <f>COUNTIF($AH$27:$AH$41,"③")</f>
        <v>0</v>
      </c>
      <c r="BC11" s="34">
        <f>COUNTIF($AI$27:$AI$41,"③")</f>
        <v>0</v>
      </c>
      <c r="BD11" s="34">
        <f>COUNTIF($AJ$27:$AJ$41,"③")</f>
        <v>0</v>
      </c>
      <c r="BE11" s="33">
        <f t="shared" si="0"/>
        <v>0</v>
      </c>
      <c r="BG11" s="2"/>
      <c r="BH11" s="2"/>
      <c r="BI11" s="21"/>
      <c r="BJ11" s="21"/>
    </row>
    <row r="12" spans="1:62" ht="25.15" customHeight="1" x14ac:dyDescent="0.15">
      <c r="A12" s="108" t="s">
        <v>23</v>
      </c>
      <c r="B12" s="109"/>
      <c r="C12" s="147" t="s">
        <v>24</v>
      </c>
      <c r="D12" s="148"/>
      <c r="E12" s="149"/>
      <c r="F12" s="147" t="s">
        <v>25</v>
      </c>
      <c r="G12" s="148"/>
      <c r="H12" s="148"/>
      <c r="I12" s="148"/>
      <c r="J12" s="148"/>
      <c r="K12" s="148"/>
      <c r="L12" s="148"/>
      <c r="M12" s="149"/>
      <c r="N12" s="22"/>
      <c r="O12" s="240" t="s">
        <v>53</v>
      </c>
      <c r="P12" s="241"/>
      <c r="Q12" s="241"/>
      <c r="R12" s="168" t="s">
        <v>30</v>
      </c>
      <c r="S12" s="169"/>
      <c r="T12" s="170"/>
      <c r="U12" s="168" t="s">
        <v>31</v>
      </c>
      <c r="V12" s="169"/>
      <c r="W12" s="170"/>
      <c r="X12" s="168" t="s">
        <v>32</v>
      </c>
      <c r="Y12" s="169"/>
      <c r="Z12" s="170"/>
      <c r="AA12" s="168" t="s">
        <v>7</v>
      </c>
      <c r="AB12" s="169"/>
      <c r="AC12" s="170"/>
      <c r="AD12" s="168" t="s">
        <v>46</v>
      </c>
      <c r="AE12" s="169"/>
      <c r="AF12" s="170"/>
      <c r="AG12" s="168" t="s">
        <v>47</v>
      </c>
      <c r="AH12" s="169"/>
      <c r="AI12" s="223"/>
      <c r="AK12" s="210" t="s">
        <v>70</v>
      </c>
      <c r="AL12" s="211"/>
      <c r="AM12" s="212"/>
      <c r="AN12" s="21"/>
      <c r="AO12" s="197" t="s">
        <v>68</v>
      </c>
      <c r="AP12" s="198"/>
      <c r="AQ12" s="198"/>
      <c r="AR12" s="198"/>
      <c r="AS12" s="199"/>
      <c r="AY12" s="36" t="s">
        <v>39</v>
      </c>
      <c r="AZ12" s="34">
        <f>COUNTIF($AF$27:$AF$41,"④")</f>
        <v>0</v>
      </c>
      <c r="BA12" s="34">
        <f>COUNTIF($AG$27:$AG$41,"④")</f>
        <v>0</v>
      </c>
      <c r="BB12" s="34">
        <f>COUNTIF($AH$27:$AH$41,"④")</f>
        <v>0</v>
      </c>
      <c r="BC12" s="34">
        <f>COUNTIF($AI$27:$AI$41,"④")</f>
        <v>0</v>
      </c>
      <c r="BD12" s="34">
        <f>COUNTIF($AJ$27:$AJ$41,"④")</f>
        <v>0</v>
      </c>
      <c r="BE12" s="33">
        <f t="shared" si="0"/>
        <v>0</v>
      </c>
      <c r="BG12" s="37"/>
      <c r="BH12" s="2"/>
      <c r="BI12" s="21"/>
      <c r="BJ12" s="21"/>
    </row>
    <row r="13" spans="1:62" ht="25.15" customHeight="1" x14ac:dyDescent="0.15">
      <c r="A13" s="118"/>
      <c r="B13" s="119"/>
      <c r="C13" s="122"/>
      <c r="D13" s="123"/>
      <c r="E13" s="124"/>
      <c r="F13" s="156"/>
      <c r="G13" s="157"/>
      <c r="H13" s="157"/>
      <c r="I13" s="157"/>
      <c r="J13" s="157"/>
      <c r="K13" s="157"/>
      <c r="L13" s="157"/>
      <c r="M13" s="158"/>
      <c r="N13" s="22"/>
      <c r="O13" s="242" t="s">
        <v>54</v>
      </c>
      <c r="P13" s="243"/>
      <c r="Q13" s="243"/>
      <c r="R13" s="224">
        <v>3000</v>
      </c>
      <c r="S13" s="225"/>
      <c r="T13" s="226"/>
      <c r="U13" s="224">
        <v>3000</v>
      </c>
      <c r="V13" s="225"/>
      <c r="W13" s="226"/>
      <c r="X13" s="224">
        <v>3000</v>
      </c>
      <c r="Y13" s="225"/>
      <c r="Z13" s="226"/>
      <c r="AA13" s="224">
        <v>6000</v>
      </c>
      <c r="AB13" s="225"/>
      <c r="AC13" s="226"/>
      <c r="AD13" s="224">
        <v>3000</v>
      </c>
      <c r="AE13" s="225"/>
      <c r="AF13" s="226"/>
      <c r="AG13" s="224">
        <v>3000</v>
      </c>
      <c r="AH13" s="225"/>
      <c r="AI13" s="236"/>
      <c r="AK13" s="213" t="s">
        <v>67</v>
      </c>
      <c r="AL13" s="214"/>
      <c r="AM13" s="215"/>
      <c r="AN13" s="21"/>
      <c r="AO13" s="200"/>
      <c r="AP13" s="201"/>
      <c r="AQ13" s="201"/>
      <c r="AR13" s="201"/>
      <c r="AS13" s="202"/>
      <c r="AU13" s="12"/>
      <c r="AV13" s="12"/>
      <c r="AW13" s="12"/>
      <c r="AY13" s="33" t="s">
        <v>40</v>
      </c>
      <c r="AZ13" s="34">
        <f>COUNTIF($AF$27:$AF$41,"⑤")</f>
        <v>0</v>
      </c>
      <c r="BA13" s="34">
        <f>COUNTIF($AG$27:$AG$41,"⑤")</f>
        <v>0</v>
      </c>
      <c r="BB13" s="34">
        <f>COUNTIF($AH$27:$AH$41,"⑤")</f>
        <v>0</v>
      </c>
      <c r="BC13" s="34">
        <f>COUNTIF($AI$27:$AI$41,"⑤")</f>
        <v>0</v>
      </c>
      <c r="BD13" s="34">
        <f>COUNTIF($AJ$27:$AJ$41,"⑤")</f>
        <v>0</v>
      </c>
      <c r="BE13" s="33">
        <f t="shared" si="0"/>
        <v>0</v>
      </c>
      <c r="BG13" s="2"/>
      <c r="BH13" s="2"/>
      <c r="BI13" s="21"/>
      <c r="BJ13" s="21"/>
    </row>
    <row r="14" spans="1:62" ht="25.15" customHeight="1" x14ac:dyDescent="0.15">
      <c r="A14" s="118"/>
      <c r="B14" s="119"/>
      <c r="C14" s="125"/>
      <c r="D14" s="126"/>
      <c r="E14" s="127"/>
      <c r="F14" s="159"/>
      <c r="G14" s="160"/>
      <c r="H14" s="160"/>
      <c r="I14" s="160"/>
      <c r="J14" s="160"/>
      <c r="K14" s="160"/>
      <c r="L14" s="160"/>
      <c r="M14" s="161"/>
      <c r="N14" s="22"/>
      <c r="O14" s="239" t="s">
        <v>51</v>
      </c>
      <c r="P14" s="148"/>
      <c r="Q14" s="149"/>
      <c r="R14" s="50"/>
      <c r="S14" s="51">
        <f>COUNTIF($G$27:$O$41,"〇")</f>
        <v>0</v>
      </c>
      <c r="T14" s="47" t="s">
        <v>29</v>
      </c>
      <c r="U14" s="48"/>
      <c r="V14" s="51">
        <f>COUNTIF($P$27:$W$41,"〇")</f>
        <v>0</v>
      </c>
      <c r="W14" s="47" t="s">
        <v>29</v>
      </c>
      <c r="X14" s="48"/>
      <c r="Y14" s="51">
        <f>COUNTIF($X$27:$AE$41,"〇")</f>
        <v>0</v>
      </c>
      <c r="Z14" s="47" t="s">
        <v>29</v>
      </c>
      <c r="AA14" s="48"/>
      <c r="AB14" s="51">
        <f>BE20</f>
        <v>0</v>
      </c>
      <c r="AC14" s="47" t="s">
        <v>33</v>
      </c>
      <c r="AD14" s="48"/>
      <c r="AE14" s="51">
        <f>COUNTIF($AK$27:$AO$41,"〇")</f>
        <v>0</v>
      </c>
      <c r="AF14" s="47" t="s">
        <v>29</v>
      </c>
      <c r="AG14" s="48"/>
      <c r="AH14" s="51">
        <f>COUNTIF($AP$27:$AT$41,"〇")</f>
        <v>0</v>
      </c>
      <c r="AI14" s="49" t="s">
        <v>29</v>
      </c>
      <c r="AK14" s="216">
        <v>1000</v>
      </c>
      <c r="AL14" s="217"/>
      <c r="AM14" s="218"/>
      <c r="AN14" s="21"/>
      <c r="AO14" s="203">
        <f>BF28</f>
        <v>1000</v>
      </c>
      <c r="AP14" s="204"/>
      <c r="AQ14" s="204"/>
      <c r="AR14" s="204"/>
      <c r="AS14" s="205"/>
      <c r="AU14" s="12"/>
      <c r="AV14" s="12"/>
      <c r="AW14" s="12"/>
      <c r="AY14" s="36" t="s">
        <v>41</v>
      </c>
      <c r="AZ14" s="34">
        <f>COUNTIF($AF$27:$AF$41,"⑥")</f>
        <v>0</v>
      </c>
      <c r="BA14" s="34">
        <f>COUNTIF($AG$27:$AG$41,"⑥")</f>
        <v>0</v>
      </c>
      <c r="BB14" s="34">
        <f>COUNTIF($AH$27:$AH$41,"⑥")</f>
        <v>0</v>
      </c>
      <c r="BC14" s="34">
        <f>COUNTIF($AI$27:$AI$41,"⑥")</f>
        <v>0</v>
      </c>
      <c r="BD14" s="34">
        <f>COUNTIF($AJ$27:$AJ$41,"⑥")</f>
        <v>0</v>
      </c>
      <c r="BE14" s="33">
        <f t="shared" si="0"/>
        <v>0</v>
      </c>
      <c r="BG14" s="37"/>
      <c r="BH14" s="2"/>
      <c r="BI14" s="21"/>
      <c r="BJ14" s="21"/>
    </row>
    <row r="15" spans="1:62" ht="25.15" customHeight="1" thickBot="1" x14ac:dyDescent="0.2">
      <c r="A15" s="118"/>
      <c r="B15" s="119"/>
      <c r="C15" s="147" t="s">
        <v>26</v>
      </c>
      <c r="D15" s="148"/>
      <c r="E15" s="148"/>
      <c r="F15" s="148"/>
      <c r="G15" s="148"/>
      <c r="H15" s="148"/>
      <c r="I15" s="148"/>
      <c r="J15" s="148"/>
      <c r="K15" s="148"/>
      <c r="L15" s="148"/>
      <c r="M15" s="149"/>
      <c r="N15" s="22"/>
      <c r="O15" s="244" t="s">
        <v>52</v>
      </c>
      <c r="P15" s="245"/>
      <c r="Q15" s="245"/>
      <c r="R15" s="171">
        <f>R13*S14</f>
        <v>0</v>
      </c>
      <c r="S15" s="172"/>
      <c r="T15" s="173"/>
      <c r="U15" s="171">
        <f>U13*V14</f>
        <v>0</v>
      </c>
      <c r="V15" s="172"/>
      <c r="W15" s="173"/>
      <c r="X15" s="171">
        <f>X13*Y14</f>
        <v>0</v>
      </c>
      <c r="Y15" s="172"/>
      <c r="Z15" s="173"/>
      <c r="AA15" s="171">
        <f>AA13*AB14</f>
        <v>0</v>
      </c>
      <c r="AB15" s="172"/>
      <c r="AC15" s="173"/>
      <c r="AD15" s="171">
        <f>AD13*AE14</f>
        <v>0</v>
      </c>
      <c r="AE15" s="172"/>
      <c r="AF15" s="173"/>
      <c r="AG15" s="171">
        <f>AG13*AH14</f>
        <v>0</v>
      </c>
      <c r="AH15" s="172"/>
      <c r="AI15" s="209"/>
      <c r="AK15" s="219"/>
      <c r="AL15" s="220"/>
      <c r="AM15" s="221"/>
      <c r="AN15" s="21"/>
      <c r="AO15" s="206"/>
      <c r="AP15" s="207"/>
      <c r="AQ15" s="207"/>
      <c r="AR15" s="207"/>
      <c r="AS15" s="208"/>
      <c r="AU15" s="12"/>
      <c r="AV15" s="12"/>
      <c r="AW15" s="12"/>
      <c r="AY15" s="10" t="s">
        <v>42</v>
      </c>
      <c r="AZ15" s="34">
        <f>COUNTIF($AF$27:$AF$41,"⑦")</f>
        <v>0</v>
      </c>
      <c r="BA15" s="34">
        <f>COUNTIF($AG$27:$AG$41,"⑦")</f>
        <v>0</v>
      </c>
      <c r="BB15" s="34">
        <f>COUNTIF($AH$27:$AH$41,"⑦")</f>
        <v>0</v>
      </c>
      <c r="BC15" s="34">
        <f>COUNTIF($AI$27:$AI$41,"⑦")</f>
        <v>0</v>
      </c>
      <c r="BD15" s="34">
        <f>COUNTIF($AJ$27:$AJ$41,"⑦")</f>
        <v>0</v>
      </c>
      <c r="BE15" s="33">
        <f t="shared" si="0"/>
        <v>0</v>
      </c>
      <c r="BG15" s="14"/>
      <c r="BH15" s="2"/>
      <c r="BI15" s="21"/>
      <c r="BJ15" s="21"/>
    </row>
    <row r="16" spans="1:62" ht="25.15" customHeight="1" x14ac:dyDescent="0.15">
      <c r="A16" s="118"/>
      <c r="B16" s="119"/>
      <c r="C16" s="162"/>
      <c r="D16" s="163"/>
      <c r="E16" s="163"/>
      <c r="F16" s="163"/>
      <c r="G16" s="163"/>
      <c r="H16" s="163"/>
      <c r="I16" s="163"/>
      <c r="J16" s="163"/>
      <c r="K16" s="163"/>
      <c r="L16" s="163"/>
      <c r="M16" s="164"/>
      <c r="N16" s="2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194" t="s">
        <v>34</v>
      </c>
      <c r="AB16" s="194"/>
      <c r="AC16" s="194"/>
      <c r="AG16" s="52"/>
      <c r="AK16" s="72"/>
      <c r="AL16" s="72"/>
      <c r="AP16" s="56" t="s">
        <v>71</v>
      </c>
      <c r="AR16" s="9"/>
      <c r="AT16" s="29"/>
      <c r="AU16" s="5"/>
      <c r="AY16" s="10" t="s">
        <v>43</v>
      </c>
      <c r="AZ16" s="34">
        <f>COUNTIF($AF$27:$AF$41,"⑧")</f>
        <v>0</v>
      </c>
      <c r="BA16" s="34">
        <f>COUNTIF($AG$27:$AG$41,"⑧")</f>
        <v>0</v>
      </c>
      <c r="BB16" s="34">
        <f>COUNTIF($AH$27:$AH$41,"⑧")</f>
        <v>0</v>
      </c>
      <c r="BC16" s="34">
        <f>COUNTIF($AI$27:$AI$41,"⑧")</f>
        <v>0</v>
      </c>
      <c r="BD16" s="34">
        <f>COUNTIF($AJ$27:$AJ$41,"⑧")</f>
        <v>0</v>
      </c>
      <c r="BE16" s="33">
        <f t="shared" si="0"/>
        <v>0</v>
      </c>
      <c r="BG16" s="14"/>
      <c r="BH16" s="2"/>
      <c r="BI16" s="21"/>
      <c r="BJ16" s="21"/>
    </row>
    <row r="17" spans="1:62" ht="25.15" customHeight="1" x14ac:dyDescent="0.15">
      <c r="A17" s="110"/>
      <c r="B17" s="111"/>
      <c r="C17" s="165"/>
      <c r="D17" s="166"/>
      <c r="E17" s="166"/>
      <c r="F17" s="166"/>
      <c r="G17" s="166"/>
      <c r="H17" s="166"/>
      <c r="I17" s="166"/>
      <c r="J17" s="166"/>
      <c r="K17" s="166"/>
      <c r="L17" s="166"/>
      <c r="M17" s="167"/>
      <c r="N17" s="22"/>
      <c r="O17" s="246" t="s">
        <v>81</v>
      </c>
      <c r="P17" s="246"/>
      <c r="Q17" s="246"/>
      <c r="R17" s="246"/>
      <c r="S17" s="246"/>
      <c r="T17" s="247"/>
      <c r="U17" s="248">
        <f>SUM(R14:Z14)+SUM(AD14:AI14)+AB14*2</f>
        <v>0</v>
      </c>
      <c r="V17" s="248"/>
      <c r="W17" s="247" t="s">
        <v>29</v>
      </c>
      <c r="X17" s="78"/>
      <c r="Y17" s="78"/>
      <c r="Z17" s="249" t="s">
        <v>35</v>
      </c>
      <c r="AA17" s="249"/>
      <c r="AB17" s="249"/>
      <c r="AC17" s="249"/>
      <c r="AD17" s="249"/>
      <c r="AE17" s="222"/>
      <c r="AF17" s="250">
        <f>COUNTA(A27:A41)</f>
        <v>15</v>
      </c>
      <c r="AG17" s="250"/>
      <c r="AH17" s="222" t="s">
        <v>29</v>
      </c>
      <c r="AU17" s="5"/>
      <c r="AV17" s="7"/>
      <c r="AW17" s="7"/>
      <c r="AY17" s="10" t="s">
        <v>44</v>
      </c>
      <c r="AZ17" s="34">
        <f>COUNTIF($AF$27:$AF$41,"⑨")</f>
        <v>0</v>
      </c>
      <c r="BA17" s="34">
        <f>COUNTIF($AG$27:$AG$41,"⑨")</f>
        <v>0</v>
      </c>
      <c r="BB17" s="34">
        <f>COUNTIF($AH$27:$AH$41,"⑨")</f>
        <v>0</v>
      </c>
      <c r="BC17" s="34">
        <f>COUNTIF($AI$27:$AI$41,"⑨")</f>
        <v>0</v>
      </c>
      <c r="BD17" s="34">
        <f>COUNTIF($AJ$27:$AJ$41,"⑨")</f>
        <v>0</v>
      </c>
      <c r="BE17" s="33">
        <f t="shared" si="0"/>
        <v>0</v>
      </c>
      <c r="BG17" s="14"/>
      <c r="BH17" s="2"/>
      <c r="BI17" s="21"/>
      <c r="BJ17" s="21"/>
    </row>
    <row r="18" spans="1:62" ht="25.15" customHeight="1" x14ac:dyDescent="0.15">
      <c r="A18" s="141" t="s">
        <v>95</v>
      </c>
      <c r="B18" s="142"/>
      <c r="C18" s="147" t="s">
        <v>27</v>
      </c>
      <c r="D18" s="148"/>
      <c r="E18" s="149"/>
      <c r="F18" s="147" t="s">
        <v>28</v>
      </c>
      <c r="G18" s="148"/>
      <c r="H18" s="148"/>
      <c r="I18" s="148"/>
      <c r="J18" s="148"/>
      <c r="K18" s="148"/>
      <c r="L18" s="148"/>
      <c r="M18" s="149"/>
      <c r="N18" s="22"/>
      <c r="O18" s="246"/>
      <c r="P18" s="246"/>
      <c r="Q18" s="246"/>
      <c r="R18" s="246"/>
      <c r="S18" s="246"/>
      <c r="T18" s="247"/>
      <c r="U18" s="248"/>
      <c r="V18" s="248"/>
      <c r="W18" s="247"/>
      <c r="X18" s="52"/>
      <c r="Y18" s="52"/>
      <c r="Z18" s="249"/>
      <c r="AA18" s="249"/>
      <c r="AB18" s="249"/>
      <c r="AC18" s="249"/>
      <c r="AD18" s="249"/>
      <c r="AE18" s="222"/>
      <c r="AF18" s="250"/>
      <c r="AG18" s="250"/>
      <c r="AH18" s="222"/>
      <c r="AI18" s="30"/>
      <c r="AJ18" s="30"/>
      <c r="AK18" s="30"/>
      <c r="AL18" s="30"/>
      <c r="AM18" s="30"/>
      <c r="AU18" s="31"/>
      <c r="AV18" s="31"/>
      <c r="AW18" s="31"/>
      <c r="AY18" s="10" t="s">
        <v>45</v>
      </c>
      <c r="AZ18" s="34">
        <f>COUNTIF($AF$27:$AF$41,"⑩")</f>
        <v>0</v>
      </c>
      <c r="BA18" s="34">
        <f>COUNTIF($AG$27:$AG$41,"⑩")</f>
        <v>0</v>
      </c>
      <c r="BB18" s="34">
        <f>COUNTIF($AH$27:$AH$41,"⑩")</f>
        <v>0</v>
      </c>
      <c r="BC18" s="34">
        <f>COUNTIF($AI$27:$AI$41,"⑩")</f>
        <v>0</v>
      </c>
      <c r="BD18" s="34">
        <f>COUNTIF($AJ$27:$AJ$41,"⑩")</f>
        <v>0</v>
      </c>
      <c r="BE18" s="33">
        <f t="shared" si="0"/>
        <v>0</v>
      </c>
      <c r="BG18" s="14"/>
      <c r="BH18" s="2"/>
      <c r="BI18" s="21"/>
      <c r="BJ18" s="21"/>
    </row>
    <row r="19" spans="1:62" ht="25.15" customHeight="1" thickBot="1" x14ac:dyDescent="0.2">
      <c r="A19" s="143"/>
      <c r="B19" s="144"/>
      <c r="C19" s="122"/>
      <c r="D19" s="123"/>
      <c r="E19" s="124"/>
      <c r="F19" s="156"/>
      <c r="G19" s="157"/>
      <c r="H19" s="157"/>
      <c r="I19" s="157"/>
      <c r="J19" s="157"/>
      <c r="K19" s="157"/>
      <c r="L19" s="157"/>
      <c r="M19" s="158"/>
      <c r="N19" s="22"/>
      <c r="P19" s="79"/>
      <c r="Q19" s="79"/>
      <c r="R19" s="79"/>
      <c r="S19" s="15"/>
      <c r="T19" s="15"/>
      <c r="U19" s="15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31"/>
      <c r="AV19" s="31"/>
      <c r="AW19" s="31"/>
      <c r="AY19" s="10"/>
      <c r="AZ19" s="34"/>
      <c r="BA19" s="34"/>
      <c r="BB19" s="34"/>
      <c r="BC19" s="34"/>
      <c r="BD19" s="34"/>
      <c r="BE19" s="33"/>
      <c r="BG19" s="14"/>
      <c r="BH19" s="2"/>
      <c r="BI19" s="21"/>
      <c r="BJ19" s="21"/>
    </row>
    <row r="20" spans="1:62" ht="25.15" customHeight="1" thickBot="1" x14ac:dyDescent="0.2">
      <c r="A20" s="145"/>
      <c r="B20" s="146"/>
      <c r="C20" s="125"/>
      <c r="D20" s="126"/>
      <c r="E20" s="127"/>
      <c r="F20" s="159"/>
      <c r="G20" s="160"/>
      <c r="H20" s="160"/>
      <c r="I20" s="160"/>
      <c r="J20" s="160"/>
      <c r="K20" s="160"/>
      <c r="L20" s="160"/>
      <c r="M20" s="161"/>
      <c r="N20" s="11"/>
      <c r="P20" s="57" t="s">
        <v>73</v>
      </c>
      <c r="R20" s="81"/>
      <c r="S20" s="81"/>
      <c r="T20" s="82"/>
      <c r="U20" s="82"/>
      <c r="X20" s="66" t="s">
        <v>88</v>
      </c>
      <c r="Y20" s="13"/>
      <c r="AB20" s="67" t="s">
        <v>75</v>
      </c>
      <c r="AC20" s="83"/>
      <c r="AD20" s="84"/>
      <c r="AF20" s="83"/>
      <c r="AG20" s="83"/>
      <c r="AK20" s="73"/>
      <c r="AL20" s="73"/>
      <c r="AS20" s="75"/>
      <c r="AT20" s="75"/>
      <c r="AY20" s="36"/>
      <c r="AZ20" s="93"/>
      <c r="BA20" s="93"/>
      <c r="BB20" s="93"/>
      <c r="BC20" s="93"/>
      <c r="BD20" s="93"/>
      <c r="BE20" s="53">
        <f>SUM(BE9:BE18)</f>
        <v>0</v>
      </c>
      <c r="BF20" s="54">
        <f>SUM(AZ9:BD18)</f>
        <v>0</v>
      </c>
      <c r="BG20" s="21"/>
      <c r="BH20" s="2"/>
      <c r="BI20" s="38"/>
      <c r="BJ20" s="21"/>
    </row>
    <row r="21" spans="1:62" ht="25.15" customHeight="1" x14ac:dyDescent="0.15">
      <c r="A21" s="64" t="s">
        <v>84</v>
      </c>
      <c r="F21" s="251" t="s">
        <v>74</v>
      </c>
      <c r="G21" s="251"/>
      <c r="H21" s="251"/>
      <c r="I21" s="57" t="s">
        <v>78</v>
      </c>
      <c r="J21" s="7"/>
      <c r="K21" s="58"/>
      <c r="L21" s="7"/>
      <c r="M21" s="21"/>
      <c r="N21" s="11"/>
      <c r="P21" s="66" t="s">
        <v>77</v>
      </c>
      <c r="R21" s="85"/>
      <c r="S21" s="85"/>
      <c r="T21" s="80"/>
      <c r="U21" s="80"/>
      <c r="X21" s="67" t="s">
        <v>87</v>
      </c>
      <c r="Y21" s="86"/>
      <c r="AB21" s="67" t="s">
        <v>76</v>
      </c>
      <c r="AC21" s="87"/>
      <c r="AD21" s="88"/>
      <c r="AF21" s="87"/>
      <c r="AG21" s="87"/>
      <c r="AK21" s="42"/>
      <c r="AL21" s="42"/>
      <c r="AS21" s="75"/>
      <c r="AT21" s="75"/>
      <c r="AZ21" s="7"/>
      <c r="BA21" s="129" t="s">
        <v>4</v>
      </c>
      <c r="BB21" s="129"/>
      <c r="BC21" s="129"/>
      <c r="BD21" s="3">
        <f>S14</f>
        <v>0</v>
      </c>
      <c r="BE21" s="39">
        <v>3000</v>
      </c>
      <c r="BF21" s="39">
        <f>BD21*BE21</f>
        <v>0</v>
      </c>
      <c r="BG21" s="21"/>
      <c r="BH21" s="2"/>
      <c r="BI21" s="38"/>
      <c r="BJ21" s="21"/>
    </row>
    <row r="22" spans="1:62" ht="25.15" customHeight="1" x14ac:dyDescent="0.15">
      <c r="A22" s="130" t="s">
        <v>0</v>
      </c>
      <c r="B22" s="130" t="s">
        <v>3</v>
      </c>
      <c r="C22" s="133" t="s">
        <v>96</v>
      </c>
      <c r="D22" s="130" t="s">
        <v>1</v>
      </c>
      <c r="E22" s="230" t="s">
        <v>2</v>
      </c>
      <c r="F22" s="231"/>
      <c r="G22" s="174" t="s">
        <v>4</v>
      </c>
      <c r="H22" s="175"/>
      <c r="I22" s="175"/>
      <c r="J22" s="175"/>
      <c r="K22" s="175"/>
      <c r="L22" s="175"/>
      <c r="M22" s="175"/>
      <c r="N22" s="175"/>
      <c r="O22" s="176"/>
      <c r="P22" s="174" t="s">
        <v>5</v>
      </c>
      <c r="Q22" s="175"/>
      <c r="R22" s="175"/>
      <c r="S22" s="175"/>
      <c r="T22" s="175"/>
      <c r="U22" s="175"/>
      <c r="V22" s="175"/>
      <c r="W22" s="176"/>
      <c r="X22" s="174" t="s">
        <v>6</v>
      </c>
      <c r="Y22" s="175"/>
      <c r="Z22" s="175"/>
      <c r="AA22" s="175"/>
      <c r="AB22" s="175"/>
      <c r="AC22" s="175"/>
      <c r="AD22" s="175"/>
      <c r="AE22" s="176"/>
      <c r="AF22" s="174" t="s">
        <v>7</v>
      </c>
      <c r="AG22" s="175"/>
      <c r="AH22" s="175"/>
      <c r="AI22" s="175"/>
      <c r="AJ22" s="176"/>
      <c r="AK22" s="174" t="s">
        <v>8</v>
      </c>
      <c r="AL22" s="175"/>
      <c r="AM22" s="175"/>
      <c r="AN22" s="175"/>
      <c r="AO22" s="176"/>
      <c r="AP22" s="174" t="s">
        <v>9</v>
      </c>
      <c r="AQ22" s="175"/>
      <c r="AR22" s="175"/>
      <c r="AS22" s="175"/>
      <c r="AT22" s="176"/>
      <c r="AU22" s="22"/>
      <c r="AV22" s="22"/>
      <c r="AW22" s="22"/>
      <c r="AX22" s="22"/>
      <c r="AY22" s="22"/>
      <c r="AZ22" s="40"/>
      <c r="BA22" s="129" t="s">
        <v>5</v>
      </c>
      <c r="BB22" s="129"/>
      <c r="BC22" s="129"/>
      <c r="BD22" s="3">
        <f>V14</f>
        <v>0</v>
      </c>
      <c r="BE22" s="39">
        <v>3000</v>
      </c>
      <c r="BF22" s="39">
        <f>BD22*BE22</f>
        <v>0</v>
      </c>
    </row>
    <row r="23" spans="1:62" ht="25.15" customHeight="1" x14ac:dyDescent="0.15">
      <c r="A23" s="131"/>
      <c r="B23" s="131"/>
      <c r="C23" s="131"/>
      <c r="D23" s="131"/>
      <c r="E23" s="232"/>
      <c r="F23" s="233"/>
      <c r="G23" s="177" t="s">
        <v>89</v>
      </c>
      <c r="H23" s="177" t="s">
        <v>90</v>
      </c>
      <c r="I23" s="180" t="s">
        <v>91</v>
      </c>
      <c r="J23" s="134" t="s">
        <v>16</v>
      </c>
      <c r="K23" s="134" t="s">
        <v>17</v>
      </c>
      <c r="L23" s="136" t="s">
        <v>10</v>
      </c>
      <c r="M23" s="136" t="s">
        <v>11</v>
      </c>
      <c r="N23" s="134" t="s">
        <v>18</v>
      </c>
      <c r="O23" s="136" t="s">
        <v>12</v>
      </c>
      <c r="P23" s="177" t="s">
        <v>89</v>
      </c>
      <c r="Q23" s="177" t="s">
        <v>90</v>
      </c>
      <c r="R23" s="180" t="s">
        <v>91</v>
      </c>
      <c r="S23" s="139" t="s">
        <v>86</v>
      </c>
      <c r="T23" s="102" t="s">
        <v>10</v>
      </c>
      <c r="U23" s="102" t="s">
        <v>11</v>
      </c>
      <c r="V23" s="139" t="s">
        <v>18</v>
      </c>
      <c r="W23" s="102" t="s">
        <v>12</v>
      </c>
      <c r="X23" s="183" t="s">
        <v>89</v>
      </c>
      <c r="Y23" s="177" t="s">
        <v>90</v>
      </c>
      <c r="Z23" s="180" t="s">
        <v>91</v>
      </c>
      <c r="AA23" s="139" t="s">
        <v>86</v>
      </c>
      <c r="AB23" s="102" t="s">
        <v>10</v>
      </c>
      <c r="AC23" s="102" t="s">
        <v>11</v>
      </c>
      <c r="AD23" s="139" t="s">
        <v>18</v>
      </c>
      <c r="AE23" s="102" t="s">
        <v>12</v>
      </c>
      <c r="AF23" s="186" t="s">
        <v>92</v>
      </c>
      <c r="AG23" s="189" t="s">
        <v>93</v>
      </c>
      <c r="AH23" s="138" t="s">
        <v>13</v>
      </c>
      <c r="AI23" s="101" t="s">
        <v>14</v>
      </c>
      <c r="AJ23" s="101" t="s">
        <v>15</v>
      </c>
      <c r="AK23" s="186" t="s">
        <v>92</v>
      </c>
      <c r="AL23" s="180" t="s">
        <v>93</v>
      </c>
      <c r="AM23" s="138" t="s">
        <v>13</v>
      </c>
      <c r="AN23" s="101" t="s">
        <v>14</v>
      </c>
      <c r="AO23" s="101" t="s">
        <v>15</v>
      </c>
      <c r="AP23" s="192" t="s">
        <v>92</v>
      </c>
      <c r="AQ23" s="193" t="s">
        <v>93</v>
      </c>
      <c r="AR23" s="138" t="s">
        <v>13</v>
      </c>
      <c r="AS23" s="101" t="s">
        <v>14</v>
      </c>
      <c r="AT23" s="101" t="s">
        <v>15</v>
      </c>
      <c r="AU23" s="65"/>
      <c r="AV23" s="94"/>
      <c r="AW23" s="94"/>
      <c r="AX23" s="71"/>
      <c r="AY23" s="71"/>
      <c r="AZ23" s="41"/>
      <c r="BA23" s="129" t="s">
        <v>6</v>
      </c>
      <c r="BB23" s="129"/>
      <c r="BC23" s="129"/>
      <c r="BD23" s="3">
        <f>Y14</f>
        <v>0</v>
      </c>
      <c r="BE23" s="39">
        <v>3000</v>
      </c>
      <c r="BF23" s="39">
        <f t="shared" ref="BF23:BF26" si="1">BD23*BE23</f>
        <v>0</v>
      </c>
    </row>
    <row r="24" spans="1:62" ht="25.15" customHeight="1" x14ac:dyDescent="0.15">
      <c r="A24" s="131"/>
      <c r="B24" s="131"/>
      <c r="C24" s="131"/>
      <c r="D24" s="131"/>
      <c r="E24" s="232"/>
      <c r="F24" s="233"/>
      <c r="G24" s="178"/>
      <c r="H24" s="178"/>
      <c r="I24" s="181"/>
      <c r="J24" s="134"/>
      <c r="K24" s="134"/>
      <c r="L24" s="136"/>
      <c r="M24" s="136"/>
      <c r="N24" s="134"/>
      <c r="O24" s="136"/>
      <c r="P24" s="178"/>
      <c r="Q24" s="178"/>
      <c r="R24" s="181"/>
      <c r="S24" s="134"/>
      <c r="T24" s="136"/>
      <c r="U24" s="136"/>
      <c r="V24" s="134"/>
      <c r="W24" s="136"/>
      <c r="X24" s="184"/>
      <c r="Y24" s="178"/>
      <c r="Z24" s="181"/>
      <c r="AA24" s="134"/>
      <c r="AB24" s="136"/>
      <c r="AC24" s="136"/>
      <c r="AD24" s="134"/>
      <c r="AE24" s="136"/>
      <c r="AF24" s="187"/>
      <c r="AG24" s="190"/>
      <c r="AH24" s="138"/>
      <c r="AI24" s="101"/>
      <c r="AJ24" s="101"/>
      <c r="AK24" s="187"/>
      <c r="AL24" s="181"/>
      <c r="AM24" s="138"/>
      <c r="AN24" s="101"/>
      <c r="AO24" s="101"/>
      <c r="AP24" s="192"/>
      <c r="AQ24" s="193"/>
      <c r="AR24" s="138"/>
      <c r="AS24" s="101"/>
      <c r="AT24" s="101"/>
      <c r="AU24" s="65"/>
      <c r="AV24" s="94"/>
      <c r="AW24" s="94"/>
      <c r="AX24" s="71"/>
      <c r="AY24" s="71"/>
      <c r="AZ24" s="41"/>
      <c r="BA24" s="129" t="s">
        <v>7</v>
      </c>
      <c r="BB24" s="129"/>
      <c r="BC24" s="129"/>
      <c r="BD24" s="3">
        <f>AB14</f>
        <v>0</v>
      </c>
      <c r="BE24" s="39">
        <v>6000</v>
      </c>
      <c r="BF24" s="39">
        <f t="shared" si="1"/>
        <v>0</v>
      </c>
    </row>
    <row r="25" spans="1:62" ht="25.15" customHeight="1" x14ac:dyDescent="0.15">
      <c r="A25" s="131"/>
      <c r="B25" s="131"/>
      <c r="C25" s="131"/>
      <c r="D25" s="131"/>
      <c r="E25" s="232"/>
      <c r="F25" s="233"/>
      <c r="G25" s="178"/>
      <c r="H25" s="178"/>
      <c r="I25" s="181"/>
      <c r="J25" s="134"/>
      <c r="K25" s="134"/>
      <c r="L25" s="136"/>
      <c r="M25" s="136"/>
      <c r="N25" s="134"/>
      <c r="O25" s="136"/>
      <c r="P25" s="178"/>
      <c r="Q25" s="178"/>
      <c r="R25" s="181"/>
      <c r="S25" s="134"/>
      <c r="T25" s="136"/>
      <c r="U25" s="136"/>
      <c r="V25" s="134"/>
      <c r="W25" s="136"/>
      <c r="X25" s="184"/>
      <c r="Y25" s="178"/>
      <c r="Z25" s="181"/>
      <c r="AA25" s="134"/>
      <c r="AB25" s="136"/>
      <c r="AC25" s="136"/>
      <c r="AD25" s="134"/>
      <c r="AE25" s="136"/>
      <c r="AF25" s="187"/>
      <c r="AG25" s="190"/>
      <c r="AH25" s="138"/>
      <c r="AI25" s="101"/>
      <c r="AJ25" s="101"/>
      <c r="AK25" s="187"/>
      <c r="AL25" s="181"/>
      <c r="AM25" s="138"/>
      <c r="AN25" s="101"/>
      <c r="AO25" s="101"/>
      <c r="AP25" s="192"/>
      <c r="AQ25" s="193"/>
      <c r="AR25" s="138"/>
      <c r="AS25" s="101"/>
      <c r="AT25" s="101"/>
      <c r="AU25" s="65"/>
      <c r="AV25" s="94"/>
      <c r="AW25" s="94"/>
      <c r="AX25" s="71"/>
      <c r="AY25" s="71"/>
      <c r="AZ25" s="41"/>
      <c r="BA25" s="129" t="s">
        <v>8</v>
      </c>
      <c r="BB25" s="129"/>
      <c r="BC25" s="129"/>
      <c r="BD25" s="3">
        <f>AE14</f>
        <v>0</v>
      </c>
      <c r="BE25" s="39">
        <v>3000</v>
      </c>
      <c r="BF25" s="39">
        <f t="shared" si="1"/>
        <v>0</v>
      </c>
    </row>
    <row r="26" spans="1:62" ht="25.15" customHeight="1" x14ac:dyDescent="0.15">
      <c r="A26" s="132"/>
      <c r="B26" s="132"/>
      <c r="C26" s="132"/>
      <c r="D26" s="132"/>
      <c r="E26" s="234"/>
      <c r="F26" s="235"/>
      <c r="G26" s="179"/>
      <c r="H26" s="179"/>
      <c r="I26" s="182"/>
      <c r="J26" s="135"/>
      <c r="K26" s="135"/>
      <c r="L26" s="137"/>
      <c r="M26" s="137"/>
      <c r="N26" s="135"/>
      <c r="O26" s="137"/>
      <c r="P26" s="179"/>
      <c r="Q26" s="179"/>
      <c r="R26" s="182"/>
      <c r="S26" s="135"/>
      <c r="T26" s="137"/>
      <c r="U26" s="137"/>
      <c r="V26" s="135"/>
      <c r="W26" s="137"/>
      <c r="X26" s="185"/>
      <c r="Y26" s="179"/>
      <c r="Z26" s="182"/>
      <c r="AA26" s="135"/>
      <c r="AB26" s="137"/>
      <c r="AC26" s="137"/>
      <c r="AD26" s="135"/>
      <c r="AE26" s="137"/>
      <c r="AF26" s="188"/>
      <c r="AG26" s="191"/>
      <c r="AH26" s="138"/>
      <c r="AI26" s="101"/>
      <c r="AJ26" s="101"/>
      <c r="AK26" s="188"/>
      <c r="AL26" s="182"/>
      <c r="AM26" s="138"/>
      <c r="AN26" s="101"/>
      <c r="AO26" s="101"/>
      <c r="AP26" s="192"/>
      <c r="AQ26" s="193"/>
      <c r="AR26" s="138"/>
      <c r="AS26" s="101"/>
      <c r="AT26" s="101"/>
      <c r="AU26" s="65"/>
      <c r="AV26" s="94"/>
      <c r="AW26" s="94"/>
      <c r="AX26" s="71"/>
      <c r="AY26" s="71"/>
      <c r="AZ26" s="41"/>
      <c r="BA26" s="129" t="s">
        <v>9</v>
      </c>
      <c r="BB26" s="129"/>
      <c r="BC26" s="129"/>
      <c r="BD26" s="3">
        <f>AH14</f>
        <v>0</v>
      </c>
      <c r="BE26" s="39">
        <v>3000</v>
      </c>
      <c r="BF26" s="39">
        <f t="shared" si="1"/>
        <v>0</v>
      </c>
    </row>
    <row r="27" spans="1:62" ht="28.15" customHeight="1" x14ac:dyDescent="0.15">
      <c r="A27" s="45">
        <v>1</v>
      </c>
      <c r="B27" s="45"/>
      <c r="C27" s="45"/>
      <c r="D27" s="62"/>
      <c r="E27" s="195">
        <f>$C$3</f>
        <v>0</v>
      </c>
      <c r="F27" s="19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2"/>
      <c r="AV27" s="42"/>
      <c r="AW27" s="42"/>
      <c r="AX27" s="42"/>
      <c r="AY27" s="42"/>
      <c r="AZ27" s="42"/>
      <c r="BA27" s="95"/>
      <c r="BB27" s="95"/>
      <c r="BC27" s="95"/>
      <c r="BD27" s="229" t="s">
        <v>66</v>
      </c>
      <c r="BE27" s="229"/>
      <c r="BF27" s="39">
        <v>1000</v>
      </c>
    </row>
    <row r="28" spans="1:62" ht="28.15" customHeight="1" x14ac:dyDescent="0.15">
      <c r="A28" s="45">
        <v>2</v>
      </c>
      <c r="B28" s="45"/>
      <c r="C28" s="45"/>
      <c r="D28" s="62"/>
      <c r="E28" s="195">
        <f>$C$3</f>
        <v>0</v>
      </c>
      <c r="F28" s="19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2"/>
      <c r="AV28" s="42"/>
      <c r="AW28" s="42"/>
      <c r="AX28" s="42"/>
      <c r="AY28" s="42"/>
      <c r="AZ28" s="42"/>
      <c r="BA28" s="95"/>
      <c r="BB28" s="95"/>
      <c r="BC28" s="95"/>
      <c r="BE28" s="39"/>
      <c r="BF28" s="43">
        <f>SUM(BF21:BF27)</f>
        <v>1000</v>
      </c>
    </row>
    <row r="29" spans="1:62" ht="28.15" customHeight="1" x14ac:dyDescent="0.15">
      <c r="A29" s="45">
        <v>3</v>
      </c>
      <c r="B29" s="45"/>
      <c r="C29" s="45"/>
      <c r="D29" s="62"/>
      <c r="E29" s="195">
        <f t="shared" ref="E29:E41" si="2">$C$3</f>
        <v>0</v>
      </c>
      <c r="F29" s="19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2"/>
      <c r="AV29" s="42"/>
      <c r="AW29" s="42"/>
      <c r="AX29" s="42"/>
      <c r="AY29" s="42"/>
      <c r="AZ29" s="42"/>
      <c r="BA29" s="95"/>
      <c r="BB29" s="95"/>
      <c r="BC29" s="95"/>
    </row>
    <row r="30" spans="1:62" ht="28.15" customHeight="1" x14ac:dyDescent="0.15">
      <c r="A30" s="45">
        <v>4</v>
      </c>
      <c r="B30" s="45"/>
      <c r="C30" s="45"/>
      <c r="D30" s="62"/>
      <c r="E30" s="195">
        <f t="shared" si="2"/>
        <v>0</v>
      </c>
      <c r="F30" s="19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2"/>
      <c r="AV30" s="42"/>
      <c r="AW30" s="42"/>
      <c r="AX30" s="42"/>
      <c r="AY30" s="42"/>
      <c r="AZ30" s="42"/>
      <c r="BA30" s="95"/>
      <c r="BB30" s="95"/>
      <c r="BC30" s="95"/>
    </row>
    <row r="31" spans="1:62" ht="28.15" customHeight="1" x14ac:dyDescent="0.15">
      <c r="A31" s="45">
        <v>5</v>
      </c>
      <c r="B31" s="45"/>
      <c r="C31" s="45"/>
      <c r="D31" s="62"/>
      <c r="E31" s="195">
        <f t="shared" si="2"/>
        <v>0</v>
      </c>
      <c r="F31" s="19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2"/>
      <c r="AV31" s="42"/>
      <c r="AW31" s="42"/>
      <c r="AX31" s="42"/>
      <c r="AY31" s="42"/>
      <c r="AZ31" s="42"/>
      <c r="BA31" s="95"/>
      <c r="BB31" s="95"/>
      <c r="BC31" s="95"/>
    </row>
    <row r="32" spans="1:62" ht="28.15" customHeight="1" x14ac:dyDescent="0.15">
      <c r="A32" s="45">
        <v>6</v>
      </c>
      <c r="B32" s="45"/>
      <c r="C32" s="45"/>
      <c r="D32" s="62"/>
      <c r="E32" s="195">
        <f t="shared" si="2"/>
        <v>0</v>
      </c>
      <c r="F32" s="19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2"/>
      <c r="AV32" s="42"/>
      <c r="AW32" s="42"/>
      <c r="AX32" s="42"/>
      <c r="AY32" s="42"/>
      <c r="AZ32" s="42"/>
      <c r="BA32" s="95"/>
      <c r="BB32" s="95"/>
      <c r="BC32" s="95"/>
      <c r="BE32" s="39"/>
    </row>
    <row r="33" spans="1:57" ht="28.15" customHeight="1" x14ac:dyDescent="0.15">
      <c r="A33" s="45">
        <v>7</v>
      </c>
      <c r="B33" s="45"/>
      <c r="C33" s="45"/>
      <c r="D33" s="62"/>
      <c r="E33" s="195">
        <f t="shared" si="2"/>
        <v>0</v>
      </c>
      <c r="F33" s="19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2"/>
      <c r="AV33" s="42"/>
      <c r="AW33" s="42"/>
      <c r="AX33" s="42"/>
      <c r="AY33" s="42"/>
      <c r="AZ33" s="42"/>
      <c r="BA33" s="95"/>
      <c r="BB33" s="95"/>
      <c r="BC33" s="95"/>
      <c r="BE33" s="39"/>
    </row>
    <row r="34" spans="1:57" ht="28.15" customHeight="1" x14ac:dyDescent="0.15">
      <c r="A34" s="45">
        <v>8</v>
      </c>
      <c r="B34" s="45"/>
      <c r="C34" s="45"/>
      <c r="D34" s="62"/>
      <c r="E34" s="195">
        <f t="shared" si="2"/>
        <v>0</v>
      </c>
      <c r="F34" s="19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2"/>
      <c r="AV34" s="42"/>
      <c r="AW34" s="42"/>
      <c r="AX34" s="42"/>
      <c r="AY34" s="42"/>
      <c r="AZ34" s="42"/>
      <c r="BA34" s="95"/>
      <c r="BB34" s="95"/>
      <c r="BC34" s="95"/>
      <c r="BE34" s="39"/>
    </row>
    <row r="35" spans="1:57" ht="28.15" customHeight="1" x14ac:dyDescent="0.15">
      <c r="A35" s="45">
        <v>9</v>
      </c>
      <c r="B35" s="45"/>
      <c r="C35" s="45"/>
      <c r="D35" s="62"/>
      <c r="E35" s="195">
        <f t="shared" si="2"/>
        <v>0</v>
      </c>
      <c r="F35" s="19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2"/>
      <c r="AV35" s="42"/>
      <c r="AW35" s="42"/>
      <c r="AX35" s="42"/>
      <c r="AY35" s="42"/>
      <c r="AZ35" s="42"/>
      <c r="BA35" s="95"/>
      <c r="BB35" s="95"/>
      <c r="BC35" s="95"/>
      <c r="BE35" s="39"/>
    </row>
    <row r="36" spans="1:57" ht="28.15" customHeight="1" x14ac:dyDescent="0.15">
      <c r="A36" s="45">
        <v>10</v>
      </c>
      <c r="B36" s="45"/>
      <c r="C36" s="45"/>
      <c r="D36" s="62"/>
      <c r="E36" s="195">
        <f t="shared" si="2"/>
        <v>0</v>
      </c>
      <c r="F36" s="19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2"/>
      <c r="AV36" s="42"/>
      <c r="AW36" s="42"/>
      <c r="AX36" s="42"/>
      <c r="AY36" s="42"/>
      <c r="AZ36" s="42"/>
      <c r="BA36" s="95"/>
      <c r="BB36" s="95"/>
      <c r="BC36" s="95"/>
      <c r="BE36" s="39"/>
    </row>
    <row r="37" spans="1:57" ht="28.15" customHeight="1" x14ac:dyDescent="0.15">
      <c r="A37" s="45">
        <v>11</v>
      </c>
      <c r="B37" s="45"/>
      <c r="C37" s="45"/>
      <c r="D37" s="62"/>
      <c r="E37" s="195">
        <f t="shared" si="2"/>
        <v>0</v>
      </c>
      <c r="F37" s="19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2"/>
      <c r="AV37" s="42"/>
      <c r="AW37" s="42"/>
      <c r="AX37" s="42"/>
      <c r="AY37" s="42"/>
      <c r="AZ37" s="42"/>
      <c r="BA37" s="95"/>
      <c r="BB37" s="95"/>
      <c r="BC37" s="95"/>
      <c r="BE37" s="39"/>
    </row>
    <row r="38" spans="1:57" ht="27.75" customHeight="1" x14ac:dyDescent="0.15">
      <c r="A38" s="45">
        <v>12</v>
      </c>
      <c r="B38" s="45"/>
      <c r="C38" s="45"/>
      <c r="D38" s="62"/>
      <c r="E38" s="195">
        <f t="shared" si="2"/>
        <v>0</v>
      </c>
      <c r="F38" s="19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2"/>
      <c r="AV38" s="42"/>
      <c r="AW38" s="42"/>
      <c r="AX38" s="42"/>
      <c r="AY38" s="42"/>
      <c r="AZ38" s="42"/>
      <c r="BA38" s="95"/>
      <c r="BB38" s="95"/>
      <c r="BC38" s="95"/>
      <c r="BE38" s="39"/>
    </row>
    <row r="39" spans="1:57" ht="27.75" customHeight="1" x14ac:dyDescent="0.15">
      <c r="A39" s="45">
        <v>13</v>
      </c>
      <c r="B39" s="45"/>
      <c r="C39" s="45"/>
      <c r="D39" s="62"/>
      <c r="E39" s="195">
        <f t="shared" si="2"/>
        <v>0</v>
      </c>
      <c r="F39" s="19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2"/>
      <c r="AV39" s="42"/>
      <c r="AW39" s="42"/>
      <c r="AX39" s="42"/>
      <c r="AY39" s="42"/>
      <c r="AZ39" s="42"/>
      <c r="BA39" s="95"/>
      <c r="BB39" s="95"/>
      <c r="BC39" s="95"/>
      <c r="BE39" s="39"/>
    </row>
    <row r="40" spans="1:57" ht="27.75" customHeight="1" x14ac:dyDescent="0.15">
      <c r="A40" s="45">
        <v>14</v>
      </c>
      <c r="B40" s="45"/>
      <c r="C40" s="45"/>
      <c r="D40" s="62"/>
      <c r="E40" s="195">
        <f t="shared" si="2"/>
        <v>0</v>
      </c>
      <c r="F40" s="19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2"/>
      <c r="AV40" s="42"/>
      <c r="AW40" s="42"/>
      <c r="AX40" s="42"/>
      <c r="AY40" s="42"/>
      <c r="AZ40" s="42"/>
      <c r="BA40" s="95"/>
      <c r="BB40" s="95"/>
      <c r="BC40" s="95"/>
      <c r="BE40" s="39"/>
    </row>
    <row r="41" spans="1:57" ht="27.75" customHeight="1" x14ac:dyDescent="0.15">
      <c r="A41" s="45">
        <v>15</v>
      </c>
      <c r="B41" s="45"/>
      <c r="C41" s="45"/>
      <c r="D41" s="62"/>
      <c r="E41" s="195">
        <f t="shared" si="2"/>
        <v>0</v>
      </c>
      <c r="F41" s="19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96"/>
      <c r="AG41" s="96"/>
      <c r="AH41" s="96"/>
      <c r="AI41" s="96"/>
      <c r="AJ41" s="9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2"/>
      <c r="AV41" s="42"/>
      <c r="AW41" s="42"/>
      <c r="AX41" s="42"/>
      <c r="AY41" s="42"/>
      <c r="AZ41" s="42"/>
      <c r="BA41" s="95"/>
      <c r="BB41" s="95"/>
      <c r="BC41" s="95"/>
      <c r="BE41" s="39"/>
    </row>
    <row r="42" spans="1:57" ht="27.95" hidden="1" customHeight="1" x14ac:dyDescent="0.15">
      <c r="G42" s="32">
        <f>COUNTIF(G27:G41,"〇")</f>
        <v>0</v>
      </c>
      <c r="H42" s="32">
        <f>COUNTIF(H27:H41,"〇")</f>
        <v>0</v>
      </c>
      <c r="I42" s="32">
        <f>COUNTIF(I27:I41,"〇")</f>
        <v>0</v>
      </c>
      <c r="J42" s="32">
        <f t="shared" ref="J42:AE42" si="3">COUNTIF(J27:J41,"〇")</f>
        <v>0</v>
      </c>
      <c r="K42" s="32">
        <f t="shared" si="3"/>
        <v>0</v>
      </c>
      <c r="L42" s="32">
        <f t="shared" si="3"/>
        <v>0</v>
      </c>
      <c r="M42" s="32">
        <f t="shared" si="3"/>
        <v>0</v>
      </c>
      <c r="N42" s="32">
        <f t="shared" si="3"/>
        <v>0</v>
      </c>
      <c r="O42" s="32">
        <f t="shared" si="3"/>
        <v>0</v>
      </c>
      <c r="P42" s="32">
        <f t="shared" si="3"/>
        <v>0</v>
      </c>
      <c r="Q42" s="32">
        <f t="shared" si="3"/>
        <v>0</v>
      </c>
      <c r="R42" s="32">
        <f t="shared" si="3"/>
        <v>0</v>
      </c>
      <c r="S42" s="32">
        <f t="shared" si="3"/>
        <v>0</v>
      </c>
      <c r="T42" s="32">
        <f t="shared" si="3"/>
        <v>0</v>
      </c>
      <c r="U42" s="32">
        <f t="shared" si="3"/>
        <v>0</v>
      </c>
      <c r="V42" s="32">
        <f t="shared" si="3"/>
        <v>0</v>
      </c>
      <c r="W42" s="32">
        <f t="shared" si="3"/>
        <v>0</v>
      </c>
      <c r="X42" s="32">
        <f t="shared" si="3"/>
        <v>0</v>
      </c>
      <c r="Y42" s="32">
        <f t="shared" si="3"/>
        <v>0</v>
      </c>
      <c r="Z42" s="32">
        <f t="shared" si="3"/>
        <v>0</v>
      </c>
      <c r="AA42" s="32">
        <f t="shared" si="3"/>
        <v>0</v>
      </c>
      <c r="AB42" s="32">
        <f t="shared" si="3"/>
        <v>0</v>
      </c>
      <c r="AC42" s="32">
        <f t="shared" si="3"/>
        <v>0</v>
      </c>
      <c r="AD42" s="32">
        <f t="shared" si="3"/>
        <v>0</v>
      </c>
      <c r="AE42" s="32">
        <f t="shared" si="3"/>
        <v>0</v>
      </c>
      <c r="AF42" s="34">
        <f>COUNTIF($AF$27:$AF$41,"①")</f>
        <v>0</v>
      </c>
      <c r="AG42" s="34">
        <f>COUNTIF($AG$27:$AG$41,"①")</f>
        <v>0</v>
      </c>
      <c r="AH42" s="34">
        <f>COUNTIF($AH$27:$AH$41,"①")</f>
        <v>0</v>
      </c>
      <c r="AI42" s="34">
        <f>COUNTIF($AI$27:$AI$41,"①")</f>
        <v>0</v>
      </c>
      <c r="AJ42" s="34">
        <f>COUNTIF($AJ$27:$AJ$41,"①")</f>
        <v>0</v>
      </c>
      <c r="AK42" s="32">
        <f t="shared" ref="AK42" si="4">COUNTIF(AK27:AK41,"〇")</f>
        <v>0</v>
      </c>
      <c r="AL42" s="32">
        <f t="shared" ref="AL42" si="5">COUNTIF(AL27:AL41,"〇")</f>
        <v>0</v>
      </c>
      <c r="AM42" s="32">
        <f t="shared" ref="AM42" si="6">COUNTIF(AM27:AM41,"〇")</f>
        <v>0</v>
      </c>
      <c r="AN42" s="32">
        <f t="shared" ref="AN42" si="7">COUNTIF(AN27:AN41,"〇")</f>
        <v>0</v>
      </c>
      <c r="AO42" s="32">
        <f t="shared" ref="AO42" si="8">COUNTIF(AO27:AO41,"〇")</f>
        <v>0</v>
      </c>
      <c r="AP42" s="32">
        <f t="shared" ref="AP42" si="9">COUNTIF(AP27:AP41,"〇")</f>
        <v>0</v>
      </c>
      <c r="AQ42" s="32">
        <f t="shared" ref="AQ42" si="10">COUNTIF(AQ27:AQ41,"〇")</f>
        <v>0</v>
      </c>
      <c r="AR42" s="32">
        <f t="shared" ref="AR42" si="11">COUNTIF(AR27:AR41,"〇")</f>
        <v>0</v>
      </c>
      <c r="AS42" s="32">
        <f t="shared" ref="AS42" si="12">COUNTIF(AS27:AS41,"〇")</f>
        <v>0</v>
      </c>
      <c r="AT42" s="32">
        <f t="shared" ref="AT42" si="13">COUNTIF(AT27:AT41,"〇")</f>
        <v>0</v>
      </c>
    </row>
    <row r="43" spans="1:57" ht="27.95" hidden="1" customHeight="1" x14ac:dyDescent="0.15"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34">
        <f>COUNTIF($AF$27:$AF$41,"②")</f>
        <v>0</v>
      </c>
      <c r="AG43" s="34">
        <f>COUNTIF($AG$27:$AG$41,"②")</f>
        <v>0</v>
      </c>
      <c r="AH43" s="34">
        <f>COUNTIF($AH$27:$AH$41,"②")</f>
        <v>0</v>
      </c>
      <c r="AI43" s="34">
        <f>COUNTIF($AI$27:$AI$41,"②")</f>
        <v>0</v>
      </c>
      <c r="AJ43" s="34">
        <f>COUNTIF($AJ$27:$AJ$41,"②")</f>
        <v>0</v>
      </c>
      <c r="AK43" s="21"/>
      <c r="AL43" s="21"/>
      <c r="AM43" s="21"/>
      <c r="AN43" s="21"/>
      <c r="AO43" s="21"/>
      <c r="AP43" s="21"/>
      <c r="AQ43" s="21"/>
      <c r="AR43" s="21"/>
      <c r="AS43" s="21"/>
      <c r="AT43" s="21"/>
    </row>
    <row r="44" spans="1:57" ht="27.95" hidden="1" customHeight="1" x14ac:dyDescent="0.15"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34">
        <f>COUNTIF($AF$27:$AF$41,"③")</f>
        <v>0</v>
      </c>
      <c r="AG44" s="34">
        <f>COUNTIF($AG$27:$AG$41,"③")</f>
        <v>0</v>
      </c>
      <c r="AH44" s="34">
        <f>COUNTIF($AH$27:$AH$41,"③")</f>
        <v>0</v>
      </c>
      <c r="AI44" s="34">
        <f>COUNTIF($AI$27:$AI$41,"③")</f>
        <v>0</v>
      </c>
      <c r="AJ44" s="34">
        <f>COUNTIF($AJ$27:$AJ$41,"③")</f>
        <v>0</v>
      </c>
      <c r="AK44" s="21"/>
      <c r="AL44" s="21"/>
      <c r="AM44" s="21"/>
      <c r="AN44" s="21"/>
      <c r="AO44" s="21"/>
      <c r="AP44" s="21"/>
      <c r="AQ44" s="21"/>
      <c r="AR44" s="21"/>
      <c r="AS44" s="21"/>
      <c r="AT44" s="21"/>
    </row>
    <row r="45" spans="1:57" ht="27.95" hidden="1" customHeight="1" x14ac:dyDescent="0.15">
      <c r="AF45" s="34">
        <f>COUNTIF($AF$27:$AF$41,"④")</f>
        <v>0</v>
      </c>
      <c r="AG45" s="34">
        <f>COUNTIF($AG$27:$AG$41,"④")</f>
        <v>0</v>
      </c>
      <c r="AH45" s="34">
        <f>COUNTIF($AH$27:$AH$41,"④")</f>
        <v>0</v>
      </c>
      <c r="AI45" s="34">
        <f>COUNTIF($AI$27:$AI$41,"④")</f>
        <v>0</v>
      </c>
      <c r="AJ45" s="34">
        <f>COUNTIF($AJ$27:$AJ$41,"④")</f>
        <v>0</v>
      </c>
    </row>
    <row r="46" spans="1:57" ht="27.95" hidden="1" customHeight="1" x14ac:dyDescent="0.15">
      <c r="AF46" s="34">
        <f>COUNTIF($AF$27:$AF$41,"⑤")</f>
        <v>0</v>
      </c>
      <c r="AG46" s="34">
        <f>COUNTIF($AG$27:$AG$41,"⑤")</f>
        <v>0</v>
      </c>
      <c r="AH46" s="34">
        <f>COUNTIF($AH$27:$AH$41,"⑤")</f>
        <v>0</v>
      </c>
      <c r="AI46" s="34">
        <f>COUNTIF($AI$27:$AI$41,"⑤")</f>
        <v>0</v>
      </c>
      <c r="AJ46" s="34">
        <f>COUNTIF($AJ$27:$AJ$41,"⑤")</f>
        <v>0</v>
      </c>
    </row>
    <row r="47" spans="1:57" ht="27.95" hidden="1" customHeight="1" x14ac:dyDescent="0.15">
      <c r="AF47" s="34">
        <f>COUNTIF($AF$27:$AF$41,"⑥")</f>
        <v>0</v>
      </c>
      <c r="AG47" s="34">
        <f>COUNTIF($AG$27:$AG$41,"⑥")</f>
        <v>0</v>
      </c>
      <c r="AH47" s="34">
        <f>COUNTIF($AH$27:$AH$41,"⑥")</f>
        <v>0</v>
      </c>
      <c r="AI47" s="34">
        <f>COUNTIF($AI$27:$AI$41,"⑥")</f>
        <v>0</v>
      </c>
      <c r="AJ47" s="34">
        <f>COUNTIF($AJ$27:$AJ$41,"⑥")</f>
        <v>0</v>
      </c>
    </row>
    <row r="48" spans="1:57" ht="27.95" hidden="1" customHeight="1" x14ac:dyDescent="0.15">
      <c r="AF48" s="34">
        <f>COUNTIF($AF$27:$AF$41,"⑦")</f>
        <v>0</v>
      </c>
      <c r="AG48" s="34">
        <f>COUNTIF($AG$27:$AG$41,"⑦")</f>
        <v>0</v>
      </c>
      <c r="AH48" s="34">
        <f>COUNTIF($AH$27:$AH$41,"⑦")</f>
        <v>0</v>
      </c>
      <c r="AI48" s="34">
        <f>COUNTIF($AI$27:$AI$41,"⑦")</f>
        <v>0</v>
      </c>
      <c r="AJ48" s="34">
        <f>COUNTIF($AJ$27:$AJ$41,"⑦")</f>
        <v>0</v>
      </c>
    </row>
    <row r="49" spans="32:36" ht="27.95" hidden="1" customHeight="1" x14ac:dyDescent="0.15">
      <c r="AF49" s="34">
        <f>COUNTIF($AF$27:$AF$41,"⑧")</f>
        <v>0</v>
      </c>
      <c r="AG49" s="34">
        <f>COUNTIF($AG$27:$AG$41,"⑧")</f>
        <v>0</v>
      </c>
      <c r="AH49" s="34">
        <f>COUNTIF($AH$27:$AH$41,"⑧")</f>
        <v>0</v>
      </c>
      <c r="AI49" s="34">
        <f>COUNTIF($AI$27:$AI$41,"⑧")</f>
        <v>0</v>
      </c>
      <c r="AJ49" s="34">
        <f>COUNTIF($AJ$27:$AJ$41,"⑧")</f>
        <v>0</v>
      </c>
    </row>
    <row r="50" spans="32:36" ht="27.95" hidden="1" customHeight="1" x14ac:dyDescent="0.15">
      <c r="AF50" s="34">
        <f>COUNTIF($AF$27:$AF$41,"⑨")</f>
        <v>0</v>
      </c>
      <c r="AG50" s="34">
        <f>COUNTIF($AG$27:$AG$41,"⑨")</f>
        <v>0</v>
      </c>
      <c r="AH50" s="34">
        <f>COUNTIF($AH$27:$AH$41,"⑨")</f>
        <v>0</v>
      </c>
      <c r="AI50" s="34">
        <f>COUNTIF($AI$27:$AI$41,"⑨")</f>
        <v>0</v>
      </c>
      <c r="AJ50" s="34">
        <f>COUNTIF($AJ$27:$AJ$41,"⑨")</f>
        <v>0</v>
      </c>
    </row>
    <row r="51" spans="32:36" ht="27.95" hidden="1" customHeight="1" thickBot="1" x14ac:dyDescent="0.2">
      <c r="AF51" s="100">
        <f>COUNTIF($AF$27:$AF$41,"⑩")</f>
        <v>0</v>
      </c>
      <c r="AG51" s="100">
        <f>COUNTIF($AG$27:$AG$41,"⑩")</f>
        <v>0</v>
      </c>
      <c r="AH51" s="100">
        <f>COUNTIF($AH$27:$AH$41,"⑩")</f>
        <v>0</v>
      </c>
      <c r="AI51" s="100">
        <f>COUNTIF($AI$27:$AI$41,"⑩")</f>
        <v>0</v>
      </c>
      <c r="AJ51" s="100">
        <f>COUNTIF($AJ$27:$AJ$41,"⑩")</f>
        <v>0</v>
      </c>
    </row>
    <row r="52" spans="32:36" ht="27.95" hidden="1" customHeight="1" thickTop="1" x14ac:dyDescent="0.15">
      <c r="AF52" s="99">
        <f>SUM(AF42:AF51)/2</f>
        <v>0</v>
      </c>
      <c r="AG52" s="99">
        <f>SUM(AG42:AG51)/2</f>
        <v>0</v>
      </c>
      <c r="AH52" s="99">
        <f>SUM(AH42:AH51)/2</f>
        <v>0</v>
      </c>
      <c r="AI52" s="99">
        <f>SUM(AI42:AI51)/2</f>
        <v>0</v>
      </c>
      <c r="AJ52" s="99">
        <f>SUM(AJ42:AJ51)/2</f>
        <v>0</v>
      </c>
    </row>
    <row r="53" spans="32:36" ht="27.95" customHeight="1" x14ac:dyDescent="0.15"/>
    <row r="54" spans="32:36" ht="27.95" customHeight="1" x14ac:dyDescent="0.15"/>
    <row r="55" spans="32:36" ht="27.95" customHeight="1" x14ac:dyDescent="0.15"/>
    <row r="56" spans="32:36" ht="27.95" customHeight="1" x14ac:dyDescent="0.15"/>
    <row r="57" spans="32:36" ht="27.95" customHeight="1" x14ac:dyDescent="0.15"/>
    <row r="58" spans="32:36" ht="27.95" customHeight="1" x14ac:dyDescent="0.15"/>
    <row r="59" spans="32:36" ht="27.95" customHeight="1" x14ac:dyDescent="0.15"/>
    <row r="60" spans="32:36" ht="27.95" customHeight="1" x14ac:dyDescent="0.15"/>
    <row r="61" spans="32:36" ht="27.95" customHeight="1" x14ac:dyDescent="0.15"/>
    <row r="62" spans="32:36" ht="27.95" customHeight="1" x14ac:dyDescent="0.15"/>
    <row r="63" spans="32:36" ht="27.95" customHeight="1" x14ac:dyDescent="0.15"/>
    <row r="64" spans="32:36" ht="27.95" customHeight="1" x14ac:dyDescent="0.15"/>
    <row r="65" ht="27.95" customHeight="1" x14ac:dyDescent="0.15"/>
  </sheetData>
  <sheetProtection algorithmName="SHA-512" hashValue="65X+RHwZ8c+YQYYv59My/Ls5PsCl4ePl6B6aIvM44lC/0yMgSoMIpiHcBoqf/2AvTjyIrboGFdH3SS1ScPLKaQ==" saltValue="qXJxSJTXpWIH4X4kyC6xEg==" spinCount="100000" sheet="1" objects="1" scenarios="1"/>
  <mergeCells count="152">
    <mergeCell ref="E40:F40"/>
    <mergeCell ref="E41:F41"/>
    <mergeCell ref="C12:E12"/>
    <mergeCell ref="C13:E14"/>
    <mergeCell ref="C18:E18"/>
    <mergeCell ref="C19:E20"/>
    <mergeCell ref="O5:R5"/>
    <mergeCell ref="AC5:AG5"/>
    <mergeCell ref="O17:S18"/>
    <mergeCell ref="T17:T18"/>
    <mergeCell ref="U17:V18"/>
    <mergeCell ref="W17:W18"/>
    <mergeCell ref="Z17:AD18"/>
    <mergeCell ref="AE17:AE18"/>
    <mergeCell ref="AF17:AG18"/>
    <mergeCell ref="F21:H21"/>
    <mergeCell ref="E28:F28"/>
    <mergeCell ref="E29:F29"/>
    <mergeCell ref="E30:F30"/>
    <mergeCell ref="E31:F31"/>
    <mergeCell ref="E32:F32"/>
    <mergeCell ref="E33:F33"/>
    <mergeCell ref="E34:F34"/>
    <mergeCell ref="E35:F35"/>
    <mergeCell ref="BA21:BC21"/>
    <mergeCell ref="R7:U7"/>
    <mergeCell ref="AF6:AL6"/>
    <mergeCell ref="AF8:AI8"/>
    <mergeCell ref="AZ5:AZ8"/>
    <mergeCell ref="BA5:BA8"/>
    <mergeCell ref="BD27:BE27"/>
    <mergeCell ref="E22:F26"/>
    <mergeCell ref="E27:F27"/>
    <mergeCell ref="AD13:AF13"/>
    <mergeCell ref="AG13:AI13"/>
    <mergeCell ref="AC6:AD6"/>
    <mergeCell ref="AC7:AD7"/>
    <mergeCell ref="AC8:AD8"/>
    <mergeCell ref="AC9:AD9"/>
    <mergeCell ref="AF7:AH7"/>
    <mergeCell ref="O14:Q14"/>
    <mergeCell ref="O12:Q12"/>
    <mergeCell ref="O13:Q13"/>
    <mergeCell ref="O15:Q15"/>
    <mergeCell ref="O6:P6"/>
    <mergeCell ref="O7:P7"/>
    <mergeCell ref="O8:P8"/>
    <mergeCell ref="R6:T6"/>
    <mergeCell ref="E36:F36"/>
    <mergeCell ref="E37:F37"/>
    <mergeCell ref="E38:F38"/>
    <mergeCell ref="E39:F39"/>
    <mergeCell ref="AO12:AS13"/>
    <mergeCell ref="AO14:AS15"/>
    <mergeCell ref="U15:W15"/>
    <mergeCell ref="X15:Z15"/>
    <mergeCell ref="AA15:AC15"/>
    <mergeCell ref="AD15:AF15"/>
    <mergeCell ref="AG15:AI15"/>
    <mergeCell ref="AK12:AM12"/>
    <mergeCell ref="AK13:AM13"/>
    <mergeCell ref="AK14:AM15"/>
    <mergeCell ref="AH17:AH18"/>
    <mergeCell ref="U12:W12"/>
    <mergeCell ref="X12:Z12"/>
    <mergeCell ref="AA12:AC12"/>
    <mergeCell ref="AD12:AF12"/>
    <mergeCell ref="AG12:AI12"/>
    <mergeCell ref="R13:T13"/>
    <mergeCell ref="U13:W13"/>
    <mergeCell ref="X13:Z13"/>
    <mergeCell ref="AA13:AC13"/>
    <mergeCell ref="R12:T12"/>
    <mergeCell ref="R15:T15"/>
    <mergeCell ref="G22:O22"/>
    <mergeCell ref="P22:W22"/>
    <mergeCell ref="X22:AE22"/>
    <mergeCell ref="AF22:AJ22"/>
    <mergeCell ref="AK22:AO22"/>
    <mergeCell ref="AP22:AT22"/>
    <mergeCell ref="G23:G26"/>
    <mergeCell ref="H23:H26"/>
    <mergeCell ref="I23:I26"/>
    <mergeCell ref="P23:P26"/>
    <mergeCell ref="Q23:Q26"/>
    <mergeCell ref="R23:R26"/>
    <mergeCell ref="X23:X26"/>
    <mergeCell ref="Y23:Y26"/>
    <mergeCell ref="Z23:Z26"/>
    <mergeCell ref="AF23:AF26"/>
    <mergeCell ref="AG23:AG26"/>
    <mergeCell ref="AK23:AK26"/>
    <mergeCell ref="AL23:AL26"/>
    <mergeCell ref="AP23:AP26"/>
    <mergeCell ref="AQ23:AQ26"/>
    <mergeCell ref="AA16:AC16"/>
    <mergeCell ref="A18:B20"/>
    <mergeCell ref="F18:M18"/>
    <mergeCell ref="F12:M12"/>
    <mergeCell ref="C15:M15"/>
    <mergeCell ref="A10:B11"/>
    <mergeCell ref="C10:M11"/>
    <mergeCell ref="F13:M14"/>
    <mergeCell ref="C16:M17"/>
    <mergeCell ref="F19:M20"/>
    <mergeCell ref="A12:B17"/>
    <mergeCell ref="BA22:BC22"/>
    <mergeCell ref="AM23:AM26"/>
    <mergeCell ref="AN23:AN26"/>
    <mergeCell ref="AO23:AO26"/>
    <mergeCell ref="V23:V26"/>
    <mergeCell ref="W23:W26"/>
    <mergeCell ref="AA23:AA26"/>
    <mergeCell ref="AJ23:AJ26"/>
    <mergeCell ref="AC23:AC26"/>
    <mergeCell ref="AD23:AD26"/>
    <mergeCell ref="AE23:AE26"/>
    <mergeCell ref="AH23:AH26"/>
    <mergeCell ref="AI23:AI26"/>
    <mergeCell ref="A1:AT1"/>
    <mergeCell ref="BA23:BC23"/>
    <mergeCell ref="BA24:BC24"/>
    <mergeCell ref="BA25:BC25"/>
    <mergeCell ref="BA26:BC26"/>
    <mergeCell ref="AT23:AT26"/>
    <mergeCell ref="A22:A26"/>
    <mergeCell ref="B22:B26"/>
    <mergeCell ref="C22:C26"/>
    <mergeCell ref="D22:D26"/>
    <mergeCell ref="J23:J26"/>
    <mergeCell ref="K23:K26"/>
    <mergeCell ref="L23:L26"/>
    <mergeCell ref="M23:M26"/>
    <mergeCell ref="N23:N26"/>
    <mergeCell ref="O23:O26"/>
    <mergeCell ref="AR23:AR26"/>
    <mergeCell ref="AS23:AS26"/>
    <mergeCell ref="AB23:AB26"/>
    <mergeCell ref="S23:S26"/>
    <mergeCell ref="T23:T26"/>
    <mergeCell ref="U23:U26"/>
    <mergeCell ref="BB5:BB8"/>
    <mergeCell ref="BC5:BC8"/>
    <mergeCell ref="BD5:BD8"/>
    <mergeCell ref="A3:B3"/>
    <mergeCell ref="A4:B4"/>
    <mergeCell ref="C4:M4"/>
    <mergeCell ref="A5:B6"/>
    <mergeCell ref="C5:M6"/>
    <mergeCell ref="A7:B9"/>
    <mergeCell ref="D7:M7"/>
    <mergeCell ref="C8:M9"/>
  </mergeCells>
  <phoneticPr fontId="1"/>
  <dataValidations count="3">
    <dataValidation type="list" allowBlank="1" showInputMessage="1" showErrorMessage="1" sqref="AU27:AU41 AF27:AJ41" xr:uid="{00000000-0002-0000-0000-000000000000}">
      <formula1>"①,②,③,④,⑤,⑥,⑦,⑧,⑨,⑩"</formula1>
    </dataValidation>
    <dataValidation type="list" allowBlank="1" showInputMessage="1" showErrorMessage="1" sqref="G27:AE41 AK27:AT41" xr:uid="{E6EC8733-0562-489C-AD12-C6E61C29904B}">
      <formula1>"〇,　"</formula1>
    </dataValidation>
    <dataValidation type="list" showInputMessage="1" showErrorMessage="1" sqref="AV27:AZ41" xr:uid="{00000000-0002-0000-0000-000001000000}">
      <formula1>"〇"</formula1>
    </dataValidation>
  </dataValidations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58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動画審査会</vt:lpstr>
      <vt:lpstr>動画審査会!Print_Area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arkwmr</dc:creator>
  <cp:lastModifiedBy>TAKESHI-TA</cp:lastModifiedBy>
  <cp:lastPrinted>2021-07-06T12:02:00Z</cp:lastPrinted>
  <dcterms:created xsi:type="dcterms:W3CDTF">2019-10-01T11:19:50Z</dcterms:created>
  <dcterms:modified xsi:type="dcterms:W3CDTF">2021-07-06T12:29:32Z</dcterms:modified>
</cp:coreProperties>
</file>