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東北支部\選手権大会\2023年選手権\審査部\申込書（元）\"/>
    </mc:Choice>
  </mc:AlternateContent>
  <xr:revisionPtr revIDLastSave="0" documentId="13_ncr:1_{EBBE2B5D-FA62-4EDF-A43D-416A8C65C7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BTF東北代表選考会 " sheetId="6" r:id="rId1"/>
  </sheets>
  <definedNames>
    <definedName name="_xlnm.Print_Area" localSheetId="0">'IBTF東北代表選考会 '!$A$1:$AD$53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6" l="1"/>
  <c r="M53" i="6" s="1"/>
  <c r="L52" i="6"/>
  <c r="L53" i="6" s="1"/>
  <c r="N53" i="6" s="1"/>
  <c r="T15" i="6" s="1"/>
  <c r="N15" i="6"/>
  <c r="M16" i="6" s="1"/>
  <c r="AN30" i="6"/>
  <c r="AB18" i="6"/>
  <c r="AO39" i="6"/>
  <c r="AO38" i="6"/>
  <c r="AO37" i="6"/>
  <c r="AO36" i="6"/>
  <c r="AO35" i="6"/>
  <c r="AO34" i="6"/>
  <c r="AO33" i="6"/>
  <c r="AO32" i="6"/>
  <c r="AO31" i="6"/>
  <c r="AO30" i="6"/>
  <c r="AN39" i="6"/>
  <c r="AN38" i="6"/>
  <c r="AN37" i="6"/>
  <c r="AN36" i="6"/>
  <c r="AN35" i="6"/>
  <c r="AN34" i="6"/>
  <c r="AN33" i="6"/>
  <c r="AN32" i="6"/>
  <c r="AN31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P24" i="6"/>
  <c r="AJ32" i="6" s="1"/>
  <c r="M24" i="6"/>
  <c r="AJ31" i="6" s="1"/>
  <c r="AH29" i="6" l="1"/>
  <c r="AH27" i="6"/>
  <c r="AJ27" i="6" s="1"/>
  <c r="AN40" i="6"/>
  <c r="AP39" i="6"/>
  <c r="AP31" i="6"/>
  <c r="AP37" i="6"/>
  <c r="AP38" i="6"/>
  <c r="AP34" i="6"/>
  <c r="AP32" i="6"/>
  <c r="AP35" i="6"/>
  <c r="AP30" i="6"/>
  <c r="AP33" i="6"/>
  <c r="AP36" i="6"/>
  <c r="AP40" i="6" l="1"/>
  <c r="Q15" i="6" s="1"/>
  <c r="Q18" i="6" s="1"/>
  <c r="S16" i="6"/>
  <c r="P16" i="6" l="1"/>
  <c r="AH28" i="6"/>
  <c r="AJ28" i="6" s="1"/>
  <c r="AJ29" i="6" l="1"/>
  <c r="AJ30" i="6" l="1"/>
  <c r="AJ34" i="6" s="1"/>
  <c r="Z23" i="6" l="1"/>
</calcChain>
</file>

<file path=xl/sharedStrings.xml><?xml version="1.0" encoding="utf-8"?>
<sst xmlns="http://schemas.openxmlformats.org/spreadsheetml/2006/main" count="107" uniqueCount="98">
  <si>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</si>
  <si>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</si>
  <si>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</si>
  <si>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</si>
  <si>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</si>
  <si>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</si>
  <si>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</si>
  <si>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</si>
  <si>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</si>
  <si>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</si>
  <si>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</si>
  <si>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大会当日の
緊急連絡先</t>
    <rPh sb="0" eb="2">
      <t>タイカイ</t>
    </rPh>
    <rPh sb="2" eb="4">
      <t>トウジツ</t>
    </rPh>
    <rPh sb="6" eb="8">
      <t>キンキュウ</t>
    </rPh>
    <rPh sb="8" eb="10">
      <t>レンラク</t>
    </rPh>
    <rPh sb="10" eb="11">
      <t>サキ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</si>
  <si>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</si>
  <si>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</si>
  <si>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</si>
  <si>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組</t>
    <rPh sb="0" eb="1">
      <t>クミ</t>
    </rPh>
    <phoneticPr fontId="6"/>
  </si>
  <si>
    <t>（２名1組となります。）</t>
    <rPh sb="4" eb="5">
      <t>クミ</t>
    </rPh>
    <phoneticPr fontId="4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</si>
  <si>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</si>
  <si>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</si>
  <si>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</si>
  <si>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</si>
  <si>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</si>
  <si>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</si>
  <si>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</si>
  <si>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</si>
  <si>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</si>
  <si>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</si>
  <si>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</si>
  <si>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</si>
  <si>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</si>
  <si>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</si>
  <si>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</si>
  <si>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</si>
  <si>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</si>
  <si>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</si>
  <si>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</si>
  <si>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</si>
  <si>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</si>
  <si>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</si>
  <si>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</si>
  <si>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</si>
  <si>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</si>
  <si>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</si>
  <si>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登録引率者</t>
    <rPh sb="0" eb="2">
      <t>トウロク</t>
    </rPh>
    <rPh sb="2" eb="5">
      <t>インソツシャ</t>
    </rPh>
    <phoneticPr fontId="1"/>
  </si>
  <si>
    <t>登録人数</t>
    <rPh sb="0" eb="2">
      <t>トウロク</t>
    </rPh>
    <rPh sb="2" eb="4">
      <t>ニンズウ</t>
    </rPh>
    <phoneticPr fontId="1"/>
  </si>
  <si>
    <t>名</t>
    <rPh sb="0" eb="1">
      <t>メイ</t>
    </rPh>
    <phoneticPr fontId="1"/>
  </si>
  <si>
    <t>1　名</t>
    <rPh sb="2" eb="3">
      <t>メイ</t>
    </rPh>
    <phoneticPr fontId="1"/>
  </si>
  <si>
    <t>冊</t>
    <rPh sb="0" eb="1">
      <t>サツ</t>
    </rPh>
    <phoneticPr fontId="1"/>
  </si>
  <si>
    <t>（一団体）</t>
    <rPh sb="1" eb="2">
      <t>イチ</t>
    </rPh>
    <rPh sb="2" eb="4">
      <t>ダンタイ</t>
    </rPh>
    <phoneticPr fontId="1"/>
  </si>
  <si>
    <t>プログラム</t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</si>
  <si>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</si>
  <si>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名前
※姓名の間に
全角スペース</t>
    <rPh sb="0" eb="2">
      <t>ナマエ</t>
    </rPh>
    <phoneticPr fontId="1"/>
  </si>
  <si>
    <r>
      <t>ふりがな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</si>
  <si>
    <t>【ペアの入力例】</t>
    <rPh sb="4" eb="6">
      <t>ニュウリョク</t>
    </rPh>
    <rPh sb="6" eb="7">
      <t>レイ</t>
    </rPh>
    <phoneticPr fontId="1"/>
  </si>
  <si>
    <t>※部門のペア同士で同じ番号を選択</t>
    <rPh sb="1" eb="3">
      <t>ブモン</t>
    </rPh>
    <rPh sb="6" eb="8">
      <t>ドウシ</t>
    </rPh>
    <rPh sb="9" eb="10">
      <t>オナ</t>
    </rPh>
    <rPh sb="11" eb="13">
      <t>バンゴウ</t>
    </rPh>
    <rPh sb="14" eb="16">
      <t>センタク</t>
    </rPh>
    <phoneticPr fontId="1"/>
  </si>
  <si>
    <t>ゼンニホンバトントワーリング</t>
    <phoneticPr fontId="1"/>
  </si>
  <si>
    <t>センシュケントウホクシブタイカイ</t>
    <phoneticPr fontId="1"/>
  </si>
  <si>
    <t>〇ゆうちょ銀行以外</t>
    <rPh sb="5" eb="7">
      <t>ギンコウ</t>
    </rPh>
    <rPh sb="7" eb="9">
      <t>イガイ</t>
    </rPh>
    <phoneticPr fontId="1"/>
  </si>
  <si>
    <t>メールアドレス</t>
    <phoneticPr fontId="1"/>
  </si>
  <si>
    <t>※№の部分に入力すると実人数がカウントされます。</t>
    <rPh sb="3" eb="5">
      <t>ブブン</t>
    </rPh>
    <rPh sb="6" eb="8">
      <t>ニュウリョク</t>
    </rPh>
    <rPh sb="11" eb="12">
      <t>ジツ</t>
    </rPh>
    <rPh sb="12" eb="13">
      <t>ニン</t>
    </rPh>
    <rPh sb="13" eb="14">
      <t>スウ</t>
    </rPh>
    <phoneticPr fontId="1"/>
  </si>
  <si>
    <t>全国推薦希望</t>
    <rPh sb="0" eb="2">
      <t>ゼンコク</t>
    </rPh>
    <rPh sb="2" eb="4">
      <t>スイセン</t>
    </rPh>
    <rPh sb="4" eb="6">
      <t>キボウ</t>
    </rPh>
    <phoneticPr fontId="1"/>
  </si>
  <si>
    <t>※手数料はご負担ください</t>
    <phoneticPr fontId="1"/>
  </si>
  <si>
    <t>◆団　　体
登録引率者</t>
    <rPh sb="1" eb="2">
      <t>ダン</t>
    </rPh>
    <rPh sb="4" eb="5">
      <t>カラダ</t>
    </rPh>
    <phoneticPr fontId="1"/>
  </si>
  <si>
    <t>◆プログラム
予約のみ
（1部）</t>
    <rPh sb="7" eb="9">
      <t>ヨヤク</t>
    </rPh>
    <rPh sb="14" eb="15">
      <t>ブ</t>
    </rPh>
    <phoneticPr fontId="1"/>
  </si>
  <si>
    <t>◆団体登録引率者の人数は、選手16名以下2名、17名以上3名とする。</t>
    <rPh sb="1" eb="5">
      <t>ダンタイトウロク</t>
    </rPh>
    <rPh sb="5" eb="8">
      <t>インソツシャ</t>
    </rPh>
    <rPh sb="9" eb="11">
      <t>ニンズウ</t>
    </rPh>
    <rPh sb="13" eb="15">
      <t>センシュ</t>
    </rPh>
    <rPh sb="17" eb="18">
      <t>メイ</t>
    </rPh>
    <rPh sb="18" eb="20">
      <t>イカ</t>
    </rPh>
    <rPh sb="21" eb="22">
      <t>メイ</t>
    </rPh>
    <rPh sb="25" eb="26">
      <t>メイ</t>
    </rPh>
    <rPh sb="26" eb="28">
      <t>イジョウ</t>
    </rPh>
    <rPh sb="29" eb="30">
      <t>メイ</t>
    </rPh>
    <phoneticPr fontId="1"/>
  </si>
  <si>
    <t>◆団　体
参 加 費</t>
    <rPh sb="1" eb="2">
      <t>ダン</t>
    </rPh>
    <rPh sb="3" eb="4">
      <t>カラダ</t>
    </rPh>
    <rPh sb="5" eb="6">
      <t>サン</t>
    </rPh>
    <rPh sb="7" eb="8">
      <t>カ</t>
    </rPh>
    <rPh sb="9" eb="10">
      <t>ヒ</t>
    </rPh>
    <phoneticPr fontId="1"/>
  </si>
  <si>
    <t>◆IBTF種目</t>
    <rPh sb="5" eb="7">
      <t>シュモク</t>
    </rPh>
    <phoneticPr fontId="4"/>
  </si>
  <si>
    <t>ジュニア</t>
    <phoneticPr fontId="1"/>
  </si>
  <si>
    <t>女子ジュニア</t>
    <rPh sb="0" eb="2">
      <t>ジョシ</t>
    </rPh>
    <phoneticPr fontId="1"/>
  </si>
  <si>
    <t>女子シニア</t>
    <rPh sb="0" eb="2">
      <t>ジョシ</t>
    </rPh>
    <phoneticPr fontId="1"/>
  </si>
  <si>
    <t>男子ジュニア</t>
    <rPh sb="0" eb="2">
      <t>ダンシ</t>
    </rPh>
    <phoneticPr fontId="1"/>
  </si>
  <si>
    <t>男子シニア</t>
    <rPh sb="0" eb="2">
      <t>ダンシ</t>
    </rPh>
    <phoneticPr fontId="1"/>
  </si>
  <si>
    <t>シニア</t>
    <phoneticPr fontId="1"/>
  </si>
  <si>
    <t>参加のべ人数</t>
    <rPh sb="0" eb="2">
      <t>サンカ</t>
    </rPh>
    <rPh sb="4" eb="5">
      <t>ニン</t>
    </rPh>
    <phoneticPr fontId="6"/>
  </si>
  <si>
    <t>参加実人数</t>
    <rPh sb="0" eb="2">
      <t>サンカ</t>
    </rPh>
    <rPh sb="2" eb="3">
      <t>ジツ</t>
    </rPh>
    <rPh sb="3" eb="5">
      <t>ニンズウ</t>
    </rPh>
    <phoneticPr fontId="6"/>
  </si>
  <si>
    <t>大会参加振込
合計金額</t>
    <rPh sb="0" eb="2">
      <t>タイカイ</t>
    </rPh>
    <rPh sb="2" eb="4">
      <t>サンカ</t>
    </rPh>
    <rPh sb="4" eb="6">
      <t>フリコミ</t>
    </rPh>
    <rPh sb="7" eb="9">
      <t>ゴウケイ</t>
    </rPh>
    <rPh sb="9" eb="11">
      <t>キンガク</t>
    </rPh>
    <phoneticPr fontId="1"/>
  </si>
  <si>
    <t>フリースタイル</t>
    <phoneticPr fontId="1"/>
  </si>
  <si>
    <t>ペア</t>
    <phoneticPr fontId="1"/>
  </si>
  <si>
    <r>
      <rPr>
        <sz val="8"/>
        <color theme="1"/>
        <rFont val="ＭＳ Ｐゴシック"/>
        <family val="3"/>
        <charset val="128"/>
        <scheme val="minor"/>
      </rPr>
      <t>フリースタイルチーム</t>
    </r>
    <r>
      <rPr>
        <sz val="9"/>
        <color theme="1"/>
        <rFont val="ＭＳ Ｐゴシック"/>
        <family val="3"/>
        <charset val="128"/>
        <scheme val="minor"/>
      </rPr>
      <t xml:space="preserve">
（6～8名）</t>
    </r>
    <rPh sb="15" eb="16">
      <t>メイ</t>
    </rPh>
    <phoneticPr fontId="1"/>
  </si>
  <si>
    <t>ペア</t>
    <phoneticPr fontId="6"/>
  </si>
  <si>
    <t>フリースタイル</t>
    <phoneticPr fontId="6"/>
  </si>
  <si>
    <t>チーム</t>
    <phoneticPr fontId="6"/>
  </si>
  <si>
    <t>（個人）</t>
    <rPh sb="1" eb="3">
      <t>コジン</t>
    </rPh>
    <phoneticPr fontId="1"/>
  </si>
  <si>
    <t>（6～8名）</t>
    <rPh sb="4" eb="5">
      <t>メイ</t>
    </rPh>
    <phoneticPr fontId="1"/>
  </si>
  <si>
    <t>（1組）</t>
    <rPh sb="2" eb="3">
      <t>クミ</t>
    </rPh>
    <phoneticPr fontId="1"/>
  </si>
  <si>
    <t>◆プログラム【団体1部、団体登録引率者、選手各1部配布】</t>
    <rPh sb="7" eb="9">
      <t>ダンタイ</t>
    </rPh>
    <rPh sb="10" eb="11">
      <t>ブ</t>
    </rPh>
    <rPh sb="12" eb="14">
      <t>ダンタイ</t>
    </rPh>
    <rPh sb="14" eb="16">
      <t>トウロク</t>
    </rPh>
    <rPh sb="16" eb="19">
      <t>インソツシャ</t>
    </rPh>
    <rPh sb="20" eb="22">
      <t>センシュ</t>
    </rPh>
    <rPh sb="22" eb="23">
      <t>カク</t>
    </rPh>
    <rPh sb="24" eb="25">
      <t>ブ</t>
    </rPh>
    <rPh sb="25" eb="27">
      <t>ハイフ</t>
    </rPh>
    <phoneticPr fontId="1"/>
  </si>
  <si>
    <t>諸経費</t>
    <rPh sb="0" eb="3">
      <t>ショケイヒ</t>
    </rPh>
    <phoneticPr fontId="1"/>
  </si>
  <si>
    <t>フリー</t>
    <phoneticPr fontId="1"/>
  </si>
  <si>
    <t>ペア</t>
    <phoneticPr fontId="1"/>
  </si>
  <si>
    <t>チーム</t>
    <phoneticPr fontId="1"/>
  </si>
  <si>
    <t>2024年IBTF世界フリースタイル選手権大会日本代表選考会東北支部予選会申込書</t>
    <rPh sb="4" eb="5">
      <t>ネン</t>
    </rPh>
    <rPh sb="9" eb="11">
      <t>セカイ</t>
    </rPh>
    <rPh sb="18" eb="23">
      <t>センシュケンタイカイ</t>
    </rPh>
    <rPh sb="23" eb="27">
      <t>ニホンダイヒョウ</t>
    </rPh>
    <rPh sb="27" eb="30">
      <t>センコウカイ</t>
    </rPh>
    <rPh sb="30" eb="34">
      <t>トウホクシブ</t>
    </rPh>
    <rPh sb="34" eb="37">
      <t>ヨセンカイ</t>
    </rPh>
    <phoneticPr fontId="4"/>
  </si>
  <si>
    <t xml:space="preserve">  </t>
    <phoneticPr fontId="1"/>
  </si>
  <si>
    <t>年</t>
  </si>
  <si>
    <t>月</t>
  </si>
  <si>
    <t>日</t>
  </si>
  <si>
    <t>【チームの入力例】</t>
    <rPh sb="5" eb="7">
      <t>ニュウリョク</t>
    </rPh>
    <rPh sb="7" eb="8">
      <t>レイ</t>
    </rPh>
    <phoneticPr fontId="1"/>
  </si>
  <si>
    <t>※同チームで同じ記号を選択</t>
    <rPh sb="1" eb="2">
      <t>ドウ</t>
    </rPh>
    <rPh sb="6" eb="7">
      <t>オナ</t>
    </rPh>
    <rPh sb="8" eb="10">
      <t>キゴウ</t>
    </rPh>
    <rPh sb="11" eb="13">
      <t>センタク</t>
    </rPh>
    <phoneticPr fontId="1"/>
  </si>
  <si>
    <t>【出場種目】※同一選手の出場は、3種目の中から、2種目までとし、補欠も同様とする。</t>
    <rPh sb="1" eb="3">
      <t>シュツジョウ</t>
    </rPh>
    <rPh sb="3" eb="5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</si>
</sst>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"/>
    <numFmt numFmtId="179" formatCode="####&quot;年&quot;"/>
    <numFmt numFmtId="180" formatCode="0_ "/>
    <numFmt numFmtId="181" formatCode="0_ ;[Red]\-0\ "/>
    <numFmt numFmtId="185" formatCode="##&quot;月&quot;"/>
    <numFmt numFmtId="186" formatCode="##&quot;日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9" fillId="0" borderId="0" xfId="0" applyFo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42" fontId="9" fillId="0" borderId="0" xfId="0" applyNumberFormat="1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>
      <alignment horizontal="center" shrinkToFit="1"/>
    </xf>
    <xf numFmtId="0" fontId="8" fillId="0" borderId="0" xfId="0" applyFont="1" applyAlignment="1"/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0" fillId="0" borderId="0" xfId="1" applyFont="1" applyProtection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 applyProtection="1">
      <alignment horizontal="right" vertical="center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top" textRotation="255" shrinkToFit="1"/>
    </xf>
    <xf numFmtId="0" fontId="21" fillId="0" borderId="0" xfId="0" applyFont="1">
      <alignment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Protection="1">
      <alignment vertical="center"/>
      <protection locked="0"/>
    </xf>
    <xf numFmtId="178" fontId="0" fillId="3" borderId="1" xfId="0" applyNumberFormat="1" applyFill="1" applyBorder="1" applyProtection="1">
      <alignment vertical="center"/>
      <protection locked="0"/>
    </xf>
    <xf numFmtId="179" fontId="0" fillId="3" borderId="0" xfId="0" applyNumberFormat="1" applyFill="1" applyAlignment="1" applyProtection="1">
      <alignment horizontal="right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vertical="top" textRotation="255" shrinkToFit="1"/>
    </xf>
    <xf numFmtId="0" fontId="1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textRotation="255" shrinkToFit="1"/>
    </xf>
    <xf numFmtId="0" fontId="2" fillId="0" borderId="6" xfId="0" applyFont="1" applyBorder="1" applyAlignment="1">
      <alignment horizontal="center" vertical="top" textRotation="255" shrinkToFit="1"/>
    </xf>
    <xf numFmtId="3" fontId="9" fillId="0" borderId="8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20" xfId="0" applyFont="1" applyBorder="1" applyAlignment="1">
      <alignment vertical="top" shrinkToFit="1"/>
    </xf>
    <xf numFmtId="0" fontId="19" fillId="0" borderId="0" xfId="0" applyFont="1" applyAlignment="1">
      <alignment vertical="center" textRotation="255" shrinkToFit="1"/>
    </xf>
    <xf numFmtId="0" fontId="0" fillId="0" borderId="0" xfId="0" applyProtection="1">
      <alignment vertical="center"/>
      <protection locked="0"/>
    </xf>
    <xf numFmtId="180" fontId="5" fillId="0" borderId="0" xfId="0" applyNumberFormat="1" applyFont="1">
      <alignment vertical="center"/>
    </xf>
    <xf numFmtId="180" fontId="0" fillId="0" borderId="0" xfId="0" applyNumberFormat="1">
      <alignment vertical="center"/>
    </xf>
    <xf numFmtId="180" fontId="8" fillId="0" borderId="0" xfId="0" applyNumberFormat="1" applyFont="1">
      <alignment vertical="center"/>
    </xf>
    <xf numFmtId="180" fontId="10" fillId="0" borderId="0" xfId="0" applyNumberFormat="1" applyFont="1">
      <alignment vertical="center"/>
    </xf>
    <xf numFmtId="180" fontId="8" fillId="0" borderId="0" xfId="0" applyNumberFormat="1" applyFont="1" applyAlignment="1">
      <alignment horizontal="center" vertical="center"/>
    </xf>
    <xf numFmtId="181" fontId="5" fillId="0" borderId="0" xfId="0" applyNumberFormat="1" applyFont="1">
      <alignment vertical="center"/>
    </xf>
    <xf numFmtId="181" fontId="0" fillId="0" borderId="0" xfId="0" applyNumberFormat="1">
      <alignment vertical="center"/>
    </xf>
    <xf numFmtId="181" fontId="10" fillId="0" borderId="0" xfId="0" applyNumberFormat="1" applyFont="1" applyAlignment="1">
      <alignment horizontal="center" vertical="center"/>
    </xf>
    <xf numFmtId="181" fontId="8" fillId="0" borderId="0" xfId="0" applyNumberFormat="1" applyFont="1">
      <alignment vertical="center"/>
    </xf>
    <xf numFmtId="181" fontId="10" fillId="0" borderId="0" xfId="0" applyNumberFormat="1" applyFont="1">
      <alignment vertical="center"/>
    </xf>
    <xf numFmtId="181" fontId="0" fillId="0" borderId="0" xfId="1" applyNumberFormat="1" applyFont="1" applyProtection="1">
      <alignment vertical="center"/>
    </xf>
    <xf numFmtId="0" fontId="28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13" fillId="0" borderId="8" xfId="0" applyFont="1" applyBorder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shrinkToFit="1"/>
      <protection hidden="1"/>
    </xf>
    <xf numFmtId="0" fontId="8" fillId="0" borderId="3" xfId="0" applyFont="1" applyBorder="1" applyProtection="1">
      <alignment vertical="center"/>
      <protection hidden="1"/>
    </xf>
    <xf numFmtId="0" fontId="8" fillId="0" borderId="7" xfId="0" applyFont="1" applyBorder="1" applyProtection="1">
      <alignment vertical="center"/>
      <protection hidden="1"/>
    </xf>
    <xf numFmtId="0" fontId="8" fillId="0" borderId="24" xfId="0" applyFont="1" applyBorder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15" fillId="3" borderId="7" xfId="0" applyFont="1" applyFill="1" applyBorder="1" applyProtection="1">
      <alignment vertical="center"/>
      <protection locked="0" hidden="1"/>
    </xf>
    <xf numFmtId="0" fontId="13" fillId="0" borderId="3" xfId="0" applyFont="1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Protection="1">
      <alignment vertical="center"/>
      <protection hidden="1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5" fontId="2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left" shrinkToFi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6" fontId="8" fillId="0" borderId="14" xfId="1" applyNumberFormat="1" applyFont="1" applyBorder="1" applyAlignment="1" applyProtection="1">
      <alignment horizontal="center" vertical="center"/>
    </xf>
    <xf numFmtId="6" fontId="8" fillId="0" borderId="0" xfId="1" applyNumberFormat="1" applyFont="1" applyBorder="1" applyAlignment="1" applyProtection="1">
      <alignment horizontal="center" vertical="center"/>
    </xf>
    <xf numFmtId="6" fontId="8" fillId="0" borderId="34" xfId="1" applyNumberFormat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23" xfId="1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22" fillId="3" borderId="9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3" borderId="8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shrinkToFit="1"/>
    </xf>
    <xf numFmtId="3" fontId="9" fillId="0" borderId="8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7" fillId="0" borderId="9" xfId="0" applyFont="1" applyBorder="1" applyAlignment="1">
      <alignment horizontal="center" vertical="top" textRotation="255"/>
    </xf>
    <xf numFmtId="0" fontId="17" fillId="0" borderId="14" xfId="0" applyFont="1" applyBorder="1" applyAlignment="1">
      <alignment horizontal="center" vertical="top" textRotation="255"/>
    </xf>
    <xf numFmtId="0" fontId="17" fillId="0" borderId="12" xfId="0" applyFont="1" applyBorder="1" applyAlignment="1">
      <alignment horizontal="center" vertical="top" textRotation="255"/>
    </xf>
    <xf numFmtId="0" fontId="17" fillId="0" borderId="11" xfId="0" applyFont="1" applyBorder="1" applyAlignment="1">
      <alignment horizontal="center" vertical="top" textRotation="255" shrinkToFit="1"/>
    </xf>
    <xf numFmtId="0" fontId="17" fillId="0" borderId="15" xfId="0" applyFont="1" applyBorder="1" applyAlignment="1">
      <alignment horizontal="center" vertical="top" textRotation="255" shrinkToFit="1"/>
    </xf>
    <xf numFmtId="0" fontId="17" fillId="0" borderId="13" xfId="0" applyFont="1" applyBorder="1" applyAlignment="1">
      <alignment horizontal="center" vertical="top" textRotation="255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177" fontId="15" fillId="0" borderId="2" xfId="0" applyNumberFormat="1" applyFont="1" applyBorder="1" applyAlignment="1" applyProtection="1">
      <alignment horizontal="center" vertical="center"/>
      <protection hidden="1"/>
    </xf>
    <xf numFmtId="177" fontId="15" fillId="0" borderId="7" xfId="0" applyNumberFormat="1" applyFont="1" applyBorder="1" applyAlignment="1" applyProtection="1">
      <alignment horizontal="center" vertical="center"/>
      <protection hidden="1"/>
    </xf>
    <xf numFmtId="177" fontId="15" fillId="0" borderId="3" xfId="0" applyNumberFormat="1" applyFont="1" applyBorder="1" applyAlignment="1" applyProtection="1">
      <alignment horizontal="center" vertical="center"/>
      <protection hidden="1"/>
    </xf>
    <xf numFmtId="5" fontId="15" fillId="0" borderId="2" xfId="0" applyNumberFormat="1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 applyProtection="1">
      <alignment horizontal="center" vertical="center"/>
      <protection hidden="1"/>
    </xf>
    <xf numFmtId="5" fontId="12" fillId="0" borderId="9" xfId="0" applyNumberFormat="1" applyFont="1" applyBorder="1" applyAlignment="1">
      <alignment horizontal="center" vertical="center" wrapText="1"/>
    </xf>
    <xf numFmtId="5" fontId="12" fillId="0" borderId="10" xfId="0" applyNumberFormat="1" applyFont="1" applyBorder="1" applyAlignment="1">
      <alignment horizontal="center" vertical="center" wrapText="1"/>
    </xf>
    <xf numFmtId="5" fontId="12" fillId="0" borderId="11" xfId="0" applyNumberFormat="1" applyFont="1" applyBorder="1" applyAlignment="1">
      <alignment horizontal="center" vertical="center" wrapText="1"/>
    </xf>
    <xf numFmtId="5" fontId="12" fillId="0" borderId="12" xfId="0" applyNumberFormat="1" applyFont="1" applyBorder="1" applyAlignment="1">
      <alignment horizontal="center" vertical="center" wrapText="1"/>
    </xf>
    <xf numFmtId="5" fontId="12" fillId="0" borderId="8" xfId="0" applyNumberFormat="1" applyFont="1" applyBorder="1" applyAlignment="1">
      <alignment horizontal="center" vertical="center" wrapText="1"/>
    </xf>
    <xf numFmtId="5" fontId="12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5" fontId="25" fillId="0" borderId="12" xfId="0" applyNumberFormat="1" applyFont="1" applyBorder="1" applyAlignment="1">
      <alignment horizontal="center" vertical="center" wrapText="1"/>
    </xf>
    <xf numFmtId="5" fontId="25" fillId="0" borderId="8" xfId="0" applyNumberFormat="1" applyFont="1" applyBorder="1" applyAlignment="1">
      <alignment horizontal="center" vertical="center" wrapText="1"/>
    </xf>
    <xf numFmtId="5" fontId="25" fillId="0" borderId="1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2" fontId="10" fillId="0" borderId="25" xfId="0" applyNumberFormat="1" applyFont="1" applyBorder="1" applyAlignment="1" applyProtection="1">
      <alignment horizontal="center" vertical="center"/>
      <protection hidden="1"/>
    </xf>
    <xf numFmtId="42" fontId="10" fillId="0" borderId="28" xfId="0" applyNumberFormat="1" applyFont="1" applyBorder="1" applyAlignment="1" applyProtection="1">
      <alignment horizontal="center" vertical="center"/>
      <protection hidden="1"/>
    </xf>
    <xf numFmtId="42" fontId="10" fillId="0" borderId="27" xfId="0" applyNumberFormat="1" applyFont="1" applyBorder="1" applyAlignment="1" applyProtection="1">
      <alignment horizontal="center" vertical="center"/>
      <protection hidden="1"/>
    </xf>
    <xf numFmtId="42" fontId="10" fillId="0" borderId="26" xfId="0" applyNumberFormat="1" applyFont="1" applyBorder="1" applyAlignment="1" applyProtection="1">
      <alignment horizontal="center" vertical="center"/>
      <protection hidden="1"/>
    </xf>
    <xf numFmtId="38" fontId="9" fillId="0" borderId="8" xfId="1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textRotation="255" shrinkToFit="1"/>
    </xf>
    <xf numFmtId="0" fontId="19" fillId="0" borderId="4" xfId="0" applyFont="1" applyBorder="1" applyAlignment="1">
      <alignment horizontal="center" vertical="center" textRotation="255" shrinkToFit="1"/>
    </xf>
    <xf numFmtId="0" fontId="19" fillId="0" borderId="5" xfId="0" applyFont="1" applyBorder="1" applyAlignment="1">
      <alignment horizontal="center" vertical="center" textRotation="255" shrinkToFit="1"/>
    </xf>
    <xf numFmtId="0" fontId="19" fillId="0" borderId="6" xfId="0" applyFont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24" fillId="0" borderId="4" xfId="0" applyFont="1" applyBorder="1" applyAlignment="1">
      <alignment horizontal="center" vertical="center" textRotation="255" wrapText="1" shrinkToFit="1"/>
    </xf>
    <xf numFmtId="0" fontId="24" fillId="0" borderId="5" xfId="0" applyFont="1" applyBorder="1" applyAlignment="1">
      <alignment horizontal="center" vertical="center" textRotation="255" wrapText="1" shrinkToFit="1"/>
    </xf>
    <xf numFmtId="0" fontId="24" fillId="0" borderId="6" xfId="0" applyFont="1" applyBorder="1" applyAlignment="1">
      <alignment horizontal="center" vertical="center" textRotation="255" wrapText="1" shrinkToFit="1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 wrapText="1" shrinkToFit="1"/>
    </xf>
    <xf numFmtId="185" fontId="0" fillId="3" borderId="8" xfId="0" applyNumberFormat="1" applyFill="1" applyBorder="1" applyAlignment="1" applyProtection="1">
      <alignment horizontal="right" vertical="center"/>
      <protection locked="0"/>
    </xf>
    <xf numFmtId="186" fontId="0" fillId="3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0" xfId="0" applyBorder="1">
      <alignment vertical="center"/>
    </xf>
    <xf numFmtId="0" fontId="13" fillId="0" borderId="0" xfId="0" applyFont="1">
      <alignment vertical="center"/>
    </xf>
    <xf numFmtId="0" fontId="29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5DC6-5FCD-440C-AAC2-4FC894325DB0}">
  <sheetPr transitionEvaluation="1">
    <pageSetUpPr fitToPage="1"/>
  </sheetPr>
  <dimension ref="A1:AR55"/>
  <sheetViews>
    <sheetView tabSelected="1" view="pageBreakPreview" zoomScale="70" zoomScaleNormal="100" zoomScaleSheetLayoutView="70" zoomScalePageLayoutView="58" workbookViewId="0">
      <selection activeCell="E3" sqref="E3"/>
    </sheetView>
  </sheetViews>
  <sheetFormatPr defaultColWidth="9" defaultRowHeight="13.5" x14ac:dyDescent="0.15"/>
  <cols>
    <col min="1" max="1" width="4.375" customWidth="1"/>
    <col min="2" max="3" width="18.75" customWidth="1"/>
    <col min="4" max="5" width="12.375" customWidth="1"/>
    <col min="6" max="30" width="4.625" customWidth="1"/>
    <col min="31" max="33" width="4.625" hidden="1" customWidth="1"/>
    <col min="34" max="34" width="4.625" style="56" hidden="1" customWidth="1"/>
    <col min="35" max="35" width="7.75" style="61" hidden="1" customWidth="1"/>
    <col min="36" max="36" width="9.25" style="61" hidden="1" customWidth="1"/>
    <col min="37" max="38" width="3.75" hidden="1" customWidth="1"/>
    <col min="39" max="41" width="5.625" hidden="1" customWidth="1"/>
    <col min="42" max="42" width="5.75" hidden="1" customWidth="1"/>
    <col min="43" max="43" width="3.875" customWidth="1"/>
    <col min="44" max="44" width="5.75" customWidth="1"/>
    <col min="45" max="45" width="9" customWidth="1"/>
  </cols>
  <sheetData>
    <row r="1" spans="1:43" ht="30" customHeight="1" x14ac:dyDescent="0.15">
      <c r="A1" s="88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10"/>
      <c r="AF1" s="10"/>
      <c r="AG1" s="10"/>
      <c r="AH1" s="55"/>
      <c r="AI1" s="60"/>
      <c r="AJ1" s="60"/>
      <c r="AK1" s="11"/>
    </row>
    <row r="2" spans="1:43" ht="25.15" customHeight="1" x14ac:dyDescent="0.15">
      <c r="A2" s="38" t="s">
        <v>50</v>
      </c>
      <c r="B2" s="39"/>
      <c r="C2" s="3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43" ht="25.15" customHeight="1" x14ac:dyDescent="0.15">
      <c r="A3" s="89" t="s">
        <v>3</v>
      </c>
      <c r="B3" s="90"/>
      <c r="C3" s="9"/>
      <c r="D3" s="31"/>
      <c r="E3" s="42" t="s">
        <v>92</v>
      </c>
      <c r="F3" s="247" t="s">
        <v>93</v>
      </c>
      <c r="G3" s="247"/>
      <c r="H3" s="248" t="s">
        <v>94</v>
      </c>
      <c r="I3" s="248"/>
      <c r="J3" s="31"/>
      <c r="K3" s="31"/>
    </row>
    <row r="4" spans="1:43" ht="25.15" customHeight="1" x14ac:dyDescent="0.15">
      <c r="A4" s="89" t="s">
        <v>4</v>
      </c>
      <c r="B4" s="90"/>
      <c r="C4" s="91"/>
      <c r="D4" s="92"/>
      <c r="E4" s="92"/>
      <c r="F4" s="92"/>
      <c r="G4" s="92"/>
      <c r="H4" s="92"/>
      <c r="I4" s="93"/>
      <c r="J4" s="12"/>
      <c r="K4" s="13" t="s">
        <v>32</v>
      </c>
      <c r="L4" s="14"/>
      <c r="M4" s="14"/>
      <c r="N4" s="14"/>
      <c r="O4" s="15" t="s">
        <v>39</v>
      </c>
      <c r="P4" s="16"/>
      <c r="Q4" s="16"/>
      <c r="R4" s="16"/>
      <c r="S4" s="16"/>
      <c r="T4" s="16"/>
      <c r="U4" s="16"/>
      <c r="V4" s="1"/>
      <c r="W4" s="1"/>
      <c r="X4" s="1"/>
      <c r="Y4" s="1"/>
      <c r="Z4" s="3"/>
      <c r="AA4" s="3"/>
      <c r="AD4" t="s">
        <v>91</v>
      </c>
    </row>
    <row r="5" spans="1:43" ht="25.15" customHeight="1" x14ac:dyDescent="0.2">
      <c r="A5" s="94" t="s">
        <v>5</v>
      </c>
      <c r="B5" s="95"/>
      <c r="C5" s="98"/>
      <c r="D5" s="99"/>
      <c r="E5" s="99"/>
      <c r="F5" s="99"/>
      <c r="G5" s="99"/>
      <c r="H5" s="99"/>
      <c r="I5" s="100"/>
      <c r="J5" s="12"/>
      <c r="K5" s="104" t="s">
        <v>41</v>
      </c>
      <c r="L5" s="104"/>
      <c r="M5" s="104"/>
      <c r="N5" s="104"/>
      <c r="O5" s="17"/>
      <c r="P5" s="17"/>
      <c r="Q5" s="17"/>
      <c r="V5" s="105" t="s">
        <v>57</v>
      </c>
      <c r="W5" s="105"/>
      <c r="X5" s="105"/>
      <c r="Y5" s="105"/>
      <c r="Z5" s="105"/>
      <c r="AA5" s="105"/>
      <c r="AB5" s="17"/>
      <c r="AC5" s="17"/>
      <c r="AE5" s="24"/>
      <c r="AF5" s="24"/>
    </row>
    <row r="6" spans="1:43" ht="25.15" customHeight="1" x14ac:dyDescent="0.2">
      <c r="A6" s="96"/>
      <c r="B6" s="97"/>
      <c r="C6" s="101"/>
      <c r="D6" s="102"/>
      <c r="E6" s="102"/>
      <c r="F6" s="102"/>
      <c r="G6" s="102"/>
      <c r="H6" s="102"/>
      <c r="I6" s="103"/>
      <c r="J6" s="12"/>
      <c r="K6" s="104" t="s">
        <v>33</v>
      </c>
      <c r="L6" s="104"/>
      <c r="M6" s="106">
        <v>18430</v>
      </c>
      <c r="N6" s="106"/>
      <c r="O6" s="106"/>
      <c r="P6" s="17"/>
      <c r="Q6" s="17"/>
      <c r="V6" s="104" t="s">
        <v>35</v>
      </c>
      <c r="W6" s="104"/>
      <c r="X6" s="104" t="s">
        <v>36</v>
      </c>
      <c r="Y6" s="104"/>
      <c r="Z6" s="104"/>
      <c r="AA6" s="104"/>
      <c r="AB6" s="104"/>
      <c r="AC6" s="104"/>
      <c r="AE6" s="24"/>
      <c r="AF6" s="3"/>
    </row>
    <row r="7" spans="1:43" ht="25.15" customHeight="1" x14ac:dyDescent="0.2">
      <c r="A7" s="94" t="s">
        <v>6</v>
      </c>
      <c r="B7" s="95"/>
      <c r="C7" s="35" t="s">
        <v>27</v>
      </c>
      <c r="D7" s="121"/>
      <c r="E7" s="121"/>
      <c r="F7" s="121"/>
      <c r="G7" s="121"/>
      <c r="H7" s="121"/>
      <c r="I7" s="122"/>
      <c r="J7" s="12"/>
      <c r="K7" s="104" t="s">
        <v>34</v>
      </c>
      <c r="L7" s="104"/>
      <c r="M7" s="106">
        <v>24116611</v>
      </c>
      <c r="N7" s="106"/>
      <c r="O7" s="106"/>
      <c r="P7" s="106"/>
      <c r="Q7" s="17"/>
      <c r="V7" s="104" t="s">
        <v>37</v>
      </c>
      <c r="W7" s="104"/>
      <c r="X7" s="104" t="s">
        <v>38</v>
      </c>
      <c r="Y7" s="104"/>
      <c r="Z7" s="104"/>
      <c r="AA7" s="17"/>
      <c r="AB7" s="17"/>
      <c r="AC7" s="17"/>
      <c r="AK7" s="3"/>
      <c r="AQ7" s="3"/>
    </row>
    <row r="8" spans="1:43" ht="25.15" customHeight="1" x14ac:dyDescent="0.2">
      <c r="A8" s="119"/>
      <c r="B8" s="120"/>
      <c r="C8" s="110"/>
      <c r="D8" s="114"/>
      <c r="E8" s="114"/>
      <c r="F8" s="114"/>
      <c r="G8" s="114"/>
      <c r="H8" s="114"/>
      <c r="I8" s="111"/>
      <c r="J8" s="12"/>
      <c r="K8" s="108" t="s">
        <v>40</v>
      </c>
      <c r="L8" s="108"/>
      <c r="M8" s="109" t="s">
        <v>55</v>
      </c>
      <c r="N8" s="109"/>
      <c r="O8" s="109"/>
      <c r="P8" s="109"/>
      <c r="Q8" s="109"/>
      <c r="R8" s="109"/>
      <c r="S8" s="109"/>
      <c r="T8" s="13"/>
      <c r="V8" s="104" t="s">
        <v>42</v>
      </c>
      <c r="W8" s="104"/>
      <c r="X8" s="106">
        <v>24116611</v>
      </c>
      <c r="Y8" s="106"/>
      <c r="Z8" s="106"/>
      <c r="AA8" s="106"/>
      <c r="AB8" s="17"/>
      <c r="AC8" s="17"/>
      <c r="AE8" s="3"/>
      <c r="AF8" s="3"/>
    </row>
    <row r="9" spans="1:43" ht="25.15" customHeight="1" x14ac:dyDescent="0.2">
      <c r="A9" s="96"/>
      <c r="B9" s="97"/>
      <c r="C9" s="112"/>
      <c r="D9" s="115"/>
      <c r="E9" s="115"/>
      <c r="F9" s="115"/>
      <c r="G9" s="115"/>
      <c r="H9" s="115"/>
      <c r="I9" s="113"/>
      <c r="J9" s="12"/>
      <c r="M9" s="43"/>
      <c r="N9" s="107" t="s">
        <v>56</v>
      </c>
      <c r="O9" s="107"/>
      <c r="P9" s="107"/>
      <c r="Q9" s="107"/>
      <c r="R9" s="107"/>
      <c r="S9" s="107"/>
      <c r="T9" s="107"/>
      <c r="U9" s="17"/>
      <c r="V9" s="108" t="s">
        <v>40</v>
      </c>
      <c r="W9" s="108"/>
      <c r="X9" s="109" t="s">
        <v>55</v>
      </c>
      <c r="Y9" s="109"/>
      <c r="Z9" s="109"/>
      <c r="AA9" s="109"/>
      <c r="AB9" s="109"/>
      <c r="AC9" s="109"/>
      <c r="AD9" s="109"/>
      <c r="AE9" s="3"/>
      <c r="AF9" s="3"/>
      <c r="AK9" s="3"/>
      <c r="AQ9" s="28"/>
    </row>
    <row r="10" spans="1:43" ht="25.15" customHeight="1" x14ac:dyDescent="0.2">
      <c r="A10" s="94" t="s">
        <v>58</v>
      </c>
      <c r="B10" s="95"/>
      <c r="C10" s="132"/>
      <c r="D10" s="133"/>
      <c r="E10" s="133"/>
      <c r="F10" s="133"/>
      <c r="G10" s="133"/>
      <c r="H10" s="133"/>
      <c r="I10" s="134"/>
      <c r="J10" s="12"/>
      <c r="K10" s="1"/>
      <c r="M10" s="37"/>
      <c r="U10" s="18"/>
      <c r="V10" s="19"/>
      <c r="W10" s="19"/>
      <c r="X10" s="126" t="s">
        <v>56</v>
      </c>
      <c r="Y10" s="126"/>
      <c r="Z10" s="126"/>
      <c r="AA10" s="126"/>
      <c r="AB10" s="126"/>
      <c r="AC10" s="126"/>
      <c r="AD10" s="126"/>
      <c r="AE10" s="3"/>
      <c r="AF10" s="27"/>
      <c r="AK10" s="3"/>
      <c r="AQ10" s="28"/>
    </row>
    <row r="11" spans="1:43" ht="25.15" customHeight="1" thickBot="1" x14ac:dyDescent="0.25">
      <c r="A11" s="96"/>
      <c r="B11" s="97"/>
      <c r="C11" s="135"/>
      <c r="D11" s="136"/>
      <c r="E11" s="136"/>
      <c r="F11" s="136"/>
      <c r="G11" s="136"/>
      <c r="H11" s="136"/>
      <c r="I11" s="137"/>
      <c r="J11" s="12"/>
      <c r="K11" s="3" t="s">
        <v>66</v>
      </c>
      <c r="L11" s="1"/>
      <c r="M11" s="28"/>
      <c r="N11" s="28"/>
      <c r="O11" s="2"/>
      <c r="P11" s="3"/>
      <c r="Q11" s="4"/>
      <c r="R11" s="4"/>
      <c r="S11" s="3"/>
      <c r="T11" s="3"/>
      <c r="U11" s="3"/>
      <c r="V11" s="5"/>
      <c r="W11" s="5"/>
      <c r="X11" s="5"/>
      <c r="Y11" s="3"/>
      <c r="Z11" s="3"/>
      <c r="AA11" s="3"/>
      <c r="AB11" s="3"/>
      <c r="AK11" s="27"/>
      <c r="AQ11" s="28"/>
    </row>
    <row r="12" spans="1:43" ht="25.15" customHeight="1" thickBot="1" x14ac:dyDescent="0.2">
      <c r="A12" s="94" t="s">
        <v>7</v>
      </c>
      <c r="B12" s="95"/>
      <c r="C12" s="89" t="s">
        <v>8</v>
      </c>
      <c r="D12" s="90"/>
      <c r="E12" s="89" t="s">
        <v>9</v>
      </c>
      <c r="F12" s="127"/>
      <c r="G12" s="127"/>
      <c r="H12" s="127"/>
      <c r="I12" s="90"/>
      <c r="J12" s="12"/>
      <c r="K12" s="144" t="s">
        <v>30</v>
      </c>
      <c r="L12" s="145"/>
      <c r="M12" s="177" t="s">
        <v>80</v>
      </c>
      <c r="N12" s="178"/>
      <c r="O12" s="179"/>
      <c r="P12" s="128" t="s">
        <v>79</v>
      </c>
      <c r="Q12" s="129"/>
      <c r="R12" s="130"/>
      <c r="S12" s="128" t="s">
        <v>81</v>
      </c>
      <c r="T12" s="129"/>
      <c r="U12" s="131"/>
      <c r="AQ12" s="28"/>
    </row>
    <row r="13" spans="1:43" ht="25.15" customHeight="1" x14ac:dyDescent="0.15">
      <c r="A13" s="119"/>
      <c r="B13" s="120"/>
      <c r="C13" s="110"/>
      <c r="D13" s="111"/>
      <c r="E13" s="110"/>
      <c r="F13" s="114"/>
      <c r="G13" s="114"/>
      <c r="H13" s="114"/>
      <c r="I13" s="111"/>
      <c r="J13" s="12"/>
      <c r="K13" s="146"/>
      <c r="L13" s="147"/>
      <c r="M13" s="180" t="s">
        <v>82</v>
      </c>
      <c r="N13" s="181"/>
      <c r="O13" s="182"/>
      <c r="P13" s="180" t="s">
        <v>84</v>
      </c>
      <c r="Q13" s="181"/>
      <c r="R13" s="182"/>
      <c r="S13" s="116" t="s">
        <v>83</v>
      </c>
      <c r="T13" s="117"/>
      <c r="U13" s="118"/>
      <c r="AE13" s="3"/>
      <c r="AF13" s="3"/>
      <c r="AQ13" s="28"/>
    </row>
    <row r="14" spans="1:43" ht="25.15" customHeight="1" x14ac:dyDescent="0.15">
      <c r="A14" s="119"/>
      <c r="B14" s="120"/>
      <c r="C14" s="112"/>
      <c r="D14" s="113"/>
      <c r="E14" s="112"/>
      <c r="F14" s="115"/>
      <c r="G14" s="115"/>
      <c r="H14" s="115"/>
      <c r="I14" s="113"/>
      <c r="J14" s="12"/>
      <c r="K14" s="164" t="s">
        <v>31</v>
      </c>
      <c r="L14" s="157"/>
      <c r="M14" s="123">
        <v>15000</v>
      </c>
      <c r="N14" s="124"/>
      <c r="O14" s="165"/>
      <c r="P14" s="123">
        <v>20000</v>
      </c>
      <c r="Q14" s="124"/>
      <c r="R14" s="165"/>
      <c r="S14" s="123">
        <v>30000</v>
      </c>
      <c r="T14" s="124"/>
      <c r="U14" s="125"/>
      <c r="AE14" s="3"/>
      <c r="AF14" s="3"/>
      <c r="AG14" s="3"/>
      <c r="AH14" s="57"/>
      <c r="AI14" s="62"/>
      <c r="AJ14" s="62"/>
      <c r="AQ14" s="28"/>
    </row>
    <row r="15" spans="1:43" ht="25.15" customHeight="1" x14ac:dyDescent="0.15">
      <c r="A15" s="119"/>
      <c r="B15" s="120"/>
      <c r="C15" s="89" t="s">
        <v>10</v>
      </c>
      <c r="D15" s="127"/>
      <c r="E15" s="127"/>
      <c r="F15" s="127"/>
      <c r="G15" s="127"/>
      <c r="H15" s="127"/>
      <c r="I15" s="90"/>
      <c r="J15" s="12"/>
      <c r="K15" s="212" t="s">
        <v>28</v>
      </c>
      <c r="L15" s="90"/>
      <c r="M15" s="68"/>
      <c r="N15" s="69">
        <f>COUNTIF($F$32:$I$51,"〇")</f>
        <v>0</v>
      </c>
      <c r="O15" s="70" t="s">
        <v>14</v>
      </c>
      <c r="P15" s="71"/>
      <c r="Q15" s="69">
        <f>AP40</f>
        <v>0</v>
      </c>
      <c r="R15" s="70" t="s">
        <v>15</v>
      </c>
      <c r="S15" s="71"/>
      <c r="T15" s="69">
        <f>N53</f>
        <v>0</v>
      </c>
      <c r="U15" s="72" t="s">
        <v>15</v>
      </c>
      <c r="AE15" s="3"/>
      <c r="AF15" s="3"/>
      <c r="AG15" s="3"/>
      <c r="AH15" s="57"/>
      <c r="AI15" s="63"/>
      <c r="AJ15" s="63"/>
      <c r="AK15" s="6"/>
      <c r="AQ15" s="6"/>
    </row>
    <row r="16" spans="1:43" ht="25.15" customHeight="1" thickBot="1" x14ac:dyDescent="0.2">
      <c r="A16" s="119"/>
      <c r="B16" s="120"/>
      <c r="C16" s="138"/>
      <c r="D16" s="139"/>
      <c r="E16" s="139"/>
      <c r="F16" s="139"/>
      <c r="G16" s="139"/>
      <c r="H16" s="139"/>
      <c r="I16" s="140"/>
      <c r="J16" s="12"/>
      <c r="K16" s="213" t="s">
        <v>29</v>
      </c>
      <c r="L16" s="214"/>
      <c r="M16" s="215">
        <f>M14*N15</f>
        <v>0</v>
      </c>
      <c r="N16" s="215"/>
      <c r="O16" s="216"/>
      <c r="P16" s="215">
        <f>P14*Q15</f>
        <v>0</v>
      </c>
      <c r="Q16" s="215"/>
      <c r="R16" s="216"/>
      <c r="S16" s="217">
        <f>S14*T15</f>
        <v>0</v>
      </c>
      <c r="T16" s="215"/>
      <c r="U16" s="218"/>
      <c r="V16" s="84"/>
      <c r="W16" s="84"/>
      <c r="X16" s="84"/>
      <c r="Y16" s="84"/>
      <c r="Z16" s="84"/>
      <c r="AA16" s="84"/>
      <c r="AK16" s="3"/>
      <c r="AQ16" s="6"/>
    </row>
    <row r="17" spans="1:44" ht="25.15" customHeight="1" x14ac:dyDescent="0.15">
      <c r="A17" s="96"/>
      <c r="B17" s="97"/>
      <c r="C17" s="141"/>
      <c r="D17" s="142"/>
      <c r="E17" s="142"/>
      <c r="F17" s="142"/>
      <c r="G17" s="142"/>
      <c r="H17" s="142"/>
      <c r="I17" s="143"/>
      <c r="J17" s="12"/>
      <c r="M17" s="52"/>
      <c r="N17" s="52"/>
      <c r="O17" s="52"/>
      <c r="P17" s="148" t="s">
        <v>16</v>
      </c>
      <c r="Q17" s="148"/>
      <c r="R17" s="148"/>
      <c r="S17" s="7"/>
      <c r="V17" s="84"/>
      <c r="W17" s="84"/>
      <c r="X17" s="84"/>
      <c r="Y17" s="84"/>
      <c r="Z17" s="84"/>
      <c r="AA17" s="84"/>
      <c r="AC17" s="67"/>
      <c r="AE17" s="3"/>
      <c r="AF17" s="3"/>
      <c r="AG17" s="3"/>
      <c r="AH17" s="57"/>
      <c r="AI17" s="63"/>
      <c r="AJ17" s="63"/>
      <c r="AQ17" s="6"/>
    </row>
    <row r="18" spans="1:44" ht="25.15" customHeight="1" x14ac:dyDescent="0.15">
      <c r="A18" s="158" t="s">
        <v>11</v>
      </c>
      <c r="B18" s="159"/>
      <c r="C18" s="89" t="s">
        <v>12</v>
      </c>
      <c r="D18" s="90"/>
      <c r="E18" s="89" t="s">
        <v>13</v>
      </c>
      <c r="F18" s="127"/>
      <c r="G18" s="127"/>
      <c r="H18" s="127"/>
      <c r="I18" s="90"/>
      <c r="J18" s="12"/>
      <c r="K18" s="20" t="s">
        <v>73</v>
      </c>
      <c r="L18" s="20"/>
      <c r="M18" s="21"/>
      <c r="N18" s="20"/>
      <c r="O18" s="22"/>
      <c r="P18" s="48"/>
      <c r="Q18" s="149">
        <f>SUM(N15)+SUM(Q15*2)+SUM(L52)</f>
        <v>0</v>
      </c>
      <c r="R18" s="149"/>
      <c r="S18" s="21" t="s">
        <v>14</v>
      </c>
      <c r="V18" s="20" t="s">
        <v>74</v>
      </c>
      <c r="W18" s="20"/>
      <c r="X18" s="20"/>
      <c r="Y18" s="20"/>
      <c r="Z18" s="20"/>
      <c r="AA18" s="20"/>
      <c r="AB18" s="219">
        <f>COUNTA(A32:A51)</f>
        <v>0</v>
      </c>
      <c r="AC18" s="219"/>
      <c r="AD18" s="21" t="s">
        <v>14</v>
      </c>
      <c r="AE18" s="23"/>
      <c r="AF18" s="23"/>
      <c r="AG18" s="23"/>
      <c r="AH18" s="58"/>
      <c r="AI18" s="64"/>
      <c r="AJ18" s="64"/>
      <c r="AK18" s="3"/>
      <c r="AQ18" s="6"/>
    </row>
    <row r="19" spans="1:44" ht="25.15" customHeight="1" x14ac:dyDescent="0.15">
      <c r="A19" s="160"/>
      <c r="B19" s="161"/>
      <c r="C19" s="110"/>
      <c r="D19" s="111"/>
      <c r="E19" s="110"/>
      <c r="F19" s="114"/>
      <c r="G19" s="114"/>
      <c r="H19" s="114"/>
      <c r="I19" s="111"/>
      <c r="J19" s="12"/>
      <c r="K19" s="45"/>
      <c r="L19" s="45"/>
      <c r="M19" s="49"/>
      <c r="N19" s="49"/>
      <c r="O19" s="49"/>
      <c r="P19" s="49"/>
      <c r="Q19" s="49"/>
      <c r="R19" s="49"/>
      <c r="S19" s="50"/>
      <c r="T19" s="51"/>
      <c r="U19" s="51"/>
      <c r="V19" s="84"/>
      <c r="W19" s="84"/>
      <c r="X19" s="84"/>
      <c r="Y19" s="84"/>
      <c r="Z19" s="84"/>
      <c r="AA19" s="84"/>
      <c r="AE19" s="23"/>
      <c r="AF19" s="23"/>
      <c r="AG19" s="23"/>
      <c r="AH19" s="58"/>
      <c r="AI19" s="64"/>
      <c r="AJ19" s="64"/>
      <c r="AK19" s="3"/>
      <c r="AQ19" s="6"/>
    </row>
    <row r="20" spans="1:44" ht="25.15" customHeight="1" x14ac:dyDescent="0.15">
      <c r="A20" s="162"/>
      <c r="B20" s="163"/>
      <c r="C20" s="112"/>
      <c r="D20" s="113"/>
      <c r="E20" s="112"/>
      <c r="F20" s="115"/>
      <c r="G20" s="115"/>
      <c r="H20" s="115"/>
      <c r="I20" s="113"/>
      <c r="J20" s="24"/>
      <c r="K20" s="150"/>
      <c r="L20" s="150"/>
      <c r="M20" s="151" t="s">
        <v>62</v>
      </c>
      <c r="N20" s="151"/>
      <c r="O20" s="151"/>
      <c r="P20" s="152" t="s">
        <v>63</v>
      </c>
      <c r="Q20" s="153"/>
      <c r="R20" s="154"/>
      <c r="S20" s="198" t="s">
        <v>65</v>
      </c>
      <c r="T20" s="199"/>
      <c r="U20" s="200"/>
      <c r="V20" s="84"/>
      <c r="W20" s="84"/>
      <c r="X20" s="84"/>
      <c r="Y20" s="84"/>
      <c r="Z20" s="223" t="s">
        <v>75</v>
      </c>
      <c r="AA20" s="224"/>
      <c r="AB20" s="224"/>
      <c r="AC20" s="224"/>
      <c r="AD20" s="225"/>
      <c r="AK20" s="3"/>
      <c r="AR20" s="29"/>
    </row>
    <row r="21" spans="1:44" ht="25.15" customHeight="1" x14ac:dyDescent="0.15">
      <c r="A21" s="251" t="s">
        <v>53</v>
      </c>
      <c r="B21" s="33"/>
      <c r="C21" s="33"/>
      <c r="D21" s="251"/>
      <c r="E21" s="33"/>
      <c r="F21" s="24"/>
      <c r="G21" s="24"/>
      <c r="H21" s="24"/>
      <c r="I21" s="24"/>
      <c r="J21" s="24"/>
      <c r="K21" s="150"/>
      <c r="L21" s="150"/>
      <c r="M21" s="151"/>
      <c r="N21" s="151"/>
      <c r="O21" s="151"/>
      <c r="P21" s="155"/>
      <c r="Q21" s="156"/>
      <c r="R21" s="157"/>
      <c r="S21" s="201"/>
      <c r="T21" s="202"/>
      <c r="U21" s="203"/>
      <c r="Z21" s="226"/>
      <c r="AA21" s="227"/>
      <c r="AB21" s="227"/>
      <c r="AC21" s="227"/>
      <c r="AD21" s="228"/>
      <c r="AK21" s="3"/>
      <c r="AL21" s="28"/>
      <c r="AM21" s="28"/>
      <c r="AN21" s="28"/>
      <c r="AO21" s="28"/>
      <c r="AP21" s="28"/>
      <c r="AR21" s="29"/>
    </row>
    <row r="22" spans="1:44" ht="25.15" customHeight="1" x14ac:dyDescent="0.15">
      <c r="A22" s="43" t="s">
        <v>54</v>
      </c>
      <c r="B22" s="3"/>
      <c r="C22" s="36"/>
      <c r="D22" s="43"/>
      <c r="E22" s="3"/>
      <c r="F22" s="53"/>
      <c r="G22" s="24"/>
      <c r="H22" s="24"/>
      <c r="I22" s="24"/>
      <c r="J22" s="24"/>
      <c r="K22" s="204" t="s">
        <v>46</v>
      </c>
      <c r="L22" s="205"/>
      <c r="M22" s="206">
        <v>2500</v>
      </c>
      <c r="N22" s="207"/>
      <c r="O22" s="208"/>
      <c r="P22" s="209">
        <v>500</v>
      </c>
      <c r="Q22" s="210"/>
      <c r="R22" s="211"/>
      <c r="S22" s="89" t="s">
        <v>48</v>
      </c>
      <c r="T22" s="127"/>
      <c r="U22" s="90"/>
      <c r="Z22" s="220" t="s">
        <v>61</v>
      </c>
      <c r="AA22" s="221"/>
      <c r="AB22" s="221"/>
      <c r="AC22" s="221"/>
      <c r="AD22" s="222"/>
      <c r="AK22" s="3"/>
      <c r="AL22" s="28"/>
      <c r="AM22" s="28"/>
      <c r="AN22" s="28"/>
      <c r="AO22" s="28"/>
      <c r="AP22" s="28"/>
      <c r="AR22" s="29"/>
    </row>
    <row r="23" spans="1:44" ht="25.15" customHeight="1" x14ac:dyDescent="0.15">
      <c r="A23" s="251" t="s">
        <v>95</v>
      </c>
      <c r="B23" s="43"/>
      <c r="C23" s="44"/>
      <c r="D23" s="43"/>
      <c r="E23" s="3"/>
      <c r="F23" s="53"/>
      <c r="G23" s="24"/>
      <c r="H23" s="24"/>
      <c r="I23" s="24"/>
      <c r="J23" s="24"/>
      <c r="K23" s="189" t="s">
        <v>44</v>
      </c>
      <c r="L23" s="190"/>
      <c r="M23" s="73"/>
      <c r="N23" s="74"/>
      <c r="O23" s="75" t="s">
        <v>45</v>
      </c>
      <c r="P23" s="73"/>
      <c r="Q23" s="74"/>
      <c r="R23" s="76" t="s">
        <v>47</v>
      </c>
      <c r="S23" s="191">
        <v>1500</v>
      </c>
      <c r="T23" s="192"/>
      <c r="U23" s="193"/>
      <c r="V23" s="49"/>
      <c r="W23" s="49"/>
      <c r="X23" s="49"/>
      <c r="Z23" s="197">
        <f>AJ34</f>
        <v>1500</v>
      </c>
      <c r="AA23" s="197"/>
      <c r="AB23" s="197"/>
      <c r="AC23" s="197"/>
      <c r="AD23" s="197"/>
      <c r="AK23" s="3"/>
      <c r="AL23" s="28"/>
      <c r="AM23" s="28"/>
      <c r="AN23" s="28"/>
      <c r="AO23" s="28"/>
      <c r="AP23" s="28"/>
      <c r="AR23" s="29"/>
    </row>
    <row r="24" spans="1:44" ht="25.15" customHeight="1" x14ac:dyDescent="0.15">
      <c r="A24" s="43" t="s">
        <v>96</v>
      </c>
      <c r="B24" s="43"/>
      <c r="C24" s="43"/>
      <c r="D24" s="43"/>
      <c r="E24" s="43"/>
      <c r="F24" s="53"/>
      <c r="G24" s="24"/>
      <c r="H24" s="24"/>
      <c r="I24" s="24"/>
      <c r="J24" s="24"/>
      <c r="K24" s="189" t="s">
        <v>31</v>
      </c>
      <c r="L24" s="190"/>
      <c r="M24" s="183">
        <f>SUM(M22*N23)</f>
        <v>0</v>
      </c>
      <c r="N24" s="184"/>
      <c r="O24" s="185"/>
      <c r="P24" s="186">
        <f>SUM(500*Q23)</f>
        <v>0</v>
      </c>
      <c r="Q24" s="187"/>
      <c r="R24" s="188"/>
      <c r="S24" s="194"/>
      <c r="T24" s="195"/>
      <c r="U24" s="196"/>
      <c r="Z24" s="197"/>
      <c r="AA24" s="197"/>
      <c r="AB24" s="197"/>
      <c r="AC24" s="197"/>
      <c r="AD24" s="197"/>
      <c r="AK24" s="3"/>
      <c r="AL24" s="28"/>
      <c r="AM24" s="28"/>
      <c r="AN24" s="28"/>
      <c r="AO24" s="28"/>
      <c r="AP24" s="28"/>
      <c r="AR24" s="29"/>
    </row>
    <row r="25" spans="1:44" ht="25.15" customHeight="1" x14ac:dyDescent="0.15">
      <c r="A25" s="43" t="s">
        <v>97</v>
      </c>
      <c r="B25" s="252"/>
      <c r="C25" s="252"/>
      <c r="D25" s="252"/>
      <c r="E25" s="252"/>
      <c r="F25" s="252"/>
      <c r="G25" s="252"/>
      <c r="H25" s="252"/>
      <c r="I25" s="252"/>
      <c r="J25" s="24"/>
      <c r="K25" s="80" t="s">
        <v>64</v>
      </c>
      <c r="L25" s="81"/>
      <c r="M25" s="82"/>
      <c r="N25" s="82"/>
      <c r="O25" s="82"/>
      <c r="P25" s="82"/>
      <c r="Q25" s="82"/>
      <c r="R25" s="82"/>
      <c r="S25" s="83"/>
      <c r="T25" s="81"/>
      <c r="U25" s="81"/>
      <c r="AK25" s="3"/>
      <c r="AL25" s="28"/>
      <c r="AM25" s="28"/>
      <c r="AN25" s="28"/>
      <c r="AO25" s="28"/>
      <c r="AP25" s="28"/>
      <c r="AR25" s="29"/>
    </row>
    <row r="26" spans="1:44" ht="25.15" customHeight="1" x14ac:dyDescent="0.15">
      <c r="A26" s="66" t="s">
        <v>59</v>
      </c>
      <c r="B26" s="86"/>
      <c r="C26" s="43"/>
      <c r="D26" s="43"/>
      <c r="E26" s="43"/>
      <c r="F26" s="54"/>
      <c r="G26" s="24"/>
      <c r="H26" s="24"/>
      <c r="I26" s="24"/>
      <c r="J26" s="24"/>
      <c r="K26" s="229" t="s">
        <v>85</v>
      </c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85"/>
      <c r="X26" s="85"/>
      <c r="Y26" s="85"/>
      <c r="AK26" s="3"/>
      <c r="AL26" s="28"/>
      <c r="AM26" s="28"/>
      <c r="AN26" s="28"/>
      <c r="AO26" s="28"/>
      <c r="AP26" s="28"/>
      <c r="AR26" s="29"/>
    </row>
    <row r="27" spans="1:44" ht="25.15" customHeight="1" x14ac:dyDescent="0.15">
      <c r="A27" s="240" t="s">
        <v>0</v>
      </c>
      <c r="B27" s="243" t="s">
        <v>51</v>
      </c>
      <c r="C27" s="244" t="s">
        <v>52</v>
      </c>
      <c r="D27" s="240" t="s">
        <v>1</v>
      </c>
      <c r="E27" s="240" t="s">
        <v>2</v>
      </c>
      <c r="F27" s="230" t="s">
        <v>76</v>
      </c>
      <c r="G27" s="231"/>
      <c r="H27" s="231"/>
      <c r="I27" s="231"/>
      <c r="J27" s="245" t="s">
        <v>77</v>
      </c>
      <c r="K27" s="246"/>
      <c r="L27" s="237" t="s">
        <v>78</v>
      </c>
      <c r="M27" s="236" t="s">
        <v>60</v>
      </c>
      <c r="AE27" s="176" t="s">
        <v>87</v>
      </c>
      <c r="AF27" s="176"/>
      <c r="AG27" s="176"/>
      <c r="AH27" s="28">
        <f>N15</f>
        <v>0</v>
      </c>
      <c r="AI27" s="65">
        <v>15000</v>
      </c>
      <c r="AJ27" s="30">
        <f t="shared" ref="AJ27:AJ29" si="0">AH27*AI27</f>
        <v>0</v>
      </c>
      <c r="AN27" s="167" t="s">
        <v>67</v>
      </c>
      <c r="AO27" s="170" t="s">
        <v>72</v>
      </c>
    </row>
    <row r="28" spans="1:44" ht="25.15" customHeight="1" x14ac:dyDescent="0.15">
      <c r="A28" s="241"/>
      <c r="B28" s="241"/>
      <c r="C28" s="241"/>
      <c r="D28" s="241"/>
      <c r="E28" s="241"/>
      <c r="F28" s="233" t="s">
        <v>68</v>
      </c>
      <c r="G28" s="233" t="s">
        <v>69</v>
      </c>
      <c r="H28" s="233" t="s">
        <v>70</v>
      </c>
      <c r="I28" s="233" t="s">
        <v>71</v>
      </c>
      <c r="J28" s="232" t="s">
        <v>67</v>
      </c>
      <c r="K28" s="232" t="s">
        <v>72</v>
      </c>
      <c r="L28" s="238"/>
      <c r="M28" s="236"/>
      <c r="AE28" s="175" t="s">
        <v>88</v>
      </c>
      <c r="AF28" s="175"/>
      <c r="AG28" s="175"/>
      <c r="AH28" s="28">
        <f>Q15</f>
        <v>0</v>
      </c>
      <c r="AI28" s="65">
        <v>20000</v>
      </c>
      <c r="AJ28" s="30">
        <f t="shared" si="0"/>
        <v>0</v>
      </c>
      <c r="AN28" s="168"/>
      <c r="AO28" s="171"/>
      <c r="AP28" s="46"/>
    </row>
    <row r="29" spans="1:44" ht="25.15" customHeight="1" x14ac:dyDescent="0.15">
      <c r="A29" s="241"/>
      <c r="B29" s="241"/>
      <c r="C29" s="241"/>
      <c r="D29" s="241"/>
      <c r="E29" s="241"/>
      <c r="F29" s="234"/>
      <c r="G29" s="234"/>
      <c r="H29" s="234"/>
      <c r="I29" s="234"/>
      <c r="J29" s="232"/>
      <c r="K29" s="232"/>
      <c r="L29" s="238"/>
      <c r="M29" s="236"/>
      <c r="AE29" s="175" t="s">
        <v>89</v>
      </c>
      <c r="AF29" s="175"/>
      <c r="AG29" s="175"/>
      <c r="AH29" s="28">
        <f>T15</f>
        <v>0</v>
      </c>
      <c r="AI29" s="65">
        <v>30000</v>
      </c>
      <c r="AJ29" s="30">
        <f t="shared" si="0"/>
        <v>0</v>
      </c>
      <c r="AN29" s="169"/>
      <c r="AO29" s="172"/>
      <c r="AP29" s="47"/>
    </row>
    <row r="30" spans="1:44" ht="25.15" customHeight="1" x14ac:dyDescent="0.15">
      <c r="A30" s="241"/>
      <c r="B30" s="241"/>
      <c r="C30" s="241"/>
      <c r="D30" s="241"/>
      <c r="E30" s="241"/>
      <c r="F30" s="234"/>
      <c r="G30" s="234"/>
      <c r="H30" s="234"/>
      <c r="I30" s="234"/>
      <c r="J30" s="232"/>
      <c r="K30" s="232"/>
      <c r="L30" s="238"/>
      <c r="M30" s="236"/>
      <c r="AE30" s="87"/>
      <c r="AF30" s="87"/>
      <c r="AG30" s="87"/>
      <c r="AH30" s="28"/>
      <c r="AI30" s="65"/>
      <c r="AJ30" s="30">
        <f>SUM(AJ27:AJ29)</f>
        <v>0</v>
      </c>
      <c r="AM30" s="25" t="s">
        <v>17</v>
      </c>
      <c r="AN30" s="26">
        <f>COUNTIF($J$32:$J$51,"①")</f>
        <v>0</v>
      </c>
      <c r="AO30" s="26">
        <f>COUNTIF($K$32:$K$51,"①")</f>
        <v>0</v>
      </c>
      <c r="AP30" s="25">
        <f t="shared" ref="AP30:AP39" si="1">SUM(AN30:AO30)/2</f>
        <v>0</v>
      </c>
    </row>
    <row r="31" spans="1:44" ht="25.15" customHeight="1" x14ac:dyDescent="0.15">
      <c r="A31" s="242"/>
      <c r="B31" s="242"/>
      <c r="C31" s="242"/>
      <c r="D31" s="242"/>
      <c r="E31" s="242"/>
      <c r="F31" s="235"/>
      <c r="G31" s="235"/>
      <c r="H31" s="235"/>
      <c r="I31" s="235"/>
      <c r="J31" s="232"/>
      <c r="K31" s="232"/>
      <c r="L31" s="239"/>
      <c r="M31" s="236"/>
      <c r="AE31" s="166" t="s">
        <v>43</v>
      </c>
      <c r="AF31" s="166"/>
      <c r="AG31" s="166"/>
      <c r="AH31" s="59"/>
      <c r="AI31" s="65"/>
      <c r="AJ31" s="32">
        <f>M24</f>
        <v>0</v>
      </c>
      <c r="AM31" s="25" t="s">
        <v>18</v>
      </c>
      <c r="AN31" s="26">
        <f>COUNTIF($J$32:$J$51,"②")</f>
        <v>0</v>
      </c>
      <c r="AO31" s="26">
        <f>COUNTIF($K$32:$K$51,"②")</f>
        <v>0</v>
      </c>
      <c r="AP31" s="25">
        <f t="shared" si="1"/>
        <v>0</v>
      </c>
    </row>
    <row r="32" spans="1:44" ht="28.15" customHeight="1" x14ac:dyDescent="0.15">
      <c r="A32" s="40"/>
      <c r="B32" s="40"/>
      <c r="C32" s="40"/>
      <c r="D32" s="41"/>
      <c r="E32" s="79">
        <f>$C$3</f>
        <v>0</v>
      </c>
      <c r="F32" s="34"/>
      <c r="G32" s="34"/>
      <c r="H32" s="34"/>
      <c r="I32" s="34"/>
      <c r="J32" s="34"/>
      <c r="K32" s="34"/>
      <c r="L32" s="34"/>
      <c r="M32" s="34"/>
      <c r="AE32" s="166" t="s">
        <v>49</v>
      </c>
      <c r="AF32" s="166"/>
      <c r="AG32" s="166"/>
      <c r="AJ32" s="30">
        <f>P24</f>
        <v>0</v>
      </c>
      <c r="AM32" s="25" t="s">
        <v>19</v>
      </c>
      <c r="AN32" s="26">
        <f>COUNTIF($J$32:$J$51,"③")</f>
        <v>0</v>
      </c>
      <c r="AO32" s="26">
        <f>COUNTIF($K$32:$K$51,"③")</f>
        <v>0</v>
      </c>
      <c r="AP32" s="25">
        <f t="shared" si="1"/>
        <v>0</v>
      </c>
    </row>
    <row r="33" spans="1:42" ht="28.15" customHeight="1" x14ac:dyDescent="0.15">
      <c r="A33" s="40"/>
      <c r="B33" s="40"/>
      <c r="C33" s="40"/>
      <c r="D33" s="41"/>
      <c r="E33" s="79">
        <f t="shared" ref="E33:E51" si="2">$C$3</f>
        <v>0</v>
      </c>
      <c r="F33" s="34"/>
      <c r="G33" s="34"/>
      <c r="H33" s="34"/>
      <c r="I33" s="34"/>
      <c r="J33" s="34"/>
      <c r="K33" s="34"/>
      <c r="L33" s="34"/>
      <c r="M33" s="34"/>
      <c r="AE33" s="166" t="s">
        <v>86</v>
      </c>
      <c r="AF33" s="166"/>
      <c r="AG33" s="166"/>
      <c r="AI33" s="65"/>
      <c r="AJ33" s="30">
        <v>1500</v>
      </c>
      <c r="AM33" s="25" t="s">
        <v>20</v>
      </c>
      <c r="AN33" s="26">
        <f>COUNTIF($J$32:$J$51,"④")</f>
        <v>0</v>
      </c>
      <c r="AO33" s="26">
        <f>COUNTIF($K$32:$K$51,"④")</f>
        <v>0</v>
      </c>
      <c r="AP33" s="25">
        <f t="shared" si="1"/>
        <v>0</v>
      </c>
    </row>
    <row r="34" spans="1:42" ht="28.15" customHeight="1" x14ac:dyDescent="0.15">
      <c r="A34" s="40"/>
      <c r="B34" s="40"/>
      <c r="C34" s="40"/>
      <c r="D34" s="41"/>
      <c r="E34" s="79">
        <f t="shared" si="2"/>
        <v>0</v>
      </c>
      <c r="F34" s="34"/>
      <c r="G34" s="34"/>
      <c r="H34" s="34"/>
      <c r="I34" s="34"/>
      <c r="J34" s="34"/>
      <c r="K34" s="34"/>
      <c r="L34" s="34"/>
      <c r="M34" s="34"/>
      <c r="AJ34" s="30">
        <f>SUM(AJ30:AJ33)</f>
        <v>1500</v>
      </c>
      <c r="AM34" s="25" t="s">
        <v>21</v>
      </c>
      <c r="AN34" s="26">
        <f>COUNTIF($J$32:$J$51,"⑤")</f>
        <v>0</v>
      </c>
      <c r="AO34" s="26">
        <f>COUNTIF($K$32:$K$51,"⑤")</f>
        <v>0</v>
      </c>
      <c r="AP34" s="25">
        <f t="shared" si="1"/>
        <v>0</v>
      </c>
    </row>
    <row r="35" spans="1:42" ht="28.15" customHeight="1" x14ac:dyDescent="0.15">
      <c r="A35" s="40"/>
      <c r="B35" s="40"/>
      <c r="C35" s="40"/>
      <c r="D35" s="41"/>
      <c r="E35" s="79">
        <f t="shared" si="2"/>
        <v>0</v>
      </c>
      <c r="F35" s="34"/>
      <c r="G35" s="34"/>
      <c r="H35" s="34"/>
      <c r="I35" s="34"/>
      <c r="J35" s="34"/>
      <c r="K35" s="34"/>
      <c r="L35" s="34"/>
      <c r="M35" s="34"/>
      <c r="AM35" s="25" t="s">
        <v>22</v>
      </c>
      <c r="AN35" s="26">
        <f>COUNTIF($J$32:$J$51,"⑥")</f>
        <v>0</v>
      </c>
      <c r="AO35" s="26">
        <f>COUNTIF($K$32:$K$51,"⑥")</f>
        <v>0</v>
      </c>
      <c r="AP35" s="25">
        <f t="shared" si="1"/>
        <v>0</v>
      </c>
    </row>
    <row r="36" spans="1:42" ht="28.15" customHeight="1" x14ac:dyDescent="0.15">
      <c r="A36" s="40"/>
      <c r="B36" s="40"/>
      <c r="C36" s="40"/>
      <c r="D36" s="41"/>
      <c r="E36" s="79">
        <f t="shared" si="2"/>
        <v>0</v>
      </c>
      <c r="F36" s="34"/>
      <c r="G36" s="34"/>
      <c r="H36" s="34"/>
      <c r="I36" s="34"/>
      <c r="J36" s="34"/>
      <c r="K36" s="34"/>
      <c r="L36" s="34"/>
      <c r="M36" s="34"/>
      <c r="AM36" s="8" t="s">
        <v>23</v>
      </c>
      <c r="AN36" s="26">
        <f>COUNTIF($J$32:$J$51,"⑦")</f>
        <v>0</v>
      </c>
      <c r="AO36" s="26">
        <f>COUNTIF($K$32:$K$51,"⑦")</f>
        <v>0</v>
      </c>
      <c r="AP36" s="25">
        <f t="shared" si="1"/>
        <v>0</v>
      </c>
    </row>
    <row r="37" spans="1:42" ht="28.15" customHeight="1" x14ac:dyDescent="0.15">
      <c r="A37" s="40"/>
      <c r="B37" s="40"/>
      <c r="C37" s="40"/>
      <c r="D37" s="41"/>
      <c r="E37" s="79">
        <f t="shared" si="2"/>
        <v>0</v>
      </c>
      <c r="F37" s="34"/>
      <c r="G37" s="34"/>
      <c r="H37" s="34"/>
      <c r="I37" s="34"/>
      <c r="J37" s="34"/>
      <c r="K37" s="34"/>
      <c r="L37" s="34"/>
      <c r="M37" s="34"/>
      <c r="S37" s="56"/>
      <c r="T37" s="61"/>
      <c r="U37" s="61"/>
      <c r="AI37" s="65"/>
      <c r="AM37" s="8" t="s">
        <v>24</v>
      </c>
      <c r="AN37" s="26">
        <f>COUNTIF($J$32:$J$51,"⑧")</f>
        <v>0</v>
      </c>
      <c r="AO37" s="26">
        <f>COUNTIF($K$32:$K$51,"⑧")</f>
        <v>0</v>
      </c>
      <c r="AP37" s="25">
        <f t="shared" si="1"/>
        <v>0</v>
      </c>
    </row>
    <row r="38" spans="1:42" ht="28.15" customHeight="1" x14ac:dyDescent="0.15">
      <c r="A38" s="40"/>
      <c r="B38" s="40"/>
      <c r="C38" s="40"/>
      <c r="D38" s="41"/>
      <c r="E38" s="79">
        <f t="shared" si="2"/>
        <v>0</v>
      </c>
      <c r="F38" s="34"/>
      <c r="G38" s="34"/>
      <c r="H38" s="34"/>
      <c r="I38" s="34"/>
      <c r="J38" s="34"/>
      <c r="K38" s="34"/>
      <c r="L38" s="34"/>
      <c r="M38" s="34"/>
      <c r="S38" s="56"/>
      <c r="T38" s="61"/>
      <c r="U38" s="61"/>
      <c r="AI38" s="65"/>
      <c r="AM38" s="8" t="s">
        <v>25</v>
      </c>
      <c r="AN38" s="26">
        <f>COUNTIF($J$32:$J$51,"⑨")</f>
        <v>0</v>
      </c>
      <c r="AO38" s="26">
        <f>COUNTIF($K$32:$K$51,"⑨")</f>
        <v>0</v>
      </c>
      <c r="AP38" s="25">
        <f t="shared" si="1"/>
        <v>0</v>
      </c>
    </row>
    <row r="39" spans="1:42" ht="28.15" customHeight="1" x14ac:dyDescent="0.15">
      <c r="A39" s="40"/>
      <c r="B39" s="40"/>
      <c r="C39" s="40"/>
      <c r="D39" s="41"/>
      <c r="E39" s="79">
        <f t="shared" si="2"/>
        <v>0</v>
      </c>
      <c r="F39" s="34"/>
      <c r="G39" s="34"/>
      <c r="H39" s="34"/>
      <c r="I39" s="34"/>
      <c r="J39" s="34"/>
      <c r="K39" s="34"/>
      <c r="L39" s="34"/>
      <c r="M39" s="34"/>
      <c r="S39" s="56"/>
      <c r="T39" s="61"/>
      <c r="U39" s="61"/>
      <c r="AI39" s="65"/>
      <c r="AM39" s="8" t="s">
        <v>26</v>
      </c>
      <c r="AN39" s="26">
        <f>COUNTIF($J$32:$J$51,"⑨")</f>
        <v>0</v>
      </c>
      <c r="AO39" s="26">
        <f>COUNTIF($K$32:$K$51,"⑩")</f>
        <v>0</v>
      </c>
      <c r="AP39" s="25">
        <f t="shared" si="1"/>
        <v>0</v>
      </c>
    </row>
    <row r="40" spans="1:42" ht="28.15" customHeight="1" x14ac:dyDescent="0.15">
      <c r="A40" s="40"/>
      <c r="B40" s="40"/>
      <c r="C40" s="40"/>
      <c r="D40" s="41"/>
      <c r="E40" s="79">
        <f t="shared" si="2"/>
        <v>0</v>
      </c>
      <c r="F40" s="34"/>
      <c r="G40" s="34"/>
      <c r="H40" s="34"/>
      <c r="I40" s="34"/>
      <c r="J40" s="34"/>
      <c r="K40" s="34"/>
      <c r="L40" s="34"/>
      <c r="M40" s="34"/>
      <c r="S40" s="56"/>
      <c r="T40" s="61"/>
      <c r="U40" s="61"/>
      <c r="AI40" s="65"/>
      <c r="AM40" s="25"/>
      <c r="AN40" s="173">
        <f>SUM(AN30:AO39)</f>
        <v>0</v>
      </c>
      <c r="AO40" s="174"/>
      <c r="AP40" s="25">
        <f>SUM(AP30:AP39)</f>
        <v>0</v>
      </c>
    </row>
    <row r="41" spans="1:42" ht="28.15" customHeight="1" x14ac:dyDescent="0.15">
      <c r="A41" s="40"/>
      <c r="B41" s="40"/>
      <c r="C41" s="40"/>
      <c r="D41" s="41"/>
      <c r="E41" s="79">
        <f t="shared" si="2"/>
        <v>0</v>
      </c>
      <c r="F41" s="34"/>
      <c r="G41" s="34"/>
      <c r="H41" s="34"/>
      <c r="I41" s="34"/>
      <c r="J41" s="34"/>
      <c r="K41" s="34"/>
      <c r="L41" s="34"/>
      <c r="M41" s="34"/>
      <c r="S41" s="56"/>
      <c r="T41" s="61"/>
      <c r="U41" s="61"/>
      <c r="AH41"/>
      <c r="AI41"/>
      <c r="AJ41"/>
    </row>
    <row r="42" spans="1:42" ht="28.15" customHeight="1" x14ac:dyDescent="0.15">
      <c r="A42" s="40"/>
      <c r="B42" s="40"/>
      <c r="C42" s="40"/>
      <c r="D42" s="41"/>
      <c r="E42" s="79">
        <f t="shared" si="2"/>
        <v>0</v>
      </c>
      <c r="F42" s="34"/>
      <c r="G42" s="34"/>
      <c r="H42" s="34"/>
      <c r="I42" s="34"/>
      <c r="J42" s="34"/>
      <c r="K42" s="34"/>
      <c r="L42" s="34"/>
      <c r="M42" s="34"/>
      <c r="S42" s="56"/>
      <c r="T42" s="61"/>
      <c r="U42" s="61"/>
      <c r="AH42"/>
      <c r="AI42"/>
      <c r="AJ42"/>
    </row>
    <row r="43" spans="1:42" ht="28.15" customHeight="1" x14ac:dyDescent="0.15">
      <c r="A43" s="40"/>
      <c r="B43" s="40"/>
      <c r="C43" s="40"/>
      <c r="D43" s="41"/>
      <c r="E43" s="79">
        <f t="shared" si="2"/>
        <v>0</v>
      </c>
      <c r="F43" s="34"/>
      <c r="G43" s="34"/>
      <c r="H43" s="34"/>
      <c r="I43" s="34"/>
      <c r="J43" s="34"/>
      <c r="K43" s="34"/>
      <c r="L43" s="34"/>
      <c r="M43" s="34"/>
      <c r="S43" s="56"/>
      <c r="T43" s="61"/>
      <c r="U43" s="61"/>
      <c r="AH43"/>
      <c r="AI43"/>
      <c r="AJ43"/>
    </row>
    <row r="44" spans="1:42" ht="28.15" customHeight="1" x14ac:dyDescent="0.15">
      <c r="A44" s="40"/>
      <c r="B44" s="40"/>
      <c r="C44" s="40"/>
      <c r="D44" s="41"/>
      <c r="E44" s="79">
        <f t="shared" si="2"/>
        <v>0</v>
      </c>
      <c r="F44" s="34"/>
      <c r="G44" s="34"/>
      <c r="H44" s="34"/>
      <c r="I44" s="34"/>
      <c r="J44" s="34"/>
      <c r="K44" s="34"/>
      <c r="L44" s="34"/>
      <c r="M44" s="34"/>
      <c r="S44" s="56"/>
      <c r="T44" s="61"/>
      <c r="U44" s="61"/>
      <c r="AH44"/>
      <c r="AI44"/>
      <c r="AJ44"/>
    </row>
    <row r="45" spans="1:42" ht="28.15" customHeight="1" x14ac:dyDescent="0.15">
      <c r="A45" s="40"/>
      <c r="B45" s="40"/>
      <c r="C45" s="40"/>
      <c r="D45" s="41"/>
      <c r="E45" s="79">
        <f t="shared" si="2"/>
        <v>0</v>
      </c>
      <c r="F45" s="34"/>
      <c r="G45" s="34"/>
      <c r="H45" s="34"/>
      <c r="I45" s="34"/>
      <c r="J45" s="34"/>
      <c r="K45" s="34"/>
      <c r="L45" s="34"/>
      <c r="M45" s="34"/>
      <c r="S45" s="56"/>
      <c r="T45" s="61"/>
      <c r="U45" s="61"/>
      <c r="AH45"/>
      <c r="AI45"/>
      <c r="AJ45"/>
    </row>
    <row r="46" spans="1:42" ht="28.15" customHeight="1" x14ac:dyDescent="0.15">
      <c r="A46" s="40"/>
      <c r="B46" s="40"/>
      <c r="C46" s="40"/>
      <c r="D46" s="41"/>
      <c r="E46" s="79">
        <f t="shared" si="2"/>
        <v>0</v>
      </c>
      <c r="F46" s="34"/>
      <c r="G46" s="34"/>
      <c r="H46" s="34"/>
      <c r="I46" s="34"/>
      <c r="J46" s="34"/>
      <c r="K46" s="34"/>
      <c r="L46" s="34"/>
      <c r="M46" s="34"/>
      <c r="S46" s="56"/>
      <c r="T46" s="61"/>
      <c r="U46" s="61"/>
      <c r="AH46"/>
      <c r="AI46"/>
      <c r="AJ46"/>
    </row>
    <row r="47" spans="1:42" ht="28.15" customHeight="1" x14ac:dyDescent="0.15">
      <c r="A47" s="40"/>
      <c r="B47" s="40"/>
      <c r="C47" s="40"/>
      <c r="D47" s="41"/>
      <c r="E47" s="79">
        <f t="shared" si="2"/>
        <v>0</v>
      </c>
      <c r="F47" s="34"/>
      <c r="G47" s="34"/>
      <c r="H47" s="34"/>
      <c r="I47" s="34"/>
      <c r="J47" s="34"/>
      <c r="K47" s="34"/>
      <c r="L47" s="34"/>
      <c r="M47" s="34"/>
      <c r="S47" s="56"/>
      <c r="T47" s="61"/>
      <c r="U47" s="61"/>
      <c r="AH47"/>
      <c r="AI47"/>
      <c r="AJ47"/>
    </row>
    <row r="48" spans="1:42" ht="28.15" customHeight="1" x14ac:dyDescent="0.15">
      <c r="A48" s="40"/>
      <c r="B48" s="40"/>
      <c r="C48" s="40"/>
      <c r="D48" s="41"/>
      <c r="E48" s="79">
        <f t="shared" si="2"/>
        <v>0</v>
      </c>
      <c r="F48" s="34"/>
      <c r="G48" s="34"/>
      <c r="H48" s="34"/>
      <c r="I48" s="34"/>
      <c r="J48" s="34"/>
      <c r="K48" s="34"/>
      <c r="L48" s="34"/>
      <c r="M48" s="34"/>
      <c r="U48" s="56"/>
      <c r="AH48"/>
      <c r="AI48"/>
      <c r="AJ48"/>
    </row>
    <row r="49" spans="1:36" ht="27.6" customHeight="1" x14ac:dyDescent="0.15">
      <c r="A49" s="40"/>
      <c r="B49" s="40"/>
      <c r="C49" s="40"/>
      <c r="D49" s="41"/>
      <c r="E49" s="79">
        <f t="shared" si="2"/>
        <v>0</v>
      </c>
      <c r="F49" s="34"/>
      <c r="G49" s="34"/>
      <c r="H49" s="34"/>
      <c r="I49" s="34"/>
      <c r="J49" s="34"/>
      <c r="K49" s="34"/>
      <c r="L49" s="34"/>
      <c r="M49" s="34"/>
      <c r="U49" s="56"/>
      <c r="AH49"/>
      <c r="AI49"/>
      <c r="AJ49"/>
    </row>
    <row r="50" spans="1:36" ht="27.6" customHeight="1" x14ac:dyDescent="0.15">
      <c r="A50" s="40"/>
      <c r="B50" s="40"/>
      <c r="C50" s="40"/>
      <c r="D50" s="41"/>
      <c r="E50" s="79">
        <f t="shared" si="2"/>
        <v>0</v>
      </c>
      <c r="F50" s="34"/>
      <c r="G50" s="34"/>
      <c r="H50" s="34"/>
      <c r="I50" s="34"/>
      <c r="J50" s="34"/>
      <c r="K50" s="34"/>
      <c r="L50" s="34"/>
      <c r="M50" s="34"/>
      <c r="U50" s="56"/>
      <c r="AH50"/>
      <c r="AI50"/>
      <c r="AJ50"/>
    </row>
    <row r="51" spans="1:36" ht="27.6" customHeight="1" x14ac:dyDescent="0.15">
      <c r="A51" s="40"/>
      <c r="B51" s="40"/>
      <c r="C51" s="40"/>
      <c r="D51" s="41"/>
      <c r="E51" s="79">
        <f t="shared" si="2"/>
        <v>0</v>
      </c>
      <c r="F51" s="34"/>
      <c r="G51" s="34"/>
      <c r="H51" s="34"/>
      <c r="I51" s="34"/>
      <c r="J51" s="34"/>
      <c r="K51" s="34"/>
      <c r="L51" s="34"/>
      <c r="M51" s="34"/>
      <c r="U51" s="56"/>
      <c r="AH51"/>
      <c r="AI51"/>
      <c r="AJ51"/>
    </row>
    <row r="52" spans="1:36" ht="27.6" hidden="1" customHeight="1" thickBot="1" x14ac:dyDescent="0.2">
      <c r="L52" s="77">
        <f>COUNTIF($L$32:$L$51,"Ⓐ")</f>
        <v>0</v>
      </c>
      <c r="M52" s="77">
        <f>COUNTIF($L$32:$L$51,"Ⓑ")</f>
        <v>0</v>
      </c>
      <c r="P52" s="77"/>
      <c r="R52" s="77"/>
      <c r="V52" s="61"/>
      <c r="W52" s="61"/>
      <c r="AH52"/>
      <c r="AI52"/>
      <c r="AJ52"/>
    </row>
    <row r="53" spans="1:36" ht="25.15" hidden="1" customHeight="1" thickBot="1" x14ac:dyDescent="0.2">
      <c r="L53" s="78" t="str">
        <f>_xlfn.IFS(L52&gt;8,"",L52=0,"0",L52&gt;=0,1)</f>
        <v>0</v>
      </c>
      <c r="M53" s="249" t="str">
        <f>_xlfn.IFS(M52&gt;8,"",M52=0,"0",M52&gt;=0,1)</f>
        <v>0</v>
      </c>
      <c r="N53" s="250">
        <f>SUM(L53:M53)</f>
        <v>0</v>
      </c>
      <c r="P53" s="77"/>
      <c r="R53" s="77"/>
      <c r="V53" s="61"/>
      <c r="W53" s="61"/>
      <c r="AH53"/>
      <c r="AI53"/>
      <c r="AJ53"/>
    </row>
    <row r="54" spans="1:36" ht="28.9" customHeight="1" x14ac:dyDescent="0.15">
      <c r="V54" s="61"/>
      <c r="W54" s="61"/>
      <c r="AH54"/>
      <c r="AI54"/>
      <c r="AJ54"/>
    </row>
    <row r="55" spans="1:36" x14ac:dyDescent="0.15">
      <c r="V55" s="61"/>
      <c r="W55" s="61"/>
      <c r="AH55"/>
      <c r="AI55"/>
      <c r="AJ55"/>
    </row>
  </sheetData>
  <sheetProtection algorithmName="SHA-512" hashValue="OM/TBO9cqb+2ePyvkOt4Ov47lWi5IbcTJXovaLzILFy8pMeSaBzB14ryPcfJN9mjRlSmbK73Ty+dNJM6zXcTTQ==" saltValue="/nCaE/+6uIB/02pPvEGpOA==" spinCount="100000" sheet="1" objects="1" scenarios="1"/>
  <mergeCells count="103">
    <mergeCell ref="S16:U16"/>
    <mergeCell ref="AB18:AC18"/>
    <mergeCell ref="Z22:AD22"/>
    <mergeCell ref="S22:U22"/>
    <mergeCell ref="Z20:AD21"/>
    <mergeCell ref="K26:V26"/>
    <mergeCell ref="F27:I27"/>
    <mergeCell ref="J28:J31"/>
    <mergeCell ref="K28:K31"/>
    <mergeCell ref="G28:G31"/>
    <mergeCell ref="H28:H31"/>
    <mergeCell ref="I28:I31"/>
    <mergeCell ref="M27:M31"/>
    <mergeCell ref="L27:L31"/>
    <mergeCell ref="A27:A31"/>
    <mergeCell ref="B27:B31"/>
    <mergeCell ref="C27:C31"/>
    <mergeCell ref="D27:D31"/>
    <mergeCell ref="E27:E31"/>
    <mergeCell ref="F28:F31"/>
    <mergeCell ref="C19:D20"/>
    <mergeCell ref="E19:I20"/>
    <mergeCell ref="J27:K27"/>
    <mergeCell ref="M24:O24"/>
    <mergeCell ref="P24:R24"/>
    <mergeCell ref="K23:L23"/>
    <mergeCell ref="S23:U24"/>
    <mergeCell ref="Z23:AD24"/>
    <mergeCell ref="K24:L24"/>
    <mergeCell ref="S20:U21"/>
    <mergeCell ref="K22:L22"/>
    <mergeCell ref="M22:O22"/>
    <mergeCell ref="P22:R22"/>
    <mergeCell ref="AE32:AG32"/>
    <mergeCell ref="AN27:AN29"/>
    <mergeCell ref="AO27:AO29"/>
    <mergeCell ref="AN40:AO40"/>
    <mergeCell ref="AE31:AG31"/>
    <mergeCell ref="AE33:AG33"/>
    <mergeCell ref="AE28:AG28"/>
    <mergeCell ref="AE29:AG29"/>
    <mergeCell ref="AE27:AG27"/>
    <mergeCell ref="A10:B11"/>
    <mergeCell ref="C10:I11"/>
    <mergeCell ref="C15:I15"/>
    <mergeCell ref="C16:I17"/>
    <mergeCell ref="K12:L13"/>
    <mergeCell ref="P17:R17"/>
    <mergeCell ref="Q18:R18"/>
    <mergeCell ref="K20:L21"/>
    <mergeCell ref="M20:O21"/>
    <mergeCell ref="P20:R21"/>
    <mergeCell ref="A18:B20"/>
    <mergeCell ref="C18:D18"/>
    <mergeCell ref="E18:I18"/>
    <mergeCell ref="K14:L14"/>
    <mergeCell ref="M14:O14"/>
    <mergeCell ref="P14:R14"/>
    <mergeCell ref="M12:O12"/>
    <mergeCell ref="M13:O13"/>
    <mergeCell ref="P13:R13"/>
    <mergeCell ref="K15:L15"/>
    <mergeCell ref="K16:L16"/>
    <mergeCell ref="M16:O16"/>
    <mergeCell ref="P16:R16"/>
    <mergeCell ref="V8:W8"/>
    <mergeCell ref="X8:AA8"/>
    <mergeCell ref="N9:T9"/>
    <mergeCell ref="V9:W9"/>
    <mergeCell ref="X9:AD9"/>
    <mergeCell ref="C13:D14"/>
    <mergeCell ref="E13:I14"/>
    <mergeCell ref="S13:U13"/>
    <mergeCell ref="A7:B9"/>
    <mergeCell ref="D7:I7"/>
    <mergeCell ref="K7:L7"/>
    <mergeCell ref="M7:P7"/>
    <mergeCell ref="V7:W7"/>
    <mergeCell ref="S14:U14"/>
    <mergeCell ref="X10:AD10"/>
    <mergeCell ref="A12:B17"/>
    <mergeCell ref="C12:D12"/>
    <mergeCell ref="E12:I12"/>
    <mergeCell ref="P12:R12"/>
    <mergeCell ref="S12:U12"/>
    <mergeCell ref="X7:Z7"/>
    <mergeCell ref="C8:I9"/>
    <mergeCell ref="K8:L8"/>
    <mergeCell ref="M8:S8"/>
    <mergeCell ref="A1:AD1"/>
    <mergeCell ref="A3:B3"/>
    <mergeCell ref="A4:B4"/>
    <mergeCell ref="C4:I4"/>
    <mergeCell ref="A5:B6"/>
    <mergeCell ref="C5:I6"/>
    <mergeCell ref="K5:N5"/>
    <mergeCell ref="V5:AA5"/>
    <mergeCell ref="K6:L6"/>
    <mergeCell ref="M6:O6"/>
    <mergeCell ref="V6:W6"/>
    <mergeCell ref="X6:AC6"/>
    <mergeCell ref="F3:G3"/>
    <mergeCell ref="H3:I3"/>
  </mergeCells>
  <phoneticPr fontId="1"/>
  <dataValidations count="4">
    <dataValidation type="list" allowBlank="1" showInputMessage="1" showErrorMessage="1" sqref="F26 F32:I51 M32:M51" xr:uid="{56178E2B-DF79-4526-A18F-092F3CFC498A}">
      <formula1>"〇,　"</formula1>
    </dataValidation>
    <dataValidation type="list" allowBlank="1" showInputMessage="1" showErrorMessage="1" sqref="J32:K51" xr:uid="{434D8CE9-D831-4D34-ACE6-5D1FE54C8635}">
      <formula1>"①,②,③,④,⑤,⑥,⑦,⑧,⑨,⑩"</formula1>
    </dataValidation>
    <dataValidation type="list" allowBlank="1" showInputMessage="1" showErrorMessage="1" sqref="J32:K51" xr:uid="{3910DF37-3ADE-4648-9719-12ADA3B0C7A0}">
      <formula1>"①,②,③,④,⑤,⑥,⑦,⑧,⑨"</formula1>
    </dataValidation>
    <dataValidation type="list" allowBlank="1" showInputMessage="1" showErrorMessage="1" sqref="L32:L51" xr:uid="{9D102F60-ED4A-4259-94A9-F2D835C25C76}">
      <formula1>"Ⓐ,Ⓑ"</formula1>
    </dataValidation>
  </dataValidations>
  <pageMargins left="0.23622047244094491" right="0.23622047244094491" top="0.35433070866141736" bottom="0.15748031496062992" header="0.31496062992125984" footer="0.31496062992125984"/>
  <pageSetup paperSize="9" scale="54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IBTF東北代表選考会 </vt:lpstr>
      <vt:lpstr>'IBTF東北代表選考会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MA ARAKAWA</cp:lastModifiedBy>
  <cp:lastPrinted>2023-10-23T14:41:11Z</cp:lastPrinted>
  <dcterms:created xsi:type="dcterms:W3CDTF">2019-10-01T11:19:50Z</dcterms:created>
  <dcterms:modified xsi:type="dcterms:W3CDTF">2023-10-25T14:06:58Z</dcterms:modified>
</cp:coreProperties>
</file>