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東北支部\選手権大会\2025年選手権\申込書（元）\"/>
    </mc:Choice>
  </mc:AlternateContent>
  <xr:revisionPtr revIDLastSave="0" documentId="13_ncr:1_{445E504D-AA5B-4B73-A7F6-F63EB57BE8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BTF東北代表選考会" sheetId="7" r:id="rId1"/>
  </sheets>
  <definedNames>
    <definedName name="_xlnm.Print_Area" localSheetId="0">IBTF東北代表選考会!$A$1:$AF$59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7" i="7" l="1"/>
  <c r="M67" i="7" s="1"/>
  <c r="L66" i="7"/>
  <c r="L62" i="7"/>
  <c r="L61" i="7"/>
  <c r="M61" i="7" s="1"/>
  <c r="Q60" i="7"/>
  <c r="W14" i="7" s="1"/>
  <c r="P60" i="7"/>
  <c r="O60" i="7"/>
  <c r="N60" i="7"/>
  <c r="M60" i="7"/>
  <c r="K60" i="7"/>
  <c r="J60" i="7"/>
  <c r="I60" i="7"/>
  <c r="H60" i="7"/>
  <c r="G60" i="7"/>
  <c r="F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AT34" i="7"/>
  <c r="AU34" i="7" s="1"/>
  <c r="AV34" i="7" s="1"/>
  <c r="AQ34" i="7"/>
  <c r="AR34" i="7" s="1"/>
  <c r="AS34" i="7" s="1"/>
  <c r="AW34" i="7" s="1"/>
  <c r="E34" i="7"/>
  <c r="AT33" i="7"/>
  <c r="AU33" i="7" s="1"/>
  <c r="AV33" i="7" s="1"/>
  <c r="AQ33" i="7"/>
  <c r="AR33" i="7" s="1"/>
  <c r="AS33" i="7" s="1"/>
  <c r="AW33" i="7" s="1"/>
  <c r="E33" i="7"/>
  <c r="AT32" i="7"/>
  <c r="AU32" i="7" s="1"/>
  <c r="AV32" i="7" s="1"/>
  <c r="AQ32" i="7"/>
  <c r="AR32" i="7" s="1"/>
  <c r="AS32" i="7" s="1"/>
  <c r="AW32" i="7" s="1"/>
  <c r="E32" i="7"/>
  <c r="AT31" i="7"/>
  <c r="AU31" i="7" s="1"/>
  <c r="AV31" i="7" s="1"/>
  <c r="AQ31" i="7"/>
  <c r="AR31" i="7" s="1"/>
  <c r="AS31" i="7" s="1"/>
  <c r="AW31" i="7" s="1"/>
  <c r="E31" i="7"/>
  <c r="AT30" i="7"/>
  <c r="AU30" i="7" s="1"/>
  <c r="AV30" i="7" s="1"/>
  <c r="AQ30" i="7"/>
  <c r="AR30" i="7" s="1"/>
  <c r="AS30" i="7" s="1"/>
  <c r="E30" i="7"/>
  <c r="AT29" i="7"/>
  <c r="AU29" i="7" s="1"/>
  <c r="AV29" i="7" s="1"/>
  <c r="AQ29" i="7"/>
  <c r="AR29" i="7" s="1"/>
  <c r="AS29" i="7" s="1"/>
  <c r="AT28" i="7"/>
  <c r="AU28" i="7" s="1"/>
  <c r="AV28" i="7" s="1"/>
  <c r="AQ28" i="7"/>
  <c r="AR28" i="7" s="1"/>
  <c r="AS28" i="7" s="1"/>
  <c r="AB18" i="7"/>
  <c r="N14" i="7"/>
  <c r="AL25" i="7" s="1"/>
  <c r="AN25" i="7" s="1"/>
  <c r="M15" i="7" l="1"/>
  <c r="L68" i="7"/>
  <c r="L69" i="7" s="1"/>
  <c r="L63" i="7"/>
  <c r="AW29" i="7"/>
  <c r="AV35" i="7"/>
  <c r="AW30" i="7"/>
  <c r="AS35" i="7"/>
  <c r="AW28" i="7"/>
  <c r="AL28" i="7"/>
  <c r="AN28" i="7" s="1"/>
  <c r="V15" i="7"/>
  <c r="M62" i="7"/>
  <c r="M63" i="7" s="1"/>
  <c r="M64" i="7" s="1"/>
  <c r="M66" i="7"/>
  <c r="M68" i="7" s="1"/>
  <c r="M69" i="7" s="1"/>
  <c r="L70" i="7" l="1"/>
  <c r="L64" i="7"/>
  <c r="L71" i="7" s="1"/>
  <c r="T14" i="7" s="1"/>
  <c r="AL27" i="7" s="1"/>
  <c r="AN27" i="7" s="1"/>
  <c r="AW35" i="7"/>
  <c r="Q14" i="7" s="1"/>
  <c r="AL26" i="7"/>
  <c r="AN26" i="7" s="1"/>
  <c r="Q18" i="7"/>
  <c r="P15" i="7"/>
  <c r="AN29" i="7" l="1"/>
  <c r="AN31" i="7" s="1"/>
  <c r="AB14" i="7" s="1"/>
  <c r="S15" i="7"/>
</calcChain>
</file>

<file path=xl/sharedStrings.xml><?xml version="1.0" encoding="utf-8"?>
<sst xmlns="http://schemas.openxmlformats.org/spreadsheetml/2006/main" count="114" uniqueCount="95">
  <si>
    <t>№</t>
    <phoneticPr fontId="1"/>
  </si>
  <si>
    <t>構成員ID</t>
    <rPh sb="0" eb="3">
      <t>コウセイイン</t>
    </rPh>
    <phoneticPr fontId="1"/>
  </si>
  <si>
    <t>団体ID</t>
    <rPh sb="0" eb="2">
      <t>ダンタイ</t>
    </rPh>
    <phoneticPr fontId="1"/>
  </si>
  <si>
    <t>団体ID</t>
    <rPh sb="0" eb="2">
      <t>ダンタイ</t>
    </rPh>
    <phoneticPr fontId="3"/>
  </si>
  <si>
    <t>ふりがな</t>
    <phoneticPr fontId="3"/>
  </si>
  <si>
    <t>団体名</t>
    <rPh sb="0" eb="2">
      <t>ダンタイ</t>
    </rPh>
    <rPh sb="2" eb="3">
      <t>メイ</t>
    </rPh>
    <phoneticPr fontId="3"/>
  </si>
  <si>
    <t>団体住所</t>
    <rPh sb="0" eb="2">
      <t>ダンタイ</t>
    </rPh>
    <rPh sb="2" eb="4">
      <t>ジュウショ</t>
    </rPh>
    <phoneticPr fontId="3"/>
  </si>
  <si>
    <t>団体連絡先</t>
    <rPh sb="0" eb="2">
      <t>ダンタイ</t>
    </rPh>
    <rPh sb="2" eb="5">
      <t>レンラクサキ</t>
    </rPh>
    <phoneticPr fontId="3"/>
  </si>
  <si>
    <t>電話</t>
    <rPh sb="0" eb="2">
      <t>デンワ</t>
    </rPh>
    <phoneticPr fontId="3"/>
  </si>
  <si>
    <t>大会当日の
緊急連絡先</t>
    <rPh sb="0" eb="2">
      <t>タイカイ</t>
    </rPh>
    <rPh sb="2" eb="4">
      <t>トウジツ</t>
    </rPh>
    <rPh sb="6" eb="8">
      <t>キンキュウ</t>
    </rPh>
    <rPh sb="8" eb="10">
      <t>レンラク</t>
    </rPh>
    <rPh sb="10" eb="11">
      <t>サキ</t>
    </rPh>
    <phoneticPr fontId="3"/>
  </si>
  <si>
    <t>氏名</t>
    <rPh sb="0" eb="2">
      <t>シメイ</t>
    </rPh>
    <phoneticPr fontId="3"/>
  </si>
  <si>
    <t>携帯電話</t>
    <rPh sb="0" eb="2">
      <t>ケイタイ</t>
    </rPh>
    <rPh sb="2" eb="4">
      <t>デンワ</t>
    </rPh>
    <phoneticPr fontId="3"/>
  </si>
  <si>
    <t>名</t>
    <rPh sb="0" eb="1">
      <t>メイ</t>
    </rPh>
    <phoneticPr fontId="5"/>
  </si>
  <si>
    <t>組</t>
    <rPh sb="0" eb="1">
      <t>クミ</t>
    </rPh>
    <phoneticPr fontId="5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</si>
  <si>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</si>
  <si>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</si>
  <si>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</si>
  <si>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</si>
  <si>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</si>
  <si>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</si>
  <si>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</si>
  <si>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〒　　　　-</t>
    <phoneticPr fontId="3"/>
  </si>
  <si>
    <t>参加人数</t>
    <rPh sb="0" eb="2">
      <t>サンカ</t>
    </rPh>
    <rPh sb="2" eb="4">
      <t>ニンズウ</t>
    </rPh>
    <phoneticPr fontId="1"/>
  </si>
  <si>
    <t>種目別金額</t>
    <rPh sb="0" eb="3">
      <t>シュモクベツ</t>
    </rPh>
    <rPh sb="3" eb="5">
      <t>キンガク</t>
    </rPh>
    <phoneticPr fontId="1"/>
  </si>
  <si>
    <t>種　目</t>
    <rPh sb="0" eb="1">
      <t>シュ</t>
    </rPh>
    <rPh sb="2" eb="3">
      <t>メ</t>
    </rPh>
    <phoneticPr fontId="1"/>
  </si>
  <si>
    <t>金　額</t>
    <rPh sb="0" eb="1">
      <t>キン</t>
    </rPh>
    <rPh sb="2" eb="3">
      <t>ガク</t>
    </rPh>
    <phoneticPr fontId="1"/>
  </si>
  <si>
    <t>～参加費振込先～</t>
    <rPh sb="1" eb="4">
      <t>サンカヒ</t>
    </rPh>
    <rPh sb="4" eb="7">
      <t>フリコミサキ</t>
    </rPh>
    <phoneticPr fontId="1"/>
  </si>
  <si>
    <t>記　　号</t>
    <rPh sb="0" eb="1">
      <t>キ</t>
    </rPh>
    <rPh sb="3" eb="4">
      <t>ゴウ</t>
    </rPh>
    <phoneticPr fontId="1"/>
  </si>
  <si>
    <t>番　　号</t>
    <rPh sb="0" eb="1">
      <t>バン</t>
    </rPh>
    <rPh sb="3" eb="4">
      <t>ゴウ</t>
    </rPh>
    <phoneticPr fontId="1"/>
  </si>
  <si>
    <t>店　　名</t>
    <rPh sb="0" eb="1">
      <t>ミセ</t>
    </rPh>
    <rPh sb="3" eb="4">
      <t>ナ</t>
    </rPh>
    <phoneticPr fontId="1"/>
  </si>
  <si>
    <t>八四八（読み　ハチヨンハチ）</t>
    <rPh sb="0" eb="1">
      <t>ハチ</t>
    </rPh>
    <rPh sb="1" eb="2">
      <t>ヨン</t>
    </rPh>
    <rPh sb="2" eb="3">
      <t>ハチ</t>
    </rPh>
    <rPh sb="4" eb="5">
      <t>ヨ</t>
    </rPh>
    <phoneticPr fontId="1"/>
  </si>
  <si>
    <t>預金科目</t>
    <rPh sb="0" eb="2">
      <t>ヨキン</t>
    </rPh>
    <rPh sb="2" eb="4">
      <t>カモク</t>
    </rPh>
    <phoneticPr fontId="1"/>
  </si>
  <si>
    <t>普通預金</t>
    <rPh sb="0" eb="2">
      <t>フツウ</t>
    </rPh>
    <rPh sb="2" eb="4">
      <t>ヨキン</t>
    </rPh>
    <phoneticPr fontId="1"/>
  </si>
  <si>
    <t>※団体名のみ記入すること</t>
    <rPh sb="1" eb="3">
      <t>ダンタイ</t>
    </rPh>
    <rPh sb="3" eb="4">
      <t>メイ</t>
    </rPh>
    <rPh sb="6" eb="8">
      <t>キニュウ</t>
    </rPh>
    <phoneticPr fontId="1"/>
  </si>
  <si>
    <t>口座名</t>
    <rPh sb="0" eb="1">
      <t>クチ</t>
    </rPh>
    <rPh sb="1" eb="2">
      <t>ザ</t>
    </rPh>
    <rPh sb="2" eb="3">
      <t>メイ</t>
    </rPh>
    <phoneticPr fontId="1"/>
  </si>
  <si>
    <t>〇ゆうちょ銀行</t>
    <rPh sb="5" eb="7">
      <t>ギンコウ</t>
    </rPh>
    <phoneticPr fontId="1"/>
  </si>
  <si>
    <t>口座番号</t>
    <rPh sb="0" eb="2">
      <t>コウザ</t>
    </rPh>
    <rPh sb="2" eb="4">
      <t>バンゴウ</t>
    </rPh>
    <phoneticPr fontId="1"/>
  </si>
  <si>
    <t>名前
※姓名の間に
全角スペース</t>
    <rPh sb="0" eb="2">
      <t>ナマエ</t>
    </rPh>
    <phoneticPr fontId="1"/>
  </si>
  <si>
    <r>
      <t>ふりがな
（全角ひらがな）
※</t>
    </r>
    <r>
      <rPr>
        <b/>
        <sz val="12"/>
        <color theme="1"/>
        <rFont val="ＭＳ Ｐゴシック"/>
        <family val="3"/>
        <charset val="128"/>
        <scheme val="minor"/>
      </rPr>
      <t>姓名の間に
全角スペース</t>
    </r>
    <rPh sb="6" eb="8">
      <t>ゼンカク</t>
    </rPh>
    <rPh sb="15" eb="16">
      <t>セイ</t>
    </rPh>
    <rPh sb="16" eb="17">
      <t>メイ</t>
    </rPh>
    <rPh sb="18" eb="19">
      <t>アイダ</t>
    </rPh>
    <rPh sb="21" eb="23">
      <t>ゼンカク</t>
    </rPh>
    <phoneticPr fontId="1"/>
  </si>
  <si>
    <t>※部門のペア同士で同じ番号を選択</t>
    <rPh sb="1" eb="3">
      <t>ブモン</t>
    </rPh>
    <rPh sb="6" eb="8">
      <t>ドウシ</t>
    </rPh>
    <rPh sb="9" eb="10">
      <t>オナ</t>
    </rPh>
    <rPh sb="11" eb="13">
      <t>バンゴウ</t>
    </rPh>
    <rPh sb="14" eb="16">
      <t>センタク</t>
    </rPh>
    <phoneticPr fontId="1"/>
  </si>
  <si>
    <t>ゼンニホンバトントワーリング</t>
    <phoneticPr fontId="1"/>
  </si>
  <si>
    <t>センシュケントウホクシブタイカイ</t>
    <phoneticPr fontId="1"/>
  </si>
  <si>
    <t>〇ゆうちょ銀行以外</t>
    <rPh sb="5" eb="7">
      <t>ギンコウ</t>
    </rPh>
    <rPh sb="7" eb="9">
      <t>イガイ</t>
    </rPh>
    <phoneticPr fontId="1"/>
  </si>
  <si>
    <t>メールアドレス</t>
    <phoneticPr fontId="1"/>
  </si>
  <si>
    <t>※№の部分に入力すると実人数がカウントされます。</t>
    <rPh sb="3" eb="5">
      <t>ブブン</t>
    </rPh>
    <rPh sb="6" eb="8">
      <t>ニュウリョク</t>
    </rPh>
    <rPh sb="11" eb="12">
      <t>ジツ</t>
    </rPh>
    <rPh sb="12" eb="13">
      <t>ニン</t>
    </rPh>
    <rPh sb="13" eb="14">
      <t>スウ</t>
    </rPh>
    <phoneticPr fontId="1"/>
  </si>
  <si>
    <t>※手数料はご負担ください</t>
    <phoneticPr fontId="1"/>
  </si>
  <si>
    <t>◆IBTF種目</t>
    <rPh sb="5" eb="7">
      <t>シュモク</t>
    </rPh>
    <phoneticPr fontId="3"/>
  </si>
  <si>
    <t>ジュニア</t>
    <phoneticPr fontId="1"/>
  </si>
  <si>
    <t>女子ジュニア</t>
    <rPh sb="0" eb="2">
      <t>ジョシ</t>
    </rPh>
    <phoneticPr fontId="1"/>
  </si>
  <si>
    <t>女子シニア</t>
    <rPh sb="0" eb="2">
      <t>ジョシ</t>
    </rPh>
    <phoneticPr fontId="1"/>
  </si>
  <si>
    <t>男子ジュニア</t>
    <rPh sb="0" eb="2">
      <t>ダンシ</t>
    </rPh>
    <phoneticPr fontId="1"/>
  </si>
  <si>
    <t>男子シニア</t>
    <rPh sb="0" eb="2">
      <t>ダンシ</t>
    </rPh>
    <phoneticPr fontId="1"/>
  </si>
  <si>
    <t>シニア</t>
    <phoneticPr fontId="1"/>
  </si>
  <si>
    <t>参加のべ人数</t>
    <rPh sb="0" eb="2">
      <t>サンカ</t>
    </rPh>
    <rPh sb="4" eb="5">
      <t>ニン</t>
    </rPh>
    <phoneticPr fontId="5"/>
  </si>
  <si>
    <t>参加実人数</t>
    <rPh sb="0" eb="2">
      <t>サンカ</t>
    </rPh>
    <rPh sb="2" eb="3">
      <t>ジツ</t>
    </rPh>
    <rPh sb="3" eb="5">
      <t>ニンズウ</t>
    </rPh>
    <phoneticPr fontId="5"/>
  </si>
  <si>
    <t>諸経費</t>
    <rPh sb="0" eb="3">
      <t>ショケイヒ</t>
    </rPh>
    <phoneticPr fontId="1"/>
  </si>
  <si>
    <t xml:space="preserve">  </t>
    <phoneticPr fontId="1"/>
  </si>
  <si>
    <t>年</t>
  </si>
  <si>
    <t>月</t>
  </si>
  <si>
    <t>日</t>
  </si>
  <si>
    <t>※同チームで同じ記号を選択</t>
    <rPh sb="1" eb="2">
      <t>ドウ</t>
    </rPh>
    <rPh sb="6" eb="7">
      <t>オナ</t>
    </rPh>
    <rPh sb="8" eb="10">
      <t>キゴウ</t>
    </rPh>
    <rPh sb="11" eb="13">
      <t>センタク</t>
    </rPh>
    <phoneticPr fontId="1"/>
  </si>
  <si>
    <t>【出場種目】※同一選手の出場は、3種目の中から、2種目までとし、補欠も同様とする。</t>
    <rPh sb="1" eb="3">
      <t>シュツジョウ</t>
    </rPh>
    <rPh sb="3" eb="5">
      <t>シュモク</t>
    </rPh>
    <phoneticPr fontId="1"/>
  </si>
  <si>
    <t>チーム競技</t>
    <rPh sb="3" eb="5">
      <t>キョウギ</t>
    </rPh>
    <phoneticPr fontId="1"/>
  </si>
  <si>
    <t>【ペア競技の入力例】</t>
    <rPh sb="3" eb="5">
      <t>キョウギ</t>
    </rPh>
    <rPh sb="6" eb="8">
      <t>ニュウリョク</t>
    </rPh>
    <rPh sb="8" eb="9">
      <t>レイ</t>
    </rPh>
    <phoneticPr fontId="1"/>
  </si>
  <si>
    <t>【チーム競技の入力例】</t>
    <rPh sb="4" eb="6">
      <t>キョウギ</t>
    </rPh>
    <rPh sb="7" eb="9">
      <t>ニュウリョク</t>
    </rPh>
    <rPh sb="9" eb="10">
      <t>レイ</t>
    </rPh>
    <phoneticPr fontId="1"/>
  </si>
  <si>
    <t>◆団　体
参 加 費
(1団体）</t>
    <rPh sb="1" eb="2">
      <t>ダン</t>
    </rPh>
    <rPh sb="3" eb="4">
      <t>カラダ</t>
    </rPh>
    <rPh sb="5" eb="6">
      <t>サン</t>
    </rPh>
    <rPh sb="7" eb="8">
      <t>カ</t>
    </rPh>
    <rPh sb="9" eb="10">
      <t>ヒ</t>
    </rPh>
    <rPh sb="13" eb="15">
      <t>ダンタイ</t>
    </rPh>
    <phoneticPr fontId="1"/>
  </si>
  <si>
    <t>大会参加振込金額</t>
    <rPh sb="0" eb="2">
      <t>タイカイ</t>
    </rPh>
    <rPh sb="2" eb="4">
      <t>サンカ</t>
    </rPh>
    <rPh sb="4" eb="6">
      <t>フリコミ</t>
    </rPh>
    <rPh sb="6" eb="8">
      <t>キンガク</t>
    </rPh>
    <phoneticPr fontId="1"/>
  </si>
  <si>
    <t>※水色の部分のみ記入可能</t>
    <rPh sb="1" eb="3">
      <t>ミズイロ</t>
    </rPh>
    <rPh sb="4" eb="6">
      <t>ブブン</t>
    </rPh>
    <rPh sb="8" eb="10">
      <t>キニュウ</t>
    </rPh>
    <rPh sb="10" eb="12">
      <t>カノウ</t>
    </rPh>
    <phoneticPr fontId="1"/>
  </si>
  <si>
    <t>2026年IBTF世界フリースタイル・リズミックトワール選手権大会日本代表選考会東北支部予選会申込書</t>
    <rPh sb="4" eb="5">
      <t>ネン</t>
    </rPh>
    <rPh sb="9" eb="11">
      <t>セカイ</t>
    </rPh>
    <rPh sb="28" eb="33">
      <t>センシュケンタイカイ</t>
    </rPh>
    <rPh sb="33" eb="37">
      <t>ニホンダイヒョウ</t>
    </rPh>
    <rPh sb="37" eb="40">
      <t>センコウカイ</t>
    </rPh>
    <rPh sb="40" eb="44">
      <t>トウホクシブ</t>
    </rPh>
    <rPh sb="44" eb="47">
      <t>ヨセンカイ</t>
    </rPh>
    <phoneticPr fontId="3"/>
  </si>
  <si>
    <t>フリースタイルソロ</t>
    <phoneticPr fontId="1"/>
  </si>
  <si>
    <t>フリースタイル
ペア</t>
    <phoneticPr fontId="1"/>
  </si>
  <si>
    <t>フリースタイルチーム</t>
    <phoneticPr fontId="1"/>
  </si>
  <si>
    <t>フリースタイルペア</t>
    <phoneticPr fontId="5"/>
  </si>
  <si>
    <t>同時審査希望</t>
    <rPh sb="0" eb="2">
      <t>ドウジ</t>
    </rPh>
    <rPh sb="2" eb="4">
      <t>シンサ</t>
    </rPh>
    <rPh sb="4" eb="6">
      <t>キボウ</t>
    </rPh>
    <phoneticPr fontId="1"/>
  </si>
  <si>
    <t>ソロ</t>
    <phoneticPr fontId="1"/>
  </si>
  <si>
    <t>ペア</t>
    <phoneticPr fontId="1"/>
  </si>
  <si>
    <t>小計</t>
    <rPh sb="0" eb="2">
      <t>ショウケイ</t>
    </rPh>
    <phoneticPr fontId="1"/>
  </si>
  <si>
    <t>A参加人数</t>
    <rPh sb="1" eb="3">
      <t>サンカ</t>
    </rPh>
    <rPh sb="3" eb="5">
      <t>ニンズウ</t>
    </rPh>
    <phoneticPr fontId="1"/>
  </si>
  <si>
    <t>A補欠人数</t>
    <rPh sb="1" eb="3">
      <t>ホケツ</t>
    </rPh>
    <rPh sb="3" eb="5">
      <t>ニンズウ</t>
    </rPh>
    <phoneticPr fontId="1"/>
  </si>
  <si>
    <t>参加＋補欠</t>
    <rPh sb="0" eb="2">
      <t>サンカ</t>
    </rPh>
    <rPh sb="3" eb="5">
      <t>ホケツ</t>
    </rPh>
    <phoneticPr fontId="1"/>
  </si>
  <si>
    <t>B参加人数</t>
    <rPh sb="1" eb="3">
      <t>サンカ</t>
    </rPh>
    <rPh sb="3" eb="5">
      <t>ニンズウ</t>
    </rPh>
    <phoneticPr fontId="1"/>
  </si>
  <si>
    <t>B補欠人数</t>
    <rPh sb="1" eb="3">
      <t>ホケツ</t>
    </rPh>
    <rPh sb="3" eb="5">
      <t>ニンズウ</t>
    </rPh>
    <phoneticPr fontId="1"/>
  </si>
  <si>
    <t>※チームは6～８名、補欠４名まで</t>
    <rPh sb="8" eb="9">
      <t>メイ</t>
    </rPh>
    <rPh sb="10" eb="12">
      <t>ホケツ</t>
    </rPh>
    <rPh sb="13" eb="14">
      <t>メイ</t>
    </rPh>
    <phoneticPr fontId="1"/>
  </si>
  <si>
    <t>①補</t>
    <rPh sb="1" eb="2">
      <t>ホ</t>
    </rPh>
    <phoneticPr fontId="1"/>
  </si>
  <si>
    <t>②補</t>
    <rPh sb="1" eb="2">
      <t>ホ</t>
    </rPh>
    <phoneticPr fontId="1"/>
  </si>
  <si>
    <t>③補</t>
    <rPh sb="1" eb="2">
      <t>ホ</t>
    </rPh>
    <phoneticPr fontId="1"/>
  </si>
  <si>
    <t>④補</t>
    <rPh sb="1" eb="2">
      <t>ホ</t>
    </rPh>
    <phoneticPr fontId="1"/>
  </si>
  <si>
    <t>⑤補</t>
    <rPh sb="1" eb="2">
      <t>ホ</t>
    </rPh>
    <phoneticPr fontId="1"/>
  </si>
  <si>
    <t>⑥補</t>
    <rPh sb="1" eb="2">
      <t>ホ</t>
    </rPh>
    <phoneticPr fontId="1"/>
  </si>
  <si>
    <t>⑦補</t>
    <rPh sb="1" eb="2">
      <t>ホ</t>
    </rPh>
    <phoneticPr fontId="1"/>
  </si>
  <si>
    <t>チーム</t>
    <phoneticPr fontId="5"/>
  </si>
  <si>
    <t>同時希望</t>
    <rPh sb="0" eb="2">
      <t>ドウジ</t>
    </rPh>
    <rPh sb="2" eb="4">
      <t>キボウ</t>
    </rPh>
    <phoneticPr fontId="1"/>
  </si>
  <si>
    <t xml:space="preserve">           連絡責任者氏名</t>
    <rPh sb="11" eb="13">
      <t>レンラク</t>
    </rPh>
    <rPh sb="13" eb="16">
      <t>セキニンシャ</t>
    </rPh>
    <rPh sb="16" eb="18">
      <t>シメイ</t>
    </rPh>
    <phoneticPr fontId="3"/>
  </si>
  <si>
    <t xml:space="preserve">     ＦＡＸ</t>
    <phoneticPr fontId="1"/>
  </si>
  <si>
    <t>リズミックトワール
選考希望</t>
    <rPh sb="10" eb="12">
      <t>センコウ</t>
    </rPh>
    <rPh sb="12" eb="14">
      <t>キボウ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</si>
</sst>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¥&quot;#,##0;&quot;¥&quot;\-#,##0"/>
    <numFmt numFmtId="6" formatCode="&quot;¥&quot;#,##0;[Red]&quot;¥&quot;\-#,##0"/>
    <numFmt numFmtId="42" formatCode="_ &quot;¥&quot;* #,##0_ ;_ &quot;¥&quot;* \-#,##0_ ;_ &quot;¥&quot;* &quot;-&quot;_ ;_ @_ "/>
    <numFmt numFmtId="176" formatCode="[&lt;=999]000;[&lt;=9999]000\-00;000\-0000"/>
    <numFmt numFmtId="177" formatCode="&quot;¥&quot;#,##0_);[Red]\(&quot;¥&quot;#,##0\)"/>
    <numFmt numFmtId="178" formatCode="00000000"/>
    <numFmt numFmtId="179" formatCode="####&quot;年&quot;"/>
    <numFmt numFmtId="180" formatCode="0_ "/>
    <numFmt numFmtId="181" formatCode="0_ ;[Red]\-0\ "/>
    <numFmt numFmtId="182" formatCode="##&quot;月&quot;"/>
    <numFmt numFmtId="183" formatCode="##&quot;日&quot;"/>
    <numFmt numFmtId="184" formatCode="[&lt;=99999999]####\-####;\(00\)\ ####\-####"/>
    <numFmt numFmtId="185" formatCode="&quot;¥&quot;#,##0_);\(&quot;¥&quot;#,##0\)"/>
  </numFmts>
  <fonts count="3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.5"/>
      <color rgb="FFFF0000"/>
      <name val="ＭＳ 明朝"/>
      <family val="1"/>
      <charset val="128"/>
    </font>
    <font>
      <sz val="5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0" fillId="0" borderId="0" xfId="0" applyProtection="1">
      <alignment vertical="center"/>
      <protection hidden="1"/>
    </xf>
    <xf numFmtId="0" fontId="12" fillId="0" borderId="8" xfId="0" applyFont="1" applyBorder="1" applyProtection="1">
      <alignment vertical="center"/>
      <protection hidden="1"/>
    </xf>
    <xf numFmtId="0" fontId="7" fillId="0" borderId="3" xfId="0" applyFont="1" applyBorder="1" applyProtection="1">
      <alignment vertical="center"/>
      <protection hidden="1"/>
    </xf>
    <xf numFmtId="0" fontId="7" fillId="0" borderId="7" xfId="0" applyFon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24" fillId="0" borderId="7" xfId="0" applyFont="1" applyBorder="1" applyProtection="1">
      <alignment vertical="center"/>
      <protection hidden="1"/>
    </xf>
    <xf numFmtId="0" fontId="7" fillId="0" borderId="2" xfId="0" applyFont="1" applyBorder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3" fontId="8" fillId="0" borderId="8" xfId="0" applyNumberFormat="1" applyFont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181" fontId="4" fillId="0" borderId="0" xfId="0" applyNumberFormat="1" applyFo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181" fontId="0" fillId="0" borderId="0" xfId="0" applyNumberFormat="1" applyProtection="1">
      <alignment vertical="center"/>
      <protection hidden="1"/>
    </xf>
    <xf numFmtId="0" fontId="0" fillId="3" borderId="4" xfId="0" applyFill="1" applyBorder="1" applyAlignment="1" applyProtection="1">
      <alignment horizontal="center" vertical="center" shrinkToFit="1"/>
      <protection locked="0" hidden="1"/>
    </xf>
    <xf numFmtId="179" fontId="0" fillId="3" borderId="0" xfId="0" applyNumberFormat="1" applyFill="1" applyAlignment="1" applyProtection="1">
      <alignment horizontal="right" vertical="center"/>
      <protection locked="0" hidden="1"/>
    </xf>
    <xf numFmtId="0" fontId="0" fillId="0" borderId="0" xfId="0" applyAlignment="1" applyProtection="1">
      <alignment vertical="center" shrinkToFit="1"/>
      <protection hidden="1"/>
    </xf>
    <xf numFmtId="0" fontId="18" fillId="0" borderId="0" xfId="0" applyFo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8" fillId="0" borderId="0" xfId="0" applyFont="1" applyAlignment="1" applyProtection="1">
      <protection hidden="1"/>
    </xf>
    <xf numFmtId="0" fontId="7" fillId="0" borderId="0" xfId="0" applyFont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horizontal="center"/>
      <protection hidden="1"/>
    </xf>
    <xf numFmtId="0" fontId="7" fillId="3" borderId="1" xfId="0" applyFont="1" applyFill="1" applyBorder="1" applyAlignment="1" applyProtection="1">
      <alignment horizontal="left" vertical="center"/>
      <protection locked="0" hidden="1"/>
    </xf>
    <xf numFmtId="0" fontId="13" fillId="0" borderId="0" xfId="0" applyFont="1" applyProtection="1">
      <alignment vertical="center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20" fillId="0" borderId="0" xfId="0" applyFont="1" applyProtection="1">
      <alignment vertical="center"/>
      <protection hidden="1"/>
    </xf>
    <xf numFmtId="0" fontId="7" fillId="0" borderId="0" xfId="0" applyFont="1" applyAlignment="1" applyProtection="1">
      <alignment horizontal="center" shrinkToFit="1"/>
      <protection hidden="1"/>
    </xf>
    <xf numFmtId="0" fontId="7" fillId="0" borderId="0" xfId="0" applyFont="1" applyAlignment="1" applyProtection="1">
      <protection hidden="1"/>
    </xf>
    <xf numFmtId="0" fontId="20" fillId="0" borderId="0" xfId="0" applyFont="1" applyAlignment="1" applyProtection="1">
      <alignment horizontal="right" vertical="center"/>
      <protection hidden="1"/>
    </xf>
    <xf numFmtId="38" fontId="8" fillId="0" borderId="0" xfId="1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Alignment="1" applyProtection="1">
      <alignment horizontal="center" vertical="center"/>
      <protection hidden="1"/>
    </xf>
    <xf numFmtId="3" fontId="7" fillId="0" borderId="0" xfId="0" applyNumberFormat="1" applyFont="1" applyProtection="1">
      <alignment vertical="center"/>
      <protection hidden="1"/>
    </xf>
    <xf numFmtId="42" fontId="8" fillId="0" borderId="0" xfId="0" applyNumberFormat="1" applyFont="1" applyAlignment="1" applyProtection="1"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181" fontId="9" fillId="0" borderId="0" xfId="0" applyNumberFormat="1" applyFont="1" applyAlignment="1" applyProtection="1">
      <alignment horizontal="center" vertical="center"/>
      <protection hidden="1"/>
    </xf>
    <xf numFmtId="181" fontId="7" fillId="0" borderId="0" xfId="0" applyNumberFormat="1" applyFo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vertical="top" shrinkToFit="1"/>
      <protection hidden="1"/>
    </xf>
    <xf numFmtId="0" fontId="16" fillId="0" borderId="0" xfId="0" applyFont="1" applyAlignment="1" applyProtection="1">
      <alignment vertical="center" wrapText="1" shrinkToFit="1"/>
      <protection hidden="1"/>
    </xf>
    <xf numFmtId="0" fontId="7" fillId="0" borderId="8" xfId="0" applyFont="1" applyBorder="1" applyProtection="1">
      <alignment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3" fontId="7" fillId="0" borderId="8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Protection="1">
      <alignment vertical="center"/>
      <protection hidden="1"/>
    </xf>
    <xf numFmtId="181" fontId="9" fillId="0" borderId="0" xfId="0" applyNumberFormat="1" applyFo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177" fontId="14" fillId="0" borderId="0" xfId="0" applyNumberFormat="1" applyFont="1" applyAlignment="1" applyProtection="1">
      <alignment horizontal="center" vertical="center"/>
      <protection hidden="1"/>
    </xf>
    <xf numFmtId="5" fontId="14" fillId="0" borderId="0" xfId="0" applyNumberFormat="1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vertical="top" textRotation="255" shrinkToFit="1"/>
      <protection hidden="1"/>
    </xf>
    <xf numFmtId="0" fontId="18" fillId="0" borderId="0" xfId="0" applyFont="1" applyAlignment="1" applyProtection="1">
      <alignment vertical="center" textRotation="255" shrinkToFi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 wrapText="1"/>
      <protection hidden="1"/>
    </xf>
    <xf numFmtId="0" fontId="28" fillId="0" borderId="0" xfId="0" applyFont="1" applyProtection="1">
      <alignment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177" fontId="23" fillId="0" borderId="0" xfId="0" applyNumberFormat="1" applyFont="1" applyAlignment="1" applyProtection="1">
      <alignment horizontal="center" vertical="center"/>
      <protection hidden="1"/>
    </xf>
    <xf numFmtId="5" fontId="23" fillId="0" borderId="0" xfId="0" applyNumberFormat="1" applyFont="1" applyAlignment="1" applyProtection="1">
      <alignment horizontal="center" vertical="center"/>
      <protection hidden="1"/>
    </xf>
    <xf numFmtId="0" fontId="25" fillId="0" borderId="0" xfId="0" applyFont="1" applyProtection="1">
      <alignment vertical="center"/>
      <protection hidden="1"/>
    </xf>
    <xf numFmtId="0" fontId="23" fillId="0" borderId="0" xfId="0" applyFont="1" applyAlignment="1" applyProtection="1">
      <alignment vertical="center" wrapText="1"/>
      <protection hidden="1"/>
    </xf>
    <xf numFmtId="0" fontId="0" fillId="0" borderId="0" xfId="0" applyProtection="1">
      <alignment vertical="center"/>
      <protection locked="0" hidden="1"/>
    </xf>
    <xf numFmtId="0" fontId="10" fillId="0" borderId="0" xfId="0" applyFont="1" applyAlignment="1" applyProtection="1">
      <alignment vertical="center" shrinkToFit="1"/>
      <protection hidden="1"/>
    </xf>
    <xf numFmtId="0" fontId="7" fillId="0" borderId="7" xfId="0" applyFon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vertical="center" textRotation="255" shrinkToFit="1"/>
      <protection hidden="1"/>
    </xf>
    <xf numFmtId="181" fontId="0" fillId="0" borderId="0" xfId="1" applyNumberFormat="1" applyFont="1" applyProtection="1">
      <alignment vertical="center"/>
      <protection hidden="1"/>
    </xf>
    <xf numFmtId="38" fontId="0" fillId="0" borderId="0" xfId="1" applyFont="1" applyProtection="1">
      <alignment vertical="center"/>
      <protection hidden="1"/>
    </xf>
    <xf numFmtId="0" fontId="16" fillId="0" borderId="0" xfId="0" applyFont="1" applyProtection="1">
      <alignment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2" borderId="51" xfId="0" applyFont="1" applyFill="1" applyBorder="1" applyAlignment="1" applyProtection="1">
      <alignment horizontal="center" vertical="center" shrinkToFit="1"/>
      <protection hidden="1"/>
    </xf>
    <xf numFmtId="0" fontId="7" fillId="0" borderId="52" xfId="0" applyFont="1" applyBorder="1" applyAlignment="1" applyProtection="1">
      <alignment horizontal="center" vertical="center"/>
      <protection hidden="1"/>
    </xf>
    <xf numFmtId="0" fontId="11" fillId="0" borderId="50" xfId="0" applyFont="1" applyBorder="1" applyAlignment="1" applyProtection="1">
      <alignment horizontal="center" vertical="center"/>
      <protection hidden="1"/>
    </xf>
    <xf numFmtId="0" fontId="11" fillId="0" borderId="48" xfId="0" applyFont="1" applyBorder="1" applyAlignment="1" applyProtection="1">
      <alignment horizontal="center" vertical="center"/>
      <protection hidden="1"/>
    </xf>
    <xf numFmtId="180" fontId="7" fillId="0" borderId="0" xfId="0" applyNumberFormat="1" applyFont="1" applyAlignment="1" applyProtection="1">
      <alignment horizontal="center" vertical="center"/>
      <protection hidden="1"/>
    </xf>
    <xf numFmtId="0" fontId="7" fillId="2" borderId="42" xfId="0" applyFont="1" applyFill="1" applyBorder="1" applyAlignment="1" applyProtection="1">
      <alignment horizontal="center" vertical="center" shrinkToFit="1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11" fillId="0" borderId="43" xfId="0" applyFont="1" applyBorder="1" applyAlignment="1" applyProtection="1">
      <alignment horizontal="center" vertical="center"/>
      <protection hidden="1"/>
    </xf>
    <xf numFmtId="0" fontId="0" fillId="3" borderId="1" xfId="0" applyFill="1" applyBorder="1" applyProtection="1">
      <alignment vertical="center"/>
      <protection locked="0" hidden="1"/>
    </xf>
    <xf numFmtId="178" fontId="0" fillId="3" borderId="1" xfId="0" applyNumberFormat="1" applyFill="1" applyBorder="1" applyProtection="1">
      <alignment vertical="center"/>
      <protection locked="0" hidden="1"/>
    </xf>
    <xf numFmtId="0" fontId="0" fillId="3" borderId="1" xfId="0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180" fontId="0" fillId="0" borderId="0" xfId="0" applyNumberFormat="1" applyProtection="1">
      <alignment vertical="center"/>
      <protection hidden="1"/>
    </xf>
    <xf numFmtId="0" fontId="11" fillId="0" borderId="47" xfId="0" applyFont="1" applyBorder="1" applyAlignment="1" applyProtection="1">
      <alignment horizontal="center" vertical="center"/>
      <protection hidden="1"/>
    </xf>
    <xf numFmtId="0" fontId="11" fillId="0" borderId="49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7" fillId="2" borderId="44" xfId="0" applyFont="1" applyFill="1" applyBorder="1" applyAlignment="1" applyProtection="1">
      <alignment horizontal="center" vertical="center" shrinkToFit="1"/>
      <protection hidden="1"/>
    </xf>
    <xf numFmtId="0" fontId="7" fillId="0" borderId="45" xfId="0" applyFont="1" applyBorder="1" applyAlignment="1" applyProtection="1">
      <alignment horizontal="center" vertical="center"/>
      <protection hidden="1"/>
    </xf>
    <xf numFmtId="0" fontId="11" fillId="0" borderId="46" xfId="0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Protection="1">
      <alignment vertical="center"/>
      <protection hidden="1"/>
    </xf>
    <xf numFmtId="0" fontId="7" fillId="0" borderId="47" xfId="0" applyFont="1" applyBorder="1" applyAlignment="1" applyProtection="1">
      <alignment horizontal="center" vertical="center"/>
      <protection hidden="1"/>
    </xf>
    <xf numFmtId="0" fontId="11" fillId="0" borderId="16" xfId="0" applyFont="1" applyBorder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 shrinkToFit="1"/>
      <protection hidden="1"/>
    </xf>
    <xf numFmtId="0" fontId="0" fillId="0" borderId="47" xfId="0" applyBorder="1" applyAlignment="1" applyProtection="1">
      <alignment horizontal="center" vertical="center"/>
      <protection hidden="1"/>
    </xf>
    <xf numFmtId="0" fontId="30" fillId="0" borderId="0" xfId="0" applyFont="1" applyProtection="1">
      <alignment vertical="center"/>
      <protection hidden="1"/>
    </xf>
    <xf numFmtId="0" fontId="8" fillId="0" borderId="0" xfId="0" applyFont="1" applyAlignment="1" applyProtection="1">
      <alignment shrinkToFit="1"/>
      <protection hidden="1"/>
    </xf>
    <xf numFmtId="0" fontId="0" fillId="0" borderId="2" xfId="0" applyBorder="1" applyAlignment="1" applyProtection="1">
      <alignment horizontal="right" vertical="center"/>
      <protection hidden="1"/>
    </xf>
    <xf numFmtId="0" fontId="0" fillId="0" borderId="3" xfId="0" applyBorder="1" applyAlignment="1" applyProtection="1">
      <alignment horizontal="right" vertical="center"/>
      <protection hidden="1"/>
    </xf>
    <xf numFmtId="0" fontId="0" fillId="0" borderId="2" xfId="0" applyBorder="1" applyProtection="1">
      <alignment vertical="center"/>
      <protection hidden="1"/>
    </xf>
    <xf numFmtId="0" fontId="0" fillId="0" borderId="7" xfId="0" applyBorder="1" applyProtection="1">
      <alignment vertical="center"/>
      <protection hidden="1"/>
    </xf>
    <xf numFmtId="0" fontId="0" fillId="0" borderId="3" xfId="0" applyBorder="1" applyProtection="1">
      <alignment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center" vertical="center" shrinkToFit="1"/>
      <protection hidden="1"/>
    </xf>
    <xf numFmtId="0" fontId="16" fillId="0" borderId="47" xfId="0" applyFont="1" applyBorder="1" applyAlignment="1" applyProtection="1">
      <alignment horizontal="center" vertical="center" textRotation="255" shrinkToFit="1"/>
      <protection hidden="1"/>
    </xf>
    <xf numFmtId="0" fontId="18" fillId="0" borderId="4" xfId="0" applyFont="1" applyBorder="1" applyAlignment="1" applyProtection="1">
      <alignment horizontal="center" vertical="top" textRotation="255" shrinkToFit="1"/>
      <protection hidden="1"/>
    </xf>
    <xf numFmtId="0" fontId="18" fillId="0" borderId="5" xfId="0" applyFont="1" applyBorder="1" applyAlignment="1" applyProtection="1">
      <alignment horizontal="center" vertical="top" textRotation="255" shrinkToFit="1"/>
      <protection hidden="1"/>
    </xf>
    <xf numFmtId="0" fontId="18" fillId="0" borderId="6" xfId="0" applyFont="1" applyBorder="1" applyAlignment="1" applyProtection="1">
      <alignment horizontal="center" vertical="top" textRotation="255" shrinkToFit="1"/>
      <protection hidden="1"/>
    </xf>
    <xf numFmtId="0" fontId="31" fillId="0" borderId="2" xfId="0" applyFont="1" applyBorder="1" applyAlignment="1" applyProtection="1">
      <alignment horizontal="center" vertical="center" wrapText="1"/>
      <protection hidden="1"/>
    </xf>
    <xf numFmtId="0" fontId="31" fillId="0" borderId="3" xfId="0" applyFont="1" applyBorder="1" applyAlignment="1" applyProtection="1">
      <alignment horizontal="center" vertical="center" wrapText="1"/>
      <protection hidden="1"/>
    </xf>
    <xf numFmtId="0" fontId="30" fillId="0" borderId="9" xfId="0" applyFont="1" applyBorder="1" applyAlignment="1" applyProtection="1">
      <alignment horizontal="center" vertical="top" textRotation="255" wrapText="1" shrinkToFit="1"/>
      <protection hidden="1"/>
    </xf>
    <xf numFmtId="0" fontId="30" fillId="0" borderId="14" xfId="0" applyFont="1" applyBorder="1" applyAlignment="1" applyProtection="1">
      <alignment horizontal="center" vertical="top" textRotation="255" wrapText="1" shrinkToFit="1"/>
      <protection hidden="1"/>
    </xf>
    <xf numFmtId="0" fontId="30" fillId="0" borderId="12" xfId="0" applyFont="1" applyBorder="1" applyAlignment="1" applyProtection="1">
      <alignment horizontal="center" vertical="top" textRotation="255" wrapText="1" shrinkToFit="1"/>
      <protection hidden="1"/>
    </xf>
    <xf numFmtId="0" fontId="0" fillId="0" borderId="4" xfId="0" applyBorder="1" applyAlignment="1" applyProtection="1">
      <alignment horizontal="center" vertical="top" textRotation="255" wrapText="1" shrinkToFit="1"/>
      <protection hidden="1"/>
    </xf>
    <xf numFmtId="0" fontId="0" fillId="0" borderId="5" xfId="0" applyBorder="1" applyAlignment="1" applyProtection="1">
      <alignment horizontal="center" vertical="top" textRotation="255" wrapText="1" shrinkToFit="1"/>
      <protection hidden="1"/>
    </xf>
    <xf numFmtId="0" fontId="0" fillId="0" borderId="6" xfId="0" applyBorder="1" applyAlignment="1" applyProtection="1">
      <alignment horizontal="center" vertical="top" textRotation="255" wrapText="1" shrinkToFit="1"/>
      <protection hidden="1"/>
    </xf>
    <xf numFmtId="0" fontId="11" fillId="0" borderId="47" xfId="0" applyFont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0" fontId="13" fillId="0" borderId="6" xfId="0" applyFont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 wrapText="1"/>
      <protection hidden="1"/>
    </xf>
    <xf numFmtId="0" fontId="13" fillId="0" borderId="4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center" vertical="center" shrinkToFit="1"/>
      <protection hidden="1"/>
    </xf>
    <xf numFmtId="0" fontId="7" fillId="0" borderId="3" xfId="0" applyFont="1" applyBorder="1" applyAlignment="1" applyProtection="1">
      <alignment horizontal="center" vertical="center" shrinkToFi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47" xfId="0" applyFont="1" applyBorder="1" applyAlignment="1" applyProtection="1">
      <alignment horizontal="center" vertical="center" textRotation="255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1" xfId="0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/>
      <protection hidden="1"/>
    </xf>
    <xf numFmtId="38" fontId="8" fillId="0" borderId="8" xfId="1" applyFont="1" applyFill="1" applyBorder="1" applyAlignment="1" applyProtection="1">
      <alignment horizontal="center" vertical="center"/>
      <protection hidden="1"/>
    </xf>
    <xf numFmtId="0" fontId="7" fillId="3" borderId="9" xfId="0" applyFont="1" applyFill="1" applyBorder="1" applyAlignment="1" applyProtection="1">
      <alignment horizontal="center" vertical="center" shrinkToFit="1"/>
      <protection locked="0" hidden="1"/>
    </xf>
    <xf numFmtId="0" fontId="7" fillId="3" borderId="11" xfId="0" applyFont="1" applyFill="1" applyBorder="1" applyAlignment="1" applyProtection="1">
      <alignment horizontal="center" vertical="center" shrinkToFit="1"/>
      <protection locked="0" hidden="1"/>
    </xf>
    <xf numFmtId="0" fontId="7" fillId="3" borderId="12" xfId="0" applyFont="1" applyFill="1" applyBorder="1" applyAlignment="1" applyProtection="1">
      <alignment horizontal="center" vertical="center" shrinkToFit="1"/>
      <protection locked="0" hidden="1"/>
    </xf>
    <xf numFmtId="0" fontId="7" fillId="3" borderId="13" xfId="0" applyFont="1" applyFill="1" applyBorder="1" applyAlignment="1" applyProtection="1">
      <alignment horizontal="center" vertical="center" shrinkToFit="1"/>
      <protection locked="0" hidden="1"/>
    </xf>
    <xf numFmtId="184" fontId="7" fillId="3" borderId="9" xfId="0" applyNumberFormat="1" applyFont="1" applyFill="1" applyBorder="1" applyAlignment="1" applyProtection="1">
      <alignment horizontal="center" vertical="center" shrinkToFit="1"/>
      <protection locked="0" hidden="1"/>
    </xf>
    <xf numFmtId="184" fontId="7" fillId="3" borderId="10" xfId="0" applyNumberFormat="1" applyFont="1" applyFill="1" applyBorder="1" applyAlignment="1" applyProtection="1">
      <alignment horizontal="center" vertical="center" shrinkToFit="1"/>
      <protection locked="0" hidden="1"/>
    </xf>
    <xf numFmtId="184" fontId="7" fillId="3" borderId="11" xfId="0" applyNumberFormat="1" applyFont="1" applyFill="1" applyBorder="1" applyAlignment="1" applyProtection="1">
      <alignment horizontal="center" vertical="center" shrinkToFit="1"/>
      <protection locked="0" hidden="1"/>
    </xf>
    <xf numFmtId="184" fontId="7" fillId="3" borderId="12" xfId="0" applyNumberFormat="1" applyFont="1" applyFill="1" applyBorder="1" applyAlignment="1" applyProtection="1">
      <alignment horizontal="center" vertical="center" shrinkToFit="1"/>
      <protection locked="0" hidden="1"/>
    </xf>
    <xf numFmtId="184" fontId="7" fillId="3" borderId="8" xfId="0" applyNumberFormat="1" applyFont="1" applyFill="1" applyBorder="1" applyAlignment="1" applyProtection="1">
      <alignment horizontal="center" vertical="center" shrinkToFit="1"/>
      <protection locked="0" hidden="1"/>
    </xf>
    <xf numFmtId="184" fontId="7" fillId="3" borderId="13" xfId="0" applyNumberFormat="1" applyFont="1" applyFill="1" applyBorder="1" applyAlignment="1" applyProtection="1">
      <alignment horizontal="center" vertical="center" shrinkToFit="1"/>
      <protection locked="0" hidden="1"/>
    </xf>
    <xf numFmtId="42" fontId="9" fillId="0" borderId="19" xfId="0" applyNumberFormat="1" applyFont="1" applyBorder="1" applyProtection="1">
      <alignment vertical="center"/>
      <protection hidden="1"/>
    </xf>
    <xf numFmtId="42" fontId="9" fillId="0" borderId="17" xfId="0" applyNumberFormat="1" applyFont="1" applyBorder="1" applyProtection="1">
      <alignment vertical="center"/>
      <protection hidden="1"/>
    </xf>
    <xf numFmtId="42" fontId="9" fillId="0" borderId="18" xfId="0" applyNumberFormat="1" applyFont="1" applyBorder="1" applyProtection="1">
      <alignment vertical="center"/>
      <protection hidden="1"/>
    </xf>
    <xf numFmtId="0" fontId="7" fillId="3" borderId="9" xfId="0" applyFont="1" applyFill="1" applyBorder="1" applyAlignment="1" applyProtection="1">
      <alignment horizontal="center" vertical="center"/>
      <protection locked="0" hidden="1"/>
    </xf>
    <xf numFmtId="0" fontId="7" fillId="3" borderId="10" xfId="0" applyFont="1" applyFill="1" applyBorder="1" applyAlignment="1" applyProtection="1">
      <alignment horizontal="center" vertical="center"/>
      <protection locked="0" hidden="1"/>
    </xf>
    <xf numFmtId="0" fontId="7" fillId="3" borderId="11" xfId="0" applyFont="1" applyFill="1" applyBorder="1" applyAlignment="1" applyProtection="1">
      <alignment horizontal="center" vertical="center"/>
      <protection locked="0" hidden="1"/>
    </xf>
    <xf numFmtId="0" fontId="7" fillId="3" borderId="12" xfId="0" applyFont="1" applyFill="1" applyBorder="1" applyAlignment="1" applyProtection="1">
      <alignment horizontal="center" vertical="center"/>
      <protection locked="0" hidden="1"/>
    </xf>
    <xf numFmtId="0" fontId="7" fillId="3" borderId="8" xfId="0" applyFont="1" applyFill="1" applyBorder="1" applyAlignment="1" applyProtection="1">
      <alignment horizontal="center" vertical="center"/>
      <protection locked="0" hidden="1"/>
    </xf>
    <xf numFmtId="0" fontId="7" fillId="3" borderId="13" xfId="0" applyFont="1" applyFill="1" applyBorder="1" applyAlignment="1" applyProtection="1">
      <alignment horizontal="center" vertical="center"/>
      <protection locked="0" hidden="1"/>
    </xf>
    <xf numFmtId="0" fontId="10" fillId="0" borderId="16" xfId="0" applyFont="1" applyBorder="1" applyAlignment="1" applyProtection="1">
      <alignment horizontal="center" vertical="top" shrinkToFit="1"/>
      <protection hidden="1"/>
    </xf>
    <xf numFmtId="0" fontId="29" fillId="0" borderId="16" xfId="0" applyFont="1" applyBorder="1" applyAlignment="1" applyProtection="1">
      <alignment horizontal="center" vertical="center" wrapText="1"/>
      <protection hidden="1"/>
    </xf>
    <xf numFmtId="0" fontId="27" fillId="0" borderId="16" xfId="0" applyFont="1" applyBorder="1" applyAlignment="1" applyProtection="1">
      <alignment horizontal="center" vertical="center" wrapText="1"/>
      <protection hidden="1"/>
    </xf>
    <xf numFmtId="5" fontId="7" fillId="0" borderId="33" xfId="0" applyNumberFormat="1" applyFont="1" applyBorder="1" applyAlignment="1" applyProtection="1">
      <alignment horizontal="center" vertical="center" wrapText="1"/>
      <protection hidden="1"/>
    </xf>
    <xf numFmtId="5" fontId="7" fillId="0" borderId="16" xfId="0" applyNumberFormat="1" applyFont="1" applyBorder="1" applyAlignment="1" applyProtection="1">
      <alignment horizontal="center" vertical="center" wrapText="1"/>
      <protection hidden="1"/>
    </xf>
    <xf numFmtId="5" fontId="7" fillId="0" borderId="34" xfId="0" applyNumberFormat="1" applyFont="1" applyBorder="1" applyAlignment="1" applyProtection="1">
      <alignment horizontal="center" vertical="center" wrapText="1"/>
      <protection hidden="1"/>
    </xf>
    <xf numFmtId="5" fontId="7" fillId="0" borderId="35" xfId="0" applyNumberFormat="1" applyFont="1" applyBorder="1" applyAlignment="1" applyProtection="1">
      <alignment horizontal="center" vertical="center" wrapText="1"/>
      <protection hidden="1"/>
    </xf>
    <xf numFmtId="5" fontId="7" fillId="0" borderId="8" xfId="0" applyNumberFormat="1" applyFont="1" applyBorder="1" applyAlignment="1" applyProtection="1">
      <alignment horizontal="center" vertical="center" wrapText="1"/>
      <protection hidden="1"/>
    </xf>
    <xf numFmtId="5" fontId="7" fillId="0" borderId="36" xfId="0" applyNumberFormat="1" applyFont="1" applyBorder="1" applyAlignment="1" applyProtection="1">
      <alignment horizontal="center" vertical="center" wrapText="1"/>
      <protection hidden="1"/>
    </xf>
    <xf numFmtId="0" fontId="8" fillId="0" borderId="33" xfId="0" applyFont="1" applyBorder="1" applyAlignment="1" applyProtection="1">
      <alignment horizontal="center" vertical="center" shrinkToFit="1"/>
      <protection hidden="1"/>
    </xf>
    <xf numFmtId="0" fontId="8" fillId="0" borderId="16" xfId="0" applyFont="1" applyBorder="1" applyAlignment="1" applyProtection="1">
      <alignment horizontal="center" vertical="center" shrinkToFit="1"/>
      <protection hidden="1"/>
    </xf>
    <xf numFmtId="0" fontId="8" fillId="0" borderId="34" xfId="0" applyFont="1" applyBorder="1" applyAlignment="1" applyProtection="1">
      <alignment horizontal="center" vertical="center" shrinkToFit="1"/>
      <protection hidden="1"/>
    </xf>
    <xf numFmtId="0" fontId="13" fillId="0" borderId="22" xfId="0" applyFont="1" applyBorder="1" applyAlignment="1" applyProtection="1">
      <alignment horizontal="center" vertical="center"/>
      <protection hidden="1"/>
    </xf>
    <xf numFmtId="0" fontId="13" fillId="0" borderId="23" xfId="0" applyFont="1" applyBorder="1" applyAlignment="1" applyProtection="1">
      <alignment horizontal="center" vertical="center"/>
      <protection hidden="1"/>
    </xf>
    <xf numFmtId="6" fontId="14" fillId="0" borderId="30" xfId="1" applyNumberFormat="1" applyFont="1" applyBorder="1" applyAlignment="1" applyProtection="1">
      <alignment horizontal="center" vertical="center"/>
      <protection hidden="1"/>
    </xf>
    <xf numFmtId="6" fontId="14" fillId="0" borderId="31" xfId="1" applyNumberFormat="1" applyFont="1" applyBorder="1" applyAlignment="1" applyProtection="1">
      <alignment horizontal="center" vertical="center"/>
      <protection hidden="1"/>
    </xf>
    <xf numFmtId="6" fontId="14" fillId="0" borderId="23" xfId="1" applyNumberFormat="1" applyFont="1" applyBorder="1" applyAlignment="1" applyProtection="1">
      <alignment horizontal="center" vertical="center"/>
      <protection hidden="1"/>
    </xf>
    <xf numFmtId="6" fontId="14" fillId="0" borderId="12" xfId="1" applyNumberFormat="1" applyFont="1" applyBorder="1" applyAlignment="1" applyProtection="1">
      <alignment horizontal="center" vertical="center"/>
      <protection hidden="1"/>
    </xf>
    <xf numFmtId="6" fontId="14" fillId="0" borderId="8" xfId="1" applyNumberFormat="1" applyFont="1" applyBorder="1" applyAlignment="1" applyProtection="1">
      <alignment horizontal="center" vertical="center"/>
      <protection hidden="1"/>
    </xf>
    <xf numFmtId="6" fontId="14" fillId="0" borderId="32" xfId="1" applyNumberFormat="1" applyFont="1" applyBorder="1" applyAlignment="1" applyProtection="1">
      <alignment horizontal="center" vertical="center"/>
      <protection hidden="1"/>
    </xf>
    <xf numFmtId="0" fontId="22" fillId="0" borderId="35" xfId="0" applyFont="1" applyBorder="1" applyAlignment="1" applyProtection="1">
      <alignment horizontal="center" vertical="center"/>
      <protection hidden="1"/>
    </xf>
    <xf numFmtId="0" fontId="22" fillId="0" borderId="8" xfId="0" applyFont="1" applyBorder="1" applyAlignment="1" applyProtection="1">
      <alignment horizontal="center" vertical="center"/>
      <protection hidden="1"/>
    </xf>
    <xf numFmtId="0" fontId="22" fillId="0" borderId="36" xfId="0" applyFont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85" fontId="14" fillId="0" borderId="37" xfId="0" applyNumberFormat="1" applyFont="1" applyBorder="1" applyAlignment="1" applyProtection="1">
      <alignment horizontal="center" vertical="center"/>
      <protection hidden="1"/>
    </xf>
    <xf numFmtId="185" fontId="14" fillId="0" borderId="10" xfId="0" applyNumberFormat="1" applyFont="1" applyBorder="1" applyAlignment="1" applyProtection="1">
      <alignment horizontal="center" vertical="center"/>
      <protection hidden="1"/>
    </xf>
    <xf numFmtId="185" fontId="14" fillId="0" borderId="38" xfId="0" applyNumberFormat="1" applyFont="1" applyBorder="1" applyAlignment="1" applyProtection="1">
      <alignment horizontal="center" vertical="center"/>
      <protection hidden="1"/>
    </xf>
    <xf numFmtId="185" fontId="14" fillId="0" borderId="39" xfId="0" applyNumberFormat="1" applyFont="1" applyBorder="1" applyAlignment="1" applyProtection="1">
      <alignment horizontal="center" vertical="center"/>
      <protection hidden="1"/>
    </xf>
    <xf numFmtId="185" fontId="14" fillId="0" borderId="40" xfId="0" applyNumberFormat="1" applyFont="1" applyBorder="1" applyAlignment="1" applyProtection="1">
      <alignment horizontal="center" vertical="center"/>
      <protection hidden="1"/>
    </xf>
    <xf numFmtId="185" fontId="14" fillId="0" borderId="41" xfId="0" applyNumberFormat="1" applyFont="1" applyBorder="1" applyAlignment="1" applyProtection="1">
      <alignment horizontal="center" vertical="center"/>
      <protection hidden="1"/>
    </xf>
    <xf numFmtId="185" fontId="17" fillId="0" borderId="42" xfId="0" applyNumberFormat="1" applyFont="1" applyBorder="1" applyAlignment="1" applyProtection="1">
      <alignment horizontal="center" vertical="center"/>
      <protection hidden="1"/>
    </xf>
    <xf numFmtId="185" fontId="17" fillId="0" borderId="1" xfId="0" applyNumberFormat="1" applyFont="1" applyBorder="1" applyAlignment="1" applyProtection="1">
      <alignment horizontal="center" vertical="center"/>
      <protection hidden="1"/>
    </xf>
    <xf numFmtId="185" fontId="17" fillId="0" borderId="43" xfId="0" applyNumberFormat="1" applyFont="1" applyBorder="1" applyAlignment="1" applyProtection="1">
      <alignment horizontal="center" vertical="center"/>
      <protection hidden="1"/>
    </xf>
    <xf numFmtId="185" fontId="17" fillId="0" borderId="44" xfId="0" applyNumberFormat="1" applyFont="1" applyBorder="1" applyAlignment="1" applyProtection="1">
      <alignment horizontal="center" vertical="center"/>
      <protection hidden="1"/>
    </xf>
    <xf numFmtId="185" fontId="17" fillId="0" borderId="45" xfId="0" applyNumberFormat="1" applyFont="1" applyBorder="1" applyAlignment="1" applyProtection="1">
      <alignment horizontal="center" vertical="center"/>
      <protection hidden="1"/>
    </xf>
    <xf numFmtId="185" fontId="17" fillId="0" borderId="46" xfId="0" applyNumberFormat="1" applyFont="1" applyBorder="1" applyAlignment="1" applyProtection="1">
      <alignment horizontal="center" vertical="center"/>
      <protection hidden="1"/>
    </xf>
    <xf numFmtId="0" fontId="15" fillId="0" borderId="24" xfId="0" applyFont="1" applyBorder="1" applyAlignment="1" applyProtection="1">
      <alignment horizontal="center" vertical="center"/>
      <protection hidden="1"/>
    </xf>
    <xf numFmtId="0" fontId="15" fillId="0" borderId="20" xfId="0" applyFont="1" applyBorder="1" applyAlignment="1" applyProtection="1">
      <alignment horizontal="center" vertical="center"/>
      <protection hidden="1"/>
    </xf>
    <xf numFmtId="42" fontId="9" fillId="0" borderId="20" xfId="0" applyNumberFormat="1" applyFont="1" applyBorder="1" applyProtection="1">
      <alignment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21" fillId="3" borderId="9" xfId="0" applyFont="1" applyFill="1" applyBorder="1" applyAlignment="1" applyProtection="1">
      <alignment horizontal="center" vertical="center"/>
      <protection locked="0" hidden="1"/>
    </xf>
    <xf numFmtId="0" fontId="21" fillId="3" borderId="10" xfId="0" applyFont="1" applyFill="1" applyBorder="1" applyAlignment="1" applyProtection="1">
      <alignment horizontal="center" vertical="center"/>
      <protection locked="0" hidden="1"/>
    </xf>
    <xf numFmtId="0" fontId="21" fillId="3" borderId="11" xfId="0" applyFont="1" applyFill="1" applyBorder="1" applyAlignment="1" applyProtection="1">
      <alignment horizontal="center" vertical="center"/>
      <protection locked="0" hidden="1"/>
    </xf>
    <xf numFmtId="0" fontId="21" fillId="3" borderId="12" xfId="0" applyFont="1" applyFill="1" applyBorder="1" applyAlignment="1" applyProtection="1">
      <alignment horizontal="center" vertical="center"/>
      <protection locked="0" hidden="1"/>
    </xf>
    <xf numFmtId="0" fontId="21" fillId="3" borderId="8" xfId="0" applyFont="1" applyFill="1" applyBorder="1" applyAlignment="1" applyProtection="1">
      <alignment horizontal="center" vertical="center"/>
      <protection locked="0" hidden="1"/>
    </xf>
    <xf numFmtId="0" fontId="21" fillId="3" borderId="13" xfId="0" applyFont="1" applyFill="1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3" fillId="0" borderId="27" xfId="0" applyFont="1" applyBorder="1" applyAlignment="1" applyProtection="1">
      <alignment horizontal="center" vertical="center" wrapText="1" shrinkToFit="1"/>
      <protection hidden="1"/>
    </xf>
    <xf numFmtId="0" fontId="13" fillId="0" borderId="28" xfId="0" applyFont="1" applyBorder="1" applyAlignment="1" applyProtection="1">
      <alignment horizontal="center" vertical="center" wrapText="1" shrinkToFit="1"/>
      <protection hidden="1"/>
    </xf>
    <xf numFmtId="0" fontId="13" fillId="0" borderId="26" xfId="0" applyFont="1" applyBorder="1" applyAlignment="1" applyProtection="1">
      <alignment horizontal="center" vertical="center" wrapText="1" shrinkToFit="1"/>
      <protection hidden="1"/>
    </xf>
    <xf numFmtId="0" fontId="7" fillId="0" borderId="27" xfId="0" applyFont="1" applyBorder="1" applyAlignment="1" applyProtection="1">
      <alignment horizontal="center" vertical="center" shrinkToFit="1"/>
      <protection hidden="1"/>
    </xf>
    <xf numFmtId="0" fontId="7" fillId="0" borderId="28" xfId="0" applyFont="1" applyBorder="1" applyAlignment="1" applyProtection="1">
      <alignment horizontal="center" vertical="center" shrinkToFit="1"/>
      <protection hidden="1"/>
    </xf>
    <xf numFmtId="0" fontId="7" fillId="0" borderId="26" xfId="0" applyFont="1" applyBorder="1" applyAlignment="1" applyProtection="1">
      <alignment horizontal="center" vertical="center" shrinkToFit="1"/>
      <protection hidden="1"/>
    </xf>
    <xf numFmtId="0" fontId="23" fillId="0" borderId="27" xfId="0" applyFont="1" applyBorder="1" applyAlignment="1" applyProtection="1">
      <alignment horizontal="center" vertical="center" shrinkToFit="1"/>
      <protection hidden="1"/>
    </xf>
    <xf numFmtId="0" fontId="23" fillId="0" borderId="28" xfId="0" applyFont="1" applyBorder="1" applyAlignment="1" applyProtection="1">
      <alignment horizontal="center" vertical="center" shrinkToFit="1"/>
      <protection hidden="1"/>
    </xf>
    <xf numFmtId="0" fontId="23" fillId="0" borderId="29" xfId="0" applyFont="1" applyBorder="1" applyAlignment="1" applyProtection="1">
      <alignment horizontal="center" vertical="center" shrinkToFit="1"/>
      <protection hidden="1"/>
    </xf>
    <xf numFmtId="176" fontId="7" fillId="0" borderId="7" xfId="0" applyNumberFormat="1" applyFont="1" applyBorder="1" applyAlignment="1" applyProtection="1">
      <alignment horizontal="center" vertical="center" shrinkToFit="1"/>
      <protection hidden="1"/>
    </xf>
    <xf numFmtId="176" fontId="7" fillId="0" borderId="3" xfId="0" applyNumberFormat="1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shrinkToFit="1"/>
      <protection hidden="1"/>
    </xf>
    <xf numFmtId="0" fontId="19" fillId="0" borderId="0" xfId="0" applyFont="1" applyAlignment="1" applyProtection="1">
      <alignment horizontal="left"/>
      <protection hidden="1"/>
    </xf>
    <xf numFmtId="0" fontId="7" fillId="3" borderId="10" xfId="0" applyFont="1" applyFill="1" applyBorder="1" applyAlignment="1" applyProtection="1">
      <alignment horizontal="center" vertical="center" shrinkToFit="1"/>
      <protection locked="0" hidden="1"/>
    </xf>
    <xf numFmtId="0" fontId="7" fillId="3" borderId="8" xfId="0" applyFont="1" applyFill="1" applyBorder="1" applyAlignment="1" applyProtection="1">
      <alignment horizontal="center" vertical="center" shrinkToFit="1"/>
      <protection locked="0" hidden="1"/>
    </xf>
    <xf numFmtId="0" fontId="6" fillId="3" borderId="9" xfId="0" applyFont="1" applyFill="1" applyBorder="1" applyAlignment="1" applyProtection="1">
      <alignment horizontal="center" vertical="center" shrinkToFit="1"/>
      <protection locked="0" hidden="1"/>
    </xf>
    <xf numFmtId="0" fontId="6" fillId="3" borderId="10" xfId="0" applyFont="1" applyFill="1" applyBorder="1" applyAlignment="1" applyProtection="1">
      <alignment horizontal="center" vertical="center" shrinkToFit="1"/>
      <protection locked="0" hidden="1"/>
    </xf>
    <xf numFmtId="0" fontId="6" fillId="3" borderId="11" xfId="0" applyFont="1" applyFill="1" applyBorder="1" applyAlignment="1" applyProtection="1">
      <alignment horizontal="center" vertical="center" shrinkToFit="1"/>
      <protection locked="0" hidden="1"/>
    </xf>
    <xf numFmtId="0" fontId="6" fillId="3" borderId="12" xfId="0" applyFont="1" applyFill="1" applyBorder="1" applyAlignment="1" applyProtection="1">
      <alignment horizontal="center" vertical="center" shrinkToFit="1"/>
      <protection locked="0" hidden="1"/>
    </xf>
    <xf numFmtId="0" fontId="6" fillId="3" borderId="8" xfId="0" applyFont="1" applyFill="1" applyBorder="1" applyAlignment="1" applyProtection="1">
      <alignment horizontal="center" vertical="center" shrinkToFit="1"/>
      <protection locked="0" hidden="1"/>
    </xf>
    <xf numFmtId="0" fontId="6" fillId="3" borderId="13" xfId="0" applyFont="1" applyFill="1" applyBorder="1" applyAlignment="1" applyProtection="1">
      <alignment horizontal="center" vertical="center" shrinkToFit="1"/>
      <protection locked="0" hidden="1"/>
    </xf>
    <xf numFmtId="0" fontId="17" fillId="0" borderId="0" xfId="0" applyFont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182" fontId="0" fillId="3" borderId="8" xfId="0" applyNumberFormat="1" applyFill="1" applyBorder="1" applyAlignment="1" applyProtection="1">
      <alignment horizontal="right" vertical="center"/>
      <protection locked="0" hidden="1"/>
    </xf>
    <xf numFmtId="183" fontId="0" fillId="3" borderId="8" xfId="0" applyNumberFormat="1" applyFill="1" applyBorder="1" applyAlignment="1" applyProtection="1">
      <alignment horizontal="right" vertical="center"/>
      <protection locked="0" hidden="1"/>
    </xf>
    <xf numFmtId="0" fontId="0" fillId="3" borderId="2" xfId="0" applyFill="1" applyBorder="1" applyAlignment="1" applyProtection="1">
      <alignment horizontal="center" vertical="center" shrinkToFit="1"/>
      <protection locked="0" hidden="1"/>
    </xf>
    <xf numFmtId="0" fontId="0" fillId="3" borderId="7" xfId="0" applyFill="1" applyBorder="1" applyAlignment="1" applyProtection="1">
      <alignment horizontal="center" vertical="center" shrinkToFit="1"/>
      <protection locked="0" hidden="1"/>
    </xf>
    <xf numFmtId="0" fontId="0" fillId="3" borderId="3" xfId="0" applyFill="1" applyBorder="1" applyAlignment="1" applyProtection="1">
      <alignment horizontal="center" vertical="center" shrinkToFit="1"/>
      <protection locked="0"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4A3AC-9278-4150-BD99-E8C34FD7B998}">
  <sheetPr transitionEvaluation="1">
    <pageSetUpPr fitToPage="1"/>
  </sheetPr>
  <dimension ref="A1:AX73"/>
  <sheetViews>
    <sheetView tabSelected="1" view="pageBreakPreview" zoomScale="91" zoomScaleNormal="100" zoomScaleSheetLayoutView="91" zoomScalePageLayoutView="58" workbookViewId="0">
      <selection activeCell="L2" sqref="L2"/>
    </sheetView>
  </sheetViews>
  <sheetFormatPr defaultColWidth="9" defaultRowHeight="13.2" x14ac:dyDescent="0.2"/>
  <cols>
    <col min="1" max="1" width="4.33203125" style="1" customWidth="1"/>
    <col min="2" max="3" width="18.77734375" style="1" customWidth="1"/>
    <col min="4" max="5" width="12.33203125" style="1" customWidth="1"/>
    <col min="6" max="33" width="4.6640625" style="1" customWidth="1"/>
    <col min="34" max="34" width="9.21875" style="18" customWidth="1"/>
    <col min="35" max="36" width="3.77734375" style="1" hidden="1" customWidth="1"/>
    <col min="37" max="38" width="5.6640625" style="1" hidden="1" customWidth="1"/>
    <col min="39" max="39" width="6.88671875" style="1" hidden="1" customWidth="1"/>
    <col min="40" max="40" width="7.6640625" style="1" hidden="1" customWidth="1"/>
    <col min="41" max="41" width="5.6640625" style="1" hidden="1" customWidth="1"/>
    <col min="42" max="42" width="3.88671875" style="1" hidden="1" customWidth="1"/>
    <col min="43" max="46" width="5.6640625" style="1" hidden="1" customWidth="1"/>
    <col min="47" max="49" width="6.21875" style="1" hidden="1" customWidth="1"/>
    <col min="50" max="50" width="5.88671875" style="1" hidden="1" customWidth="1"/>
    <col min="51" max="16384" width="9" style="1"/>
  </cols>
  <sheetData>
    <row r="1" spans="1:42" ht="30" customHeight="1" x14ac:dyDescent="0.2">
      <c r="A1" s="244" t="s">
        <v>68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12"/>
      <c r="AF1" s="13"/>
      <c r="AG1" s="13"/>
      <c r="AH1" s="14"/>
      <c r="AI1" s="15"/>
    </row>
    <row r="2" spans="1:42" ht="25.2" customHeight="1" x14ac:dyDescent="0.2">
      <c r="A2" s="16" t="s">
        <v>67</v>
      </c>
      <c r="B2" s="17"/>
      <c r="C2" s="17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42" ht="25.2" customHeight="1" x14ac:dyDescent="0.2">
      <c r="A3" s="245" t="s">
        <v>3</v>
      </c>
      <c r="B3" s="191"/>
      <c r="C3" s="19"/>
      <c r="D3" s="8"/>
      <c r="E3" s="20" t="s">
        <v>57</v>
      </c>
      <c r="F3" s="246" t="s">
        <v>58</v>
      </c>
      <c r="G3" s="246"/>
      <c r="H3" s="247" t="s">
        <v>59</v>
      </c>
      <c r="I3" s="247"/>
      <c r="J3" s="8"/>
      <c r="K3" s="8"/>
    </row>
    <row r="4" spans="1:42" ht="25.2" customHeight="1" x14ac:dyDescent="0.2">
      <c r="A4" s="245" t="s">
        <v>4</v>
      </c>
      <c r="B4" s="191"/>
      <c r="C4" s="248"/>
      <c r="D4" s="249"/>
      <c r="E4" s="249"/>
      <c r="F4" s="249"/>
      <c r="G4" s="249"/>
      <c r="H4" s="249"/>
      <c r="I4" s="250"/>
      <c r="J4" s="21"/>
      <c r="K4" s="22" t="s">
        <v>26</v>
      </c>
      <c r="L4" s="23"/>
      <c r="M4" s="23"/>
      <c r="N4" s="23"/>
      <c r="O4" s="24" t="s">
        <v>33</v>
      </c>
      <c r="P4" s="25"/>
      <c r="Q4" s="25"/>
      <c r="R4" s="25"/>
      <c r="S4" s="25"/>
      <c r="T4" s="25"/>
      <c r="U4" s="25"/>
      <c r="V4" s="26"/>
      <c r="W4" s="26"/>
      <c r="X4" s="26"/>
      <c r="Y4" s="26"/>
      <c r="Z4" s="27"/>
      <c r="AA4" s="27"/>
      <c r="AD4" s="1" t="s">
        <v>56</v>
      </c>
    </row>
    <row r="5" spans="1:42" ht="25.2" customHeight="1" x14ac:dyDescent="0.2">
      <c r="A5" s="209" t="s">
        <v>5</v>
      </c>
      <c r="B5" s="210"/>
      <c r="C5" s="238"/>
      <c r="D5" s="239"/>
      <c r="E5" s="239"/>
      <c r="F5" s="239"/>
      <c r="G5" s="239"/>
      <c r="H5" s="239"/>
      <c r="I5" s="240"/>
      <c r="J5" s="21"/>
      <c r="K5" s="234" t="s">
        <v>35</v>
      </c>
      <c r="L5" s="234"/>
      <c r="M5" s="234"/>
      <c r="N5" s="234"/>
      <c r="O5" s="28"/>
      <c r="P5" s="28"/>
      <c r="Q5" s="28"/>
      <c r="V5" s="28" t="s">
        <v>42</v>
      </c>
      <c r="W5" s="28"/>
      <c r="X5" s="28"/>
      <c r="Y5" s="28"/>
      <c r="Z5" s="28"/>
      <c r="AA5" s="28"/>
      <c r="AB5" s="28"/>
      <c r="AC5" s="28"/>
      <c r="AF5" s="29"/>
      <c r="AG5" s="29"/>
    </row>
    <row r="6" spans="1:42" ht="25.2" customHeight="1" x14ac:dyDescent="0.25">
      <c r="A6" s="211"/>
      <c r="B6" s="212"/>
      <c r="C6" s="241"/>
      <c r="D6" s="242"/>
      <c r="E6" s="242"/>
      <c r="F6" s="242"/>
      <c r="G6" s="242"/>
      <c r="H6" s="242"/>
      <c r="I6" s="243"/>
      <c r="J6" s="21"/>
      <c r="K6" s="234" t="s">
        <v>27</v>
      </c>
      <c r="L6" s="234"/>
      <c r="M6" s="235">
        <v>18430</v>
      </c>
      <c r="N6" s="235"/>
      <c r="O6" s="235"/>
      <c r="P6" s="28"/>
      <c r="Q6" s="28"/>
      <c r="V6" s="234" t="s">
        <v>29</v>
      </c>
      <c r="W6" s="234"/>
      <c r="X6" s="35" t="s">
        <v>30</v>
      </c>
      <c r="Y6" s="35"/>
      <c r="Z6" s="35"/>
      <c r="AA6" s="35"/>
      <c r="AB6" s="35"/>
      <c r="AC6" s="35"/>
      <c r="AF6" s="29"/>
      <c r="AG6" s="27"/>
    </row>
    <row r="7" spans="1:42" ht="25.2" customHeight="1" x14ac:dyDescent="0.25">
      <c r="A7" s="209" t="s">
        <v>6</v>
      </c>
      <c r="B7" s="210"/>
      <c r="C7" s="31" t="s">
        <v>21</v>
      </c>
      <c r="D7" s="232"/>
      <c r="E7" s="232"/>
      <c r="F7" s="232"/>
      <c r="G7" s="232"/>
      <c r="H7" s="232"/>
      <c r="I7" s="233"/>
      <c r="J7" s="21"/>
      <c r="K7" s="234" t="s">
        <v>28</v>
      </c>
      <c r="L7" s="234"/>
      <c r="M7" s="235">
        <v>24116611</v>
      </c>
      <c r="N7" s="235"/>
      <c r="O7" s="235"/>
      <c r="P7" s="30"/>
      <c r="Q7" s="28"/>
      <c r="V7" s="234" t="s">
        <v>31</v>
      </c>
      <c r="W7" s="234"/>
      <c r="X7" s="28" t="s">
        <v>32</v>
      </c>
      <c r="Y7" s="108"/>
      <c r="Z7" s="108"/>
      <c r="AA7" s="28"/>
      <c r="AB7" s="28"/>
      <c r="AC7" s="28"/>
      <c r="AI7" s="27"/>
      <c r="AP7" s="27"/>
    </row>
    <row r="8" spans="1:42" ht="25.2" customHeight="1" x14ac:dyDescent="0.2">
      <c r="A8" s="219"/>
      <c r="B8" s="220"/>
      <c r="C8" s="148"/>
      <c r="D8" s="236"/>
      <c r="E8" s="236"/>
      <c r="F8" s="236"/>
      <c r="G8" s="236"/>
      <c r="H8" s="236"/>
      <c r="I8" s="149"/>
      <c r="J8" s="21"/>
      <c r="K8" s="208" t="s">
        <v>34</v>
      </c>
      <c r="L8" s="208"/>
      <c r="M8" s="35" t="s">
        <v>40</v>
      </c>
      <c r="N8" s="35"/>
      <c r="O8" s="35"/>
      <c r="P8" s="35"/>
      <c r="Q8" s="35"/>
      <c r="R8" s="35"/>
      <c r="S8" s="35"/>
      <c r="T8" s="22"/>
      <c r="V8" s="234" t="s">
        <v>36</v>
      </c>
      <c r="W8" s="234"/>
      <c r="X8" s="207">
        <v>24116611</v>
      </c>
      <c r="Y8" s="207"/>
      <c r="Z8" s="207"/>
      <c r="AA8" s="207"/>
      <c r="AB8" s="28"/>
      <c r="AC8" s="28"/>
      <c r="AF8" s="27"/>
      <c r="AG8" s="27"/>
    </row>
    <row r="9" spans="1:42" ht="25.2" customHeight="1" x14ac:dyDescent="0.2">
      <c r="A9" s="211"/>
      <c r="B9" s="212"/>
      <c r="C9" s="150"/>
      <c r="D9" s="237"/>
      <c r="E9" s="237"/>
      <c r="F9" s="237"/>
      <c r="G9" s="237"/>
      <c r="H9" s="237"/>
      <c r="I9" s="151"/>
      <c r="J9" s="21"/>
      <c r="M9" s="32"/>
      <c r="N9" s="35" t="s">
        <v>41</v>
      </c>
      <c r="O9" s="35"/>
      <c r="P9" s="35"/>
      <c r="Q9" s="35"/>
      <c r="R9" s="35"/>
      <c r="S9" s="35"/>
      <c r="T9" s="35"/>
      <c r="U9" s="28"/>
      <c r="V9" s="208" t="s">
        <v>34</v>
      </c>
      <c r="W9" s="208"/>
      <c r="X9" s="35" t="s">
        <v>40</v>
      </c>
      <c r="Y9" s="35"/>
      <c r="Z9" s="35"/>
      <c r="AA9" s="35"/>
      <c r="AB9" s="35"/>
      <c r="AC9" s="35"/>
      <c r="AD9" s="35"/>
      <c r="AE9" s="33"/>
      <c r="AF9" s="27"/>
      <c r="AG9" s="27"/>
      <c r="AI9" s="27"/>
      <c r="AP9" s="34"/>
    </row>
    <row r="10" spans="1:42" ht="25.2" customHeight="1" x14ac:dyDescent="0.2">
      <c r="A10" s="209" t="s">
        <v>43</v>
      </c>
      <c r="B10" s="210"/>
      <c r="C10" s="213"/>
      <c r="D10" s="214"/>
      <c r="E10" s="214"/>
      <c r="F10" s="214"/>
      <c r="G10" s="214"/>
      <c r="H10" s="214"/>
      <c r="I10" s="215"/>
      <c r="J10" s="21"/>
      <c r="K10" s="26"/>
      <c r="M10" s="35"/>
      <c r="U10" s="36"/>
      <c r="V10" s="37"/>
      <c r="W10" s="37"/>
      <c r="Y10" s="35" t="s">
        <v>41</v>
      </c>
      <c r="Z10" s="35"/>
      <c r="AA10" s="35"/>
      <c r="AB10" s="35"/>
      <c r="AC10" s="35"/>
      <c r="AD10" s="35"/>
      <c r="AE10" s="38"/>
      <c r="AF10" s="27"/>
      <c r="AG10" s="39"/>
      <c r="AI10" s="27"/>
      <c r="AP10" s="34"/>
    </row>
    <row r="11" spans="1:42" ht="25.2" customHeight="1" thickBot="1" x14ac:dyDescent="0.25">
      <c r="A11" s="211"/>
      <c r="B11" s="212"/>
      <c r="C11" s="216"/>
      <c r="D11" s="217"/>
      <c r="E11" s="217"/>
      <c r="F11" s="217"/>
      <c r="G11" s="217"/>
      <c r="H11" s="217"/>
      <c r="I11" s="218"/>
      <c r="J11" s="21"/>
      <c r="K11" s="27" t="s">
        <v>46</v>
      </c>
      <c r="L11" s="26"/>
      <c r="M11" s="34"/>
      <c r="N11" s="34"/>
      <c r="O11" s="40"/>
      <c r="P11" s="27"/>
      <c r="Q11" s="41"/>
      <c r="R11" s="41"/>
      <c r="S11" s="27"/>
      <c r="T11" s="27"/>
      <c r="U11" s="27"/>
      <c r="V11" s="42"/>
      <c r="W11" s="42"/>
      <c r="X11" s="42"/>
      <c r="Y11" s="27"/>
      <c r="Z11" s="27"/>
      <c r="AA11" s="27"/>
      <c r="AB11" s="27"/>
      <c r="AI11" s="39"/>
      <c r="AP11" s="34"/>
    </row>
    <row r="12" spans="1:42" ht="25.2" customHeight="1" thickBot="1" x14ac:dyDescent="0.25">
      <c r="A12" s="209" t="s">
        <v>7</v>
      </c>
      <c r="B12" s="210"/>
      <c r="C12" s="109" t="s">
        <v>8</v>
      </c>
      <c r="D12" s="110"/>
      <c r="E12" s="109"/>
      <c r="F12" s="114" t="s">
        <v>93</v>
      </c>
      <c r="G12" s="114"/>
      <c r="H12" s="114"/>
      <c r="I12" s="110"/>
      <c r="J12" s="21"/>
      <c r="K12" s="221" t="s">
        <v>24</v>
      </c>
      <c r="L12" s="222"/>
      <c r="M12" s="223" t="s">
        <v>69</v>
      </c>
      <c r="N12" s="224"/>
      <c r="O12" s="225"/>
      <c r="P12" s="226" t="s">
        <v>72</v>
      </c>
      <c r="Q12" s="227"/>
      <c r="R12" s="228"/>
      <c r="S12" s="226" t="s">
        <v>71</v>
      </c>
      <c r="T12" s="227"/>
      <c r="U12" s="228"/>
      <c r="V12" s="229" t="s">
        <v>73</v>
      </c>
      <c r="W12" s="230"/>
      <c r="X12" s="231"/>
      <c r="Y12" s="170" t="s">
        <v>65</v>
      </c>
      <c r="Z12" s="171"/>
      <c r="AA12" s="172"/>
      <c r="AB12" s="176" t="s">
        <v>66</v>
      </c>
      <c r="AC12" s="177"/>
      <c r="AD12" s="177"/>
      <c r="AE12" s="177"/>
      <c r="AF12" s="178"/>
      <c r="AP12" s="34"/>
    </row>
    <row r="13" spans="1:42" ht="25.2" customHeight="1" x14ac:dyDescent="0.2">
      <c r="A13" s="219"/>
      <c r="B13" s="220"/>
      <c r="C13" s="152"/>
      <c r="D13" s="154"/>
      <c r="E13" s="152"/>
      <c r="F13" s="153"/>
      <c r="G13" s="153"/>
      <c r="H13" s="153"/>
      <c r="I13" s="154"/>
      <c r="J13" s="21"/>
      <c r="K13" s="179" t="s">
        <v>25</v>
      </c>
      <c r="L13" s="180"/>
      <c r="M13" s="181">
        <v>15000</v>
      </c>
      <c r="N13" s="182"/>
      <c r="O13" s="183"/>
      <c r="P13" s="181">
        <v>20000</v>
      </c>
      <c r="Q13" s="182"/>
      <c r="R13" s="183"/>
      <c r="S13" s="184">
        <v>35000</v>
      </c>
      <c r="T13" s="185"/>
      <c r="U13" s="185"/>
      <c r="V13" s="181">
        <v>3000</v>
      </c>
      <c r="W13" s="182"/>
      <c r="X13" s="186"/>
      <c r="Y13" s="173"/>
      <c r="Z13" s="174"/>
      <c r="AA13" s="175"/>
      <c r="AB13" s="187" t="s">
        <v>45</v>
      </c>
      <c r="AC13" s="188"/>
      <c r="AD13" s="188"/>
      <c r="AE13" s="188"/>
      <c r="AF13" s="189"/>
      <c r="AG13" s="27"/>
      <c r="AP13" s="34"/>
    </row>
    <row r="14" spans="1:42" ht="25.2" customHeight="1" x14ac:dyDescent="0.2">
      <c r="A14" s="219"/>
      <c r="B14" s="220"/>
      <c r="C14" s="155"/>
      <c r="D14" s="157"/>
      <c r="E14" s="155"/>
      <c r="F14" s="156"/>
      <c r="G14" s="156"/>
      <c r="H14" s="156"/>
      <c r="I14" s="157"/>
      <c r="J14" s="21"/>
      <c r="K14" s="190" t="s">
        <v>22</v>
      </c>
      <c r="L14" s="191"/>
      <c r="M14" s="2"/>
      <c r="N14" s="75">
        <f>COUNTIF($F$30:$I$59,"〇")</f>
        <v>0</v>
      </c>
      <c r="O14" s="3" t="s">
        <v>12</v>
      </c>
      <c r="P14" s="4"/>
      <c r="Q14" s="75">
        <f>AW35</f>
        <v>0</v>
      </c>
      <c r="R14" s="3" t="s">
        <v>13</v>
      </c>
      <c r="S14" s="4"/>
      <c r="T14" s="75">
        <f>L71</f>
        <v>0</v>
      </c>
      <c r="U14" s="6" t="s">
        <v>90</v>
      </c>
      <c r="V14" s="7"/>
      <c r="W14" s="75">
        <f>Q60</f>
        <v>0</v>
      </c>
      <c r="X14" s="3" t="s">
        <v>12</v>
      </c>
      <c r="Y14" s="192">
        <v>2000</v>
      </c>
      <c r="Z14" s="193"/>
      <c r="AA14" s="194"/>
      <c r="AB14" s="198">
        <f>AN31</f>
        <v>2000</v>
      </c>
      <c r="AC14" s="199"/>
      <c r="AD14" s="199"/>
      <c r="AE14" s="199"/>
      <c r="AF14" s="200"/>
      <c r="AG14" s="27"/>
      <c r="AH14" s="44"/>
      <c r="AP14" s="34"/>
    </row>
    <row r="15" spans="1:42" ht="25.2" customHeight="1" thickBot="1" x14ac:dyDescent="0.25">
      <c r="A15" s="219"/>
      <c r="B15" s="220"/>
      <c r="C15" s="111"/>
      <c r="D15" s="115" t="s">
        <v>92</v>
      </c>
      <c r="E15" s="43"/>
      <c r="F15" s="112"/>
      <c r="G15" s="112"/>
      <c r="H15" s="112"/>
      <c r="I15" s="113"/>
      <c r="J15" s="21"/>
      <c r="K15" s="204" t="s">
        <v>23</v>
      </c>
      <c r="L15" s="205"/>
      <c r="M15" s="158">
        <f>M13*N14</f>
        <v>0</v>
      </c>
      <c r="N15" s="159"/>
      <c r="O15" s="206"/>
      <c r="P15" s="158">
        <f>P13*Q14</f>
        <v>0</v>
      </c>
      <c r="Q15" s="159"/>
      <c r="R15" s="206"/>
      <c r="S15" s="158">
        <f>S13*T14</f>
        <v>0</v>
      </c>
      <c r="T15" s="159"/>
      <c r="U15" s="159"/>
      <c r="V15" s="158">
        <f>V13*W14</f>
        <v>0</v>
      </c>
      <c r="W15" s="159"/>
      <c r="X15" s="160"/>
      <c r="Y15" s="195"/>
      <c r="Z15" s="196"/>
      <c r="AA15" s="197"/>
      <c r="AB15" s="201"/>
      <c r="AC15" s="202"/>
      <c r="AD15" s="202"/>
      <c r="AE15" s="202"/>
      <c r="AF15" s="203"/>
      <c r="AG15" s="27"/>
      <c r="AH15" s="45"/>
      <c r="AI15" s="46"/>
      <c r="AP15" s="46"/>
    </row>
    <row r="16" spans="1:42" ht="25.2" customHeight="1" x14ac:dyDescent="0.2">
      <c r="A16" s="219"/>
      <c r="B16" s="220"/>
      <c r="C16" s="161"/>
      <c r="D16" s="162"/>
      <c r="E16" s="162"/>
      <c r="F16" s="162"/>
      <c r="G16" s="162"/>
      <c r="H16" s="162"/>
      <c r="I16" s="163"/>
      <c r="J16" s="21"/>
      <c r="M16" s="47"/>
      <c r="N16" s="47"/>
      <c r="O16" s="47"/>
      <c r="P16" s="167"/>
      <c r="Q16" s="167"/>
      <c r="R16" s="167"/>
      <c r="S16" s="168" t="s">
        <v>82</v>
      </c>
      <c r="T16" s="168"/>
      <c r="U16" s="168"/>
      <c r="V16" s="169"/>
      <c r="W16" s="169"/>
      <c r="X16" s="169"/>
      <c r="Y16" s="48"/>
      <c r="Z16" s="48"/>
      <c r="AA16" s="48"/>
      <c r="AI16" s="27"/>
      <c r="AP16" s="46"/>
    </row>
    <row r="17" spans="1:50" ht="25.2" customHeight="1" x14ac:dyDescent="0.2">
      <c r="A17" s="211"/>
      <c r="B17" s="212"/>
      <c r="C17" s="164"/>
      <c r="D17" s="165"/>
      <c r="E17" s="165"/>
      <c r="F17" s="165"/>
      <c r="G17" s="165"/>
      <c r="H17" s="165"/>
      <c r="I17" s="166"/>
      <c r="J17" s="21"/>
      <c r="V17" s="48"/>
      <c r="W17" s="48"/>
      <c r="X17" s="48"/>
      <c r="Y17" s="48"/>
      <c r="Z17" s="48"/>
      <c r="AA17" s="48"/>
      <c r="AF17" s="27"/>
      <c r="AG17" s="27"/>
      <c r="AH17" s="45"/>
      <c r="AP17" s="46"/>
    </row>
    <row r="18" spans="1:50" ht="25.2" customHeight="1" x14ac:dyDescent="0.2">
      <c r="A18" s="140" t="s">
        <v>9</v>
      </c>
      <c r="B18" s="141"/>
      <c r="C18" s="109" t="s">
        <v>10</v>
      </c>
      <c r="D18" s="113"/>
      <c r="E18" s="111"/>
      <c r="F18" s="112" t="s">
        <v>11</v>
      </c>
      <c r="G18" s="112"/>
      <c r="H18" s="112"/>
      <c r="I18" s="113"/>
      <c r="J18" s="21"/>
      <c r="K18" s="49" t="s">
        <v>53</v>
      </c>
      <c r="L18" s="49"/>
      <c r="M18" s="50"/>
      <c r="N18" s="49"/>
      <c r="O18" s="51"/>
      <c r="P18" s="11"/>
      <c r="Q18" s="146">
        <f>SUM(N14)+SUM(Q14*2)+SUM(L70)+SUM(Q60)</f>
        <v>0</v>
      </c>
      <c r="R18" s="146"/>
      <c r="S18" s="50" t="s">
        <v>12</v>
      </c>
      <c r="V18" s="49" t="s">
        <v>54</v>
      </c>
      <c r="W18" s="49"/>
      <c r="X18" s="49"/>
      <c r="Y18" s="49"/>
      <c r="Z18" s="49"/>
      <c r="AA18" s="49"/>
      <c r="AB18" s="147">
        <f>COUNTA(A30:A59)</f>
        <v>0</v>
      </c>
      <c r="AC18" s="147"/>
      <c r="AD18" s="50" t="s">
        <v>12</v>
      </c>
      <c r="AE18" s="34"/>
      <c r="AF18" s="52"/>
      <c r="AG18" s="52"/>
      <c r="AH18" s="53"/>
      <c r="AI18" s="27"/>
      <c r="AP18" s="46"/>
    </row>
    <row r="19" spans="1:50" ht="25.2" customHeight="1" x14ac:dyDescent="0.2">
      <c r="A19" s="142"/>
      <c r="B19" s="143"/>
      <c r="C19" s="148"/>
      <c r="D19" s="149"/>
      <c r="E19" s="152"/>
      <c r="F19" s="153"/>
      <c r="G19" s="153"/>
      <c r="H19" s="153"/>
      <c r="I19" s="154"/>
      <c r="J19" s="21"/>
      <c r="K19" s="54"/>
      <c r="L19" s="54"/>
      <c r="M19" s="55"/>
      <c r="N19" s="55"/>
      <c r="O19" s="55"/>
      <c r="P19" s="55"/>
      <c r="Q19" s="55"/>
      <c r="R19" s="55"/>
      <c r="S19" s="56"/>
      <c r="T19" s="57"/>
      <c r="U19" s="57"/>
      <c r="V19" s="48"/>
      <c r="W19" s="48"/>
      <c r="X19" s="48"/>
      <c r="Y19" s="48"/>
      <c r="Z19" s="48"/>
      <c r="AA19" s="48"/>
      <c r="AF19" s="52"/>
      <c r="AG19" s="52"/>
      <c r="AH19" s="53"/>
      <c r="AI19" s="27"/>
      <c r="AP19" s="46"/>
    </row>
    <row r="20" spans="1:50" ht="25.2" customHeight="1" x14ac:dyDescent="0.2">
      <c r="A20" s="144"/>
      <c r="B20" s="145"/>
      <c r="C20" s="150"/>
      <c r="D20" s="151"/>
      <c r="E20" s="155"/>
      <c r="F20" s="156"/>
      <c r="G20" s="156"/>
      <c r="H20" s="156"/>
      <c r="I20" s="157"/>
      <c r="J20" s="29"/>
      <c r="X20" s="48"/>
      <c r="Y20" s="48"/>
      <c r="Z20" s="58"/>
      <c r="AA20" s="58"/>
      <c r="AB20" s="58"/>
      <c r="AC20" s="58"/>
      <c r="AD20" s="58"/>
      <c r="AE20" s="59"/>
      <c r="AI20" s="27"/>
      <c r="AQ20" s="60"/>
      <c r="AR20" s="60"/>
      <c r="AS20" s="60"/>
    </row>
    <row r="21" spans="1:50" ht="25.2" customHeight="1" x14ac:dyDescent="0.2">
      <c r="A21" s="61" t="s">
        <v>63</v>
      </c>
      <c r="B21" s="62"/>
      <c r="C21" s="62"/>
      <c r="D21" s="61" t="s">
        <v>64</v>
      </c>
      <c r="E21" s="62"/>
      <c r="F21" s="29"/>
      <c r="G21" s="29"/>
      <c r="H21" s="29"/>
      <c r="I21" s="29"/>
      <c r="J21" s="29"/>
      <c r="Z21" s="58"/>
      <c r="AA21" s="58"/>
      <c r="AB21" s="58"/>
      <c r="AC21" s="58"/>
      <c r="AD21" s="58"/>
      <c r="AE21" s="59"/>
      <c r="AI21" s="27"/>
      <c r="AJ21" s="34"/>
      <c r="AK21" s="34"/>
      <c r="AL21" s="34"/>
      <c r="AM21" s="34"/>
      <c r="AN21" s="34"/>
      <c r="AO21" s="34"/>
      <c r="AQ21" s="60"/>
      <c r="AR21" s="60"/>
      <c r="AS21" s="60"/>
    </row>
    <row r="22" spans="1:50" ht="25.2" customHeight="1" x14ac:dyDescent="0.2">
      <c r="A22" s="32" t="s">
        <v>39</v>
      </c>
      <c r="B22" s="27"/>
      <c r="C22" s="63"/>
      <c r="D22" s="32" t="s">
        <v>60</v>
      </c>
      <c r="E22" s="27"/>
      <c r="F22" s="64"/>
      <c r="G22" s="29"/>
      <c r="H22" s="29"/>
      <c r="I22" s="29"/>
      <c r="J22" s="29"/>
      <c r="Z22" s="58"/>
      <c r="AA22" s="58"/>
      <c r="AB22" s="58"/>
      <c r="AC22" s="58"/>
      <c r="AD22" s="58"/>
      <c r="AE22" s="65"/>
      <c r="AI22" s="27"/>
      <c r="AJ22" s="34"/>
      <c r="AK22" s="34"/>
      <c r="AL22" s="34"/>
      <c r="AM22" s="34"/>
      <c r="AN22" s="34"/>
      <c r="AO22" s="34"/>
      <c r="AQ22" s="60"/>
      <c r="AR22" s="60"/>
      <c r="AS22" s="60"/>
    </row>
    <row r="23" spans="1:50" ht="25.2" customHeight="1" thickBot="1" x14ac:dyDescent="0.25">
      <c r="A23" s="32" t="s">
        <v>61</v>
      </c>
      <c r="B23" s="66"/>
      <c r="C23" s="66"/>
      <c r="D23" s="66"/>
      <c r="E23" s="66"/>
      <c r="F23" s="66"/>
      <c r="G23" s="66"/>
      <c r="H23" s="66"/>
      <c r="I23" s="66"/>
      <c r="J23" s="29"/>
      <c r="K23" s="67"/>
      <c r="L23" s="68"/>
      <c r="M23" s="69"/>
      <c r="N23" s="69"/>
      <c r="O23" s="69"/>
      <c r="P23" s="69"/>
      <c r="Q23" s="69"/>
      <c r="R23" s="69"/>
      <c r="S23" s="70"/>
      <c r="T23" s="68"/>
      <c r="U23" s="68"/>
      <c r="AI23" s="27"/>
      <c r="AJ23" s="34"/>
      <c r="AK23" s="34"/>
      <c r="AL23" s="34"/>
      <c r="AM23" s="34"/>
      <c r="AN23" s="34"/>
      <c r="AO23" s="34"/>
      <c r="AQ23" s="60"/>
      <c r="AR23" s="60"/>
      <c r="AS23" s="60"/>
    </row>
    <row r="24" spans="1:50" ht="25.2" customHeight="1" thickBot="1" x14ac:dyDescent="0.25">
      <c r="A24" s="71" t="s">
        <v>44</v>
      </c>
      <c r="B24" s="72"/>
      <c r="C24" s="32"/>
      <c r="D24" s="32"/>
      <c r="E24" s="32"/>
      <c r="F24" s="73"/>
      <c r="G24" s="29"/>
      <c r="H24" s="29"/>
      <c r="I24" s="29"/>
      <c r="J24" s="29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AI24" s="27"/>
      <c r="AJ24" s="34"/>
      <c r="AK24" s="34"/>
      <c r="AL24" s="34"/>
      <c r="AM24" s="34"/>
      <c r="AN24" s="34"/>
      <c r="AO24" s="34"/>
      <c r="AQ24" s="129" t="s">
        <v>75</v>
      </c>
      <c r="AR24" s="129"/>
      <c r="AS24" s="129"/>
      <c r="AT24" s="129"/>
      <c r="AU24" s="129"/>
      <c r="AV24" s="129"/>
    </row>
    <row r="25" spans="1:50" ht="25.2" customHeight="1" thickBot="1" x14ac:dyDescent="0.25">
      <c r="A25" s="130" t="s">
        <v>0</v>
      </c>
      <c r="B25" s="133" t="s">
        <v>37</v>
      </c>
      <c r="C25" s="134" t="s">
        <v>38</v>
      </c>
      <c r="D25" s="130" t="s">
        <v>1</v>
      </c>
      <c r="E25" s="130" t="s">
        <v>2</v>
      </c>
      <c r="F25" s="135" t="s">
        <v>69</v>
      </c>
      <c r="G25" s="136"/>
      <c r="H25" s="136"/>
      <c r="I25" s="137"/>
      <c r="J25" s="121" t="s">
        <v>70</v>
      </c>
      <c r="K25" s="122"/>
      <c r="L25" s="123" t="s">
        <v>71</v>
      </c>
      <c r="M25" s="126" t="s">
        <v>94</v>
      </c>
      <c r="S25" s="76"/>
      <c r="AH25" s="1"/>
      <c r="AJ25" s="138" t="s">
        <v>74</v>
      </c>
      <c r="AK25" s="138"/>
      <c r="AL25" s="34">
        <f>N14</f>
        <v>0</v>
      </c>
      <c r="AM25" s="77">
        <v>15000</v>
      </c>
      <c r="AN25" s="78">
        <f t="shared" ref="AN25:AN28" si="0">AL25*AM25</f>
        <v>0</v>
      </c>
      <c r="AQ25" s="139" t="s">
        <v>47</v>
      </c>
      <c r="AR25" s="139"/>
      <c r="AS25" s="139"/>
      <c r="AT25" s="117" t="s">
        <v>52</v>
      </c>
      <c r="AU25" s="117"/>
      <c r="AV25" s="117"/>
    </row>
    <row r="26" spans="1:50" ht="25.2" customHeight="1" thickBot="1" x14ac:dyDescent="0.25">
      <c r="A26" s="131"/>
      <c r="B26" s="131"/>
      <c r="C26" s="131"/>
      <c r="D26" s="131"/>
      <c r="E26" s="131"/>
      <c r="F26" s="118" t="s">
        <v>48</v>
      </c>
      <c r="G26" s="118" t="s">
        <v>49</v>
      </c>
      <c r="H26" s="118" t="s">
        <v>50</v>
      </c>
      <c r="I26" s="118" t="s">
        <v>51</v>
      </c>
      <c r="J26" s="118" t="s">
        <v>47</v>
      </c>
      <c r="K26" s="118" t="s">
        <v>52</v>
      </c>
      <c r="L26" s="124"/>
      <c r="M26" s="127"/>
      <c r="S26" s="76"/>
      <c r="AH26" s="1"/>
      <c r="AJ26" s="138" t="s">
        <v>75</v>
      </c>
      <c r="AK26" s="138"/>
      <c r="AL26" s="34">
        <f>Q14</f>
        <v>0</v>
      </c>
      <c r="AM26" s="77">
        <v>20000</v>
      </c>
      <c r="AN26" s="78">
        <f t="shared" si="0"/>
        <v>0</v>
      </c>
      <c r="AQ26" s="139"/>
      <c r="AR26" s="139"/>
      <c r="AS26" s="139"/>
      <c r="AT26" s="117"/>
      <c r="AU26" s="117"/>
      <c r="AV26" s="117"/>
      <c r="AX26" s="8" t="s">
        <v>14</v>
      </c>
    </row>
    <row r="27" spans="1:50" ht="25.2" customHeight="1" thickBot="1" x14ac:dyDescent="0.25">
      <c r="A27" s="131"/>
      <c r="B27" s="131"/>
      <c r="C27" s="131"/>
      <c r="D27" s="131"/>
      <c r="E27" s="131"/>
      <c r="F27" s="119"/>
      <c r="G27" s="119"/>
      <c r="H27" s="119"/>
      <c r="I27" s="119"/>
      <c r="J27" s="119"/>
      <c r="K27" s="119"/>
      <c r="L27" s="124"/>
      <c r="M27" s="127"/>
      <c r="S27" s="76"/>
      <c r="AH27" s="1"/>
      <c r="AJ27" s="138" t="s">
        <v>62</v>
      </c>
      <c r="AK27" s="138"/>
      <c r="AL27" s="34">
        <f>T14</f>
        <v>0</v>
      </c>
      <c r="AM27" s="77">
        <v>35000</v>
      </c>
      <c r="AN27" s="78">
        <f t="shared" si="0"/>
        <v>0</v>
      </c>
      <c r="AQ27" s="139"/>
      <c r="AR27" s="139"/>
      <c r="AS27" s="139"/>
      <c r="AT27" s="117"/>
      <c r="AU27" s="117"/>
      <c r="AV27" s="117"/>
      <c r="AX27" s="8" t="s">
        <v>83</v>
      </c>
    </row>
    <row r="28" spans="1:50" ht="25.2" customHeight="1" thickBot="1" x14ac:dyDescent="0.25">
      <c r="A28" s="131"/>
      <c r="B28" s="131"/>
      <c r="C28" s="131"/>
      <c r="D28" s="131"/>
      <c r="E28" s="131"/>
      <c r="F28" s="119"/>
      <c r="G28" s="119"/>
      <c r="H28" s="119"/>
      <c r="I28" s="119"/>
      <c r="J28" s="119"/>
      <c r="K28" s="119"/>
      <c r="L28" s="124"/>
      <c r="M28" s="127"/>
      <c r="S28" s="76"/>
      <c r="AH28" s="1"/>
      <c r="AJ28" s="79" t="s">
        <v>91</v>
      </c>
      <c r="AK28" s="80"/>
      <c r="AL28" s="34">
        <f>W14</f>
        <v>0</v>
      </c>
      <c r="AM28" s="77">
        <v>3000</v>
      </c>
      <c r="AN28" s="78">
        <f t="shared" si="0"/>
        <v>0</v>
      </c>
      <c r="AP28" s="81" t="s">
        <v>14</v>
      </c>
      <c r="AQ28" s="82">
        <f>COUNTIF($J$30:$J$59,"①")+COUNTIF($J$30:$J$59,"①補")</f>
        <v>0</v>
      </c>
      <c r="AR28" s="83" t="str">
        <f>IF(OR(AQ28=2,AQ28=3),"〇","×")</f>
        <v>×</v>
      </c>
      <c r="AS28" s="84">
        <f>COUNTIF(AR28,"〇")</f>
        <v>0</v>
      </c>
      <c r="AT28" s="82">
        <f>COUNTIF($K$30:$K$59,"①")+COUNTIF($K$30:$K$59,"①補")</f>
        <v>0</v>
      </c>
      <c r="AU28" s="83" t="str">
        <f>IF(OR(AT28=2,AT28=3),"〇","×")</f>
        <v>×</v>
      </c>
      <c r="AV28" s="84">
        <f>COUNTIF(AU28,"〇")</f>
        <v>0</v>
      </c>
      <c r="AW28" s="85">
        <f>AS28+AV28</f>
        <v>0</v>
      </c>
      <c r="AX28" s="8" t="s">
        <v>15</v>
      </c>
    </row>
    <row r="29" spans="1:50" ht="25.2" customHeight="1" thickBot="1" x14ac:dyDescent="0.25">
      <c r="A29" s="132"/>
      <c r="B29" s="132"/>
      <c r="C29" s="132"/>
      <c r="D29" s="132"/>
      <c r="E29" s="132"/>
      <c r="F29" s="120"/>
      <c r="G29" s="120"/>
      <c r="H29" s="120"/>
      <c r="I29" s="120"/>
      <c r="J29" s="120"/>
      <c r="K29" s="120"/>
      <c r="L29" s="125"/>
      <c r="M29" s="128"/>
      <c r="S29" s="76"/>
      <c r="AH29" s="1"/>
      <c r="AJ29" s="116" t="s">
        <v>76</v>
      </c>
      <c r="AK29" s="116"/>
      <c r="AL29" s="86"/>
      <c r="AM29" s="77"/>
      <c r="AN29" s="78">
        <f>SUM(AN25:AN28)</f>
        <v>0</v>
      </c>
      <c r="AP29" s="81" t="s">
        <v>15</v>
      </c>
      <c r="AQ29" s="87">
        <f>COUNTIF($J$30:$J$59,"②")+COUNTIF($J$30:$J$59,"②補")</f>
        <v>0</v>
      </c>
      <c r="AR29" s="88" t="str">
        <f>IF(OR(AQ29=2,AQ29=3),"〇","×")</f>
        <v>×</v>
      </c>
      <c r="AS29" s="89">
        <f t="shared" ref="AS29:AS34" si="1">COUNTIF(AR29,"〇")</f>
        <v>0</v>
      </c>
      <c r="AT29" s="87">
        <f>COUNTIF($K$30:$K$59,"②")+COUNTIF($K$30:$K$59,"②補")</f>
        <v>0</v>
      </c>
      <c r="AU29" s="88" t="str">
        <f t="shared" ref="AU29:AU34" si="2">IF(OR(AT29=2,AT29=3),"〇","×")</f>
        <v>×</v>
      </c>
      <c r="AV29" s="89">
        <f t="shared" ref="AV29:AV34" si="3">COUNTIF(AU29,"〇")</f>
        <v>0</v>
      </c>
      <c r="AW29" s="85">
        <f t="shared" ref="AW29:AW34" si="4">AS29+AV29</f>
        <v>0</v>
      </c>
      <c r="AX29" s="8" t="s">
        <v>84</v>
      </c>
    </row>
    <row r="30" spans="1:50" ht="28.2" customHeight="1" thickBot="1" x14ac:dyDescent="0.25">
      <c r="A30" s="90"/>
      <c r="B30" s="90"/>
      <c r="C30" s="90"/>
      <c r="D30" s="91"/>
      <c r="E30" s="5">
        <f>$C$3</f>
        <v>0</v>
      </c>
      <c r="F30" s="92"/>
      <c r="G30" s="92"/>
      <c r="H30" s="92"/>
      <c r="I30" s="92"/>
      <c r="J30" s="92"/>
      <c r="K30" s="92"/>
      <c r="L30" s="92"/>
      <c r="M30" s="92"/>
      <c r="S30" s="93"/>
      <c r="AH30" s="1"/>
      <c r="AJ30" s="116" t="s">
        <v>55</v>
      </c>
      <c r="AK30" s="116"/>
      <c r="AL30" s="94"/>
      <c r="AM30" s="18"/>
      <c r="AN30" s="78">
        <v>2000</v>
      </c>
      <c r="AP30" s="81" t="s">
        <v>16</v>
      </c>
      <c r="AQ30" s="87">
        <f>COUNTIF($J$30:$J$59,"③")+COUNTIF($J$30:$J$59,"③補")</f>
        <v>0</v>
      </c>
      <c r="AR30" s="88" t="str">
        <f t="shared" ref="AR30:AR34" si="5">IF(OR(AQ30=2,AQ30=3),"〇","×")</f>
        <v>×</v>
      </c>
      <c r="AS30" s="89">
        <f t="shared" si="1"/>
        <v>0</v>
      </c>
      <c r="AT30" s="87">
        <f>COUNTIF($K$30:$K$59,"③")+COUNTIF($K$30:$K$59,"③補")</f>
        <v>0</v>
      </c>
      <c r="AU30" s="88" t="str">
        <f t="shared" si="2"/>
        <v>×</v>
      </c>
      <c r="AV30" s="89">
        <f t="shared" si="3"/>
        <v>0</v>
      </c>
      <c r="AW30" s="95">
        <f t="shared" si="4"/>
        <v>0</v>
      </c>
      <c r="AX30" s="8" t="s">
        <v>16</v>
      </c>
    </row>
    <row r="31" spans="1:50" ht="28.2" customHeight="1" thickBot="1" x14ac:dyDescent="0.25">
      <c r="A31" s="90"/>
      <c r="B31" s="90"/>
      <c r="C31" s="90"/>
      <c r="D31" s="91"/>
      <c r="E31" s="5">
        <f t="shared" ref="E31:E58" si="6">$C$3</f>
        <v>0</v>
      </c>
      <c r="F31" s="92"/>
      <c r="G31" s="92"/>
      <c r="H31" s="92"/>
      <c r="I31" s="92"/>
      <c r="J31" s="92"/>
      <c r="K31" s="92"/>
      <c r="L31" s="92"/>
      <c r="M31" s="92"/>
      <c r="S31" s="93"/>
      <c r="AH31" s="1"/>
      <c r="AJ31" s="116"/>
      <c r="AK31" s="116"/>
      <c r="AL31" s="94"/>
      <c r="AM31" s="77"/>
      <c r="AN31" s="78">
        <f>SUM(AN29:AN30)</f>
        <v>2000</v>
      </c>
      <c r="AP31" s="81" t="s">
        <v>17</v>
      </c>
      <c r="AQ31" s="87">
        <f>COUNTIF($J$30:$J$59,"④")+COUNTIF($J$30:$J$59,"④補")</f>
        <v>0</v>
      </c>
      <c r="AR31" s="88" t="str">
        <f t="shared" si="5"/>
        <v>×</v>
      </c>
      <c r="AS31" s="89">
        <f t="shared" si="1"/>
        <v>0</v>
      </c>
      <c r="AT31" s="87">
        <f>COUNTIF($K$30:$K$59,"④")+COUNTIF($K$30:$K$59,"④補")</f>
        <v>0</v>
      </c>
      <c r="AU31" s="88" t="str">
        <f t="shared" si="2"/>
        <v>×</v>
      </c>
      <c r="AV31" s="89">
        <f t="shared" si="3"/>
        <v>0</v>
      </c>
      <c r="AW31" s="95">
        <f t="shared" si="4"/>
        <v>0</v>
      </c>
      <c r="AX31" s="8" t="s">
        <v>85</v>
      </c>
    </row>
    <row r="32" spans="1:50" ht="28.2" customHeight="1" thickBot="1" x14ac:dyDescent="0.25">
      <c r="A32" s="90"/>
      <c r="B32" s="90"/>
      <c r="C32" s="90"/>
      <c r="D32" s="91"/>
      <c r="E32" s="5">
        <f t="shared" si="6"/>
        <v>0</v>
      </c>
      <c r="F32" s="92"/>
      <c r="G32" s="92"/>
      <c r="H32" s="92"/>
      <c r="I32" s="92"/>
      <c r="J32" s="92"/>
      <c r="K32" s="92"/>
      <c r="L32" s="92"/>
      <c r="M32" s="92"/>
      <c r="S32" s="93"/>
      <c r="AH32" s="1"/>
      <c r="AL32" s="94"/>
      <c r="AM32" s="18"/>
      <c r="AN32" s="78"/>
      <c r="AP32" s="81" t="s">
        <v>18</v>
      </c>
      <c r="AQ32" s="87">
        <f>COUNTIF($J$30:$J$59,"⑤")+COUNTIF($J$30:$J$59,"⑤補")</f>
        <v>0</v>
      </c>
      <c r="AR32" s="88" t="str">
        <f t="shared" si="5"/>
        <v>×</v>
      </c>
      <c r="AS32" s="89">
        <f t="shared" si="1"/>
        <v>0</v>
      </c>
      <c r="AT32" s="87">
        <f>COUNTIF($K$30:$K$59,"⑤")+COUNTIF($K$30:$K$59,"⑤補")</f>
        <v>0</v>
      </c>
      <c r="AU32" s="88" t="str">
        <f t="shared" si="2"/>
        <v>×</v>
      </c>
      <c r="AV32" s="89">
        <f t="shared" si="3"/>
        <v>0</v>
      </c>
      <c r="AW32" s="95">
        <f t="shared" si="4"/>
        <v>0</v>
      </c>
      <c r="AX32" s="8" t="s">
        <v>17</v>
      </c>
    </row>
    <row r="33" spans="1:50" ht="28.2" customHeight="1" thickBot="1" x14ac:dyDescent="0.25">
      <c r="A33" s="90"/>
      <c r="B33" s="90"/>
      <c r="C33" s="90"/>
      <c r="D33" s="91"/>
      <c r="E33" s="5">
        <f t="shared" si="6"/>
        <v>0</v>
      </c>
      <c r="F33" s="92"/>
      <c r="G33" s="92"/>
      <c r="H33" s="92"/>
      <c r="I33" s="92"/>
      <c r="J33" s="92"/>
      <c r="K33" s="92"/>
      <c r="L33" s="92"/>
      <c r="M33" s="92"/>
      <c r="S33" s="93"/>
      <c r="AH33" s="1"/>
      <c r="AL33" s="94"/>
      <c r="AM33" s="18"/>
      <c r="AN33" s="18"/>
      <c r="AP33" s="81" t="s">
        <v>19</v>
      </c>
      <c r="AQ33" s="87">
        <f>COUNTIF($J$30:$J$59,"⑥")+COUNTIF($J$30:$J$59,"⑥補")</f>
        <v>0</v>
      </c>
      <c r="AR33" s="88" t="str">
        <f t="shared" si="5"/>
        <v>×</v>
      </c>
      <c r="AS33" s="89">
        <f t="shared" si="1"/>
        <v>0</v>
      </c>
      <c r="AT33" s="87">
        <f>COUNTIF($K$30:$K$59,"⑥")+COUNTIF($K$30:$K$59,"⑥補")</f>
        <v>0</v>
      </c>
      <c r="AU33" s="88" t="str">
        <f t="shared" si="2"/>
        <v>×</v>
      </c>
      <c r="AV33" s="89">
        <f t="shared" si="3"/>
        <v>0</v>
      </c>
      <c r="AW33" s="96">
        <f t="shared" si="4"/>
        <v>0</v>
      </c>
      <c r="AX33" s="8" t="s">
        <v>86</v>
      </c>
    </row>
    <row r="34" spans="1:50" ht="28.2" customHeight="1" thickBot="1" x14ac:dyDescent="0.25">
      <c r="A34" s="90"/>
      <c r="B34" s="90"/>
      <c r="C34" s="90"/>
      <c r="D34" s="91"/>
      <c r="E34" s="5">
        <f t="shared" si="6"/>
        <v>0</v>
      </c>
      <c r="F34" s="92"/>
      <c r="G34" s="92"/>
      <c r="H34" s="92"/>
      <c r="I34" s="92"/>
      <c r="J34" s="92"/>
      <c r="K34" s="92"/>
      <c r="L34" s="92"/>
      <c r="M34" s="92"/>
      <c r="S34" s="93"/>
      <c r="AH34" s="1"/>
      <c r="AL34" s="94"/>
      <c r="AM34" s="18"/>
      <c r="AN34" s="18"/>
      <c r="AP34" s="97" t="s">
        <v>20</v>
      </c>
      <c r="AQ34" s="98">
        <f>COUNTIF($J$30:$J$59,"⑦")+COUNTIF($J$30:$J$59,"⑦補")</f>
        <v>0</v>
      </c>
      <c r="AR34" s="99" t="str">
        <f t="shared" si="5"/>
        <v>×</v>
      </c>
      <c r="AS34" s="100">
        <f t="shared" si="1"/>
        <v>0</v>
      </c>
      <c r="AT34" s="98">
        <f>COUNTIF($K$30:$K$59,"⑦")+COUNTIF($K$30:$K$59,"⑦補")</f>
        <v>0</v>
      </c>
      <c r="AU34" s="99" t="str">
        <f t="shared" si="2"/>
        <v>×</v>
      </c>
      <c r="AV34" s="100">
        <f t="shared" si="3"/>
        <v>0</v>
      </c>
      <c r="AW34" s="95">
        <f t="shared" si="4"/>
        <v>0</v>
      </c>
      <c r="AX34" s="8" t="s">
        <v>18</v>
      </c>
    </row>
    <row r="35" spans="1:50" ht="28.2" customHeight="1" thickBot="1" x14ac:dyDescent="0.25">
      <c r="A35" s="90"/>
      <c r="B35" s="90"/>
      <c r="C35" s="90"/>
      <c r="D35" s="91"/>
      <c r="E35" s="5">
        <f t="shared" si="6"/>
        <v>0</v>
      </c>
      <c r="F35" s="92"/>
      <c r="G35" s="92"/>
      <c r="H35" s="92"/>
      <c r="I35" s="92"/>
      <c r="J35" s="92"/>
      <c r="K35" s="92"/>
      <c r="L35" s="92"/>
      <c r="M35" s="92"/>
      <c r="S35" s="93"/>
      <c r="AH35" s="1"/>
      <c r="AL35" s="94"/>
      <c r="AM35" s="77"/>
      <c r="AN35" s="18"/>
      <c r="AP35" s="101"/>
      <c r="AQ35" s="102"/>
      <c r="AR35" s="27"/>
      <c r="AS35" s="103">
        <f>SUM(AS28:AS34)</f>
        <v>0</v>
      </c>
      <c r="AT35" s="27"/>
      <c r="AU35" s="104"/>
      <c r="AV35" s="95">
        <f>SUM(AV28:AV34)</f>
        <v>0</v>
      </c>
      <c r="AW35" s="95">
        <f>SUM(AW28:AW34)</f>
        <v>0</v>
      </c>
      <c r="AX35" s="8" t="s">
        <v>87</v>
      </c>
    </row>
    <row r="36" spans="1:50" ht="28.2" customHeight="1" x14ac:dyDescent="0.2">
      <c r="A36" s="90"/>
      <c r="B36" s="90"/>
      <c r="C36" s="90"/>
      <c r="D36" s="91"/>
      <c r="E36" s="5">
        <f t="shared" si="6"/>
        <v>0</v>
      </c>
      <c r="F36" s="92"/>
      <c r="G36" s="92"/>
      <c r="H36" s="92"/>
      <c r="I36" s="92"/>
      <c r="J36" s="92"/>
      <c r="K36" s="92"/>
      <c r="L36" s="92"/>
      <c r="M36" s="92"/>
      <c r="S36" s="93"/>
      <c r="AH36" s="1"/>
      <c r="AL36" s="94"/>
      <c r="AM36" s="77"/>
      <c r="AN36" s="18"/>
      <c r="AP36" s="46"/>
      <c r="AQ36" s="105"/>
      <c r="AR36" s="105"/>
      <c r="AS36" s="105"/>
      <c r="AT36" s="105"/>
      <c r="AU36" s="34"/>
      <c r="AX36" s="8" t="s">
        <v>19</v>
      </c>
    </row>
    <row r="37" spans="1:50" ht="28.2" customHeight="1" x14ac:dyDescent="0.2">
      <c r="A37" s="90"/>
      <c r="B37" s="90"/>
      <c r="C37" s="90"/>
      <c r="D37" s="91"/>
      <c r="E37" s="5">
        <f t="shared" si="6"/>
        <v>0</v>
      </c>
      <c r="F37" s="92"/>
      <c r="G37" s="92"/>
      <c r="H37" s="92"/>
      <c r="I37" s="92"/>
      <c r="J37" s="92"/>
      <c r="K37" s="92"/>
      <c r="L37" s="92"/>
      <c r="M37" s="92"/>
      <c r="S37" s="93"/>
      <c r="AH37" s="1"/>
      <c r="AL37" s="94"/>
      <c r="AM37" s="77"/>
      <c r="AN37" s="18"/>
      <c r="AP37" s="46"/>
      <c r="AQ37" s="105"/>
      <c r="AR37" s="105"/>
      <c r="AS37" s="105"/>
      <c r="AT37" s="105"/>
      <c r="AU37" s="34"/>
      <c r="AX37" s="8" t="s">
        <v>88</v>
      </c>
    </row>
    <row r="38" spans="1:50" ht="28.2" customHeight="1" x14ac:dyDescent="0.2">
      <c r="A38" s="90"/>
      <c r="B38" s="90"/>
      <c r="C38" s="90"/>
      <c r="D38" s="91"/>
      <c r="E38" s="5">
        <f t="shared" si="6"/>
        <v>0</v>
      </c>
      <c r="F38" s="92"/>
      <c r="G38" s="92"/>
      <c r="H38" s="92"/>
      <c r="I38" s="92"/>
      <c r="J38" s="92"/>
      <c r="K38" s="92"/>
      <c r="L38" s="92"/>
      <c r="M38" s="92"/>
      <c r="S38" s="93"/>
      <c r="AH38" s="1"/>
      <c r="AL38" s="94"/>
      <c r="AM38" s="77"/>
      <c r="AN38" s="18"/>
      <c r="AX38" s="8" t="s">
        <v>20</v>
      </c>
    </row>
    <row r="39" spans="1:50" ht="28.2" customHeight="1" x14ac:dyDescent="0.2">
      <c r="A39" s="90"/>
      <c r="B39" s="90"/>
      <c r="C39" s="90"/>
      <c r="D39" s="91"/>
      <c r="E39" s="5">
        <f t="shared" si="6"/>
        <v>0</v>
      </c>
      <c r="F39" s="92"/>
      <c r="G39" s="92"/>
      <c r="H39" s="92"/>
      <c r="I39" s="92"/>
      <c r="J39" s="92"/>
      <c r="K39" s="92"/>
      <c r="L39" s="92"/>
      <c r="M39" s="92"/>
      <c r="S39" s="93"/>
      <c r="AH39" s="1"/>
      <c r="AX39" s="8" t="s">
        <v>89</v>
      </c>
    </row>
    <row r="40" spans="1:50" ht="28.2" customHeight="1" x14ac:dyDescent="0.2">
      <c r="A40" s="90"/>
      <c r="B40" s="90"/>
      <c r="C40" s="90"/>
      <c r="D40" s="91"/>
      <c r="E40" s="5">
        <f t="shared" si="6"/>
        <v>0</v>
      </c>
      <c r="F40" s="92"/>
      <c r="G40" s="92"/>
      <c r="H40" s="92"/>
      <c r="I40" s="92"/>
      <c r="J40" s="92"/>
      <c r="K40" s="92"/>
      <c r="L40" s="92"/>
      <c r="M40" s="92"/>
      <c r="S40" s="93"/>
      <c r="AH40" s="1"/>
    </row>
    <row r="41" spans="1:50" ht="28.2" customHeight="1" x14ac:dyDescent="0.2">
      <c r="A41" s="90"/>
      <c r="B41" s="90"/>
      <c r="C41" s="90"/>
      <c r="D41" s="91"/>
      <c r="E41" s="5">
        <f t="shared" si="6"/>
        <v>0</v>
      </c>
      <c r="F41" s="92"/>
      <c r="G41" s="92"/>
      <c r="H41" s="92"/>
      <c r="I41" s="92"/>
      <c r="J41" s="92"/>
      <c r="K41" s="92"/>
      <c r="L41" s="92"/>
      <c r="M41" s="92"/>
      <c r="S41" s="93"/>
      <c r="AH41" s="1"/>
    </row>
    <row r="42" spans="1:50" ht="28.2" customHeight="1" x14ac:dyDescent="0.2">
      <c r="A42" s="90"/>
      <c r="B42" s="90"/>
      <c r="C42" s="90"/>
      <c r="D42" s="91"/>
      <c r="E42" s="5">
        <f t="shared" si="6"/>
        <v>0</v>
      </c>
      <c r="F42" s="92"/>
      <c r="G42" s="92"/>
      <c r="H42" s="92"/>
      <c r="I42" s="92"/>
      <c r="J42" s="92"/>
      <c r="K42" s="92"/>
      <c r="L42" s="92"/>
      <c r="M42" s="92"/>
      <c r="S42" s="93"/>
      <c r="AH42" s="1"/>
    </row>
    <row r="43" spans="1:50" ht="28.2" customHeight="1" x14ac:dyDescent="0.2">
      <c r="A43" s="90"/>
      <c r="B43" s="90"/>
      <c r="C43" s="90"/>
      <c r="D43" s="91"/>
      <c r="E43" s="5">
        <f t="shared" si="6"/>
        <v>0</v>
      </c>
      <c r="F43" s="92"/>
      <c r="G43" s="92"/>
      <c r="H43" s="92"/>
      <c r="I43" s="92"/>
      <c r="J43" s="92"/>
      <c r="K43" s="92"/>
      <c r="L43" s="92"/>
      <c r="M43" s="92"/>
      <c r="S43" s="93"/>
      <c r="AH43" s="1"/>
    </row>
    <row r="44" spans="1:50" ht="28.2" customHeight="1" x14ac:dyDescent="0.2">
      <c r="A44" s="90"/>
      <c r="B44" s="90"/>
      <c r="C44" s="90"/>
      <c r="D44" s="91"/>
      <c r="E44" s="5">
        <f t="shared" si="6"/>
        <v>0</v>
      </c>
      <c r="F44" s="92"/>
      <c r="G44" s="92"/>
      <c r="H44" s="92"/>
      <c r="I44" s="92"/>
      <c r="J44" s="92"/>
      <c r="K44" s="92"/>
      <c r="L44" s="92"/>
      <c r="M44" s="92"/>
      <c r="S44" s="93"/>
      <c r="AH44" s="1"/>
    </row>
    <row r="45" spans="1:50" ht="28.2" customHeight="1" x14ac:dyDescent="0.2">
      <c r="A45" s="90"/>
      <c r="B45" s="90"/>
      <c r="C45" s="90"/>
      <c r="D45" s="91"/>
      <c r="E45" s="5">
        <f t="shared" si="6"/>
        <v>0</v>
      </c>
      <c r="F45" s="92"/>
      <c r="G45" s="92"/>
      <c r="H45" s="92"/>
      <c r="I45" s="92"/>
      <c r="J45" s="92"/>
      <c r="K45" s="92"/>
      <c r="L45" s="92"/>
      <c r="M45" s="92"/>
      <c r="S45" s="93"/>
      <c r="AH45" s="1"/>
    </row>
    <row r="46" spans="1:50" ht="28.2" customHeight="1" x14ac:dyDescent="0.2">
      <c r="A46" s="90"/>
      <c r="B46" s="90"/>
      <c r="C46" s="90"/>
      <c r="D46" s="91"/>
      <c r="E46" s="5">
        <f t="shared" si="6"/>
        <v>0</v>
      </c>
      <c r="F46" s="92"/>
      <c r="G46" s="92"/>
      <c r="H46" s="92"/>
      <c r="I46" s="92"/>
      <c r="J46" s="92"/>
      <c r="K46" s="92"/>
      <c r="L46" s="92"/>
      <c r="M46" s="92"/>
      <c r="S46" s="93"/>
      <c r="AH46" s="1"/>
    </row>
    <row r="47" spans="1:50" ht="27.6" customHeight="1" x14ac:dyDescent="0.2">
      <c r="A47" s="90"/>
      <c r="B47" s="90"/>
      <c r="C47" s="90"/>
      <c r="D47" s="91"/>
      <c r="E47" s="5">
        <f t="shared" si="6"/>
        <v>0</v>
      </c>
      <c r="F47" s="92"/>
      <c r="G47" s="92"/>
      <c r="H47" s="92"/>
      <c r="I47" s="92"/>
      <c r="J47" s="92"/>
      <c r="K47" s="92"/>
      <c r="L47" s="92"/>
      <c r="M47" s="92"/>
      <c r="S47" s="93"/>
      <c r="AH47" s="1"/>
    </row>
    <row r="48" spans="1:50" ht="27.6" customHeight="1" x14ac:dyDescent="0.2">
      <c r="A48" s="90"/>
      <c r="B48" s="90"/>
      <c r="C48" s="90"/>
      <c r="D48" s="91"/>
      <c r="E48" s="5">
        <f t="shared" si="6"/>
        <v>0</v>
      </c>
      <c r="F48" s="92"/>
      <c r="G48" s="92"/>
      <c r="H48" s="92"/>
      <c r="I48" s="92"/>
      <c r="J48" s="92"/>
      <c r="K48" s="92"/>
      <c r="L48" s="92"/>
      <c r="M48" s="92"/>
      <c r="S48" s="93"/>
      <c r="AH48" s="1"/>
    </row>
    <row r="49" spans="1:38" ht="27.6" customHeight="1" x14ac:dyDescent="0.2">
      <c r="A49" s="90"/>
      <c r="B49" s="90"/>
      <c r="C49" s="90"/>
      <c r="D49" s="91"/>
      <c r="E49" s="5">
        <f t="shared" si="6"/>
        <v>0</v>
      </c>
      <c r="F49" s="92"/>
      <c r="G49" s="92"/>
      <c r="H49" s="92"/>
      <c r="I49" s="92"/>
      <c r="J49" s="92"/>
      <c r="K49" s="92"/>
      <c r="L49" s="92"/>
      <c r="M49" s="92"/>
      <c r="S49" s="93"/>
      <c r="AH49" s="1"/>
    </row>
    <row r="50" spans="1:38" ht="27.6" customHeight="1" x14ac:dyDescent="0.2">
      <c r="A50" s="90"/>
      <c r="B50" s="90"/>
      <c r="C50" s="90"/>
      <c r="D50" s="91"/>
      <c r="E50" s="5">
        <f t="shared" si="6"/>
        <v>0</v>
      </c>
      <c r="F50" s="92"/>
      <c r="G50" s="92"/>
      <c r="H50" s="92"/>
      <c r="I50" s="92"/>
      <c r="J50" s="92"/>
      <c r="K50" s="92"/>
      <c r="L50" s="92"/>
      <c r="M50" s="92"/>
      <c r="S50" s="93"/>
      <c r="AH50" s="1"/>
    </row>
    <row r="51" spans="1:38" ht="27.6" customHeight="1" x14ac:dyDescent="0.2">
      <c r="A51" s="90"/>
      <c r="B51" s="90"/>
      <c r="C51" s="90"/>
      <c r="D51" s="91"/>
      <c r="E51" s="5">
        <f t="shared" si="6"/>
        <v>0</v>
      </c>
      <c r="F51" s="92"/>
      <c r="G51" s="92"/>
      <c r="H51" s="92"/>
      <c r="I51" s="92"/>
      <c r="J51" s="92"/>
      <c r="K51" s="92"/>
      <c r="L51" s="92"/>
      <c r="M51" s="92"/>
      <c r="S51" s="93"/>
      <c r="AH51" s="1"/>
    </row>
    <row r="52" spans="1:38" ht="27.6" customHeight="1" x14ac:dyDescent="0.2">
      <c r="A52" s="90"/>
      <c r="B52" s="90"/>
      <c r="C52" s="90"/>
      <c r="D52" s="91"/>
      <c r="E52" s="5">
        <f t="shared" si="6"/>
        <v>0</v>
      </c>
      <c r="F52" s="92"/>
      <c r="G52" s="92"/>
      <c r="H52" s="92"/>
      <c r="I52" s="92"/>
      <c r="J52" s="92"/>
      <c r="K52" s="92"/>
      <c r="L52" s="92"/>
      <c r="M52" s="92"/>
      <c r="S52" s="93"/>
      <c r="AH52" s="1"/>
    </row>
    <row r="53" spans="1:38" ht="27.6" customHeight="1" x14ac:dyDescent="0.2">
      <c r="A53" s="90"/>
      <c r="B53" s="90"/>
      <c r="C53" s="90"/>
      <c r="D53" s="91"/>
      <c r="E53" s="5">
        <f t="shared" si="6"/>
        <v>0</v>
      </c>
      <c r="F53" s="92"/>
      <c r="G53" s="92"/>
      <c r="H53" s="92"/>
      <c r="I53" s="92"/>
      <c r="J53" s="92"/>
      <c r="K53" s="92"/>
      <c r="L53" s="92"/>
      <c r="M53" s="92"/>
      <c r="S53" s="93"/>
      <c r="AH53" s="1"/>
    </row>
    <row r="54" spans="1:38" ht="27.6" customHeight="1" x14ac:dyDescent="0.2">
      <c r="A54" s="90"/>
      <c r="B54" s="90"/>
      <c r="C54" s="90"/>
      <c r="D54" s="91"/>
      <c r="E54" s="5">
        <f t="shared" si="6"/>
        <v>0</v>
      </c>
      <c r="F54" s="92"/>
      <c r="G54" s="92"/>
      <c r="H54" s="92"/>
      <c r="I54" s="92"/>
      <c r="J54" s="92"/>
      <c r="K54" s="92"/>
      <c r="L54" s="92"/>
      <c r="M54" s="92"/>
      <c r="S54" s="93"/>
      <c r="AH54" s="1"/>
    </row>
    <row r="55" spans="1:38" ht="27.6" customHeight="1" x14ac:dyDescent="0.2">
      <c r="A55" s="90"/>
      <c r="B55" s="90"/>
      <c r="C55" s="90"/>
      <c r="D55" s="91"/>
      <c r="E55" s="5">
        <f t="shared" si="6"/>
        <v>0</v>
      </c>
      <c r="F55" s="92"/>
      <c r="G55" s="92"/>
      <c r="H55" s="92"/>
      <c r="I55" s="92"/>
      <c r="J55" s="92"/>
      <c r="K55" s="92"/>
      <c r="L55" s="92"/>
      <c r="M55" s="92"/>
      <c r="S55" s="93"/>
      <c r="AH55" s="1"/>
    </row>
    <row r="56" spans="1:38" ht="27.6" customHeight="1" x14ac:dyDescent="0.2">
      <c r="A56" s="90"/>
      <c r="B56" s="90"/>
      <c r="C56" s="90"/>
      <c r="D56" s="91"/>
      <c r="E56" s="5">
        <f t="shared" si="6"/>
        <v>0</v>
      </c>
      <c r="F56" s="92"/>
      <c r="G56" s="92"/>
      <c r="H56" s="92"/>
      <c r="I56" s="92"/>
      <c r="J56" s="92"/>
      <c r="K56" s="92"/>
      <c r="L56" s="92"/>
      <c r="M56" s="92"/>
      <c r="S56" s="93"/>
      <c r="AH56" s="1"/>
    </row>
    <row r="57" spans="1:38" ht="27.6" customHeight="1" x14ac:dyDescent="0.2">
      <c r="A57" s="90"/>
      <c r="B57" s="90"/>
      <c r="C57" s="90"/>
      <c r="D57" s="91"/>
      <c r="E57" s="5">
        <f t="shared" si="6"/>
        <v>0</v>
      </c>
      <c r="F57" s="92"/>
      <c r="G57" s="92"/>
      <c r="H57" s="92"/>
      <c r="I57" s="92"/>
      <c r="J57" s="92"/>
      <c r="K57" s="92"/>
      <c r="L57" s="92"/>
      <c r="M57" s="92"/>
      <c r="S57" s="93"/>
      <c r="AH57" s="1"/>
    </row>
    <row r="58" spans="1:38" ht="27.6" customHeight="1" x14ac:dyDescent="0.2">
      <c r="A58" s="90"/>
      <c r="B58" s="90"/>
      <c r="C58" s="90"/>
      <c r="D58" s="91"/>
      <c r="E58" s="5">
        <f t="shared" si="6"/>
        <v>0</v>
      </c>
      <c r="F58" s="92"/>
      <c r="G58" s="92"/>
      <c r="H58" s="92"/>
      <c r="I58" s="92"/>
      <c r="J58" s="92"/>
      <c r="K58" s="92"/>
      <c r="L58" s="92"/>
      <c r="M58" s="92"/>
      <c r="S58" s="93"/>
      <c r="AH58" s="1"/>
    </row>
    <row r="59" spans="1:38" ht="27.6" customHeight="1" x14ac:dyDescent="0.2">
      <c r="A59" s="90"/>
      <c r="B59" s="90"/>
      <c r="C59" s="90"/>
      <c r="D59" s="91"/>
      <c r="E59" s="5">
        <f>$C$3</f>
        <v>0</v>
      </c>
      <c r="F59" s="92"/>
      <c r="G59" s="92"/>
      <c r="H59" s="92"/>
      <c r="I59" s="92"/>
      <c r="J59" s="92"/>
      <c r="K59" s="92"/>
      <c r="L59" s="92"/>
      <c r="M59" s="92"/>
      <c r="S59" s="93"/>
      <c r="AH59" s="1"/>
    </row>
    <row r="60" spans="1:38" ht="15" hidden="1" customHeight="1" x14ac:dyDescent="0.2">
      <c r="F60" s="1">
        <f>COUNTIF(F30:F59,"〇")</f>
        <v>0</v>
      </c>
      <c r="G60" s="1">
        <f t="shared" ref="G60:I60" si="7">COUNTIF(G30:G59,"〇")</f>
        <v>0</v>
      </c>
      <c r="H60" s="1">
        <f t="shared" si="7"/>
        <v>0</v>
      </c>
      <c r="I60" s="1">
        <f t="shared" si="7"/>
        <v>0</v>
      </c>
      <c r="J60" s="1">
        <f>COUNTIF(J30:J59,"〇")</f>
        <v>0</v>
      </c>
      <c r="K60" s="1">
        <f>COUNTIF(K30:K59,"&lt;&gt;")</f>
        <v>0</v>
      </c>
      <c r="M60" s="1" t="e">
        <f>COUNTIF(#REF!,"〇")</f>
        <v>#REF!</v>
      </c>
      <c r="N60" s="1" t="e">
        <f>COUNTIF(#REF!,"〇")</f>
        <v>#REF!</v>
      </c>
      <c r="O60" s="1" t="e">
        <f>COUNTIF(#REF!,"〇")</f>
        <v>#REF!</v>
      </c>
      <c r="P60" s="1" t="e">
        <f>COUNTIF(#REF!,"〇")</f>
        <v>#REF!</v>
      </c>
      <c r="Q60" s="1">
        <f>COUNTIF(M30:M59,"〇")</f>
        <v>0</v>
      </c>
      <c r="AA60" s="8"/>
      <c r="AB60" s="8"/>
      <c r="AC60" s="8"/>
      <c r="AD60" s="8"/>
      <c r="AE60" s="8"/>
      <c r="AF60" s="8"/>
      <c r="AH60" s="1"/>
      <c r="AL60" s="18"/>
    </row>
    <row r="61" spans="1:38" ht="15" hidden="1" customHeight="1" x14ac:dyDescent="0.2">
      <c r="J61" s="107" t="s">
        <v>77</v>
      </c>
      <c r="K61" s="107"/>
      <c r="L61" s="9">
        <f>COUNTIF($L$30:$L$59,"Ⓐ")</f>
        <v>0</v>
      </c>
      <c r="M61" s="9" t="str">
        <f>_xlfn.IFS(L61&gt;8,"",L61=0,"0",L61&gt;=0,1)</f>
        <v>0</v>
      </c>
      <c r="AA61" s="8"/>
    </row>
    <row r="62" spans="1:38" ht="15" hidden="1" customHeight="1" x14ac:dyDescent="0.2">
      <c r="J62" s="107" t="s">
        <v>78</v>
      </c>
      <c r="K62" s="107"/>
      <c r="L62" s="9">
        <f>COUNTIF($L$30:$L$59,"Ⓐ補")</f>
        <v>0</v>
      </c>
      <c r="M62" s="9" t="str">
        <f>_xlfn.IFS(L62&gt;4,"",L62=0,"0",L62&gt;=0,1)</f>
        <v>0</v>
      </c>
    </row>
    <row r="63" spans="1:38" hidden="1" x14ac:dyDescent="0.2">
      <c r="J63" s="107" t="s">
        <v>79</v>
      </c>
      <c r="K63" s="107"/>
      <c r="L63" s="9">
        <f>SUM(L61:L62)</f>
        <v>0</v>
      </c>
      <c r="M63" s="9">
        <f>SUM(M61:M62)</f>
        <v>0</v>
      </c>
    </row>
    <row r="64" spans="1:38" hidden="1" x14ac:dyDescent="0.2">
      <c r="L64" s="9" t="str">
        <f>_xlfn.IFS(L63&gt;12,"",L63=0,"0",L63&gt;=0,1)</f>
        <v>0</v>
      </c>
      <c r="M64" s="9" t="str">
        <f>IF(M63=2,"〇","×")</f>
        <v>×</v>
      </c>
    </row>
    <row r="65" spans="10:13" hidden="1" x14ac:dyDescent="0.2">
      <c r="L65" s="8"/>
    </row>
    <row r="66" spans="10:13" hidden="1" x14ac:dyDescent="0.2">
      <c r="J66" s="107" t="s">
        <v>80</v>
      </c>
      <c r="K66" s="107"/>
      <c r="L66" s="9">
        <f>COUNTIF($L$30:$L$59,"Ⓑ")</f>
        <v>0</v>
      </c>
      <c r="M66" s="9" t="str">
        <f>_xlfn.IFS(L66&gt;8,"",L66=0,"0",L66&gt;=0,1)</f>
        <v>0</v>
      </c>
    </row>
    <row r="67" spans="10:13" hidden="1" x14ac:dyDescent="0.2">
      <c r="J67" s="107" t="s">
        <v>81</v>
      </c>
      <c r="K67" s="107"/>
      <c r="L67" s="9">
        <f>COUNTIF($L$30:$L$59,"Ⓑ補")</f>
        <v>0</v>
      </c>
      <c r="M67" s="9" t="str">
        <f>_xlfn.IFS(L67&gt;4,"",L67=0,"0",L67&gt;=0,1)</f>
        <v>0</v>
      </c>
    </row>
    <row r="68" spans="10:13" hidden="1" x14ac:dyDescent="0.2">
      <c r="J68" s="107" t="s">
        <v>79</v>
      </c>
      <c r="K68" s="107"/>
      <c r="L68" s="9">
        <f>SUM(L66:L67)</f>
        <v>0</v>
      </c>
      <c r="M68" s="9">
        <f>SUM(M66:M67)</f>
        <v>0</v>
      </c>
    </row>
    <row r="69" spans="10:13" hidden="1" x14ac:dyDescent="0.2">
      <c r="L69" s="10" t="str">
        <f>_xlfn.IFS(L68&gt;12,"",L68=0,"0",L68&gt;=0,1)</f>
        <v>0</v>
      </c>
      <c r="M69" s="9" t="str">
        <f>IF(M68=2,"〇","×")</f>
        <v>×</v>
      </c>
    </row>
    <row r="70" spans="10:13" ht="13.8" hidden="1" thickBot="1" x14ac:dyDescent="0.25">
      <c r="L70" s="106">
        <f>SUM(L63+L69)</f>
        <v>0</v>
      </c>
    </row>
    <row r="71" spans="10:13" ht="13.8" hidden="1" thickBot="1" x14ac:dyDescent="0.25">
      <c r="L71" s="106">
        <f>L64+L69</f>
        <v>0</v>
      </c>
    </row>
    <row r="72" spans="10:13" hidden="1" x14ac:dyDescent="0.2"/>
    <row r="73" spans="10:13" hidden="1" x14ac:dyDescent="0.2"/>
  </sheetData>
  <sheetProtection algorithmName="SHA-512" hashValue="o05pQLO+Ahl+qKpvULgVrWcruKeRgVhqObqQx/VCukCZY7CjVphvoXnNMKis7cqCgGYY1L0U7kE7nhBk19SPVg==" saltValue="rOMlgAYdTiLROEW9ozAAjA==" spinCount="100000" sheet="1" objects="1" scenarios="1"/>
  <mergeCells count="81">
    <mergeCell ref="A1:AD1"/>
    <mergeCell ref="A3:B3"/>
    <mergeCell ref="F3:G3"/>
    <mergeCell ref="H3:I3"/>
    <mergeCell ref="A4:B4"/>
    <mergeCell ref="C4:I4"/>
    <mergeCell ref="K8:L8"/>
    <mergeCell ref="V8:W8"/>
    <mergeCell ref="A5:B6"/>
    <mergeCell ref="C5:I6"/>
    <mergeCell ref="K5:N5"/>
    <mergeCell ref="K6:L6"/>
    <mergeCell ref="M6:O6"/>
    <mergeCell ref="V6:W6"/>
    <mergeCell ref="X8:AA8"/>
    <mergeCell ref="V9:W9"/>
    <mergeCell ref="A10:B11"/>
    <mergeCell ref="C10:I11"/>
    <mergeCell ref="A12:B17"/>
    <mergeCell ref="K12:L12"/>
    <mergeCell ref="M12:O12"/>
    <mergeCell ref="P12:R12"/>
    <mergeCell ref="S12:U12"/>
    <mergeCell ref="V12:X12"/>
    <mergeCell ref="A7:B9"/>
    <mergeCell ref="D7:I7"/>
    <mergeCell ref="K7:L7"/>
    <mergeCell ref="M7:O7"/>
    <mergeCell ref="V7:W7"/>
    <mergeCell ref="C8:I9"/>
    <mergeCell ref="Y12:AA13"/>
    <mergeCell ref="AB12:AF12"/>
    <mergeCell ref="C13:D14"/>
    <mergeCell ref="E13:I14"/>
    <mergeCell ref="K13:L13"/>
    <mergeCell ref="M13:O13"/>
    <mergeCell ref="P13:R13"/>
    <mergeCell ref="S13:U13"/>
    <mergeCell ref="V13:X13"/>
    <mergeCell ref="AB13:AF13"/>
    <mergeCell ref="K14:L14"/>
    <mergeCell ref="Y14:AA15"/>
    <mergeCell ref="AB14:AF15"/>
    <mergeCell ref="K15:L15"/>
    <mergeCell ref="M15:O15"/>
    <mergeCell ref="P15:R15"/>
    <mergeCell ref="S15:U15"/>
    <mergeCell ref="V15:X15"/>
    <mergeCell ref="C16:I17"/>
    <mergeCell ref="P16:R16"/>
    <mergeCell ref="S16:U16"/>
    <mergeCell ref="V16:X16"/>
    <mergeCell ref="A18:B20"/>
    <mergeCell ref="Q18:R18"/>
    <mergeCell ref="AB18:AC18"/>
    <mergeCell ref="C19:D20"/>
    <mergeCell ref="E19:I20"/>
    <mergeCell ref="AQ24:AV24"/>
    <mergeCell ref="A25:A29"/>
    <mergeCell ref="B25:B29"/>
    <mergeCell ref="C25:C29"/>
    <mergeCell ref="D25:D29"/>
    <mergeCell ref="E25:E29"/>
    <mergeCell ref="F25:I25"/>
    <mergeCell ref="AJ25:AK25"/>
    <mergeCell ref="AQ25:AS27"/>
    <mergeCell ref="AJ26:AK26"/>
    <mergeCell ref="AJ27:AK27"/>
    <mergeCell ref="AJ29:AK29"/>
    <mergeCell ref="AJ30:AK30"/>
    <mergeCell ref="AJ31:AK31"/>
    <mergeCell ref="AT25:AV27"/>
    <mergeCell ref="F26:F29"/>
    <mergeCell ref="G26:G29"/>
    <mergeCell ref="H26:H29"/>
    <mergeCell ref="I26:I29"/>
    <mergeCell ref="J26:J29"/>
    <mergeCell ref="K26:K29"/>
    <mergeCell ref="J25:K25"/>
    <mergeCell ref="L25:L29"/>
    <mergeCell ref="M25:M29"/>
  </mergeCells>
  <phoneticPr fontId="1"/>
  <dataValidations count="4">
    <dataValidation type="list" allowBlank="1" showInputMessage="1" showErrorMessage="1" sqref="J30:K59" xr:uid="{8006CF24-EC3D-4F40-A963-5C1402FF0E1E}">
      <formula1>$AX$26:$AX$39</formula1>
    </dataValidation>
    <dataValidation type="list" allowBlank="1" showInputMessage="1" showErrorMessage="1" sqref="L30:L59" xr:uid="{CE87C879-CF3D-4BAE-A552-897C8408F070}">
      <formula1>"Ⓐ,Ⓑ,Ⓐ補,Ⓑ補,　"</formula1>
    </dataValidation>
    <dataValidation type="list" allowBlank="1" showInputMessage="1" showErrorMessage="1" sqref="M30:M59" xr:uid="{D6033A85-4CEC-4ED1-B5CE-AADF753DD22D}">
      <formula1>"〇,×,　"</formula1>
    </dataValidation>
    <dataValidation type="list" allowBlank="1" showInputMessage="1" showErrorMessage="1" sqref="F24 F30:I59" xr:uid="{E78DEDC9-D4CD-41D1-ACF9-CE4F2846217F}">
      <formula1>"〇,　"</formula1>
    </dataValidation>
  </dataValidations>
  <pageMargins left="0.23622047244094491" right="0.23622047244094491" top="0.35433070866141736" bottom="0.15748031496062992" header="0.31496062992125984" footer="0.31496062992125984"/>
  <pageSetup paperSize="9" scale="52" fitToHeight="0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IBTF東北代表選考会</vt:lpstr>
      <vt:lpstr>IBTF東北代表選考会!Print_Area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arkwmr</dc:creator>
  <cp:lastModifiedBy>MA ARAKAWA</cp:lastModifiedBy>
  <cp:lastPrinted>2025-10-17T00:01:52Z</cp:lastPrinted>
  <dcterms:created xsi:type="dcterms:W3CDTF">2019-10-01T11:19:50Z</dcterms:created>
  <dcterms:modified xsi:type="dcterms:W3CDTF">2025-10-28T12:25:20Z</dcterms:modified>
</cp:coreProperties>
</file>